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ol\Google Drive\Hopkins Data Analytic\excel-challenge\"/>
    </mc:Choice>
  </mc:AlternateContent>
  <xr:revisionPtr revIDLastSave="0" documentId="13_ncr:1_{1CB3B8D8-F90C-4F86-8227-1FD18FF54753}" xr6:coauthVersionLast="46" xr6:coauthVersionMax="46" xr10:uidLastSave="{00000000-0000-0000-0000-000000000000}"/>
  <bookViews>
    <workbookView xWindow="38280" yWindow="-5595" windowWidth="38640" windowHeight="21240" xr2:uid="{00000000-000D-0000-FFFF-FFFF00000000}"/>
  </bookViews>
  <sheets>
    <sheet name="Data" sheetId="1" r:id="rId1"/>
    <sheet name="Category Pivot Table" sheetId="2" r:id="rId2"/>
    <sheet name="Sub-Category Pivot Table" sheetId="3" r:id="rId3"/>
    <sheet name="Date Pivot Table" sheetId="4" r:id="rId4"/>
    <sheet name="Success.Fail Goals" sheetId="5" r:id="rId5"/>
    <sheet name="Backers.success" sheetId="6" r:id="rId6"/>
  </sheets>
  <definedNames>
    <definedName name="_xlnm._FilterDatabase" localSheetId="0" hidden="1">Data!$A$1:$T$4115</definedName>
    <definedName name="f.back">Backers.success!$AA$2:$AA$1880</definedName>
    <definedName name="s.back">Backers.success!$V$2:$V$2186</definedName>
  </definedNames>
  <calcPr calcId="191029"/>
  <pivotCaches>
    <pivotCache cacheId="2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" i="6" l="1"/>
  <c r="F6" i="6"/>
  <c r="F5" i="6"/>
  <c r="F4" i="6"/>
  <c r="F3" i="6"/>
  <c r="F2" i="6"/>
  <c r="C7" i="6"/>
  <c r="C6" i="6"/>
  <c r="C5" i="6"/>
  <c r="C4" i="6"/>
  <c r="C3" i="6"/>
  <c r="C2" i="6"/>
  <c r="D2" i="5"/>
  <c r="D13" i="5"/>
  <c r="C13" i="5"/>
  <c r="C2" i="5"/>
  <c r="B13" i="5"/>
  <c r="E13" i="5" s="1"/>
  <c r="F13" i="5" s="1"/>
  <c r="J12" i="5"/>
  <c r="J11" i="5"/>
  <c r="J10" i="5"/>
  <c r="J9" i="5"/>
  <c r="J8" i="5"/>
  <c r="J7" i="5"/>
  <c r="J6" i="5"/>
  <c r="B2" i="5"/>
  <c r="F32" i="4"/>
  <c r="F31" i="4"/>
  <c r="F30" i="4"/>
  <c r="F29" i="4"/>
  <c r="F28" i="4"/>
  <c r="F27" i="4"/>
  <c r="F26" i="4"/>
  <c r="F25" i="4"/>
  <c r="F24" i="4"/>
  <c r="F23" i="4"/>
  <c r="F22" i="4"/>
  <c r="F21" i="4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32" i="4"/>
  <c r="E24" i="4"/>
  <c r="E31" i="4"/>
  <c r="E23" i="4"/>
  <c r="E30" i="4"/>
  <c r="E22" i="4"/>
  <c r="E29" i="4"/>
  <c r="E28" i="4"/>
  <c r="E27" i="4"/>
  <c r="E26" i="4"/>
  <c r="E25" i="4"/>
  <c r="D32" i="4"/>
  <c r="D24" i="4"/>
  <c r="D31" i="4"/>
  <c r="D23" i="4"/>
  <c r="D30" i="4"/>
  <c r="D22" i="4"/>
  <c r="D29" i="4"/>
  <c r="D25" i="4"/>
  <c r="D28" i="4"/>
  <c r="D27" i="4"/>
  <c r="D26" i="4"/>
  <c r="D21" i="4"/>
  <c r="E21" i="4"/>
  <c r="C32" i="4"/>
  <c r="C24" i="4"/>
  <c r="C31" i="4"/>
  <c r="C23" i="4"/>
  <c r="C30" i="4"/>
  <c r="C22" i="4"/>
  <c r="C29" i="4"/>
  <c r="C28" i="4"/>
  <c r="C27" i="4"/>
  <c r="C26" i="4"/>
  <c r="C25" i="4"/>
  <c r="C21" i="4"/>
  <c r="B27" i="2"/>
  <c r="B26" i="2"/>
  <c r="B25" i="2"/>
  <c r="B24" i="2"/>
  <c r="B23" i="2"/>
  <c r="B22" i="2"/>
  <c r="B21" i="2"/>
  <c r="B20" i="2"/>
  <c r="B19" i="2"/>
  <c r="C4" i="5" l="1"/>
  <c r="C5" i="5" s="1"/>
  <c r="C6" i="5" s="1"/>
  <c r="C3" i="5"/>
  <c r="G13" i="5"/>
  <c r="H13" i="5"/>
  <c r="D3" i="5"/>
  <c r="D4" i="5" s="1"/>
  <c r="B3" i="5"/>
  <c r="B4" i="5" s="1"/>
  <c r="E2" i="5"/>
  <c r="V3" i="1"/>
  <c r="V2" i="1"/>
  <c r="W2" i="1" s="1"/>
  <c r="E4" i="5" l="1"/>
  <c r="H4" i="5" s="1"/>
  <c r="D5" i="5"/>
  <c r="D6" i="5" s="1"/>
  <c r="E3" i="5"/>
  <c r="G3" i="5" s="1"/>
  <c r="B5" i="5"/>
  <c r="H2" i="5"/>
  <c r="G2" i="5"/>
  <c r="F2" i="5"/>
  <c r="F4" i="5"/>
  <c r="G4" i="5"/>
  <c r="C7" i="5"/>
  <c r="C8" i="5" s="1"/>
  <c r="W3" i="1"/>
  <c r="D7" i="5" l="1"/>
  <c r="D8" i="5" s="1"/>
  <c r="D9" i="5" s="1"/>
  <c r="B6" i="5"/>
  <c r="E6" i="5" s="1"/>
  <c r="H6" i="5" s="1"/>
  <c r="E5" i="5"/>
  <c r="H3" i="5"/>
  <c r="F5" i="5"/>
  <c r="F3" i="5"/>
  <c r="C9" i="5"/>
  <c r="C10" i="5" s="1"/>
  <c r="D10" i="5" l="1"/>
  <c r="D11" i="5" s="1"/>
  <c r="D12" i="5" s="1"/>
  <c r="H5" i="5"/>
  <c r="G5" i="5"/>
  <c r="B7" i="5"/>
  <c r="F6" i="5"/>
  <c r="G6" i="5"/>
  <c r="C11" i="5"/>
  <c r="C12" i="5" s="1"/>
  <c r="B8" i="5" l="1"/>
  <c r="E8" i="5" s="1"/>
  <c r="E7" i="5"/>
  <c r="B9" i="5"/>
  <c r="F7" i="5"/>
  <c r="B10" i="5" l="1"/>
  <c r="B11" i="5" s="1"/>
  <c r="B12" i="5" s="1"/>
  <c r="E9" i="5"/>
  <c r="H7" i="5"/>
  <c r="G7" i="5"/>
  <c r="G8" i="5"/>
  <c r="F8" i="5"/>
  <c r="H8" i="5"/>
  <c r="H9" i="5" l="1"/>
  <c r="G9" i="5"/>
  <c r="E11" i="5"/>
  <c r="H11" i="5" s="1"/>
  <c r="E10" i="5"/>
  <c r="H10" i="5" s="1"/>
  <c r="F9" i="5"/>
  <c r="E12" i="5"/>
  <c r="F11" i="5"/>
  <c r="G11" i="5"/>
  <c r="G10" i="5" l="1"/>
  <c r="F10" i="5"/>
  <c r="G12" i="5"/>
  <c r="F12" i="5"/>
  <c r="H12" i="5"/>
</calcChain>
</file>

<file path=xl/sharedStrings.xml><?xml version="1.0" encoding="utf-8"?>
<sst xmlns="http://schemas.openxmlformats.org/spreadsheetml/2006/main" count="28921" uniqueCount="8414">
  <si>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</si>
  <si>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</si>
  <si>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</si>
  <si>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</si>
  <si>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</si>
  <si>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</si>
  <si>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</si>
  <si>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</si>
  <si>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</si>
  <si>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</si>
  <si>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</si>
  <si>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</si>
  <si>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</si>
  <si>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</si>
  <si>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</si>
  <si>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</si>
  <si>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</si>
  <si>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</si>
  <si>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</si>
  <si>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</si>
  <si>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</si>
  <si>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</si>
  <si>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</si>
  <si>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</si>
  <si>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</si>
  <si>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</si>
  <si>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</si>
  <si>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</si>
  <si>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</si>
  <si>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</si>
  <si>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</si>
  <si>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</si>
  <si>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</si>
  <si>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</si>
  <si>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</si>
  <si>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</si>
  <si>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</si>
  <si>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</si>
  <si>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</si>
  <si>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</si>
  <si>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</si>
  <si>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</si>
  <si>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</si>
  <si>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</si>
  <si>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</si>
  <si>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</si>
  <si>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</si>
  <si>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</si>
  <si>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</si>
  <si>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</si>
  <si>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</si>
  <si>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</si>
  <si>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</si>
  <si>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</si>
  <si>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</si>
  <si>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</si>
  <si>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</si>
  <si>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</si>
  <si>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</si>
  <si>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</si>
  <si>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</si>
  <si>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</si>
  <si>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</si>
  <si>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</si>
  <si>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</si>
  <si>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</si>
  <si>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</si>
  <si>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</si>
  <si>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</si>
  <si>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</si>
  <si>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</si>
  <si>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</si>
  <si>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</si>
  <si>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</si>
  <si>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</si>
  <si>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</si>
  <si>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</si>
  <si>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</si>
  <si>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</si>
  <si>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</si>
  <si>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</si>
  <si>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</si>
  <si>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</si>
  <si>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</si>
  <si>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</si>
  <si>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</si>
  <si>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</si>
  <si>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</si>
  <si>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</si>
  <si>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</si>
  <si>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</si>
  <si>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</si>
  <si>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</si>
  <si>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</si>
  <si>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</si>
  <si>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</si>
  <si>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</si>
  <si>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</si>
  <si>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</si>
  <si>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</si>
  <si>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</si>
  <si>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</si>
  <si>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</si>
  <si>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</si>
  <si>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</si>
  <si>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</si>
  <si>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</si>
  <si>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</si>
  <si>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</si>
  <si>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</si>
  <si>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</si>
  <si>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</si>
  <si>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</si>
  <si>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</si>
  <si>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</si>
  <si>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</si>
  <si>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</si>
  <si>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</si>
  <si>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</si>
  <si>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</si>
  <si>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</si>
  <si>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</si>
  <si>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</si>
  <si>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</si>
  <si>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</si>
  <si>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</si>
  <si>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</si>
  <si>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</si>
  <si>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</si>
  <si>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</si>
  <si>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</si>
  <si>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</si>
  <si>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</si>
  <si>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</si>
  <si>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</si>
  <si>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</si>
  <si>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</si>
  <si>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</si>
  <si>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</si>
  <si>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</si>
  <si>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</si>
  <si>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</si>
  <si>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</si>
  <si>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</si>
  <si>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</si>
  <si>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</si>
  <si>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</si>
  <si>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</si>
  <si>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</si>
  <si>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</si>
  <si>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</si>
  <si>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</si>
  <si>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</si>
  <si>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</si>
  <si>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</si>
  <si>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</si>
  <si>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</si>
  <si>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</si>
  <si>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</si>
  <si>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</si>
  <si>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</si>
  <si>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</si>
  <si>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</si>
  <si>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</si>
  <si>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</si>
  <si>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</si>
  <si>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</si>
  <si>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</si>
  <si>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</si>
  <si>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</si>
  <si>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</si>
  <si>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</si>
  <si>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</si>
  <si>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</si>
  <si>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</si>
  <si>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</si>
  <si>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</si>
  <si>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</si>
  <si>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</si>
  <si>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</si>
  <si>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</si>
  <si>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</si>
  <si>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</si>
  <si>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</si>
  <si>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</si>
  <si>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</si>
  <si>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</si>
  <si>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</si>
  <si>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</si>
  <si>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</si>
  <si>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</si>
  <si>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</si>
  <si>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</si>
  <si>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</si>
  <si>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</si>
  <si>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</si>
  <si>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</si>
  <si>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</si>
  <si>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</si>
  <si>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</si>
  <si>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</si>
  <si>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</si>
  <si>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</si>
  <si>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</si>
  <si>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</si>
  <si>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</si>
  <si>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</si>
  <si>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</si>
  <si>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</si>
  <si>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</si>
  <si>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</si>
  <si>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</si>
  <si>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</si>
  <si>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</si>
  <si>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</si>
  <si>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</si>
  <si>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</si>
  <si>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</si>
  <si>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</si>
  <si>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</si>
  <si>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</si>
  <si>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</si>
  <si>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</si>
  <si>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</si>
  <si>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</si>
  <si>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</si>
  <si>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</si>
  <si>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</si>
  <si>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</si>
  <si>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</si>
  <si>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</si>
  <si>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</si>
  <si>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</si>
  <si>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</si>
  <si>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</si>
  <si>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</si>
  <si>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</si>
  <si>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</si>
  <si>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</si>
  <si>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</si>
  <si>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</si>
  <si>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</si>
  <si>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</si>
  <si>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</si>
  <si>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</si>
  <si>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</si>
  <si>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</si>
  <si>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</si>
  <si>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</si>
  <si>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</si>
  <si>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</si>
  <si>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</si>
  <si>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</si>
  <si>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</si>
  <si>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</si>
  <si>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</si>
  <si>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</si>
  <si>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</si>
  <si>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</si>
  <si>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</si>
  <si>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</si>
  <si>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</si>
  <si>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</si>
  <si>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</si>
  <si>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</si>
  <si>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</si>
  <si>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</si>
  <si>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</si>
  <si>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</si>
  <si>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</si>
  <si>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</si>
  <si>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</si>
  <si>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</si>
  <si>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</si>
  <si>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</si>
  <si>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</si>
  <si>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</si>
  <si>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</si>
  <si>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</si>
  <si>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</si>
  <si>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</si>
  <si>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</si>
  <si>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</si>
  <si>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</si>
  <si>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</si>
  <si>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</si>
  <si>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</si>
  <si>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</si>
  <si>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</si>
  <si>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</si>
  <si>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</si>
  <si>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</si>
  <si>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</si>
  <si>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</si>
  <si>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</si>
  <si>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</si>
  <si>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</si>
  <si>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</si>
  <si>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</si>
  <si>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</si>
  <si>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</si>
  <si>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</si>
  <si>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</si>
  <si>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</si>
  <si>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</si>
  <si>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</si>
  <si>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</si>
  <si>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</si>
  <si>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</si>
  <si>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</si>
  <si>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</si>
  <si>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</si>
  <si>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</si>
  <si>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</si>
  <si>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</si>
  <si>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</si>
  <si>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</si>
  <si>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</si>
  <si>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</si>
  <si>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</si>
  <si>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</si>
  <si>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</si>
  <si>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</si>
  <si>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</si>
  <si>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</si>
  <si>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</si>
  <si>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</si>
  <si>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</si>
  <si>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</si>
  <si>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</si>
  <si>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</si>
  <si>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</si>
  <si>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</si>
  <si>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</si>
  <si>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</si>
  <si>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</si>
  <si>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</si>
  <si>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</si>
  <si>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</si>
  <si>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</si>
  <si>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</si>
  <si>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</si>
  <si>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</si>
  <si>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</si>
  <si>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</si>
  <si>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</si>
  <si>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</si>
  <si>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</si>
  <si>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</si>
  <si>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</si>
  <si>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</si>
  <si>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</si>
  <si>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</si>
  <si>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</si>
  <si>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</si>
  <si>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</si>
  <si>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</si>
  <si>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</si>
  <si>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</si>
  <si>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</si>
  <si>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</si>
  <si>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</si>
  <si>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</si>
  <si>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</si>
  <si>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</si>
  <si>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</si>
  <si>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</si>
  <si>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</si>
  <si>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</si>
  <si>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</si>
  <si>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</si>
  <si>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</si>
  <si>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</si>
  <si>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</si>
  <si>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</si>
  <si>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</si>
  <si>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</si>
  <si>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</si>
  <si>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</si>
  <si>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</si>
  <si>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</si>
  <si>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</si>
  <si>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</si>
  <si>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</si>
  <si>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</si>
  <si>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</si>
  <si>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</si>
  <si>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</si>
  <si>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</si>
  <si>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</si>
  <si>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</si>
  <si>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</si>
  <si>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</si>
  <si>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</si>
  <si>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</si>
  <si>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</si>
  <si>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</si>
  <si>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</si>
  <si>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</si>
  <si>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</si>
  <si>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</si>
  <si>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</si>
  <si>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</si>
  <si>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</si>
  <si>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</si>
  <si>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</si>
  <si>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</si>
  <si>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</si>
  <si>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</si>
  <si>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</si>
  <si>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</si>
  <si>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</si>
  <si>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</si>
  <si>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</si>
  <si>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</si>
  <si>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</si>
  <si>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</si>
  <si>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</si>
  <si>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</si>
  <si>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</si>
  <si>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</si>
  <si>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</si>
  <si>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</si>
  <si>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</si>
  <si>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</si>
  <si>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</si>
  <si>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</si>
  <si>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</si>
  <si>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</si>
  <si>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</si>
  <si>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</si>
  <si>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</si>
  <si>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</si>
  <si>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</si>
  <si>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</si>
  <si>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</si>
  <si>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</si>
  <si>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</si>
  <si>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</si>
  <si>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</si>
  <si>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</si>
  <si>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</si>
  <si>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</si>
  <si>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</si>
  <si>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</si>
  <si>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</si>
  <si>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</si>
  <si>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</si>
  <si>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</si>
  <si>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</si>
  <si>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</si>
  <si>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</si>
  <si>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</si>
  <si>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</si>
  <si>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</si>
  <si>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</si>
  <si>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</si>
  <si>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</si>
  <si>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</si>
  <si>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</si>
  <si>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</si>
  <si>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</si>
  <si>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</si>
  <si>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</si>
  <si>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</si>
  <si>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</si>
  <si>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</si>
  <si>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</si>
  <si>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</si>
  <si>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</si>
  <si>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</si>
  <si>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</si>
  <si>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</si>
  <si>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</si>
  <si>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</si>
  <si>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</si>
  <si>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</si>
  <si>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</si>
  <si>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</si>
  <si>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</si>
  <si>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</si>
  <si>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</si>
  <si>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</si>
  <si>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</si>
  <si>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</si>
  <si>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</si>
  <si>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</si>
  <si>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</si>
  <si>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</si>
  <si>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</si>
  <si>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</si>
  <si>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</si>
  <si>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</si>
  <si>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</si>
  <si>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</si>
  <si>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</si>
  <si>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</si>
  <si>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</si>
  <si>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</si>
  <si>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</si>
  <si>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</si>
  <si>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</si>
  <si>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</si>
  <si>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</si>
  <si>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</si>
  <si>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</si>
  <si>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</si>
  <si>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</si>
  <si>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</si>
  <si>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</si>
  <si>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</si>
  <si>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</si>
  <si>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</si>
  <si>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</si>
  <si>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</si>
  <si>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</si>
  <si>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</si>
  <si>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</si>
  <si>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</si>
  <si>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</si>
  <si>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</si>
  <si>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</si>
  <si>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</si>
  <si>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</si>
  <si>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</si>
  <si>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</si>
  <si>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</si>
  <si>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</si>
  <si>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</si>
  <si>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</si>
  <si>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</si>
  <si>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</si>
  <si>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</si>
  <si>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</si>
  <si>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</si>
  <si>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</si>
  <si>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</si>
  <si>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</si>
  <si>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</si>
  <si>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</si>
  <si>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</si>
  <si>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</si>
  <si>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</si>
  <si>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</si>
  <si>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</si>
  <si>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</si>
  <si>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</si>
  <si>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</si>
  <si>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</si>
  <si>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</si>
  <si>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</si>
  <si>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</si>
  <si>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</si>
  <si>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</si>
  <si>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</si>
  <si>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</si>
  <si>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</si>
  <si>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</si>
  <si>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</si>
  <si>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</si>
  <si>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</si>
  <si>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</si>
  <si>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</si>
  <si>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</si>
  <si>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</si>
  <si>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</si>
  <si>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</si>
  <si>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</si>
  <si>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</si>
  <si>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</si>
  <si>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</si>
  <si>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</si>
  <si>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</si>
  <si>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</si>
  <si>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</si>
  <si>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</si>
  <si>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</si>
  <si>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</si>
  <si>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</si>
  <si>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</si>
  <si>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</si>
  <si>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</si>
  <si>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</si>
  <si>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</si>
  <si>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</si>
  <si>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</si>
  <si>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</si>
  <si>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</si>
  <si>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</si>
  <si>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</si>
  <si>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</si>
  <si>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</si>
  <si>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</si>
  <si>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</si>
  <si>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</si>
  <si>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</si>
  <si>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</si>
  <si>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</si>
  <si>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</si>
  <si>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</si>
  <si>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</si>
  <si>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</si>
  <si>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</si>
  <si>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</si>
  <si>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</si>
  <si>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</si>
  <si>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</si>
  <si>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</si>
  <si>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</si>
  <si>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</si>
  <si>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</si>
  <si>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</si>
  <si>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</si>
  <si>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</si>
  <si>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</si>
  <si>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</si>
  <si>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</si>
  <si>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</si>
  <si>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</si>
  <si>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</si>
  <si>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</si>
  <si>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</si>
  <si>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</si>
  <si>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</si>
  <si>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</si>
  <si>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</si>
  <si>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</si>
  <si>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</si>
  <si>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</si>
  <si>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</si>
  <si>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</si>
  <si>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</si>
  <si>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</si>
  <si>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</si>
  <si>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</si>
  <si>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</si>
  <si>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</si>
  <si>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</si>
  <si>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</si>
  <si>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</si>
  <si>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</si>
  <si>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</si>
  <si>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</si>
  <si>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</si>
  <si>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</si>
  <si>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</si>
  <si>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</si>
  <si>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</si>
  <si>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</si>
  <si>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</si>
  <si>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</si>
  <si>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</si>
  <si>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</si>
  <si>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</si>
  <si>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</si>
  <si>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</si>
  <si>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</si>
  <si>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</si>
  <si>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</si>
  <si>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</si>
  <si>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</si>
  <si>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</si>
  <si>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</si>
  <si>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</si>
  <si>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</si>
  <si>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</si>
  <si>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</si>
  <si>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</si>
  <si>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</si>
  <si>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</si>
  <si>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</si>
  <si>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</si>
  <si>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</si>
  <si>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</si>
  <si>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</si>
  <si>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</si>
  <si>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</si>
  <si>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</si>
  <si>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</si>
  <si>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</si>
  <si>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</si>
  <si>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</si>
  <si>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</si>
  <si>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</si>
  <si>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</si>
  <si>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</si>
  <si>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</si>
  <si>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</si>
  <si>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</si>
  <si>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</si>
  <si>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</si>
  <si>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</si>
  <si>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</si>
  <si>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</si>
  <si>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</si>
  <si>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</si>
  <si>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</si>
  <si>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</si>
  <si>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</si>
  <si>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</si>
  <si>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</si>
  <si>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</si>
  <si>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</si>
  <si>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</si>
  <si>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</si>
  <si>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</si>
  <si>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</si>
  <si>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</si>
  <si>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</si>
  <si>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</si>
  <si>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</si>
  <si>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</si>
  <si>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</si>
  <si>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</si>
  <si>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</si>
  <si>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</si>
  <si>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</si>
  <si>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</si>
  <si>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</si>
  <si>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</si>
  <si>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</si>
  <si>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</si>
  <si>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</si>
  <si>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</si>
  <si>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</si>
  <si>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</si>
  <si>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</si>
  <si>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</si>
  <si>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</si>
  <si>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</si>
  <si>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</si>
  <si>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</si>
  <si>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</si>
  <si>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</si>
  <si>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</si>
  <si>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</si>
  <si>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</si>
  <si>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</si>
  <si>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</si>
  <si>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</si>
  <si>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</si>
  <si>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</si>
  <si>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</si>
  <si>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</si>
  <si>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</si>
  <si>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</si>
  <si>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</si>
  <si>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</si>
  <si>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</si>
  <si>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</si>
  <si>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</si>
  <si>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</si>
  <si>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</si>
  <si>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</si>
  <si>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</si>
  <si>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</si>
  <si>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</si>
  <si>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</si>
  <si>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</si>
  <si>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</si>
  <si>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</si>
  <si>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</si>
  <si>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</si>
  <si>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</si>
  <si>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</si>
  <si>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</si>
  <si>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</si>
  <si>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</si>
  <si>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</si>
  <si>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</si>
  <si>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</si>
  <si>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</si>
  <si>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</si>
  <si>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</si>
  <si>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</si>
  <si>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</si>
  <si>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</si>
  <si>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</si>
  <si>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</si>
  <si>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</si>
  <si>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</si>
  <si>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</si>
  <si>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</si>
  <si>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</si>
  <si>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</si>
  <si>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</si>
  <si>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</si>
  <si>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</si>
  <si>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</si>
  <si>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</si>
  <si>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</si>
  <si>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</si>
  <si>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</si>
  <si>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</si>
  <si>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</si>
  <si>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</si>
  <si>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</si>
  <si>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</si>
  <si>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</si>
  <si>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</si>
  <si>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</si>
  <si>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</si>
  <si>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</si>
  <si>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</si>
  <si>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</si>
  <si>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</si>
  <si>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</si>
  <si>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</si>
  <si>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</si>
  <si>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</si>
  <si>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</si>
  <si>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</si>
  <si>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</si>
  <si>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</si>
  <si>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</si>
  <si>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</si>
  <si>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</si>
  <si>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</si>
  <si>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</si>
  <si>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</si>
  <si>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</si>
  <si>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</si>
  <si>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</si>
  <si>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</si>
  <si>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</si>
  <si>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</si>
  <si>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</si>
  <si>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</si>
  <si>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</si>
  <si>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</si>
  <si>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</si>
  <si>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</si>
  <si>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</si>
  <si>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</si>
  <si>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</si>
  <si>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</si>
  <si>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</si>
  <si>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</si>
  <si>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</si>
  <si>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</si>
  <si>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</si>
  <si>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</si>
  <si>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</si>
  <si>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</si>
  <si>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</si>
  <si>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</si>
  <si>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</si>
  <si>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</si>
  <si>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</si>
  <si>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</si>
  <si>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</si>
  <si>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</si>
  <si>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</si>
  <si>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</si>
  <si>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</si>
  <si>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</si>
  <si>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</si>
  <si>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</si>
  <si>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</si>
  <si>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</si>
  <si>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</si>
  <si>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</si>
  <si>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</si>
  <si>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</si>
  <si>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</si>
  <si>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</si>
  <si>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</si>
  <si>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</si>
  <si>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</si>
  <si>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</si>
  <si>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</si>
  <si>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</si>
  <si>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</si>
  <si>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</si>
  <si>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</si>
  <si>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</si>
  <si>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</si>
  <si>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</si>
  <si>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</si>
  <si>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</si>
  <si>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</si>
  <si>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</si>
  <si>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</si>
  <si>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</si>
  <si>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</si>
  <si>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</si>
  <si>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</si>
  <si>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</si>
  <si>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</si>
  <si>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</si>
  <si>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</si>
  <si>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</si>
  <si>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</si>
  <si>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</si>
  <si>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</si>
  <si>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</si>
  <si>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</si>
  <si>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</si>
  <si>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</si>
  <si>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</si>
  <si>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</si>
  <si>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</si>
  <si>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</si>
  <si>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</si>
  <si>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</si>
  <si>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</si>
  <si>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</si>
  <si>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</si>
  <si>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</si>
  <si>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</si>
  <si>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</si>
  <si>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</si>
  <si>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</si>
  <si>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</si>
  <si>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</si>
  <si>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</si>
  <si>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</si>
  <si>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</si>
  <si>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</si>
  <si>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</si>
  <si>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</si>
  <si>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</si>
  <si>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</si>
  <si>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</si>
  <si>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</si>
  <si>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</si>
  <si>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</si>
  <si>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</si>
  <si>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</si>
  <si>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</si>
  <si>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</si>
  <si>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</si>
  <si>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</si>
  <si>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</si>
  <si>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</si>
  <si>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</si>
  <si>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</si>
  <si>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</si>
  <si>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</si>
  <si>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</si>
  <si>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</si>
  <si>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</si>
  <si>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</si>
  <si>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</si>
  <si>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</si>
  <si>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</si>
  <si>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</si>
  <si>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</si>
  <si>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</si>
  <si>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</si>
  <si>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</si>
  <si>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</si>
  <si>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</si>
  <si>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</si>
  <si>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</si>
  <si>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</si>
  <si>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</si>
  <si>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</si>
  <si>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</si>
  <si>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</si>
  <si>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</si>
  <si>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</si>
  <si>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</si>
  <si>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</si>
  <si>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</si>
  <si>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</si>
  <si>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</si>
  <si>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</si>
  <si>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</si>
  <si>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</si>
  <si>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</si>
  <si>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</si>
  <si>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</si>
  <si>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</si>
  <si>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</si>
  <si>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</si>
  <si>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</si>
  <si>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</si>
  <si>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</si>
  <si>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</si>
  <si>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</si>
  <si>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</si>
  <si>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</si>
  <si>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</si>
  <si>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</si>
  <si>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</si>
  <si>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</si>
  <si>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</si>
  <si>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</si>
  <si>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</si>
  <si>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</si>
  <si>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</si>
  <si>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</si>
  <si>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</si>
  <si>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</si>
  <si>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</si>
  <si>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</si>
  <si>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</si>
  <si>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</si>
  <si>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</si>
  <si>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</si>
  <si>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</si>
  <si>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</si>
  <si>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</si>
  <si>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</si>
  <si>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</si>
  <si>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</si>
  <si>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</si>
  <si>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</si>
  <si>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</si>
  <si>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</si>
  <si>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</si>
  <si>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</si>
  <si>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</si>
  <si>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</si>
  <si>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</si>
  <si>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</si>
  <si>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</si>
  <si>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</si>
  <si>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</si>
  <si>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</si>
  <si>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</si>
  <si>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</si>
  <si>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</si>
  <si>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</si>
  <si>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</si>
  <si>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</si>
  <si>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</si>
  <si>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</si>
  <si>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</si>
  <si>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</si>
  <si>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</si>
  <si>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</si>
  <si>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</si>
  <si>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</si>
  <si>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</si>
  <si>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</si>
  <si>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</si>
  <si>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</si>
  <si>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</si>
  <si>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</si>
  <si>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</si>
  <si>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</si>
  <si>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</si>
  <si>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</si>
  <si>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</si>
  <si>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</si>
  <si>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</si>
  <si>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</si>
  <si>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</si>
  <si>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</si>
  <si>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</si>
  <si>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</si>
  <si>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</si>
  <si>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</si>
  <si>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</si>
  <si>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</si>
  <si>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</si>
  <si>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</si>
  <si>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</si>
  <si>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</si>
  <si>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</si>
  <si>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</si>
  <si>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</si>
  <si>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</si>
  <si>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</si>
  <si>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</si>
  <si>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</si>
  <si>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</si>
  <si>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</si>
  <si>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</si>
  <si>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</si>
  <si>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</si>
  <si>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</si>
  <si>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</si>
  <si>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</si>
  <si>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</si>
  <si>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</si>
  <si>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</si>
  <si>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</si>
  <si>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</si>
  <si>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</si>
  <si>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</si>
  <si>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</si>
  <si>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</si>
  <si>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</si>
  <si>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</si>
  <si>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</si>
  <si>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</si>
  <si>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</si>
  <si>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</si>
  <si>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</si>
  <si>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</si>
  <si>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</si>
  <si>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</si>
  <si>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</si>
  <si>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</si>
  <si>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</si>
  <si>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</si>
  <si>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</si>
  <si>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</si>
  <si>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</si>
  <si>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</si>
  <si>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</si>
  <si>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</si>
  <si>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</si>
  <si>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</si>
  <si>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</si>
  <si>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</si>
  <si>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</si>
  <si>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</si>
  <si>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</si>
  <si>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</si>
  <si>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</si>
  <si>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</si>
  <si>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</si>
  <si>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</si>
  <si>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</si>
  <si>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</si>
  <si>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</si>
  <si>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</si>
  <si>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</si>
  <si>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</si>
  <si>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</si>
  <si>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</si>
  <si>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</si>
  <si>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</si>
  <si>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</si>
  <si>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</si>
  <si>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</si>
  <si>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</si>
  <si>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</si>
  <si>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</si>
  <si>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</si>
  <si>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</si>
  <si>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</si>
  <si>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</si>
  <si>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</si>
  <si>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</si>
  <si>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</si>
  <si>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</si>
  <si>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</si>
  <si>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</si>
  <si>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</si>
  <si>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</si>
  <si>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</si>
  <si>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</si>
  <si>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</si>
  <si>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</si>
  <si>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</si>
  <si>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</si>
  <si>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</si>
  <si>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</si>
  <si>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</si>
  <si>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</si>
  <si>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</si>
  <si>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</si>
  <si>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</si>
  <si>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</si>
  <si>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</si>
  <si>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</si>
  <si>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</si>
  <si>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</si>
  <si>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</si>
  <si>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</si>
  <si>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</si>
  <si>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</si>
  <si>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</si>
  <si>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</si>
  <si>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</si>
  <si>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</si>
  <si>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</si>
  <si>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</si>
  <si>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</si>
  <si>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</si>
  <si>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</si>
  <si>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</si>
  <si>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</si>
  <si>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</si>
  <si>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</si>
  <si>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</si>
  <si>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</si>
  <si>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</si>
  <si>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</si>
  <si>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</si>
  <si>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</si>
  <si>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</si>
  <si>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</si>
  <si>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</si>
  <si>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</si>
  <si>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</si>
  <si>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</si>
  <si>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</si>
  <si>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</si>
  <si>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</si>
  <si>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</si>
  <si>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</si>
  <si>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</si>
  <si>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</si>
  <si>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</si>
  <si>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</si>
  <si>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</si>
  <si>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</si>
  <si>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</si>
  <si>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</si>
  <si>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</si>
  <si>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</si>
  <si>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</si>
  <si>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</si>
  <si>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</si>
  <si>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</si>
  <si>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</si>
  <si>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</si>
  <si>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</si>
  <si>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</si>
  <si>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</si>
  <si>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</si>
  <si>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</si>
  <si>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</si>
  <si>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</si>
  <si>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</si>
  <si>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</si>
  <si>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</si>
  <si>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</si>
  <si>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</si>
  <si>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</si>
  <si>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</si>
  <si>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</si>
  <si>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</si>
  <si>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</si>
  <si>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</si>
  <si>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</si>
  <si>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</si>
  <si>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</si>
  <si>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</si>
  <si>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</si>
  <si>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</si>
  <si>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</si>
  <si>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</si>
  <si>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</si>
  <si>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</si>
  <si>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</si>
  <si>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</si>
  <si>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</si>
  <si>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</si>
  <si>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</si>
  <si>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</si>
  <si>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</si>
  <si>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</si>
  <si>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</si>
  <si>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</si>
  <si>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</si>
  <si>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</si>
  <si>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</si>
  <si>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</si>
  <si>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</si>
  <si>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</si>
  <si>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</si>
  <si>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</si>
  <si>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</si>
  <si>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</si>
  <si>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</si>
  <si>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</si>
  <si>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</si>
  <si>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</si>
  <si>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</si>
  <si>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</si>
  <si>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</si>
  <si>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</si>
  <si>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</si>
  <si>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</si>
  <si>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</si>
  <si>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</si>
  <si>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</si>
  <si>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</si>
  <si>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</si>
  <si>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</si>
  <si>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</si>
  <si>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</si>
  <si>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</si>
  <si>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</si>
  <si>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</si>
  <si>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</si>
  <si>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</si>
  <si>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</si>
  <si>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</si>
  <si>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</si>
  <si>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</si>
  <si>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</si>
  <si>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</si>
  <si>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</si>
  <si>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</si>
  <si>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</si>
  <si>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</si>
  <si>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</si>
  <si>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</si>
  <si>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</si>
  <si>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</si>
  <si>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</si>
  <si>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</si>
  <si>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</si>
  <si>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</si>
  <si>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</si>
  <si>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</si>
  <si>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</si>
  <si>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</si>
  <si>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</si>
  <si>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</si>
  <si>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</si>
  <si>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</si>
  <si>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</si>
  <si>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</si>
  <si>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</si>
  <si>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</si>
  <si>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</si>
  <si>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</si>
  <si>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</si>
  <si>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</si>
  <si>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</si>
  <si>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</si>
  <si>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</si>
  <si>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</si>
  <si>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</si>
  <si>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</si>
  <si>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</si>
  <si>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</si>
  <si>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</si>
  <si>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</si>
  <si>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</si>
  <si>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</si>
  <si>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</si>
  <si>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</si>
  <si>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</si>
  <si>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</si>
  <si>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</si>
  <si>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</si>
  <si>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</si>
  <si>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</si>
  <si>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</si>
  <si>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</si>
  <si>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</si>
  <si>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</si>
  <si>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</si>
  <si>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</si>
  <si>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</si>
  <si>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</si>
  <si>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</si>
  <si>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</si>
  <si>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</si>
  <si>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</si>
  <si>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</si>
  <si>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</si>
  <si>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</si>
  <si>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</si>
  <si>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</si>
  <si>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</si>
  <si>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</si>
  <si>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</si>
  <si>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</si>
  <si>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</si>
  <si>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</si>
  <si>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</si>
  <si>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</si>
  <si>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</si>
  <si>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</si>
  <si>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</si>
  <si>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</si>
  <si>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</si>
  <si>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</si>
  <si>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</si>
  <si>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</si>
  <si>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</si>
  <si>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</si>
  <si>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</si>
  <si>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</si>
  <si>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</si>
  <si>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</si>
  <si>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</si>
  <si>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</si>
  <si>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</si>
  <si>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</si>
  <si>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</si>
  <si>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</si>
  <si>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</si>
  <si>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</si>
  <si>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</si>
  <si>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</si>
  <si>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</si>
  <si>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</si>
  <si>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</si>
  <si>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</si>
  <si>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</si>
  <si>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</si>
  <si>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</si>
  <si>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</si>
  <si>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</si>
  <si>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</si>
  <si>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</si>
  <si>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</si>
  <si>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</si>
  <si>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</si>
  <si>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</si>
  <si>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</si>
  <si>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</si>
  <si>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</si>
  <si>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</si>
  <si>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</si>
  <si>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</si>
  <si>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</si>
  <si>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</si>
  <si>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</si>
  <si>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</si>
  <si>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</si>
  <si>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</si>
  <si>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</si>
  <si>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</si>
  <si>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</si>
  <si>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</si>
  <si>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</si>
  <si>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</si>
  <si>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</si>
  <si>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</si>
  <si>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</si>
  <si>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</si>
  <si>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</si>
  <si>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</si>
  <si>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</si>
  <si>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</si>
  <si>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</si>
  <si>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</si>
  <si>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</si>
  <si>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</si>
  <si>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</si>
  <si>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</si>
  <si>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</si>
  <si>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</si>
  <si>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</si>
  <si>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</si>
  <si>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</si>
  <si>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</si>
  <si>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</si>
  <si>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</si>
  <si>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</si>
  <si>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</si>
  <si>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</si>
  <si>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</si>
  <si>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</si>
  <si>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</si>
  <si>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</si>
  <si>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</si>
  <si>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</si>
  <si>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</si>
  <si>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</si>
  <si>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</si>
  <si>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</si>
  <si>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</si>
  <si>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</si>
  <si>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</si>
  <si>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</si>
  <si>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</si>
  <si>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</si>
  <si>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</si>
  <si>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</si>
  <si>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</si>
  <si>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</si>
  <si>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</si>
  <si>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</si>
  <si>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</si>
  <si>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</si>
  <si>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</si>
  <si>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</si>
  <si>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</si>
  <si>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</si>
  <si>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</si>
  <si>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</si>
  <si>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</si>
  <si>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</si>
  <si>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</si>
  <si>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</si>
  <si>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</si>
  <si>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</si>
  <si>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</si>
  <si>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</si>
  <si>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</si>
  <si>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</si>
  <si>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</si>
  <si>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</si>
  <si>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</si>
  <si>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</si>
  <si>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</si>
  <si>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</si>
  <si>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</si>
  <si>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</si>
  <si>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</si>
  <si>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</si>
  <si>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</si>
  <si>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</si>
  <si>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</si>
  <si>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</si>
  <si>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</si>
  <si>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</si>
  <si>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</si>
  <si>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</si>
  <si>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</si>
  <si>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</si>
  <si>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</si>
  <si>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</si>
  <si>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</si>
  <si>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</si>
  <si>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</si>
  <si>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</si>
  <si>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</si>
  <si>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</si>
  <si>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</si>
  <si>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</si>
  <si>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</si>
  <si>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</si>
  <si>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</si>
  <si>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</si>
  <si>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</si>
  <si>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</si>
  <si>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</si>
  <si>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</si>
  <si>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</si>
  <si>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</si>
  <si>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</si>
  <si>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</si>
  <si>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</si>
  <si>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</si>
  <si>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</si>
  <si>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</si>
  <si>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</si>
  <si>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</si>
  <si>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</si>
  <si>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</si>
  <si>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</si>
  <si>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</si>
  <si>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</si>
  <si>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</si>
  <si>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</si>
  <si>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</si>
  <si>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</si>
  <si>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</si>
  <si>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</si>
  <si>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</si>
  <si>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</si>
  <si>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</si>
  <si>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</si>
  <si>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</si>
  <si>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</si>
  <si>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</si>
  <si>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</si>
  <si>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</si>
  <si>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</si>
  <si>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</si>
  <si>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</si>
  <si>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</si>
  <si>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</si>
  <si>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</si>
  <si>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</si>
  <si>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</si>
  <si>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</si>
  <si>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</si>
  <si>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</si>
  <si>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</si>
  <si>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</si>
  <si>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</si>
  <si>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</si>
  <si>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</si>
  <si>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</si>
  <si>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</si>
  <si>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</si>
  <si>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</si>
  <si>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</si>
  <si>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</si>
  <si>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</si>
  <si>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</si>
  <si>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</si>
  <si>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</si>
  <si>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</si>
  <si>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</si>
  <si>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</si>
  <si>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</si>
  <si>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</si>
  <si>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</si>
  <si>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</si>
  <si>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</si>
  <si>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</si>
  <si>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</si>
  <si>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</si>
  <si>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</si>
  <si>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</si>
  <si>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</si>
  <si>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</si>
  <si>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</si>
  <si>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</si>
  <si>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</si>
  <si>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</si>
  <si>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</si>
  <si>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</si>
  <si>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</si>
  <si>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</si>
  <si>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</si>
  <si>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</si>
  <si>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</si>
  <si>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</si>
  <si>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</si>
  <si>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</si>
  <si>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</si>
  <si>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</si>
  <si>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</si>
  <si>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</si>
  <si>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</si>
  <si>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</si>
  <si>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</si>
  <si>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</si>
  <si>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</si>
  <si>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</si>
  <si>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</si>
  <si>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</si>
  <si>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</si>
  <si>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</si>
  <si>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</si>
  <si>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</si>
  <si>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</si>
  <si>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</si>
  <si>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</si>
  <si>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</si>
  <si>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</si>
  <si>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</si>
  <si>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</si>
  <si>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</si>
  <si>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</si>
  <si>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</si>
  <si>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</si>
  <si>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</si>
  <si>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</si>
  <si>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</si>
  <si>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</si>
  <si>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</si>
  <si>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</si>
  <si>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</si>
  <si>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</si>
  <si>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</si>
  <si>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</si>
  <si>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</si>
  <si>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</si>
  <si>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</si>
  <si>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</si>
  <si>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</si>
  <si>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</si>
  <si>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</si>
  <si>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</si>
  <si>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</si>
  <si>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</si>
  <si>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</si>
  <si>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</si>
  <si>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</si>
  <si>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</si>
  <si>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</si>
  <si>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</si>
  <si>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</si>
  <si>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</si>
  <si>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</si>
  <si>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</si>
  <si>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</si>
  <si>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</si>
  <si>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</si>
  <si>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</si>
  <si>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</si>
  <si>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</si>
  <si>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</si>
  <si>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</si>
  <si>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</si>
  <si>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</si>
  <si>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</si>
  <si>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</si>
  <si>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</si>
  <si>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</si>
  <si>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</si>
  <si>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</si>
  <si>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</si>
  <si>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</si>
  <si>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</si>
  <si>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</si>
  <si>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</si>
  <si>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</si>
  <si>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</si>
  <si>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</si>
  <si>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</si>
  <si>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</si>
  <si>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</si>
  <si>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</si>
  <si>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</si>
  <si>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</si>
  <si>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</si>
  <si>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</si>
  <si>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</si>
  <si>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</si>
  <si>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</si>
  <si>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</si>
  <si>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</si>
  <si>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</si>
  <si>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</si>
  <si>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</si>
  <si>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</si>
  <si>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</si>
  <si>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</si>
  <si>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</si>
  <si>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</si>
  <si>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</si>
  <si>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</si>
  <si>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</si>
  <si>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</si>
  <si>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</si>
  <si>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</si>
  <si>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</si>
  <si>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</si>
  <si>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</si>
  <si>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</si>
  <si>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</si>
  <si>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</si>
  <si>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</si>
  <si>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</si>
  <si>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</si>
  <si>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</si>
  <si>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</si>
  <si>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</si>
  <si>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</si>
  <si>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</si>
  <si>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</si>
  <si>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</si>
  <si>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</si>
  <si>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</si>
  <si>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</si>
  <si>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</si>
  <si>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</si>
  <si>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</si>
  <si>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</si>
  <si>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</si>
  <si>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</si>
  <si>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</si>
  <si>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</si>
  <si>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</si>
  <si>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</si>
  <si>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</si>
  <si>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</si>
  <si>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</si>
  <si>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</si>
  <si>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</si>
  <si>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</si>
  <si>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</si>
  <si>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</si>
  <si>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</si>
  <si>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</si>
  <si>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</si>
  <si>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</si>
  <si>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</si>
  <si>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</si>
  <si>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</si>
  <si>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</si>
  <si>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</si>
  <si>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</si>
  <si>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</si>
  <si>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</si>
  <si>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</si>
  <si>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</si>
  <si>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</si>
  <si>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</si>
  <si>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</si>
  <si>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</si>
  <si>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</si>
  <si>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</si>
  <si>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</si>
  <si>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</si>
  <si>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</si>
  <si>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</si>
  <si>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</si>
  <si>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</si>
  <si>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</si>
  <si>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</si>
  <si>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</si>
  <si>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</si>
  <si>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</si>
  <si>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</si>
  <si>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</si>
  <si>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</si>
  <si>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</si>
  <si>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</si>
  <si>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</si>
  <si>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</si>
  <si>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</si>
  <si>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</si>
  <si>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</si>
  <si>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</si>
  <si>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</si>
  <si>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</si>
  <si>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</si>
  <si>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</si>
  <si>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</si>
  <si>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</si>
  <si>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</si>
  <si>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</si>
  <si>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</si>
  <si>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</si>
  <si>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</si>
  <si>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</si>
  <si>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</si>
  <si>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</si>
  <si>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</si>
  <si>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</si>
  <si>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</si>
  <si>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</si>
  <si>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</si>
  <si>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</si>
  <si>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</si>
  <si>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</si>
  <si>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</si>
  <si>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</si>
  <si>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</si>
  <si>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</si>
  <si>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</si>
  <si>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</si>
  <si>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</si>
  <si>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</si>
  <si>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</si>
  <si>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</si>
  <si>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</si>
  <si>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</si>
  <si>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</si>
  <si>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</si>
  <si>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</si>
  <si>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</si>
  <si>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</si>
  <si>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</si>
  <si>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</si>
  <si>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</si>
  <si>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</si>
  <si>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</si>
  <si>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</si>
  <si>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</si>
  <si>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</si>
  <si>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</si>
  <si>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</si>
  <si>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</si>
  <si>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</si>
  <si>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</si>
  <si>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</si>
  <si>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</si>
  <si>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</si>
  <si>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</si>
  <si>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</si>
  <si>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</si>
  <si>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</si>
  <si>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</si>
  <si>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</si>
  <si>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</si>
  <si>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</si>
  <si>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</si>
  <si>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</si>
  <si>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</si>
  <si>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</si>
  <si>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</si>
  <si>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</si>
  <si>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</si>
  <si>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</si>
  <si>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</si>
  <si>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</si>
  <si>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</si>
  <si>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</si>
  <si>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</si>
  <si>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</si>
  <si>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</si>
  <si>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</si>
  <si>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</si>
  <si>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</si>
  <si>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</si>
  <si>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</si>
  <si>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</si>
  <si>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</si>
  <si>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</si>
  <si>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</si>
  <si>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</si>
  <si>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</si>
  <si>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</si>
  <si>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</si>
  <si>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</si>
  <si>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</si>
  <si>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</si>
  <si>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</si>
  <si>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</si>
  <si>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</si>
  <si>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</si>
  <si>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</si>
  <si>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</si>
  <si>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</si>
  <si>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</si>
  <si>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</si>
  <si>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</si>
  <si>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</si>
  <si>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</si>
  <si>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</si>
  <si>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</si>
  <si>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</si>
  <si>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</si>
  <si>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</si>
  <si>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</si>
  <si>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</si>
  <si>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</si>
  <si>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</si>
  <si>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</si>
  <si>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</si>
  <si>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</si>
  <si>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</si>
  <si>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</si>
  <si>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</si>
  <si>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</si>
  <si>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</si>
  <si>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</si>
  <si>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</si>
  <si>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</si>
  <si>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</si>
  <si>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</si>
  <si>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</si>
  <si>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</si>
  <si>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</si>
  <si>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</si>
  <si>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</si>
  <si>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</si>
  <si>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</si>
  <si>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</si>
  <si>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</si>
  <si>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</si>
  <si>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</si>
  <si>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</si>
  <si>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</si>
  <si>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</si>
  <si>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</si>
  <si>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</si>
  <si>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</si>
  <si>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</si>
  <si>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</si>
  <si>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</si>
  <si>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</si>
  <si>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</si>
  <si>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</si>
  <si>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</si>
  <si>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</si>
  <si>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</si>
  <si>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</si>
  <si>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</si>
  <si>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</si>
  <si>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</si>
  <si>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</si>
  <si>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</si>
  <si>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</si>
  <si>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</si>
  <si>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</si>
  <si>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</si>
  <si>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</si>
  <si>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</si>
  <si>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</si>
  <si>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</si>
  <si>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</si>
  <si>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</si>
  <si>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</si>
  <si>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</si>
  <si>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</si>
  <si>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</si>
  <si>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</si>
  <si>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</si>
  <si>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</si>
  <si>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</si>
  <si>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</si>
  <si>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</si>
  <si>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</si>
  <si>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</si>
  <si>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</si>
  <si>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</si>
  <si>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</si>
  <si>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</si>
  <si>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</si>
  <si>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</si>
  <si>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</si>
  <si>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</si>
  <si>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</si>
  <si>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</si>
  <si>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</si>
  <si>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</si>
  <si>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</si>
  <si>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</si>
  <si>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</si>
  <si>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</si>
  <si>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</si>
  <si>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</si>
  <si>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</si>
  <si>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</si>
  <si>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</si>
  <si>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</si>
  <si>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</si>
  <si>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</si>
  <si>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</si>
  <si>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</si>
  <si>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</si>
  <si>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</si>
  <si>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</si>
  <si>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</si>
  <si>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</si>
  <si>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</si>
  <si>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</si>
  <si>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</si>
  <si>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</si>
  <si>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</si>
  <si>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</si>
  <si>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</si>
  <si>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</si>
  <si>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</si>
  <si>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</si>
  <si>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</si>
  <si>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</si>
  <si>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</si>
  <si>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</si>
  <si>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</si>
  <si>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</si>
  <si>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</si>
  <si>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</si>
  <si>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</si>
  <si>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</si>
  <si>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</si>
  <si>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</si>
  <si>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</si>
  <si>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</si>
  <si>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</si>
  <si>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</si>
  <si>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</si>
  <si>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</si>
  <si>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</si>
  <si>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</si>
  <si>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</si>
  <si>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</si>
  <si>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</si>
  <si>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</si>
  <si>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</si>
  <si>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</si>
  <si>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</si>
  <si>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</si>
  <si>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</si>
  <si>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</si>
  <si>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</si>
  <si>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</si>
  <si>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</si>
  <si>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</si>
  <si>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</si>
  <si>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</si>
  <si>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</si>
  <si>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</si>
  <si>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</si>
  <si>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</si>
  <si>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</si>
  <si>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</si>
  <si>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</si>
  <si>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</si>
  <si>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</si>
  <si>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</si>
  <si>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</si>
  <si>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</si>
  <si>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</si>
  <si>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</si>
  <si>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</si>
  <si>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</si>
  <si>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</si>
  <si>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</si>
  <si>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</si>
  <si>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</si>
  <si>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</si>
  <si>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</si>
  <si>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</si>
  <si>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</si>
  <si>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</si>
  <si>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</si>
  <si>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</si>
  <si>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</si>
  <si>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</si>
  <si>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</si>
  <si>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</si>
  <si>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</si>
  <si>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</si>
  <si>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</si>
  <si>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</si>
  <si>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</si>
  <si>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</si>
  <si>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</si>
  <si>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</si>
  <si>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</si>
  <si>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</si>
  <si>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</si>
  <si>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</si>
  <si>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</si>
  <si>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</si>
  <si>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</si>
  <si>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</si>
  <si>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</si>
  <si>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</si>
  <si>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</si>
  <si>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</si>
  <si>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</si>
  <si>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</si>
  <si>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</si>
  <si>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</si>
  <si>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</si>
  <si>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</si>
  <si>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</si>
  <si>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</si>
  <si>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</si>
  <si>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</si>
  <si>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</si>
  <si>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</si>
  <si>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</si>
  <si>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</si>
  <si>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</si>
  <si>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</si>
  <si>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</si>
  <si>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</si>
  <si>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</si>
  <si>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</si>
  <si>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</si>
  <si>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</si>
  <si>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</si>
  <si>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</si>
  <si>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</si>
  <si>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</si>
  <si>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</si>
  <si>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</si>
  <si>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</si>
  <si>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</si>
  <si>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</si>
  <si>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</si>
  <si>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</si>
  <si>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</si>
  <si>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</si>
  <si>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</si>
  <si>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</si>
  <si>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</si>
  <si>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</si>
  <si>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</si>
  <si>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</si>
  <si>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</si>
  <si>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</si>
  <si>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</si>
  <si>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</si>
  <si>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</si>
  <si>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</si>
  <si>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</si>
  <si>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</si>
  <si>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</si>
  <si>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</si>
  <si>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</si>
  <si>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</si>
  <si>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</si>
  <si>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</si>
  <si>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</si>
  <si>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</si>
  <si>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</si>
  <si>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</si>
  <si>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</si>
  <si>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</si>
  <si>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</si>
  <si>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</si>
  <si>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</si>
  <si>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</si>
  <si>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</si>
  <si>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</si>
  <si>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</si>
  <si>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</si>
  <si>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</si>
  <si>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</si>
  <si>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</si>
  <si>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</si>
  <si>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</si>
  <si>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</si>
  <si>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</si>
  <si>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</si>
  <si>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</si>
  <si>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</si>
  <si>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</si>
  <si>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</si>
  <si>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</si>
  <si>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</si>
  <si>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</si>
  <si>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</si>
  <si>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</si>
  <si>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</si>
  <si>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</si>
  <si>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</si>
  <si>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</si>
  <si>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</si>
  <si>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</si>
  <si>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</si>
  <si>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</si>
  <si>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</si>
  <si>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</si>
  <si>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</si>
  <si>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</si>
  <si>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</si>
  <si>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</si>
  <si>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</si>
  <si>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</si>
  <si>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</si>
  <si>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</si>
  <si>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</si>
  <si>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</si>
  <si>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</si>
  <si>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</si>
  <si>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</si>
  <si>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</si>
  <si>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</si>
  <si>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</si>
  <si>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</si>
  <si>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</si>
  <si>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</si>
  <si>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</si>
  <si>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</si>
  <si>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</si>
  <si>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</si>
  <si>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</si>
  <si>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</si>
  <si>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</si>
  <si>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</si>
  <si>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</si>
  <si>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</si>
  <si>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</si>
  <si>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</si>
  <si>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</si>
  <si>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</si>
  <si>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</si>
  <si>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</si>
  <si>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</si>
  <si>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</si>
  <si>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</si>
  <si>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</si>
  <si>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</si>
  <si>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</si>
  <si>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</si>
  <si>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</si>
  <si>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</si>
  <si>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</si>
  <si>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</si>
  <si>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</si>
  <si>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</si>
  <si>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</si>
  <si>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</si>
  <si>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</si>
  <si>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</si>
  <si>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</si>
  <si>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</si>
  <si>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</si>
  <si>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</si>
  <si>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</si>
  <si>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</si>
  <si>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</si>
  <si>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</si>
  <si>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</si>
  <si>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</si>
  <si>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</si>
  <si>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</si>
  <si>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</si>
  <si>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</si>
  <si>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</si>
  <si>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</si>
  <si>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</si>
  <si>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</si>
  <si>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</si>
  <si>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</si>
  <si>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</si>
  <si>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</si>
  <si>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</si>
  <si>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</si>
  <si>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</si>
  <si>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</si>
  <si>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</si>
  <si>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</si>
  <si>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</si>
  <si>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</si>
  <si>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</si>
  <si>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</si>
  <si>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</si>
  <si>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</si>
  <si>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</si>
  <si>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</si>
  <si>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</si>
  <si>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</si>
  <si>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</si>
  <si>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</si>
  <si>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</si>
  <si>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</si>
  <si>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</si>
  <si>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</si>
  <si>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</si>
  <si>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</si>
  <si>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</si>
  <si>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</si>
  <si>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</si>
  <si>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</si>
  <si>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</si>
  <si>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</si>
  <si>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</si>
  <si>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</si>
  <si>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</si>
  <si>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</si>
  <si>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</si>
  <si>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</si>
  <si>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</si>
  <si>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</si>
  <si>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</si>
  <si>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</si>
  <si>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</si>
  <si>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</si>
  <si>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</si>
  <si>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</si>
  <si>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</si>
  <si>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</si>
  <si>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</si>
  <si>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</si>
  <si>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</si>
  <si>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</si>
  <si>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</si>
  <si>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</si>
  <si>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</si>
  <si>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</si>
  <si>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</si>
  <si>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</si>
  <si>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</si>
  <si>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</si>
  <si>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</si>
  <si>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</si>
  <si>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</si>
  <si>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</si>
  <si>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</si>
  <si>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</si>
  <si>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</si>
  <si>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</si>
  <si>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</si>
  <si>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</si>
  <si>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</si>
  <si>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</si>
  <si>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</si>
  <si>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</si>
  <si>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</si>
  <si>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</si>
  <si>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</si>
  <si>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</si>
  <si>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</si>
  <si>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</si>
  <si>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</si>
  <si>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</si>
  <si>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</si>
  <si>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</si>
  <si>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</si>
  <si>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</si>
  <si>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</si>
  <si>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</si>
  <si>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</si>
  <si>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</si>
  <si>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</si>
  <si>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</si>
  <si>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</si>
  <si>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</si>
  <si>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</si>
  <si>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</si>
  <si>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</si>
  <si>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</si>
  <si>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</si>
  <si>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</si>
  <si>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</si>
  <si>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</si>
  <si>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</si>
  <si>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</si>
  <si>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</si>
  <si>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</si>
  <si>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</si>
  <si>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</si>
  <si>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</si>
  <si>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</si>
  <si>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</si>
  <si>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</si>
  <si>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</si>
  <si>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</si>
  <si>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</si>
  <si>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</si>
  <si>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</si>
  <si>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</si>
  <si>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</si>
  <si>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</si>
  <si>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</si>
  <si>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</si>
  <si>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</si>
  <si>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</si>
  <si>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</si>
  <si>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</si>
  <si>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</si>
  <si>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</si>
  <si>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</si>
  <si>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</si>
  <si>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</si>
  <si>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</si>
  <si>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</si>
  <si>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</si>
  <si>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</si>
  <si>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</si>
  <si>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</si>
  <si>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</si>
  <si>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</si>
  <si>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</si>
  <si>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</si>
  <si>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</si>
  <si>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</si>
  <si>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</si>
  <si>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</si>
  <si>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</si>
  <si>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</si>
  <si>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</si>
  <si>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</si>
  <si>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</si>
  <si>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</si>
  <si>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</si>
  <si>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</si>
  <si>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</si>
  <si>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</si>
  <si>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</si>
  <si>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</si>
  <si>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</si>
  <si>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</si>
  <si>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</si>
  <si>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</si>
  <si>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</si>
  <si>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</si>
  <si>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</si>
  <si>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</si>
  <si>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</si>
  <si>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</si>
  <si>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</si>
  <si>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</si>
  <si>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</si>
  <si>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</si>
  <si>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</si>
  <si>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</si>
  <si>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</si>
  <si>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</si>
  <si>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</si>
  <si>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</si>
  <si>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</si>
  <si>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</si>
  <si>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</si>
  <si>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</si>
  <si>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</si>
  <si>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</si>
  <si>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</si>
  <si>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</si>
  <si>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</si>
  <si>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</si>
  <si>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</si>
  <si>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</si>
  <si>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</si>
  <si>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</si>
  <si>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</si>
  <si>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</si>
  <si>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</si>
  <si>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</si>
  <si>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</si>
  <si>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</si>
  <si>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</si>
  <si>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</si>
  <si>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</si>
  <si>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</si>
  <si>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</si>
  <si>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</si>
  <si>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</si>
  <si>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</si>
  <si>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</si>
  <si>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</si>
  <si>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</si>
  <si>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</si>
  <si>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</si>
  <si>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</si>
  <si>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</si>
  <si>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</si>
  <si>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</si>
  <si>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</si>
  <si>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</si>
  <si>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</si>
  <si>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</si>
  <si>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</si>
  <si>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</si>
  <si>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</si>
  <si>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</si>
  <si>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</si>
  <si>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</si>
  <si>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</si>
  <si>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</si>
  <si>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</si>
  <si>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</si>
  <si>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</si>
  <si>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</si>
  <si>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</si>
  <si>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</si>
  <si>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</si>
  <si>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</si>
  <si>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</si>
  <si>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</si>
  <si>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</si>
  <si>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</si>
  <si>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</si>
  <si>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</si>
  <si>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</si>
  <si>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</si>
  <si>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</si>
  <si>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</si>
  <si>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</si>
  <si>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</si>
  <si>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</si>
  <si>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</si>
  <si>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</si>
  <si>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</si>
  <si>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</si>
  <si>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</si>
  <si>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</si>
  <si>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</si>
  <si>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</si>
  <si>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</si>
  <si>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</si>
  <si>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</si>
  <si>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</si>
  <si>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</si>
  <si>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</si>
  <si>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</si>
  <si>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</si>
  <si>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</si>
  <si>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</si>
  <si>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</si>
  <si>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</si>
  <si>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</si>
  <si>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</si>
  <si>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</si>
  <si>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</si>
  <si>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</si>
  <si>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</si>
  <si>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</si>
  <si>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</si>
  <si>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</si>
  <si>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</si>
  <si>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</si>
  <si>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</si>
  <si>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</si>
  <si>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</si>
  <si>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</si>
  <si>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</si>
  <si>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</si>
  <si>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</si>
  <si>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</si>
  <si>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</si>
  <si>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</si>
  <si>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</si>
  <si>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</si>
  <si>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</si>
  <si>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</si>
  <si>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</si>
  <si>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</si>
  <si>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</si>
  <si>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</si>
  <si>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</si>
  <si>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</si>
  <si>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</si>
  <si>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</si>
  <si>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</si>
  <si>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</si>
  <si>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</si>
  <si>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</si>
  <si>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</si>
  <si>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</si>
  <si>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</si>
  <si>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</si>
  <si>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</si>
  <si>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</si>
  <si>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</si>
  <si>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</si>
  <si>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</si>
  <si>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</si>
  <si>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</si>
  <si>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</si>
  <si>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</si>
  <si>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</si>
  <si>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</si>
  <si>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</si>
  <si>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</si>
  <si>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</si>
  <si>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</si>
  <si>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</si>
  <si>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</si>
  <si>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</si>
  <si>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</si>
  <si>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</si>
  <si>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</si>
  <si>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</si>
  <si>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</si>
  <si>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</si>
  <si>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</si>
  <si>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</si>
  <si>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</si>
  <si>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</si>
  <si>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</si>
  <si>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</si>
  <si>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</si>
  <si>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</si>
  <si>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</si>
  <si>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</si>
  <si>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</si>
  <si>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</si>
  <si>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</si>
  <si>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</si>
  <si>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</si>
  <si>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</si>
  <si>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</si>
  <si>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</si>
  <si>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</si>
  <si>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</si>
  <si>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</si>
  <si>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</si>
  <si>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</si>
  <si>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</si>
  <si>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</si>
  <si>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</si>
  <si>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</si>
  <si>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</si>
  <si>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</si>
  <si>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</si>
  <si>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</si>
  <si>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</si>
  <si>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</si>
  <si>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</si>
  <si>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</si>
  <si>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</si>
  <si>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</si>
  <si>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</si>
  <si>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</si>
  <si>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</si>
  <si>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</si>
  <si>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</si>
  <si>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</si>
  <si>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</si>
  <si>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</si>
  <si>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</si>
  <si>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</si>
  <si>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</si>
  <si>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</si>
  <si>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</si>
  <si>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</si>
  <si>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</si>
  <si>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</si>
  <si>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</si>
  <si>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</si>
  <si>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</si>
  <si>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</si>
  <si>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</si>
  <si>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</si>
  <si>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</si>
  <si>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</si>
  <si>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</si>
  <si>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</si>
  <si>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</si>
  <si>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</si>
  <si>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</si>
  <si>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</si>
  <si>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</si>
  <si>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</si>
  <si>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</si>
  <si>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</si>
  <si>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</si>
  <si>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</si>
  <si>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</si>
  <si>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</si>
  <si>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</si>
  <si>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</si>
  <si>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</si>
  <si>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</si>
  <si>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</si>
  <si>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</si>
  <si>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</si>
  <si>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</si>
  <si>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</si>
  <si>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</si>
  <si>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</si>
  <si>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</si>
  <si>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</si>
  <si>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</si>
  <si>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</si>
  <si>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</si>
  <si>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</si>
  <si>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</si>
  <si>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</si>
  <si>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</si>
  <si>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</si>
  <si>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</si>
  <si>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</si>
  <si>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</si>
  <si>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</si>
  <si>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</si>
  <si>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</si>
  <si>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</si>
  <si>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</si>
  <si>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</si>
  <si>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</si>
  <si>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</si>
  <si>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</si>
  <si>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</si>
  <si>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</si>
  <si>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</si>
  <si>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</si>
  <si>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</si>
  <si>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</si>
  <si>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</si>
  <si>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</si>
  <si>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</si>
  <si>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</si>
  <si>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</si>
  <si>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</si>
  <si>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</si>
  <si>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</si>
  <si>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</si>
  <si>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</si>
  <si>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</si>
  <si>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</si>
  <si>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</si>
  <si>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</si>
  <si>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</si>
  <si>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</si>
  <si>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</si>
  <si>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</si>
  <si>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</si>
  <si>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</si>
  <si>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</si>
  <si>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</si>
  <si>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</si>
  <si>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</si>
  <si>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</si>
  <si>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</si>
  <si>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</si>
  <si>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</si>
  <si>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</si>
  <si>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</si>
  <si>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</si>
  <si>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</si>
  <si>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</si>
  <si>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</si>
  <si>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</si>
  <si>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</si>
  <si>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</si>
  <si>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</si>
  <si>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</si>
  <si>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</si>
  <si>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</si>
  <si>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</si>
  <si>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</si>
  <si>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</si>
  <si>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</si>
  <si>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</si>
  <si>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</si>
  <si>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</si>
  <si>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</si>
  <si>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</si>
  <si>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</si>
  <si>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</si>
  <si>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</si>
  <si>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</si>
  <si>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</si>
  <si>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</si>
  <si>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</si>
  <si>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</si>
  <si>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</si>
  <si>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</si>
  <si>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</si>
  <si>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</si>
  <si>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</si>
  <si>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</si>
  <si>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</si>
  <si>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</si>
  <si>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</si>
  <si>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</si>
  <si>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</si>
  <si>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</si>
  <si>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</si>
  <si>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</si>
  <si>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</si>
  <si>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</si>
  <si>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</si>
  <si>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</si>
  <si>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</si>
  <si>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</si>
  <si>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</si>
  <si>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</si>
  <si>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</si>
  <si>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</si>
  <si>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</si>
  <si>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</si>
  <si>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</si>
  <si>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</si>
  <si>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</si>
  <si>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</si>
  <si>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</si>
  <si>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</si>
  <si>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</si>
  <si>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</si>
  <si>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</si>
  <si>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</si>
  <si>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</si>
  <si>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</si>
  <si>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</si>
  <si>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</si>
  <si>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</si>
  <si>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</si>
  <si>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</si>
  <si>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</si>
  <si>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</si>
  <si>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</si>
  <si>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</si>
  <si>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</si>
  <si>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</si>
  <si>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</si>
  <si>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</si>
  <si>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</si>
  <si>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</si>
  <si>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</si>
  <si>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</si>
  <si>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</si>
  <si>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</si>
  <si>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</si>
  <si>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</si>
  <si>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</si>
  <si>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</si>
  <si>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</si>
  <si>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</si>
  <si>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</si>
  <si>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</si>
  <si>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</si>
  <si>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</si>
  <si>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</si>
  <si>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</si>
  <si>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</si>
  <si>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</si>
  <si>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</si>
  <si>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</si>
  <si>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</si>
  <si>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</si>
  <si>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</si>
  <si>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</si>
  <si>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</si>
  <si>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</si>
  <si>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</si>
  <si>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</si>
  <si>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</si>
  <si>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</si>
  <si>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</si>
  <si>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</si>
  <si>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</si>
  <si>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</si>
  <si>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</si>
  <si>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</si>
  <si>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</si>
  <si>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</si>
  <si>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</si>
  <si>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</si>
  <si>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</si>
  <si>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</si>
  <si>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</si>
  <si>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</si>
  <si>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</si>
  <si>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</si>
  <si>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</si>
  <si>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</si>
  <si>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</si>
  <si>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</si>
  <si>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</si>
  <si>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</si>
  <si>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</si>
  <si>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</si>
  <si>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</si>
  <si>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</si>
  <si>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</si>
  <si>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</si>
  <si>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</si>
  <si>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</si>
  <si>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</si>
  <si>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</si>
  <si>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</si>
  <si>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</si>
  <si>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</si>
  <si>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</si>
  <si>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</si>
  <si>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</si>
  <si>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</si>
  <si>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</si>
  <si>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</si>
  <si>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</si>
  <si>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</si>
  <si>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</si>
  <si>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</si>
  <si>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</si>
  <si>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</si>
  <si>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</si>
  <si>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</si>
  <si>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</si>
  <si>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</si>
  <si>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</si>
  <si>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</si>
  <si>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</si>
  <si>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</si>
  <si>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</si>
  <si>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</si>
  <si>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</si>
  <si>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</si>
  <si>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</si>
  <si>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</si>
  <si>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</si>
  <si>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</si>
  <si>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</si>
  <si>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</si>
  <si>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</si>
  <si>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</si>
  <si>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</si>
  <si>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</si>
  <si>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</si>
  <si>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</si>
  <si>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</si>
  <si>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</si>
  <si>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</si>
  <si>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</si>
  <si>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</si>
  <si>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</si>
  <si>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</si>
  <si>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</si>
  <si>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</si>
  <si>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</si>
  <si>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</si>
  <si>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</si>
  <si>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</si>
  <si>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</si>
  <si>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</si>
  <si>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</si>
  <si>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</si>
  <si>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</si>
  <si>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</si>
  <si>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</si>
  <si>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</si>
  <si>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</si>
  <si>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</si>
  <si>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</si>
  <si>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</si>
  <si>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</si>
  <si>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</si>
  <si>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</si>
  <si>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</si>
  <si>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</si>
  <si>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</si>
  <si>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</si>
  <si>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</si>
  <si>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</si>
  <si>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</si>
  <si>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</si>
  <si>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</si>
  <si>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</si>
  <si>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</si>
  <si>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</si>
  <si>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</si>
  <si>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</si>
  <si>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</si>
  <si>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</si>
  <si>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</si>
  <si>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</si>
  <si>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</si>
  <si>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</si>
  <si>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</si>
  <si>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</si>
  <si>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</si>
  <si>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</si>
  <si>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</si>
  <si>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</si>
  <si>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</si>
  <si>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</si>
  <si>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</si>
  <si>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</si>
  <si>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</si>
  <si>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</si>
  <si>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</si>
  <si>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</si>
  <si>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</si>
  <si>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</si>
  <si>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</si>
  <si>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</si>
  <si>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</si>
  <si>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</si>
  <si>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</si>
  <si>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</si>
  <si>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</si>
  <si>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</si>
  <si>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</si>
  <si>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</si>
  <si>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</si>
  <si>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</si>
  <si>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</si>
  <si>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</si>
  <si>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</si>
  <si>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</si>
  <si>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</si>
  <si>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</si>
  <si>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</si>
  <si>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</si>
  <si>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</si>
  <si>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</si>
  <si>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</si>
  <si>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</si>
  <si>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</si>
  <si>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</si>
  <si>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</si>
  <si>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</si>
  <si>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</si>
  <si>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</si>
  <si>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</si>
  <si>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</si>
  <si>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</si>
  <si>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</si>
  <si>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</si>
  <si>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</si>
  <si>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</si>
  <si>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</si>
  <si>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</si>
  <si>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</si>
  <si>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</si>
  <si>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</si>
  <si>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</si>
  <si>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</si>
  <si>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</si>
  <si>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</si>
  <si>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</si>
  <si>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</si>
  <si>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</si>
  <si>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</si>
  <si>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</si>
  <si>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</si>
  <si>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</si>
  <si>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</si>
  <si>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</si>
  <si>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</si>
  <si>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</si>
  <si>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</si>
  <si>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</si>
  <si>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</si>
  <si>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</si>
  <si>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</si>
  <si>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</si>
  <si>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</si>
  <si>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</si>
  <si>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</si>
  <si>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</si>
  <si>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</si>
  <si>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</si>
  <si>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</si>
  <si>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</si>
  <si>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</si>
  <si>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</si>
  <si>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</si>
  <si>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</si>
  <si>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</si>
  <si>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</si>
  <si>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</si>
  <si>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</si>
  <si>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</si>
  <si>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</si>
  <si>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</si>
  <si>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</si>
  <si>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</si>
  <si>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</si>
  <si>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</si>
  <si>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</si>
  <si>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</si>
  <si>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</si>
  <si>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</si>
  <si>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</si>
  <si>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</si>
  <si>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</si>
  <si>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</si>
  <si>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</si>
  <si>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</si>
  <si>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</si>
  <si>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</si>
  <si>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</si>
  <si>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</si>
  <si>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</si>
  <si>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</si>
  <si>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</si>
  <si>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</si>
  <si>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</si>
  <si>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</si>
  <si>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</si>
  <si>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</si>
  <si>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</si>
  <si>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</si>
  <si>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</si>
  <si>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</si>
  <si>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</si>
  <si>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</si>
  <si>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</si>
  <si>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</si>
  <si>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</si>
  <si>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</si>
  <si>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</si>
  <si>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</si>
  <si>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</si>
  <si>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</si>
  <si>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</si>
  <si>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</si>
  <si>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</si>
  <si>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</si>
  <si>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</si>
  <si>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</si>
  <si>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</si>
  <si>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</si>
  <si>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</si>
  <si>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</si>
  <si>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</si>
  <si>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</si>
  <si>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</si>
  <si>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</si>
  <si>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</si>
  <si>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</si>
  <si>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</si>
  <si>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</si>
  <si>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</si>
  <si>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</si>
  <si>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</si>
  <si>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</si>
  <si>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</si>
  <si>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</si>
  <si>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</si>
  <si>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</si>
  <si>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</si>
  <si>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</si>
  <si>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</si>
  <si>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</si>
  <si>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</si>
  <si>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</si>
  <si>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</si>
  <si>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</si>
  <si>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</si>
  <si>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</si>
  <si>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</si>
  <si>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</si>
  <si>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</si>
  <si>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</si>
  <si>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</si>
  <si>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</si>
  <si>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</si>
  <si>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</si>
  <si>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</si>
  <si>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</si>
  <si>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</si>
  <si>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</si>
  <si>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</si>
  <si>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</si>
  <si>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</si>
  <si>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</si>
  <si>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</si>
  <si>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</si>
  <si>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</si>
  <si>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</si>
  <si>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</si>
  <si>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</si>
  <si>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</si>
  <si>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</si>
  <si>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</si>
  <si>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</si>
  <si>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</si>
  <si>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</si>
  <si>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</si>
  <si>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</si>
  <si>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</si>
  <si>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</si>
  <si>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</si>
  <si>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</si>
  <si>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</si>
  <si>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</si>
  <si>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</si>
  <si>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</si>
  <si>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</si>
  <si>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</si>
  <si>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</si>
  <si>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</si>
  <si>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</si>
  <si>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</si>
  <si>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</si>
  <si>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</si>
  <si>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</si>
  <si>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</si>
  <si>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</si>
  <si>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</si>
  <si>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</si>
  <si>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</si>
  <si>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</si>
  <si>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</si>
  <si>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</si>
  <si>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</si>
  <si>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</si>
  <si>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</si>
  <si>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</si>
  <si>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</si>
  <si>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</si>
  <si>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</si>
  <si>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</si>
  <si>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</si>
  <si>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</si>
  <si>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</si>
  <si>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</si>
  <si>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</si>
  <si>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</si>
  <si>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</si>
  <si>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</si>
  <si>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</si>
  <si>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</si>
  <si>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</si>
  <si>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</si>
  <si>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</si>
  <si>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</si>
  <si>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</si>
  <si>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</si>
  <si>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</si>
  <si>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</si>
  <si>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</si>
  <si>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</si>
  <si>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</si>
  <si>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</si>
  <si>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</si>
  <si>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</si>
  <si>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</si>
  <si>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</si>
  <si>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</si>
  <si>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</si>
  <si>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</si>
  <si>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</si>
  <si>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</si>
  <si>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</si>
  <si>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</si>
  <si>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</si>
  <si>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</si>
  <si>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</si>
  <si>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</si>
  <si>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</si>
  <si>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</si>
  <si>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</si>
  <si>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</si>
  <si>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</si>
  <si>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</si>
  <si>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</si>
  <si>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</si>
  <si>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</si>
  <si>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</si>
  <si>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</si>
  <si>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</si>
  <si>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</si>
  <si>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</si>
  <si>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</si>
  <si>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</si>
  <si>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</si>
  <si>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</si>
  <si>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</si>
  <si>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</si>
  <si>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</si>
  <si>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</si>
  <si>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</si>
  <si>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</si>
  <si>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</si>
  <si>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</si>
  <si>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</si>
  <si>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</si>
  <si>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</si>
  <si>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</si>
  <si>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</si>
  <si>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</si>
  <si>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</si>
  <si>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</si>
  <si>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</si>
  <si>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</si>
  <si>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</si>
  <si>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</si>
  <si>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</si>
  <si>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</si>
  <si>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</si>
  <si>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</si>
  <si>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</si>
  <si>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</si>
  <si>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</si>
  <si>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</si>
  <si>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</si>
  <si>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</si>
  <si>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</si>
  <si>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</si>
  <si>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</si>
  <si>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</si>
  <si>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</si>
  <si>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</si>
  <si>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</si>
  <si>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</si>
  <si>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</si>
  <si>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</si>
  <si>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</si>
  <si>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</si>
  <si>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</si>
  <si>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</si>
  <si>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</si>
  <si>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</si>
  <si>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</si>
  <si>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</si>
  <si>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</si>
  <si>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</si>
  <si>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</si>
  <si>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</si>
  <si>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</si>
  <si>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</si>
  <si>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</si>
  <si>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</si>
  <si>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</si>
  <si>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</si>
  <si>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</si>
  <si>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</si>
  <si>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</si>
  <si>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</si>
  <si>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</si>
  <si>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</si>
  <si>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</si>
  <si>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</si>
  <si>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</si>
  <si>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</si>
  <si>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</si>
  <si>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</si>
  <si>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</si>
  <si>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</si>
  <si>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</si>
  <si>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</si>
  <si>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</si>
  <si>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</si>
  <si>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</si>
  <si>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</si>
  <si>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</si>
  <si>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</si>
  <si>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</si>
  <si>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</si>
  <si>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</si>
  <si>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</si>
  <si>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</si>
  <si>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</si>
  <si>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</si>
  <si>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</si>
  <si>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</si>
  <si>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</si>
  <si>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</si>
  <si>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</si>
  <si>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</si>
  <si>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</si>
  <si>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</si>
  <si>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</si>
  <si>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</si>
  <si>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</si>
  <si>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</si>
  <si>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</si>
  <si>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</si>
  <si>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</si>
  <si>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</si>
  <si>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</si>
  <si>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</si>
  <si>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</si>
  <si>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</si>
  <si>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</si>
  <si>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</si>
  <si>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</si>
  <si>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</si>
  <si>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</si>
  <si>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</si>
  <si>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</si>
  <si>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</si>
  <si>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</si>
  <si>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</si>
  <si>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</si>
  <si>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</si>
  <si>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</si>
  <si>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</si>
  <si>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</si>
  <si>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</si>
  <si>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</si>
  <si>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</si>
  <si>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</si>
  <si>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</si>
  <si>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</si>
  <si>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</si>
  <si>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</si>
  <si>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</si>
  <si>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</si>
  <si>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</si>
  <si>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</si>
  <si>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</si>
  <si>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</si>
  <si>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</si>
  <si>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</si>
  <si>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</si>
  <si>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</si>
  <si>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</si>
  <si>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</si>
  <si>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</si>
  <si>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</si>
  <si>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</si>
  <si>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</si>
  <si>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</si>
  <si>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</si>
  <si>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</si>
  <si>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</si>
  <si>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</si>
  <si>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</si>
  <si>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</si>
  <si>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</si>
  <si>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</si>
  <si>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</si>
  <si>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</si>
  <si>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</si>
  <si>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</si>
  <si>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</si>
  <si>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</si>
  <si>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</si>
  <si>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</si>
  <si>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</si>
  <si>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</si>
  <si>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</si>
  <si>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</si>
  <si>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</si>
  <si>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</si>
  <si>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</si>
  <si>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</si>
  <si>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</si>
  <si>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</si>
  <si>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</si>
  <si>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</si>
  <si>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</si>
  <si>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</si>
  <si>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</si>
  <si>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</si>
  <si>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</si>
  <si>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</si>
  <si>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</si>
  <si>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</si>
  <si>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</si>
  <si>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</si>
  <si>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</si>
  <si>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</si>
  <si>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</si>
  <si>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</si>
  <si>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</si>
  <si>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</si>
  <si>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</si>
  <si>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</si>
  <si>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</si>
  <si>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</si>
  <si>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</si>
  <si>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</si>
  <si>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</si>
  <si>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</si>
  <si>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</si>
  <si>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</si>
  <si>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</si>
  <si>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</si>
  <si>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</si>
  <si>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</si>
  <si>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</si>
  <si>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</si>
  <si>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</si>
  <si>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</si>
  <si>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</si>
  <si>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</si>
  <si>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</si>
  <si>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</si>
  <si>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</si>
  <si>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</si>
  <si>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</si>
  <si>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</si>
  <si>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</si>
  <si>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</si>
  <si>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</si>
  <si>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</si>
  <si>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</si>
  <si>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</si>
  <si>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</si>
  <si>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</si>
  <si>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</si>
  <si>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</si>
  <si>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</si>
  <si>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</si>
  <si>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</si>
  <si>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</si>
  <si>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</si>
  <si>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</si>
  <si>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</si>
  <si>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</si>
  <si>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</si>
  <si>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</si>
  <si>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</si>
  <si>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</si>
  <si>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</si>
  <si>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</si>
  <si>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</si>
  <si>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</si>
  <si>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</si>
  <si>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</si>
  <si>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</si>
  <si>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</si>
  <si>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</si>
  <si>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</si>
  <si>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</si>
  <si>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</si>
  <si>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</si>
  <si>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</si>
  <si>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</si>
  <si>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</si>
  <si>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</si>
  <si>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</si>
  <si>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</si>
  <si>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</si>
  <si>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</si>
  <si>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</si>
  <si>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</si>
  <si>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</si>
  <si>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</si>
  <si>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</si>
  <si>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</si>
  <si>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</si>
  <si>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</si>
  <si>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</si>
  <si>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</si>
  <si>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</si>
  <si>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</si>
  <si>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</si>
  <si>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</si>
  <si>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</si>
  <si>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</si>
  <si>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</si>
  <si>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</si>
  <si>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</si>
  <si>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</si>
  <si>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</si>
  <si>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</si>
  <si>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</si>
  <si>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</si>
  <si>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</si>
  <si>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</si>
  <si>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</si>
  <si>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</si>
  <si>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</si>
  <si>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</si>
  <si>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</si>
  <si>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</si>
  <si>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</si>
  <si>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</si>
  <si>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</si>
  <si>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</si>
  <si>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</si>
  <si>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</si>
  <si>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</si>
  <si>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</si>
  <si>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</si>
  <si>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</si>
  <si>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</si>
  <si>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</si>
  <si>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</si>
  <si>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</si>
  <si>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</si>
  <si>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</si>
  <si>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</si>
  <si>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</si>
  <si>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</si>
  <si>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</si>
  <si>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</si>
  <si>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</si>
  <si>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</si>
  <si>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</si>
  <si>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</si>
  <si>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</si>
  <si>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</si>
  <si>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</si>
  <si>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</si>
  <si>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</si>
  <si>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</si>
  <si>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</si>
  <si>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</si>
  <si>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</si>
  <si>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</si>
  <si>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</si>
  <si>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</si>
  <si>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</si>
  <si>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</si>
  <si>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</si>
  <si>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</si>
  <si>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</si>
  <si>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</si>
  <si>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</si>
  <si>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</si>
  <si>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</si>
  <si>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</si>
  <si>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</si>
  <si>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</si>
  <si>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</si>
  <si>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</si>
  <si>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</si>
  <si>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</si>
  <si>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</si>
  <si>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</si>
  <si>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</si>
  <si>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</si>
  <si>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</si>
  <si>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</si>
  <si>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</si>
  <si>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</si>
  <si>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</si>
  <si>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</si>
  <si>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</si>
  <si>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</si>
  <si>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</si>
  <si>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</si>
  <si>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</si>
  <si>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</si>
  <si>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</si>
  <si>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</si>
  <si>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</si>
  <si>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</si>
  <si>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</si>
  <si>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</si>
  <si>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</si>
  <si>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</si>
  <si>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</si>
  <si>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</si>
  <si>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</si>
  <si>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</si>
  <si>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</si>
  <si>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</si>
  <si>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</si>
  <si>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</si>
  <si>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</si>
  <si>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</si>
  <si>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</si>
  <si>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</si>
  <si>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</si>
  <si>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</si>
  <si>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</si>
  <si>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</si>
  <si>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</si>
  <si>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</si>
  <si>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</si>
  <si>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</si>
  <si>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</si>
  <si>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</si>
  <si>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</si>
  <si>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</si>
  <si>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</si>
  <si>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</si>
  <si>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</si>
  <si>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</si>
  <si>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</si>
  <si>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</si>
  <si>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</si>
  <si>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</si>
  <si>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</si>
  <si>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</si>
  <si>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</si>
  <si>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</si>
  <si>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</si>
  <si>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</si>
  <si>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</si>
  <si>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</si>
  <si>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</si>
  <si>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</si>
  <si>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</si>
  <si>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</si>
  <si>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</si>
  <si>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</si>
  <si>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</si>
  <si>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</si>
  <si>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</si>
  <si>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</si>
  <si>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</si>
  <si>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</si>
  <si>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</si>
  <si>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</si>
  <si>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</si>
  <si>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</si>
  <si>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</si>
  <si>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</si>
  <si>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</si>
  <si>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</si>
  <si>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</si>
  <si>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</si>
  <si>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</si>
  <si>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</si>
  <si>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</si>
  <si>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</si>
  <si>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</si>
  <si>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</si>
  <si>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</si>
  <si>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</si>
  <si>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</si>
  <si>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</si>
  <si>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</si>
  <si>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</si>
  <si>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</si>
  <si>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</si>
  <si>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</si>
  <si>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</si>
  <si>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</si>
  <si>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</si>
  <si>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</si>
  <si>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</si>
  <si>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</si>
  <si>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</si>
  <si>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</si>
  <si>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</si>
  <si>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</si>
  <si>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</si>
  <si>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</si>
  <si>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</si>
  <si>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</si>
  <si>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</si>
  <si>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</si>
  <si>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</si>
  <si>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</si>
  <si>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</si>
  <si>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</si>
  <si>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</si>
  <si>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</si>
  <si>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</si>
  <si>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</si>
  <si>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</si>
  <si>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</si>
  <si>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</si>
  <si>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</si>
  <si>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</si>
  <si>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</si>
  <si>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</si>
  <si>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</si>
  <si>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</si>
  <si>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</si>
  <si>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</si>
  <si>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</si>
  <si>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</si>
  <si>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</si>
  <si>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</si>
  <si>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</si>
  <si>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</si>
  <si>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</si>
  <si>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</si>
  <si>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</si>
  <si>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</si>
  <si>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</si>
  <si>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</si>
  <si>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</si>
  <si>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</si>
  <si>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</si>
  <si>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</si>
  <si>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</si>
  <si>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</si>
  <si>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</si>
  <si>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</si>
  <si>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</si>
  <si>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</si>
  <si>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</si>
  <si>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</si>
  <si>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</si>
  <si>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</si>
  <si>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</si>
  <si>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</si>
  <si>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</si>
  <si>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</si>
  <si>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</si>
  <si>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</si>
  <si>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</si>
  <si>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</si>
  <si>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</si>
  <si>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</si>
  <si>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</si>
  <si>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</si>
  <si>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</si>
  <si>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</si>
  <si>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</si>
  <si>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</si>
  <si>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</si>
  <si>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</si>
  <si>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</si>
  <si>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</si>
  <si>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</si>
  <si>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</si>
  <si>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</si>
  <si>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</si>
  <si>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</si>
  <si>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</si>
  <si>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</si>
  <si>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</si>
  <si>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</si>
  <si>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</si>
  <si>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</si>
  <si>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</si>
  <si>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</si>
  <si>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</si>
  <si>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</si>
  <si>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</si>
  <si>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</si>
  <si>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</si>
  <si>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</si>
  <si>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</si>
  <si>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</si>
  <si>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</si>
  <si>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</si>
  <si>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</si>
  <si>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</si>
  <si>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</si>
  <si>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</si>
  <si>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</si>
  <si>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</si>
  <si>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</si>
  <si>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</si>
  <si>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</si>
  <si>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</si>
  <si>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</si>
  <si>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</si>
  <si>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</si>
  <si>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</si>
  <si>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</si>
  <si>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</si>
  <si>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</si>
  <si>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</si>
  <si>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</si>
  <si>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</si>
  <si>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</si>
  <si>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</si>
  <si>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</si>
  <si>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</si>
  <si>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</si>
  <si>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</si>
  <si>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</si>
  <si>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</si>
  <si>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</si>
  <si>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</si>
  <si>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</si>
  <si>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</si>
  <si>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</si>
  <si>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</si>
  <si>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</si>
  <si>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</si>
  <si>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</si>
  <si>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</si>
  <si>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</si>
  <si>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</si>
  <si>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</si>
  <si>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</si>
  <si>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</si>
  <si>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</si>
  <si>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</si>
  <si>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</si>
  <si>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</si>
  <si>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</si>
  <si>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</si>
  <si>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</si>
  <si>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</si>
  <si>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</si>
  <si>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</si>
  <si>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</si>
  <si>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</si>
  <si>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</si>
  <si>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</si>
  <si>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</si>
  <si>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</si>
  <si>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</si>
  <si>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</si>
  <si>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</si>
  <si>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</si>
  <si>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</si>
  <si>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</si>
  <si>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</si>
  <si>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</si>
  <si>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</si>
  <si>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</si>
  <si>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</si>
  <si>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</si>
  <si>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</si>
  <si>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</si>
  <si>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</si>
  <si>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</si>
  <si>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</si>
  <si>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</si>
  <si>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</si>
  <si>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</si>
  <si>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</si>
  <si>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</si>
  <si>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</si>
  <si>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</si>
  <si>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</si>
  <si>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</si>
  <si>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</si>
  <si>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</si>
  <si>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</si>
  <si>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</si>
  <si>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</si>
  <si>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</si>
  <si>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</si>
  <si>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</si>
  <si>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</si>
  <si>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</si>
  <si>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</si>
  <si>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</si>
  <si>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</si>
  <si>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</si>
  <si>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</si>
  <si>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</si>
  <si>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</si>
  <si>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</si>
  <si>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</si>
  <si>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</si>
  <si>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</si>
  <si>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</si>
  <si>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</si>
  <si>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</si>
  <si>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</si>
  <si>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</si>
  <si>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</si>
  <si>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</si>
  <si>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</si>
  <si>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</si>
  <si>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</si>
  <si>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</si>
  <si>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</si>
  <si>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</si>
  <si>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</si>
  <si>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</si>
  <si>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</si>
  <si>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</si>
  <si>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</si>
  <si>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</si>
  <si>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</si>
  <si>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</si>
  <si>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</si>
  <si>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</si>
  <si>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</si>
  <si>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</si>
  <si>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</si>
  <si>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</si>
  <si>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</si>
  <si>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</si>
  <si>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</si>
  <si>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</si>
  <si>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</si>
  <si>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</si>
  <si>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</si>
  <si>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</si>
  <si>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</si>
  <si>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</si>
  <si>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</si>
  <si>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</si>
  <si>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</si>
  <si>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</si>
  <si>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</si>
  <si>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</si>
  <si>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</si>
  <si>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</si>
  <si>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</si>
  <si>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</si>
  <si>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</si>
  <si>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</si>
  <si>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</si>
  <si>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</si>
  <si>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</si>
  <si>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</si>
  <si>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</si>
  <si>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</si>
  <si>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</si>
  <si>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</si>
  <si>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</si>
  <si>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</si>
  <si>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</si>
  <si>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</si>
  <si>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</si>
  <si>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</si>
  <si>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</si>
  <si>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</si>
  <si>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</si>
  <si>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</si>
  <si>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</si>
  <si>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</si>
  <si>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</si>
  <si>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</si>
  <si>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</si>
  <si>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</si>
  <si>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</si>
  <si>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</si>
  <si>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</si>
  <si>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</si>
  <si>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</si>
  <si>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</si>
  <si>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</si>
  <si>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</si>
  <si>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</si>
  <si>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</si>
  <si>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</si>
  <si>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</si>
  <si>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</si>
  <si>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</si>
  <si>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</si>
  <si>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</si>
  <si>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</si>
  <si>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</si>
  <si>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</si>
  <si>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</si>
  <si>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</si>
  <si>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</si>
  <si>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</si>
  <si>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</si>
  <si>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</si>
  <si>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</si>
  <si>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</si>
  <si>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</si>
  <si>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</si>
  <si>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</si>
  <si>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</si>
  <si>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</si>
  <si>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</si>
  <si>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</si>
  <si>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</si>
  <si>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</si>
  <si>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</si>
  <si>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</si>
  <si>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</si>
  <si>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</si>
  <si>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</si>
  <si>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</si>
  <si>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</si>
  <si>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</si>
  <si>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</si>
  <si>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</si>
  <si>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</si>
  <si>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</si>
  <si>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</si>
  <si>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</si>
  <si>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</si>
  <si>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</si>
  <si>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</si>
  <si>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</si>
  <si>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</si>
  <si>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</si>
  <si>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</si>
  <si>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</si>
  <si>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</si>
  <si>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</si>
  <si>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</si>
  <si>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</si>
  <si>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</si>
  <si>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</si>
  <si>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</si>
  <si>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</si>
  <si>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</si>
  <si>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</si>
  <si>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</si>
  <si>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</si>
  <si>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</si>
  <si>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</si>
  <si>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</si>
  <si>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</si>
  <si>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</si>
  <si>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</si>
  <si>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</si>
  <si>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</si>
  <si>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</si>
  <si>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</si>
  <si>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</si>
  <si>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</si>
  <si>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</si>
  <si>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</si>
  <si>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</si>
  <si>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</si>
  <si>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</si>
  <si>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</si>
  <si>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</si>
  <si>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</si>
  <si>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</si>
  <si>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</si>
  <si>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</si>
  <si>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</si>
  <si>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</si>
  <si>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</si>
  <si>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</si>
  <si>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</si>
  <si>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</si>
  <si>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</si>
  <si>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</si>
  <si>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</si>
  <si>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</si>
  <si>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</si>
  <si>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</si>
  <si>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</si>
  <si>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</si>
  <si>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</si>
  <si>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</si>
  <si>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</si>
  <si>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</si>
  <si>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</si>
  <si>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</si>
  <si>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</si>
  <si>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</si>
  <si>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</si>
  <si>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</si>
  <si>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</si>
  <si>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</si>
  <si>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</si>
  <si>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</si>
  <si>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</si>
  <si>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</si>
  <si>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</si>
  <si>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</si>
  <si>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</si>
  <si>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</si>
  <si>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</si>
  <si>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</si>
  <si>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</si>
  <si>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</si>
  <si>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</si>
  <si>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</si>
  <si>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</si>
  <si>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</si>
  <si>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</si>
  <si>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</si>
  <si>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</si>
  <si>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</si>
  <si>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</si>
  <si>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</si>
  <si>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</si>
  <si>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</si>
  <si>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</si>
  <si>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</si>
  <si>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</si>
  <si>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</si>
  <si>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</si>
  <si>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</si>
  <si>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</si>
  <si>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</si>
  <si>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</si>
  <si>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</si>
  <si>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</si>
  <si>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</si>
  <si>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</si>
  <si>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</si>
  <si>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</si>
  <si>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</si>
  <si>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</si>
  <si>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</si>
  <si>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</si>
  <si>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</si>
  <si>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</si>
  <si>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</si>
  <si>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</si>
  <si>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</si>
  <si>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</si>
  <si>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</si>
  <si>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</si>
  <si>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</si>
  <si>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</si>
  <si>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</si>
  <si>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</si>
  <si>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</si>
  <si>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</si>
  <si>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</si>
  <si>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</si>
  <si>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</si>
  <si>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</si>
  <si>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</si>
  <si>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</si>
  <si>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</si>
  <si>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</si>
  <si>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</si>
  <si>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</si>
  <si>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</si>
  <si>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</si>
  <si>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</si>
  <si>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</si>
  <si>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</si>
  <si>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</si>
  <si>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</si>
  <si>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</si>
  <si>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</si>
  <si>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</si>
  <si>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</si>
  <si>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</si>
  <si>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</si>
  <si>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</si>
  <si>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</si>
  <si>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</si>
  <si>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</si>
  <si>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</si>
  <si>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</si>
  <si>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</si>
  <si>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</si>
  <si>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</si>
  <si>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</si>
  <si>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</si>
  <si>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</si>
  <si>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</si>
  <si>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</si>
  <si>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</si>
  <si>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</si>
  <si>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</si>
  <si>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</si>
  <si>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</si>
  <si>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</si>
  <si>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</si>
  <si>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</si>
  <si>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</si>
  <si>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</si>
  <si>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</si>
  <si>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</si>
  <si>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</si>
  <si>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</si>
  <si>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</si>
  <si>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</si>
  <si>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</si>
  <si>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</si>
  <si>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</si>
  <si>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</si>
  <si>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</si>
  <si>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</si>
  <si>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</si>
  <si>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</si>
  <si>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</si>
  <si>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</si>
  <si>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</si>
  <si>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</si>
  <si>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</si>
  <si>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</si>
  <si>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</si>
  <si>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</si>
  <si>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</si>
  <si>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</si>
  <si>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</si>
  <si>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</si>
  <si>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</si>
  <si>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</si>
  <si>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</si>
  <si>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</si>
  <si>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</si>
  <si>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</si>
  <si>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</si>
  <si>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</si>
  <si>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</si>
  <si>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</si>
  <si>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</si>
  <si>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</si>
  <si>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</si>
  <si>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</si>
  <si>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</si>
  <si>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</si>
  <si>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</si>
  <si>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</si>
  <si>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</si>
  <si>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</si>
  <si>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</si>
  <si>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</si>
  <si>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</si>
  <si>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</si>
  <si>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</si>
  <si>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</si>
  <si>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</si>
  <si>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</si>
  <si>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</si>
  <si>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</si>
  <si>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</si>
  <si>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</si>
  <si>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</si>
  <si>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</si>
  <si>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</si>
  <si>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</si>
  <si>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</si>
  <si>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</si>
  <si>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</si>
  <si>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</si>
  <si>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</si>
  <si>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</si>
  <si>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</si>
  <si>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</si>
  <si>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</si>
  <si>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</si>
  <si>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</si>
  <si>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</si>
  <si>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</si>
  <si>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</si>
  <si>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</si>
  <si>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</si>
  <si>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</si>
  <si>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</si>
  <si>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</si>
  <si>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</si>
  <si>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</si>
  <si>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</si>
  <si>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</si>
  <si>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</si>
  <si>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</si>
  <si>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</si>
  <si>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</si>
  <si>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</si>
  <si>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</si>
  <si>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</si>
  <si>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</si>
  <si>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</si>
  <si>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</si>
  <si>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</si>
  <si>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</si>
  <si>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</si>
  <si>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</si>
  <si>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</si>
  <si>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</si>
  <si>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</si>
  <si>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</si>
  <si>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</si>
  <si>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</si>
  <si>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</si>
  <si>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</si>
  <si>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</si>
  <si>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</si>
  <si>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</si>
  <si>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</si>
  <si>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</si>
  <si>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</si>
  <si>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</si>
  <si>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</si>
  <si>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</si>
  <si>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</si>
  <si>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</si>
  <si>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</si>
  <si>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</si>
  <si>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</si>
  <si>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</si>
  <si>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</si>
  <si>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</si>
  <si>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</si>
  <si>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</si>
  <si>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</si>
  <si>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</si>
  <si>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</si>
  <si>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</si>
  <si>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</si>
  <si>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</si>
  <si>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</si>
  <si>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</si>
  <si>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</si>
  <si>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</si>
  <si>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</si>
  <si>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</si>
  <si>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</si>
  <si>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</si>
  <si>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</si>
  <si>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</si>
  <si>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</si>
  <si>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</si>
  <si>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</si>
  <si>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</si>
  <si>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</si>
  <si>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</si>
  <si>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</si>
  <si>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</si>
  <si>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</si>
  <si>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</si>
  <si>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</si>
  <si>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</si>
  <si>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</si>
  <si>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</si>
  <si>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</si>
  <si>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</si>
  <si>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</si>
  <si>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</si>
  <si>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</si>
  <si>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</si>
  <si>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</si>
  <si>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</si>
  <si>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</si>
  <si>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</si>
  <si>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</si>
  <si>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</si>
  <si>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</si>
  <si>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</si>
  <si>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</si>
  <si>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</si>
  <si>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</si>
  <si>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</si>
  <si>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</si>
  <si>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</si>
  <si>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</si>
  <si>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</si>
  <si>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</si>
  <si>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</si>
  <si>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</si>
  <si>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</si>
  <si>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</si>
  <si>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</si>
  <si>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</si>
  <si>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</si>
  <si>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</si>
  <si>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</si>
  <si>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</si>
  <si>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</si>
  <si>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</si>
  <si>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</si>
  <si>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</si>
  <si>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</si>
  <si>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</si>
  <si>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</si>
  <si>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</si>
  <si>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</si>
  <si>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</si>
  <si>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</si>
  <si>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</si>
  <si>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</si>
  <si>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</si>
  <si>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</si>
  <si>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</si>
  <si>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</si>
  <si>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</si>
  <si>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</si>
  <si>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</si>
  <si>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</si>
  <si>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</si>
  <si>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</si>
  <si>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</si>
  <si>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</si>
  <si>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</si>
  <si>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</si>
  <si>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</si>
  <si>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</si>
  <si>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</si>
  <si>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</si>
  <si>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</si>
  <si>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</si>
  <si>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</si>
  <si>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</si>
  <si>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</si>
  <si>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</si>
  <si>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</si>
  <si>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</si>
  <si>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</si>
  <si>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</si>
  <si>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</si>
  <si>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</si>
  <si>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</si>
  <si>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</si>
  <si>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</si>
  <si>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</si>
  <si>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</si>
  <si>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</si>
  <si>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</si>
  <si>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</si>
  <si>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</si>
  <si>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</si>
  <si>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</si>
  <si>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</si>
  <si>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</si>
  <si>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</si>
  <si>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</si>
  <si>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</si>
  <si>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</si>
  <si>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</si>
  <si>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</si>
  <si>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</si>
  <si>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</si>
  <si>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</si>
  <si>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</si>
  <si>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</si>
  <si>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</si>
  <si>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</si>
  <si>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</si>
  <si>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</si>
  <si>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</si>
  <si>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</si>
  <si>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</si>
  <si>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</si>
  <si>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</si>
  <si>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</si>
  <si>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</si>
  <si>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</si>
  <si>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</si>
  <si>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</si>
  <si>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</si>
  <si>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</si>
  <si>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</si>
  <si>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</si>
  <si>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</si>
  <si>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</si>
  <si>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</si>
  <si>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</si>
  <si>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</si>
  <si>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</si>
  <si>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</si>
  <si>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</si>
  <si>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</si>
  <si>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</si>
  <si>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</si>
  <si>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</si>
  <si>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</si>
  <si>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</si>
  <si>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</si>
  <si>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</si>
  <si>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</si>
  <si>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</si>
  <si>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</si>
  <si>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</si>
  <si>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</si>
  <si>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</si>
  <si>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</si>
  <si>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</si>
  <si>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</si>
  <si>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</si>
  <si>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</si>
  <si>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</si>
  <si>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</si>
  <si>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</si>
  <si>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</si>
  <si>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</si>
  <si>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</si>
  <si>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</si>
  <si>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</si>
  <si>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</si>
  <si>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</si>
  <si>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</si>
  <si>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</si>
  <si>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</si>
  <si>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</si>
  <si>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</si>
  <si>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</si>
  <si>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</si>
  <si>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</si>
  <si>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</si>
  <si>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</si>
  <si>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</si>
  <si>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</si>
  <si>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</si>
  <si>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</si>
  <si>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</si>
  <si>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</si>
  <si>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</si>
  <si>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</si>
  <si>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</si>
  <si>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</si>
  <si>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</si>
  <si>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</si>
  <si>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</si>
  <si>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</si>
  <si>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</si>
  <si>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</si>
  <si>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</si>
  <si>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</si>
  <si>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</si>
  <si>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</si>
  <si>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</si>
  <si>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</si>
  <si>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</si>
  <si>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</si>
  <si>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</si>
  <si>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</si>
  <si>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</si>
  <si>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</si>
  <si>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</si>
  <si>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</si>
  <si>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</si>
  <si>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</si>
  <si>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</si>
  <si>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</si>
  <si>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</si>
  <si>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</si>
  <si>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</si>
  <si>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</si>
  <si>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</si>
  <si>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</si>
  <si>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</si>
  <si>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</si>
  <si>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</si>
  <si>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</si>
  <si>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</si>
  <si>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</si>
  <si>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</si>
  <si>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</si>
  <si>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</si>
  <si>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</si>
  <si>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</si>
  <si>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</si>
  <si>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</si>
  <si>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</si>
  <si>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</si>
  <si>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</si>
  <si>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</si>
  <si>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</si>
  <si>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</si>
  <si>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</si>
  <si>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</si>
  <si>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</si>
  <si>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</si>
  <si>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</si>
  <si>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</si>
  <si>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</si>
  <si>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</si>
  <si>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</si>
  <si>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</si>
  <si>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</si>
  <si>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</si>
  <si>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</si>
  <si>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</si>
  <si>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</si>
  <si>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</si>
  <si>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</si>
  <si>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</si>
  <si>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</si>
  <si>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</si>
  <si>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</si>
  <si>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</si>
  <si>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</si>
  <si>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</si>
  <si>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</si>
  <si>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</si>
  <si>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</si>
  <si>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</si>
  <si>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</si>
  <si>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</si>
  <si>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</si>
  <si>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</si>
  <si>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</si>
  <si>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</si>
  <si>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</si>
  <si>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</si>
  <si>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</si>
  <si>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</si>
  <si>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</si>
  <si>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</si>
  <si>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</si>
  <si>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</si>
  <si>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</si>
  <si>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</si>
  <si>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</si>
  <si>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</si>
  <si>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</si>
  <si>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</si>
  <si>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</si>
  <si>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</si>
  <si>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</si>
  <si>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</si>
  <si>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</si>
  <si>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</si>
  <si>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</si>
  <si>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</si>
  <si>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</si>
  <si>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</si>
  <si>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</si>
  <si>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</si>
  <si>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</si>
  <si>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</si>
  <si>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</si>
  <si>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</si>
  <si>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</si>
  <si>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</si>
  <si>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</si>
  <si>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</si>
  <si>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</si>
  <si>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</si>
  <si>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</si>
  <si>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</si>
  <si>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</si>
  <si>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</si>
  <si>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</si>
  <si>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</si>
  <si>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</si>
  <si>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</si>
  <si>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</si>
  <si>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</si>
  <si>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</si>
  <si>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</si>
  <si>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</si>
  <si>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</si>
  <si>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</si>
  <si>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</si>
  <si>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</si>
  <si>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</si>
  <si>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</si>
  <si>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</si>
  <si>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</si>
  <si>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</si>
  <si>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</si>
  <si>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</si>
  <si>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</si>
  <si>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</si>
  <si>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</si>
  <si>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</si>
  <si>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</si>
  <si>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</si>
  <si>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</si>
  <si>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</si>
  <si>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</si>
  <si>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</si>
  <si>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</si>
  <si>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</si>
  <si>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</si>
  <si>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</si>
  <si>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</si>
  <si>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</si>
  <si>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</si>
  <si>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</si>
  <si>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</si>
  <si>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</si>
  <si>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</si>
  <si>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</si>
  <si>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</si>
  <si>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</si>
  <si>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</si>
  <si>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</si>
  <si>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</si>
  <si>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</si>
  <si>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</si>
  <si>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</si>
  <si>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</si>
  <si>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</si>
  <si>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</si>
  <si>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</si>
  <si>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</si>
  <si>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</si>
  <si>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</si>
  <si>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</si>
  <si>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</si>
  <si>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</si>
  <si>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</si>
  <si>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</si>
  <si>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</si>
  <si>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</si>
  <si>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</si>
  <si>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</si>
  <si>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</si>
  <si>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</si>
  <si>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</si>
  <si>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</si>
  <si>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</si>
  <si>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</si>
  <si>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</si>
  <si>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</si>
  <si>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</si>
  <si>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</si>
  <si>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</si>
  <si>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</si>
  <si>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</si>
  <si>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</si>
  <si>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</si>
  <si>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</si>
  <si>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</si>
  <si>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</si>
  <si>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</si>
  <si>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</si>
  <si>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</si>
  <si>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</si>
  <si>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</si>
  <si>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</si>
  <si>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</si>
  <si>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</si>
  <si>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</si>
  <si>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</si>
  <si>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</si>
  <si>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</si>
  <si>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</si>
  <si>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</si>
  <si>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</si>
  <si>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</si>
  <si>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</si>
  <si>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</si>
  <si>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</si>
  <si>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</si>
  <si>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</si>
  <si>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</si>
  <si>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</si>
  <si>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</si>
  <si>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</si>
  <si>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</si>
  <si>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</si>
  <si>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</si>
  <si>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</si>
  <si>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</si>
  <si>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</si>
  <si>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</si>
  <si>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</si>
  <si>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</si>
  <si>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</si>
  <si>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</si>
  <si>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</si>
  <si>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</si>
  <si>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</si>
  <si>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</si>
  <si>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</si>
  <si>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</si>
  <si>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</si>
  <si>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</si>
  <si>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</si>
  <si>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</si>
  <si>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</si>
  <si>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</si>
  <si>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</si>
  <si>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</si>
  <si>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</si>
  <si>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</si>
  <si>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</si>
  <si>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</si>
  <si>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</si>
  <si>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</si>
  <si>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</si>
  <si>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</si>
  <si>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</si>
  <si>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</si>
  <si>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</si>
  <si>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</si>
  <si>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</si>
  <si>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</si>
  <si>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</si>
  <si>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</si>
  <si>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</si>
  <si>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</si>
  <si>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</si>
  <si>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</si>
  <si>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</si>
  <si>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</si>
  <si>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</si>
  <si>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</si>
  <si>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</si>
  <si>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</si>
  <si>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</si>
  <si>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</si>
  <si>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</si>
  <si>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</si>
  <si>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</si>
  <si>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</si>
  <si>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</si>
  <si>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</si>
  <si>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</si>
  <si>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</si>
  <si>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</si>
  <si>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</si>
  <si>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</si>
  <si>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</si>
  <si>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</si>
  <si>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</si>
  <si>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</si>
  <si>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</si>
  <si>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</si>
  <si>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</si>
  <si>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</si>
  <si>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</si>
  <si>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</si>
  <si>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</si>
  <si>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</si>
  <si>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</si>
  <si>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</si>
  <si>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</si>
  <si>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</si>
  <si>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</si>
  <si>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</si>
  <si>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</si>
  <si>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</si>
  <si>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</si>
  <si>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</si>
  <si>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</si>
  <si>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</si>
  <si>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</si>
  <si>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</si>
  <si>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</si>
  <si>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</si>
  <si>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</si>
  <si>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</si>
  <si>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</si>
  <si>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</si>
  <si>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</si>
  <si>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</si>
  <si>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</si>
  <si>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</si>
  <si>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</si>
  <si>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</si>
  <si>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</si>
  <si>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</si>
  <si>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</si>
  <si>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</si>
  <si>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</si>
  <si>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</si>
  <si>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</si>
  <si>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</si>
  <si>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</si>
  <si>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</si>
  <si>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</si>
  <si>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</si>
  <si>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</si>
  <si>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</si>
  <si>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</si>
  <si>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</si>
  <si>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</si>
  <si>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</si>
  <si>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</si>
  <si>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</si>
  <si>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</si>
  <si>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</si>
  <si>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</si>
  <si>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</si>
  <si>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</si>
  <si>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</si>
  <si>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</si>
  <si>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</si>
  <si>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</si>
  <si>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</si>
  <si>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</si>
  <si>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</si>
  <si>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</si>
  <si>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</si>
  <si>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</si>
  <si>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</si>
  <si>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</si>
  <si>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</si>
  <si>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</si>
  <si>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</si>
  <si>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</si>
  <si>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</si>
  <si>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</si>
  <si>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</si>
  <si>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</si>
  <si>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</si>
  <si>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</si>
  <si>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</si>
  <si>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</si>
  <si>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</si>
  <si>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</si>
  <si>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</si>
  <si>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</si>
  <si>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</si>
  <si>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</si>
  <si>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</si>
  <si>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</si>
  <si>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</si>
  <si>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</si>
  <si>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</si>
  <si>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</si>
  <si>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</si>
  <si>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</si>
  <si>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</si>
  <si>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</si>
  <si>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</si>
  <si>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</si>
  <si>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</si>
  <si>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</si>
  <si>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</si>
  <si>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</si>
  <si>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</si>
  <si>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</si>
  <si>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</si>
  <si>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</si>
  <si>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</si>
  <si>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</si>
  <si>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</si>
  <si>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</si>
  <si>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</si>
  <si>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</si>
  <si>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</si>
  <si>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</si>
  <si>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</si>
  <si>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</si>
  <si>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</si>
  <si>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</si>
  <si>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</si>
  <si>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</si>
  <si>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</si>
  <si>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</si>
  <si>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</si>
  <si>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</si>
  <si>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</si>
  <si>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</si>
  <si>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</si>
  <si>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</si>
  <si>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</si>
  <si>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</si>
  <si>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</si>
  <si>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</si>
  <si>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</si>
  <si>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</si>
  <si>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</si>
  <si>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</si>
  <si>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</si>
  <si>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</si>
  <si>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</si>
  <si>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</si>
  <si>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</si>
  <si>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</si>
  <si>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</si>
  <si>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</si>
  <si>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</si>
  <si>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</si>
  <si>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</si>
  <si>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</si>
  <si>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</si>
  <si>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</si>
  <si>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</si>
  <si>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</si>
  <si>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</si>
  <si>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</si>
  <si>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</si>
  <si>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</si>
  <si>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</si>
  <si>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</si>
  <si>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</si>
  <si>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</si>
  <si>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</si>
  <si>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</si>
  <si>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</si>
  <si>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</si>
  <si>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</si>
  <si>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</si>
  <si>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</si>
  <si>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</si>
  <si>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</si>
  <si>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</si>
  <si>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</si>
  <si>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</si>
  <si>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</si>
  <si>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</si>
  <si>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</si>
  <si>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</si>
  <si>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</si>
  <si>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</si>
  <si>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</si>
  <si>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</si>
  <si>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</si>
  <si>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</si>
  <si>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</si>
  <si>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</si>
  <si>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</si>
  <si>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</si>
  <si>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</si>
  <si>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</si>
  <si>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</si>
  <si>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</si>
  <si>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</si>
  <si>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</si>
  <si>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</si>
  <si>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</si>
  <si>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</si>
  <si>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</si>
  <si>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</si>
  <si>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</si>
  <si>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</si>
  <si>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</si>
  <si>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</si>
  <si>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</si>
  <si>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</si>
  <si>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</si>
  <si>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</si>
  <si>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</si>
  <si>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</si>
  <si>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</si>
  <si>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</si>
  <si>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</si>
  <si>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</si>
  <si>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</si>
  <si>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</si>
  <si>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</si>
  <si>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</si>
  <si>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</si>
  <si>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</si>
  <si>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</si>
  <si>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</si>
  <si>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</si>
  <si>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</si>
  <si>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</si>
  <si>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</si>
  <si>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</si>
  <si>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</si>
  <si>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</si>
  <si>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</si>
  <si>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</si>
  <si>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</si>
  <si>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</si>
  <si>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</si>
  <si>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</si>
  <si>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</si>
  <si>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</si>
  <si>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</si>
  <si>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</si>
  <si>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</si>
  <si>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</si>
  <si>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</si>
  <si>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</si>
  <si>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</si>
  <si>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</si>
  <si>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</si>
  <si>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</si>
  <si>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</si>
  <si>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</si>
  <si>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</si>
  <si>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</si>
  <si>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</si>
  <si>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</si>
  <si>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</si>
  <si>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</si>
  <si>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</si>
  <si>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</si>
  <si>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</si>
  <si>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</si>
  <si>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</si>
  <si>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</si>
  <si>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</si>
  <si>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</si>
  <si>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</si>
  <si>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</si>
  <si>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</si>
  <si>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</si>
  <si>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</si>
  <si>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</si>
  <si>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</si>
  <si>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</si>
  <si>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</si>
  <si>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</si>
  <si>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</si>
  <si>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</si>
  <si>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</si>
  <si>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</si>
  <si>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</si>
  <si>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</si>
  <si>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</si>
  <si>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</si>
  <si>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</si>
  <si>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</si>
  <si>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</si>
  <si>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</si>
  <si>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</si>
  <si>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</si>
  <si>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</si>
  <si>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</si>
  <si>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</si>
  <si>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</si>
  <si>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</si>
  <si>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</si>
  <si>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</si>
  <si>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</si>
  <si>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</si>
  <si>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</si>
  <si>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</si>
  <si>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</si>
  <si>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</si>
  <si>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</si>
  <si>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</si>
  <si>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</si>
  <si>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</si>
  <si>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</si>
  <si>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</si>
  <si>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</si>
  <si>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</si>
  <si>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</si>
  <si>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</si>
  <si>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</si>
  <si>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</si>
  <si>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</si>
  <si>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</si>
  <si>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</si>
  <si>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</si>
  <si>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</si>
  <si>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</si>
  <si>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</si>
  <si>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</si>
  <si>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</si>
  <si>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</si>
  <si>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</si>
  <si>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</si>
  <si>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</si>
  <si>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</si>
  <si>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</si>
  <si>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</si>
  <si>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</si>
  <si>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</si>
  <si>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</si>
  <si>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</si>
  <si>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</si>
  <si>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</si>
  <si>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</si>
  <si>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</si>
  <si>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</si>
  <si>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</si>
  <si>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</si>
  <si>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</si>
  <si>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</si>
  <si>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</si>
  <si>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</si>
  <si>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</si>
  <si>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</si>
  <si>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</si>
  <si>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</si>
  <si>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</si>
  <si>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</si>
  <si>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</si>
  <si>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</si>
  <si>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</si>
  <si>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</si>
  <si>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</si>
  <si>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</si>
  <si>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</si>
  <si>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</si>
  <si>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</si>
  <si>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</si>
  <si>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</si>
  <si>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</si>
  <si>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</si>
  <si>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</si>
  <si>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</si>
  <si>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</si>
  <si>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</si>
  <si>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</si>
  <si>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</si>
  <si>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</si>
  <si>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</si>
  <si>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</si>
  <si>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</si>
  <si>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</si>
  <si>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</si>
  <si>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</si>
  <si>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</si>
  <si>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</si>
  <si>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</si>
  <si>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</si>
  <si>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</si>
  <si>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</si>
  <si>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</si>
  <si>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</si>
  <si>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</si>
  <si>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</si>
  <si>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</si>
  <si>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</si>
  <si>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</si>
  <si>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</si>
  <si>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</si>
  <si>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</si>
  <si>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</si>
  <si>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</si>
  <si>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</si>
  <si>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</si>
  <si>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</si>
  <si>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</si>
  <si>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</si>
  <si>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</si>
  <si>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</si>
  <si>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</si>
  <si>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</si>
  <si>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</si>
  <si>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</si>
  <si>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</si>
  <si>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</si>
  <si>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</si>
  <si>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</si>
  <si>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</si>
  <si>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</si>
  <si>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</si>
  <si>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</si>
  <si>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</si>
  <si>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</si>
  <si>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</si>
  <si>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</si>
  <si>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</si>
  <si>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</si>
  <si>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</si>
  <si>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</si>
  <si>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</si>
  <si>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</si>
  <si>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</si>
  <si>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</si>
  <si>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</si>
  <si>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</si>
  <si>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</si>
  <si>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</si>
  <si>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</si>
  <si>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</si>
  <si>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</si>
  <si>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</si>
  <si>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</si>
  <si>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</si>
  <si>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</si>
  <si>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</si>
  <si>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</si>
  <si>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</si>
  <si>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</si>
  <si>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</si>
  <si>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</si>
  <si>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</si>
  <si>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</si>
  <si>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</si>
  <si>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</si>
  <si>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</si>
  <si>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</si>
  <si>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</si>
  <si>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</si>
  <si>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</si>
  <si>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</si>
  <si>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</si>
  <si>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</si>
  <si>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</si>
  <si>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</si>
  <si>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</si>
  <si>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</si>
  <si>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</si>
  <si>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</si>
  <si>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</si>
  <si>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</si>
  <si>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</si>
  <si>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</si>
  <si>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</si>
  <si>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</si>
  <si>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</si>
  <si>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</si>
  <si>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</si>
  <si>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</si>
  <si>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</si>
  <si>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</si>
  <si>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</si>
  <si>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</si>
  <si>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</si>
  <si>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</si>
  <si>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</si>
  <si>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</si>
  <si>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</si>
  <si>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</si>
  <si>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</si>
  <si>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</si>
  <si>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</si>
  <si>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</si>
  <si>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</si>
  <si>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</si>
  <si>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</si>
  <si>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</si>
  <si>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</si>
  <si>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</si>
  <si>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</si>
  <si>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</si>
  <si>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</si>
  <si>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</si>
  <si>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</si>
  <si>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</si>
  <si>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</si>
  <si>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</si>
  <si>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</si>
  <si>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</si>
  <si>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</si>
  <si>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</si>
  <si>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</si>
  <si>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</si>
  <si>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</si>
  <si>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</si>
  <si>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</si>
  <si>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</si>
  <si>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</si>
  <si>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</si>
  <si>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</si>
  <si>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</si>
  <si>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</si>
  <si>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</si>
  <si>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</si>
  <si>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</si>
  <si>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</si>
  <si>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</si>
  <si>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</si>
  <si>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</si>
  <si>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</si>
  <si>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</si>
  <si>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</si>
  <si>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</si>
  <si>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</si>
  <si>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</si>
  <si>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</si>
  <si>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</si>
  <si>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</si>
  <si>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</si>
  <si>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</si>
  <si>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</si>
  <si>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</si>
  <si>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</si>
  <si>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</si>
  <si>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</si>
  <si>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</si>
  <si>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</si>
  <si>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</si>
  <si>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</si>
  <si>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</si>
  <si>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</si>
  <si>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</si>
  <si>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</si>
  <si>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</si>
  <si>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</si>
  <si>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</si>
  <si>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</si>
  <si>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</si>
  <si>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</si>
  <si>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</si>
  <si>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</si>
  <si>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</si>
  <si>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</si>
  <si>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</si>
  <si>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</si>
  <si>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</si>
  <si>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</si>
  <si>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</si>
  <si>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</si>
  <si>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</si>
  <si>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</si>
  <si>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</si>
  <si>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</si>
  <si>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</si>
  <si>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</si>
  <si>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</si>
  <si>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</si>
  <si>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</si>
  <si>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</si>
  <si>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</si>
  <si>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</si>
  <si>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</si>
  <si>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</si>
  <si>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</si>
  <si>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</si>
  <si>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</si>
  <si>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</si>
  <si>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</si>
  <si>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</si>
  <si>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</si>
  <si>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</si>
  <si>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</si>
  <si>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</si>
  <si>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</si>
  <si>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</si>
  <si>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</si>
  <si>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</si>
  <si>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</si>
  <si>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</si>
  <si>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</si>
  <si>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</si>
  <si>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</si>
  <si>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</si>
  <si>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</si>
  <si>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</si>
  <si>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</si>
  <si>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</si>
  <si>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</si>
  <si>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</si>
  <si>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</si>
  <si>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</si>
  <si>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</si>
  <si>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</si>
  <si>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</si>
  <si>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</si>
  <si>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</si>
  <si>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</si>
  <si>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</si>
  <si>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</si>
  <si>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</si>
  <si>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</si>
  <si>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</si>
  <si>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</si>
  <si>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</si>
  <si>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</si>
  <si>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</si>
  <si>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</si>
  <si>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</si>
  <si>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</si>
  <si>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</si>
  <si>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</si>
  <si>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</si>
  <si>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</si>
  <si>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</si>
  <si>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</si>
  <si>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</si>
  <si>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</si>
  <si>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</si>
  <si>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</si>
  <si>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</si>
  <si>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</si>
  <si>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</si>
  <si>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</si>
  <si>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</si>
  <si>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</si>
  <si>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</si>
  <si>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</si>
  <si>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</si>
  <si>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</si>
  <si>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</si>
  <si>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</si>
  <si>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</si>
  <si>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</si>
  <si>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</si>
  <si>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</si>
  <si>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</si>
  <si>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</si>
  <si>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</si>
  <si>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</si>
  <si>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</si>
  <si>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</si>
  <si>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</si>
  <si>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</si>
  <si>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</si>
  <si>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</si>
  <si>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</si>
  <si>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</si>
  <si>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</si>
  <si>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</si>
  <si>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</si>
  <si>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</si>
  <si>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</si>
  <si>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</si>
  <si>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</si>
  <si>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</si>
  <si>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</si>
  <si>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</si>
  <si>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</si>
  <si>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</si>
  <si>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</si>
  <si>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</si>
  <si>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</si>
  <si>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</si>
  <si>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</si>
  <si>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</si>
  <si>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</si>
  <si>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</si>
  <si>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</si>
  <si>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</si>
  <si>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</si>
  <si>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</si>
  <si>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</si>
  <si>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</si>
  <si>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</si>
  <si>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</si>
  <si>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</si>
  <si>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</si>
  <si>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</si>
  <si>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</si>
  <si>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</si>
  <si>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</si>
  <si>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</si>
  <si>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</si>
  <si>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</si>
  <si>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</si>
  <si>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</si>
  <si>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</si>
  <si>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</si>
  <si>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</si>
  <si>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</si>
  <si>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</si>
  <si>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</si>
  <si>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</si>
  <si>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</si>
  <si>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</si>
  <si>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</si>
  <si>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</si>
  <si>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</si>
  <si>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</si>
  <si>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</si>
  <si>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</si>
  <si>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</si>
  <si>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</si>
  <si>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</si>
  <si>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</si>
  <si>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</si>
  <si>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</si>
  <si>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</si>
  <si>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</si>
  <si>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</si>
  <si>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</si>
  <si>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</si>
  <si>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</si>
  <si>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</si>
  <si>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</si>
  <si>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</si>
  <si>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</si>
  <si>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</si>
  <si>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</si>
  <si>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</si>
  <si>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</si>
  <si>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</si>
  <si>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</si>
  <si>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</si>
  <si>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</si>
  <si>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</si>
  <si>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</si>
  <si>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</si>
  <si>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</si>
  <si>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</si>
  <si>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</si>
  <si>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</si>
  <si>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</si>
  <si>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</si>
  <si>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</si>
  <si>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</si>
  <si>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</si>
  <si>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</si>
  <si>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</si>
  <si>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</si>
  <si>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</si>
  <si>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</si>
  <si>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</si>
  <si>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</si>
  <si>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</si>
  <si>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</si>
  <si>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</si>
  <si>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</si>
  <si>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</si>
  <si>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</si>
  <si>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</si>
  <si>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</si>
  <si>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</si>
  <si>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</si>
  <si>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</si>
  <si>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</si>
  <si>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</si>
  <si>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</si>
  <si>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</si>
  <si>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</si>
  <si>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</si>
  <si>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</si>
  <si>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</si>
  <si>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</si>
  <si>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</si>
  <si>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</si>
  <si>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</si>
  <si>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</si>
  <si>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</si>
  <si>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</si>
  <si>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</si>
  <si>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</si>
  <si>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</si>
  <si>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</si>
  <si>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</si>
  <si>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</si>
  <si>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</si>
  <si>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</si>
  <si>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</si>
  <si>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</si>
  <si>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</si>
  <si>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</si>
  <si>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</si>
  <si>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</si>
  <si>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</si>
  <si>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</si>
  <si>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</si>
  <si>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</si>
  <si>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</si>
  <si>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</si>
  <si>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</si>
  <si>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</si>
  <si>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</si>
  <si>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</si>
  <si>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</si>
  <si>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</si>
  <si>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</si>
  <si>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</si>
  <si>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</si>
  <si>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</si>
  <si>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</si>
  <si>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</si>
  <si>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</si>
  <si>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</si>
  <si>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</si>
  <si>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</si>
  <si>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</si>
  <si>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</si>
  <si>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</si>
  <si>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</si>
  <si>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</si>
  <si>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</si>
  <si>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</si>
  <si>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</si>
  <si>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</si>
  <si>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</si>
  <si>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</si>
  <si>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</si>
  <si>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</si>
  <si>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</si>
  <si>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</si>
  <si>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</si>
  <si>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</si>
  <si>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</si>
  <si>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</si>
  <si>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</si>
  <si>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</si>
  <si>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</si>
  <si>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</si>
  <si>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</si>
  <si>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</si>
  <si>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</si>
  <si>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</si>
  <si>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</si>
  <si>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</si>
  <si>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</si>
  <si>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</si>
  <si>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</si>
  <si>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</si>
  <si>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</si>
  <si>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</si>
  <si>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</si>
  <si>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</si>
  <si>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</si>
  <si>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</si>
  <si>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</si>
  <si>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</si>
  <si>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</si>
  <si>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</si>
  <si>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</si>
  <si>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</si>
  <si>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</si>
  <si>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</si>
  <si>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</si>
  <si>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</si>
  <si>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</si>
  <si>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</si>
  <si>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</si>
  <si>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</si>
  <si>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</si>
  <si>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</si>
  <si>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</si>
  <si>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</si>
  <si>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</si>
  <si>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</si>
  <si>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</si>
  <si>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</si>
  <si>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</si>
  <si>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</si>
  <si>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</si>
  <si>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</si>
  <si>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</si>
  <si>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</si>
  <si>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</si>
  <si>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</si>
  <si>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</si>
  <si>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</si>
  <si>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</si>
  <si>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</si>
  <si>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</si>
  <si>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</si>
  <si>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</si>
  <si>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</si>
  <si>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</si>
  <si>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</si>
  <si>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</si>
  <si>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</si>
  <si>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</si>
  <si>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</si>
  <si>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</si>
  <si>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</si>
  <si>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</si>
  <si>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</si>
  <si>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</si>
  <si>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</si>
  <si>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</si>
  <si>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</si>
  <si>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</si>
  <si>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</si>
  <si>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</si>
  <si>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</si>
  <si>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</si>
  <si>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</si>
  <si>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</si>
  <si>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</si>
  <si>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</si>
  <si>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</si>
  <si>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</si>
  <si>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</si>
  <si>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</si>
  <si>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</si>
  <si>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</si>
  <si>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</si>
  <si>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</si>
  <si>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</si>
  <si>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</si>
  <si>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</si>
  <si>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</si>
  <si>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</si>
  <si>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</si>
  <si>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</si>
  <si>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</si>
  <si>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</si>
  <si>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</si>
  <si>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</si>
  <si>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</si>
  <si>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</si>
  <si>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</si>
  <si>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</si>
  <si>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</si>
  <si>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</si>
  <si>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</si>
  <si>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</si>
  <si>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</si>
  <si>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</si>
  <si>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</si>
  <si>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</si>
  <si>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</si>
  <si>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</si>
  <si>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</si>
  <si>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</si>
  <si>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</si>
  <si>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</si>
  <si>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</si>
  <si>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</si>
  <si>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</si>
  <si>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</si>
  <si>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</si>
  <si>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</si>
  <si>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</si>
  <si>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</si>
  <si>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</si>
  <si>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</si>
  <si>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</si>
  <si>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</si>
  <si>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</si>
  <si>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</si>
  <si>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</si>
  <si>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</si>
  <si>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</si>
  <si>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</si>
  <si>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</si>
  <si>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</si>
  <si>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</si>
  <si>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</si>
  <si>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</si>
  <si>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</si>
  <si>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</si>
  <si>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</si>
  <si>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</si>
  <si>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</si>
  <si>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</si>
  <si>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</si>
  <si>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</si>
  <si>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</si>
  <si>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</si>
  <si>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</si>
  <si>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</si>
  <si>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</si>
  <si>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</si>
  <si>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</si>
  <si>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</si>
  <si>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</si>
  <si>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</si>
  <si>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</si>
  <si>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</si>
  <si>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</si>
  <si>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</si>
  <si>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</si>
  <si>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</si>
  <si>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</si>
  <si>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</si>
  <si>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</si>
  <si>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</si>
  <si>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</si>
  <si>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</si>
  <si>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</si>
  <si>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</si>
  <si>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</si>
  <si>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</si>
  <si>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</si>
  <si>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</si>
  <si>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</si>
  <si>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</si>
  <si>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</si>
  <si>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</si>
  <si>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</si>
  <si>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</si>
  <si>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</si>
  <si>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</si>
  <si>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</si>
  <si>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</si>
  <si>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</si>
  <si>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</si>
  <si>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</si>
  <si>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</si>
  <si>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</si>
  <si>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</si>
  <si>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</si>
  <si>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</si>
  <si>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</si>
  <si>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</si>
  <si>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</si>
  <si>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</si>
  <si>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</si>
  <si>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</si>
  <si>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</si>
  <si>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</si>
  <si>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</si>
  <si>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</si>
  <si>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</si>
  <si>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</si>
  <si>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</si>
  <si>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</si>
  <si>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</si>
  <si>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</si>
  <si>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</si>
  <si>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</si>
  <si>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</si>
  <si>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</si>
  <si>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</si>
  <si>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</si>
  <si>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</si>
  <si>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</si>
  <si>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</si>
  <si>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</si>
  <si>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</si>
  <si>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</si>
  <si>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</si>
  <si>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</si>
  <si>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</si>
  <si>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</si>
  <si>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</si>
  <si>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</si>
  <si>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</si>
  <si>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</si>
  <si>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</si>
  <si>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</si>
  <si>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</si>
  <si>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</si>
  <si>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</si>
  <si>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</si>
  <si>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</si>
  <si>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</si>
  <si>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</si>
  <si>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</si>
  <si>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</si>
  <si>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</si>
  <si>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</si>
  <si>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</si>
  <si>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</si>
  <si>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</si>
  <si>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</si>
  <si>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</si>
  <si>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</si>
  <si>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</si>
  <si>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</si>
  <si>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</si>
  <si>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</si>
  <si>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</si>
  <si>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</si>
  <si>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</si>
  <si>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</si>
  <si>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</si>
  <si>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</si>
  <si>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</si>
  <si>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</si>
  <si>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</si>
  <si>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</si>
  <si>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</si>
  <si>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</si>
  <si>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</si>
  <si>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</si>
  <si>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</si>
  <si>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</si>
  <si>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</si>
  <si>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</si>
  <si>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</si>
  <si>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</si>
  <si>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</si>
  <si>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</si>
  <si>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</si>
  <si>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</si>
  <si>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</si>
  <si>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</si>
  <si>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</si>
  <si>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</si>
  <si>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</si>
  <si>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</si>
  <si>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</si>
  <si>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</si>
  <si>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</si>
  <si>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</si>
  <si>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</si>
  <si>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</si>
  <si>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</si>
  <si>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</si>
  <si>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</si>
  <si>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</si>
  <si>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</si>
  <si>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</si>
  <si>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</si>
  <si>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</si>
  <si>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</si>
  <si>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</si>
  <si>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</si>
  <si>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</si>
  <si>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</si>
  <si>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</si>
  <si>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</si>
  <si>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</si>
  <si>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</si>
  <si>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</si>
  <si>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</si>
  <si>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</si>
  <si>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</si>
  <si>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</si>
  <si>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</si>
  <si>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</si>
  <si>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</si>
  <si>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</si>
  <si>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</si>
  <si>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</si>
  <si>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</si>
  <si>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</si>
  <si>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</si>
  <si>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</si>
  <si>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</si>
  <si>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</si>
  <si>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</si>
  <si>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</si>
  <si>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</si>
  <si>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</si>
  <si>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</si>
  <si>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</si>
  <si>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</si>
  <si>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</si>
  <si>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</si>
  <si>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</si>
  <si>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</si>
  <si>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</si>
  <si>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</si>
  <si>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</si>
  <si>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</si>
  <si>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</si>
  <si>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</si>
  <si>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</si>
  <si>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</si>
  <si>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</si>
  <si>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</si>
  <si>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</si>
  <si>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</si>
  <si>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</si>
  <si>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</si>
  <si>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</si>
  <si>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</si>
  <si>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</si>
  <si>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</si>
  <si>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</si>
  <si>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</si>
  <si>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</si>
  <si>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</si>
  <si>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</si>
  <si>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</si>
  <si>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</si>
  <si>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</si>
  <si>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</si>
  <si>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</si>
  <si>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</si>
  <si>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</si>
  <si>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</si>
  <si>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</si>
  <si>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</si>
  <si>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</si>
  <si>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</si>
  <si>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</si>
  <si>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</si>
  <si>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</si>
  <si>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</si>
  <si>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</si>
  <si>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</si>
  <si>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</si>
  <si>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</si>
  <si>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</si>
  <si>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</si>
  <si>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</si>
  <si>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</si>
  <si>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</si>
  <si>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</si>
  <si>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</si>
  <si>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</si>
  <si>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</si>
  <si>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</si>
  <si>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</si>
  <si>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</si>
  <si>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</si>
  <si>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</si>
  <si>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</si>
  <si>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</si>
  <si>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</si>
  <si>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</si>
  <si>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</si>
  <si>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</si>
  <si>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</si>
  <si>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</si>
  <si>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</si>
  <si>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</si>
  <si>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</si>
  <si>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</si>
  <si>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</si>
  <si>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</si>
  <si>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</si>
  <si>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</si>
  <si>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</si>
  <si>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</si>
  <si>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</si>
  <si>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</si>
  <si>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</si>
  <si>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</si>
  <si>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</si>
  <si>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</si>
  <si>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</si>
  <si>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</si>
  <si>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</si>
  <si>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</si>
  <si>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</si>
  <si>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</si>
  <si>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</si>
  <si>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</si>
  <si>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</si>
  <si>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</si>
  <si>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</si>
  <si>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</si>
  <si>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</si>
  <si>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</si>
  <si>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</si>
  <si>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</si>
  <si>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</si>
  <si>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</si>
  <si>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</si>
  <si>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</si>
  <si>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</si>
  <si>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</si>
  <si>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</si>
  <si>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</si>
  <si>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</si>
  <si>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</si>
  <si>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</si>
  <si>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</si>
  <si>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</si>
  <si>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</si>
  <si>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</si>
  <si>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</si>
  <si>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</si>
  <si>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</si>
  <si>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</si>
  <si>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</si>
  <si>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</si>
  <si>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</si>
  <si>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</si>
  <si>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</si>
  <si>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</si>
  <si>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</si>
  <si>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</si>
  <si>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</si>
  <si>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</si>
  <si>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</si>
  <si>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</si>
  <si>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</si>
  <si>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</si>
  <si>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</si>
  <si>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</si>
  <si>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</si>
  <si>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</si>
  <si>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</si>
  <si>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</si>
  <si>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</si>
  <si>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</si>
  <si>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</si>
  <si>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</si>
  <si>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</si>
  <si>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</si>
  <si>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</si>
  <si>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</si>
  <si>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</si>
  <si>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</si>
  <si>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</si>
  <si>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</si>
  <si>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</si>
  <si>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</si>
  <si>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</si>
  <si>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</si>
  <si>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</si>
  <si>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</si>
  <si>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</si>
  <si>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</si>
  <si>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</si>
  <si>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</si>
  <si>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</si>
  <si>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</si>
  <si>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</si>
  <si>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</si>
  <si>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</si>
  <si>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</si>
  <si>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</si>
  <si>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</si>
  <si>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</si>
  <si>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</si>
  <si>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</si>
  <si>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</si>
  <si>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</si>
  <si>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</si>
  <si>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</si>
  <si>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</si>
  <si>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</si>
  <si>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</si>
  <si>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</si>
  <si>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</si>
  <si>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</si>
  <si>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</si>
  <si>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</si>
  <si>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</si>
  <si>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</si>
  <si>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</si>
  <si>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</si>
  <si>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</si>
  <si>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</si>
  <si>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</si>
  <si>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</si>
  <si>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</si>
  <si>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</si>
  <si>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</si>
  <si>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</si>
  <si>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</si>
  <si>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</si>
  <si>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</si>
  <si>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</si>
  <si>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</si>
  <si>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</si>
  <si>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</si>
  <si>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</si>
  <si>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</si>
  <si>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</si>
  <si>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</si>
  <si>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</si>
  <si>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</si>
  <si>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</si>
  <si>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</si>
  <si>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</si>
  <si>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</si>
  <si>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</si>
  <si>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</si>
  <si>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</si>
  <si>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</si>
  <si>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</si>
  <si>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</si>
  <si>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</si>
  <si>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</si>
  <si>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</si>
  <si>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</si>
  <si>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</si>
  <si>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</si>
  <si>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</si>
  <si>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</si>
  <si>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</si>
  <si>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</si>
  <si>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</si>
  <si>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</si>
  <si>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</si>
  <si>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</si>
  <si>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</si>
  <si>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</si>
  <si>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</si>
  <si>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</si>
  <si>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</si>
  <si>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</si>
  <si>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</si>
  <si>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</si>
  <si>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</si>
  <si>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</si>
  <si>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</si>
  <si>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</si>
  <si>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</si>
  <si>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</si>
  <si>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</si>
  <si>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</si>
  <si>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</si>
  <si>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</si>
  <si>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</si>
  <si>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</si>
  <si>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</si>
  <si>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</si>
  <si>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</si>
  <si>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</si>
  <si>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</si>
  <si>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</si>
  <si>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</si>
  <si>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</si>
  <si>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</si>
  <si>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</si>
  <si>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</si>
  <si>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</si>
  <si>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</si>
  <si>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</si>
  <si>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</si>
  <si>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</si>
  <si>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</si>
  <si>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</si>
  <si>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</si>
  <si>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</si>
  <si>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</si>
  <si>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</si>
  <si>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</si>
  <si>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</si>
  <si>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</si>
  <si>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</si>
  <si>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</si>
  <si>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</si>
  <si>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</si>
  <si>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</si>
  <si>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</si>
  <si>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</si>
  <si>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</si>
  <si>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</si>
  <si>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</si>
  <si>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</si>
  <si>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</si>
  <si>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</si>
  <si>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</si>
  <si>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</si>
  <si>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</si>
  <si>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</si>
  <si>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</si>
  <si>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</si>
  <si>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</si>
  <si>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</si>
  <si>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</si>
  <si>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</si>
  <si>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</si>
  <si>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</si>
  <si>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</si>
  <si>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</si>
  <si>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</si>
  <si>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</si>
  <si>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</si>
  <si>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</si>
  <si>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</si>
  <si>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</si>
  <si>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</si>
  <si>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</si>
  <si>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</si>
  <si>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</si>
  <si>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</si>
  <si>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</si>
  <si>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</si>
  <si>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</si>
  <si>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</si>
  <si>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</si>
  <si>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</si>
  <si>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</si>
  <si>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</si>
  <si>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</si>
  <si>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</si>
  <si>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</si>
  <si>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</si>
  <si>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</si>
  <si>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</si>
  <si>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</si>
  <si>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</si>
  <si>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</si>
  <si>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</si>
  <si>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</si>
  <si>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</si>
  <si>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</si>
  <si>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</si>
  <si>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</si>
  <si>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</si>
  <si>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</si>
  <si>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</si>
  <si>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</si>
  <si>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</si>
  <si>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</si>
  <si>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</si>
  <si>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</si>
  <si>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</si>
  <si>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</si>
  <si>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</si>
  <si>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</si>
  <si>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</si>
  <si>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</si>
  <si>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</si>
  <si>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</si>
  <si>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</si>
  <si>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</si>
  <si>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</si>
  <si>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</si>
  <si>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</si>
  <si>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</si>
  <si>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</si>
  <si>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</si>
  <si>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</si>
  <si>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</si>
  <si>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</si>
  <si>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</si>
  <si>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</si>
  <si>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</si>
  <si>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</si>
  <si>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</si>
  <si>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</si>
  <si>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</si>
  <si>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</si>
  <si>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</si>
  <si>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</si>
  <si>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</si>
  <si>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</si>
  <si>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</si>
  <si>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</si>
  <si>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</si>
  <si>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</si>
  <si>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</si>
  <si>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</si>
  <si>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</si>
  <si>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</si>
  <si>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</si>
  <si>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</si>
  <si>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</si>
  <si>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</si>
  <si>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</si>
  <si>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</si>
  <si>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</si>
  <si>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</si>
  <si>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</si>
  <si>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</si>
  <si>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</si>
  <si>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</si>
  <si>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</si>
  <si>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</si>
  <si>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</si>
  <si>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</si>
  <si>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</si>
  <si>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</si>
  <si>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</si>
  <si>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</si>
  <si>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</si>
  <si>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</si>
  <si>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</si>
  <si>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</si>
  <si>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</si>
  <si>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</si>
  <si>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</si>
  <si>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</si>
  <si>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</si>
  <si>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</si>
  <si>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</si>
  <si>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</si>
  <si>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</si>
  <si>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</si>
  <si>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</si>
  <si>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</si>
  <si>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</si>
  <si>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</si>
  <si>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</si>
  <si>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</si>
  <si>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</si>
  <si>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</si>
  <si>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</si>
  <si>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</si>
  <si>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</si>
  <si>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</si>
  <si>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</si>
  <si>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</si>
  <si>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</si>
  <si>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</si>
  <si>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</si>
  <si>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</si>
  <si>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</si>
  <si>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</si>
  <si>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</si>
  <si>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</si>
  <si>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</si>
  <si>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</si>
  <si>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</si>
  <si>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</si>
  <si>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</si>
  <si>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</si>
  <si>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</si>
  <si>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</si>
  <si>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</si>
  <si>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</si>
  <si>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</si>
  <si>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</si>
  <si>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</si>
  <si>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</si>
  <si>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</si>
  <si>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</si>
  <si>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</si>
  <si>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</si>
  <si>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</si>
  <si>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</si>
  <si>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</si>
  <si>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</si>
  <si>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</si>
  <si>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</si>
  <si>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</si>
  <si>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</si>
  <si>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</si>
  <si>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</si>
  <si>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</si>
  <si>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</si>
  <si>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</si>
  <si>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</si>
  <si>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</si>
  <si>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</si>
  <si>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</si>
  <si>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</si>
  <si>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</si>
  <si>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</si>
  <si>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</si>
  <si>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</si>
  <si>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</si>
  <si>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</si>
  <si>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</si>
  <si>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</si>
  <si>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</si>
  <si>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</si>
  <si>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</si>
  <si>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</si>
  <si>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</si>
  <si>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</si>
  <si>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</si>
  <si>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</si>
  <si>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</si>
  <si>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</si>
  <si>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</si>
  <si>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</si>
  <si>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</si>
  <si>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</si>
  <si>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</si>
  <si>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</si>
  <si>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</si>
  <si>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</si>
  <si>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</si>
  <si>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</si>
  <si>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</si>
  <si>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</si>
  <si>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</si>
  <si>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</si>
  <si>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</si>
  <si>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</si>
  <si>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</si>
  <si>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</si>
  <si>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</si>
  <si>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</si>
  <si>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</si>
  <si>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</si>
  <si>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</si>
  <si>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</si>
  <si>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</si>
  <si>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</si>
  <si>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</si>
  <si>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</si>
  <si>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</si>
  <si>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</si>
  <si>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</si>
  <si>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</si>
  <si>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</si>
  <si>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</si>
  <si>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</si>
  <si>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</si>
  <si>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</si>
  <si>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</si>
  <si>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</si>
  <si>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</si>
  <si>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</si>
  <si>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</si>
  <si>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</si>
  <si>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</si>
  <si>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</si>
  <si>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</si>
  <si>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</si>
  <si>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</si>
  <si>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</si>
  <si>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</si>
  <si>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</si>
  <si>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</si>
  <si>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</si>
  <si>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</si>
  <si>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</si>
  <si>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</si>
  <si>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</si>
  <si>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</si>
  <si>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</si>
  <si>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</si>
  <si>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</si>
  <si>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</si>
  <si>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</si>
  <si>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</si>
  <si>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</si>
  <si>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</si>
  <si>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</si>
  <si>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</si>
  <si>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</si>
  <si>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</si>
  <si>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</si>
  <si>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</si>
  <si>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</si>
  <si>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</si>
  <si>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</si>
  <si>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</si>
  <si>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</si>
  <si>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</si>
  <si>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</si>
  <si>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</si>
  <si>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</si>
  <si>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</si>
  <si>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</si>
  <si>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</si>
  <si>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</si>
  <si>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</si>
  <si>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</si>
  <si>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</si>
  <si>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</si>
  <si>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</si>
  <si>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</si>
  <si>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</si>
  <si>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</si>
  <si>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</si>
  <si>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</si>
  <si>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</si>
  <si>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</si>
  <si>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</si>
  <si>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</si>
  <si>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</si>
  <si>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</si>
  <si>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</si>
  <si>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</si>
  <si>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</si>
  <si>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</si>
  <si>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</si>
  <si>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</si>
  <si>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</si>
  <si>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</si>
  <si>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</si>
  <si>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</si>
  <si>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</si>
  <si>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</si>
  <si>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</si>
  <si>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</si>
  <si>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</si>
  <si>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</si>
  <si>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</si>
  <si>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</si>
  <si>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</si>
  <si>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</si>
  <si>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</si>
  <si>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</si>
  <si>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</si>
  <si>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</si>
  <si>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</si>
  <si>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</si>
  <si>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</si>
  <si>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</si>
  <si>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</si>
  <si>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</si>
  <si>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</si>
  <si>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</si>
  <si>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</si>
  <si>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</si>
  <si>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</si>
  <si>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</si>
  <si>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</si>
  <si>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</si>
  <si>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</si>
  <si>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</si>
  <si>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</si>
  <si>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</si>
  <si>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</si>
  <si>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</si>
  <si>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</si>
  <si>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</si>
  <si>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</si>
  <si>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</si>
  <si>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</si>
  <si>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</si>
  <si>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</si>
  <si>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</si>
  <si>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</si>
  <si>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</si>
  <si>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</si>
  <si>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</si>
  <si>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</si>
  <si>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</si>
  <si>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</si>
  <si>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</si>
  <si>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</si>
  <si>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</si>
  <si>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</si>
  <si>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</si>
  <si>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</si>
  <si>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</si>
  <si>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</si>
  <si>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</si>
  <si>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</si>
  <si>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</si>
  <si>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</si>
  <si>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</si>
  <si>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</si>
  <si>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</si>
  <si>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</si>
  <si>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</si>
  <si>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</si>
  <si>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</si>
  <si>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</si>
  <si>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</si>
  <si>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</si>
  <si>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</si>
  <si>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</si>
  <si>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</si>
  <si>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</si>
  <si>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</si>
  <si>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</si>
  <si>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</si>
  <si>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</si>
  <si>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</si>
  <si>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</si>
  <si>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</si>
  <si>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</si>
  <si>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</si>
  <si>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</si>
  <si>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</si>
  <si>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</si>
  <si>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</si>
  <si>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</si>
  <si>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</si>
  <si>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</si>
  <si>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</si>
  <si>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</si>
  <si>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</si>
  <si>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</si>
  <si>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</si>
  <si>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</si>
  <si>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</si>
  <si>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</si>
  <si>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</si>
  <si>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</si>
  <si>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</si>
  <si>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</si>
  <si>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</si>
  <si>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</si>
  <si>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</si>
  <si>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</si>
  <si>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</si>
  <si>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</si>
  <si>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</si>
  <si>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</si>
  <si>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</si>
  <si>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</si>
  <si>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</si>
  <si>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</si>
  <si>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</si>
  <si>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</si>
  <si>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</si>
  <si>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</si>
  <si>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</si>
  <si>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</si>
  <si>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</si>
  <si>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</si>
  <si>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</si>
  <si>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</si>
  <si>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</si>
  <si>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</si>
  <si>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</si>
  <si>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</si>
  <si>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</si>
  <si>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</si>
  <si>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</si>
  <si>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</si>
  <si>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</si>
  <si>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</si>
  <si>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</si>
  <si>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</si>
  <si>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</si>
  <si>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</si>
  <si>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</si>
  <si>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</si>
  <si>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</si>
  <si>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</si>
  <si>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</si>
  <si>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</si>
  <si>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</si>
  <si>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</si>
  <si>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</si>
  <si>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</si>
  <si>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</si>
  <si>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</si>
  <si>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</si>
  <si>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</si>
  <si>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</si>
  <si>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</si>
  <si>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</si>
  <si>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</si>
  <si>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</si>
  <si>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</si>
  <si>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</si>
  <si>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</si>
  <si>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</si>
  <si>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</si>
  <si>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</si>
  <si>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</si>
  <si>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</si>
  <si>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</si>
  <si>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</si>
  <si>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</si>
  <si>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</si>
  <si>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</si>
  <si>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</si>
  <si>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</si>
  <si>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</si>
  <si>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</si>
  <si>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</si>
  <si>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</si>
  <si>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</si>
  <si>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</si>
  <si>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</si>
  <si>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</si>
  <si>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</si>
  <si>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</si>
  <si>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</si>
  <si>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</si>
  <si>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</si>
  <si>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</si>
  <si>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</si>
  <si>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</si>
  <si>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</si>
  <si>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</si>
  <si>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</si>
  <si>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</si>
  <si>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</si>
  <si>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</si>
  <si>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</si>
  <si>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</si>
  <si>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</si>
  <si>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</si>
  <si>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</si>
  <si>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</si>
  <si>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</si>
  <si>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</si>
  <si>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</si>
  <si>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</si>
  <si>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</si>
  <si>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</si>
  <si>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</si>
  <si>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</si>
  <si>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</si>
  <si>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</si>
  <si>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</si>
  <si>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</si>
  <si>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</si>
  <si>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</si>
  <si>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</si>
  <si>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</si>
  <si>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</si>
  <si>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</si>
  <si>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</si>
  <si>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</si>
  <si>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</si>
  <si>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</si>
  <si>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</si>
  <si>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</si>
  <si>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</si>
  <si>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</si>
  <si>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</si>
  <si>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</si>
  <si>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</si>
  <si>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</si>
  <si>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</si>
  <si>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</si>
  <si>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</si>
  <si>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</si>
  <si>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</si>
  <si>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</si>
  <si>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</si>
  <si>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</si>
  <si>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</si>
  <si>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</si>
  <si>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</si>
  <si>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</si>
  <si>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</si>
  <si>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</si>
  <si>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</si>
  <si>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</si>
  <si>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</si>
  <si>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</si>
  <si>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</si>
  <si>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</si>
  <si>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</si>
  <si>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</si>
  <si>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</si>
  <si>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</si>
  <si>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</si>
  <si>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</si>
  <si>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</si>
  <si>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</si>
  <si>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</si>
  <si>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</si>
  <si>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</si>
  <si>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</si>
  <si>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</si>
  <si>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</si>
  <si>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</si>
  <si>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</si>
  <si>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</si>
  <si>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</si>
  <si>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</si>
  <si>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</si>
  <si>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</si>
  <si>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</si>
  <si>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</si>
  <si>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</si>
  <si>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</si>
  <si>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</si>
  <si>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</si>
  <si>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</si>
  <si>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</si>
  <si>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</si>
  <si>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</si>
  <si>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</si>
  <si>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</si>
  <si>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</si>
  <si>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</si>
  <si>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</si>
  <si>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</si>
  <si>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</si>
  <si>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</si>
  <si>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</si>
  <si>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</si>
  <si>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</si>
  <si>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</si>
  <si>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</si>
  <si>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</si>
  <si>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</si>
  <si>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</si>
  <si>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</si>
  <si>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</si>
  <si>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</si>
  <si>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</si>
  <si>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</si>
  <si>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</si>
  <si>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</si>
  <si>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</si>
  <si>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</si>
  <si>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</si>
  <si>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</si>
  <si>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</si>
  <si>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</si>
  <si>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</si>
  <si>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</si>
  <si>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</si>
  <si>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</si>
  <si>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</si>
  <si>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</si>
  <si>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</si>
  <si>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</si>
  <si>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</si>
  <si>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</si>
  <si>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</si>
  <si>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</si>
  <si>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</si>
  <si>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</si>
  <si>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</si>
  <si>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</si>
  <si>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</si>
  <si>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</si>
  <si>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</si>
  <si>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</si>
  <si>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</si>
  <si>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</si>
  <si>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</si>
  <si>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</si>
  <si>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</si>
  <si>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</si>
  <si>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</si>
  <si>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</si>
  <si>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</si>
  <si>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</si>
  <si>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</si>
  <si>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</si>
  <si>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</si>
  <si>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</si>
  <si>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</si>
  <si>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</si>
  <si>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</si>
  <si>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</si>
  <si>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</si>
  <si>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</si>
  <si>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</si>
  <si>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</si>
  <si>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</si>
  <si>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</si>
  <si>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</si>
  <si>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</si>
  <si>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</si>
  <si>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</si>
  <si>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</si>
  <si>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</si>
  <si>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</si>
  <si>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</si>
  <si>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</si>
  <si>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</si>
  <si>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</si>
  <si>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</si>
  <si>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</si>
  <si>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</si>
  <si>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</si>
  <si>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</si>
  <si>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</si>
  <si>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</si>
  <si>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</si>
  <si>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</si>
  <si>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</si>
  <si>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</si>
  <si>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</si>
  <si>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</si>
  <si>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</si>
  <si>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</si>
  <si>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</si>
  <si>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</si>
  <si>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</si>
  <si>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</si>
  <si>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</si>
  <si>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</si>
  <si>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</si>
  <si>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</si>
  <si>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</si>
  <si>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</si>
  <si>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</si>
  <si>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</si>
  <si>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</si>
  <si>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</si>
  <si>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</si>
  <si>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</si>
  <si>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</si>
  <si>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</si>
  <si>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</si>
  <si>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</si>
  <si>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</si>
  <si>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</si>
  <si>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</si>
  <si>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</si>
  <si>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</si>
  <si>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</si>
  <si>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</si>
  <si>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</si>
  <si>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</si>
  <si>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</si>
  <si>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</si>
  <si>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</si>
  <si>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</si>
  <si>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</si>
  <si>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</si>
  <si>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</si>
  <si>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</si>
  <si>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</si>
  <si>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</si>
  <si>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</si>
  <si>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</si>
  <si>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</si>
  <si>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</si>
  <si>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</si>
  <si>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</si>
  <si>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</si>
  <si>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</si>
  <si>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</si>
  <si>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</si>
  <si>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</si>
  <si>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</si>
  <si>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</si>
  <si>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</si>
  <si>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</si>
  <si>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</si>
  <si>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</si>
  <si>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</si>
  <si>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</si>
  <si>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</si>
  <si>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</si>
  <si>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</si>
  <si>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</si>
  <si>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</si>
  <si>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</si>
  <si>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</si>
  <si>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</si>
  <si>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</si>
  <si>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</si>
  <si>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</si>
  <si>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</si>
  <si>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</si>
  <si>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</si>
  <si>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</si>
  <si>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</si>
  <si>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</si>
  <si>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</si>
  <si>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</si>
  <si>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</si>
  <si>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</si>
  <si>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</si>
  <si>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</si>
  <si>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</si>
  <si>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</si>
  <si>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</si>
  <si>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</si>
  <si>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</si>
  <si>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</si>
  <si>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</si>
  <si>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</si>
  <si>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</si>
  <si>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</si>
  <si>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</si>
  <si>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</si>
  <si>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</si>
  <si>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</si>
  <si>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</si>
  <si>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</si>
  <si>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</si>
  <si>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</si>
  <si>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</si>
  <si>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</si>
  <si>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</si>
  <si>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</si>
  <si>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</si>
  <si>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</si>
  <si>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</si>
  <si>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</si>
  <si>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</si>
  <si>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</si>
  <si>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</si>
  <si>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</si>
  <si>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</si>
  <si>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</si>
  <si>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</si>
  <si>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</si>
  <si>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</si>
  <si>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</si>
  <si>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</si>
  <si>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</si>
  <si>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</si>
  <si>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</si>
  <si>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</si>
  <si>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</si>
  <si>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</si>
  <si>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</si>
  <si>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</si>
  <si>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</si>
  <si>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</si>
  <si>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</si>
  <si>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</si>
  <si>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</si>
  <si>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</si>
  <si>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</si>
  <si>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</si>
  <si>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</si>
  <si>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</si>
  <si>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</si>
  <si>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</si>
  <si>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</si>
  <si>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</si>
  <si>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</si>
  <si>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</si>
  <si>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</si>
  <si>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</si>
  <si>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</si>
  <si>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</si>
  <si>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</si>
  <si>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</si>
  <si>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</si>
  <si>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</si>
  <si>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</si>
  <si>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</si>
  <si>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</si>
  <si>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</si>
  <si>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</si>
  <si>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</si>
  <si>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</si>
  <si>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</si>
  <si>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</si>
  <si>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</si>
  <si>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</si>
  <si>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</si>
  <si>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</si>
  <si>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</si>
  <si>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</si>
  <si>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</si>
  <si>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</si>
  <si>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</si>
  <si>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</si>
  <si>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</si>
  <si>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</si>
  <si>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</si>
  <si>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</si>
  <si>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</si>
  <si>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</si>
  <si>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</si>
  <si>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</si>
  <si>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</si>
  <si>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</si>
  <si>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</si>
  <si>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</si>
  <si>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</si>
  <si>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</si>
  <si>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</si>
  <si>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</si>
  <si>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</si>
  <si>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</si>
  <si>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</si>
  <si>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</si>
  <si>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</si>
  <si>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</si>
  <si>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</si>
  <si>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</si>
  <si>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</si>
  <si>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</si>
  <si>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</si>
  <si>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</si>
  <si>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</si>
  <si>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</si>
  <si>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</si>
  <si>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</si>
  <si>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</si>
  <si>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</si>
  <si>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</si>
  <si>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</si>
  <si>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</si>
  <si>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</si>
  <si>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</si>
  <si>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</si>
  <si>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</si>
  <si>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</si>
  <si>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</si>
  <si>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</si>
  <si>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</si>
  <si>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</si>
  <si>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</si>
  <si>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</si>
  <si>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</si>
  <si>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</si>
  <si>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</si>
  <si>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</si>
  <si>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</si>
  <si>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</si>
  <si>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</si>
  <si>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</si>
  <si>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</si>
  <si>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</si>
  <si>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</si>
  <si>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</si>
  <si>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</si>
  <si>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</si>
  <si>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</si>
  <si>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</si>
  <si>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</si>
  <si>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</si>
  <si>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</si>
  <si>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</si>
  <si>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</si>
  <si>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</si>
  <si>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</si>
  <si>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</si>
  <si>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</si>
  <si>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</si>
  <si>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</si>
  <si>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</si>
  <si>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</si>
  <si>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</si>
  <si>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</si>
  <si>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</si>
  <si>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</si>
  <si>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</si>
  <si>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</si>
  <si>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</si>
  <si>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</si>
  <si>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</si>
  <si>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</si>
  <si>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</si>
  <si>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</si>
  <si>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</si>
  <si>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</si>
  <si>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</si>
  <si>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</si>
  <si>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</si>
  <si>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</si>
  <si>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</si>
  <si>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</si>
  <si>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</si>
  <si>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</si>
  <si>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</si>
  <si>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</si>
  <si>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</si>
  <si>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</si>
  <si>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</si>
  <si>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</si>
  <si>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</si>
  <si>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</si>
  <si>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</si>
  <si>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</si>
  <si>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</si>
  <si>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</si>
  <si>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</si>
  <si>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</si>
  <si>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</si>
  <si>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</si>
  <si>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</si>
  <si>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</si>
  <si>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</si>
  <si>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</si>
  <si>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</si>
  <si>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</si>
  <si>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</si>
  <si>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</si>
  <si>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</si>
  <si>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</si>
  <si>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</si>
  <si>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</si>
  <si>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</si>
  <si>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</si>
  <si>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</si>
  <si>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</si>
  <si>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</si>
  <si>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</si>
  <si>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</si>
  <si>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</si>
  <si>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</si>
  <si>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</si>
  <si>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</si>
  <si>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</si>
  <si>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</si>
  <si>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</si>
  <si>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</si>
  <si>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</si>
  <si>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</si>
  <si>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</si>
  <si>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</si>
  <si>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</si>
  <si>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</si>
  <si>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</si>
  <si>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</si>
  <si>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</si>
  <si>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</si>
  <si>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</si>
  <si>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</si>
  <si>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</si>
  <si>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</si>
  <si>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</si>
  <si>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</si>
  <si>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</si>
  <si>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</si>
  <si>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</si>
  <si>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</si>
  <si>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</si>
  <si>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</si>
  <si>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</si>
  <si>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</si>
  <si>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</si>
  <si>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</si>
  <si>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</si>
  <si>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</si>
  <si>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</si>
  <si>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</si>
  <si>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</si>
  <si>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</si>
  <si>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</si>
  <si>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</si>
  <si>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</si>
  <si>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</si>
  <si>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</si>
  <si>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</si>
  <si>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</si>
  <si>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</si>
  <si>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</si>
  <si>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</si>
  <si>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</si>
  <si>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</si>
  <si>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</si>
  <si>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</si>
  <si>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</si>
  <si>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</si>
  <si>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</si>
  <si>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</si>
  <si>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</si>
  <si>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</si>
  <si>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</si>
  <si>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</si>
  <si>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</si>
  <si>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</si>
  <si>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</si>
  <si>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</si>
  <si>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</si>
  <si>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</si>
  <si>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</si>
  <si>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</si>
  <si>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</si>
  <si>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</si>
  <si>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</si>
  <si>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</si>
  <si>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</si>
  <si>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</si>
  <si>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</si>
  <si>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</si>
  <si>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</si>
  <si>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</si>
  <si>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</si>
  <si>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</si>
  <si>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</si>
  <si>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</si>
  <si>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</si>
  <si>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</si>
  <si>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</si>
  <si>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</si>
  <si>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</si>
  <si>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</si>
  <si>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</si>
  <si>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</si>
  <si>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</si>
  <si>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</si>
  <si>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</si>
  <si>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</si>
  <si>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</si>
  <si>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</si>
  <si>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</si>
  <si>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</si>
  <si>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</si>
  <si>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</si>
  <si>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</si>
  <si>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</si>
  <si>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</si>
  <si>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</si>
  <si>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</si>
  <si>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</si>
  <si>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</si>
  <si>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</si>
  <si>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</si>
  <si>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</si>
  <si>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</si>
  <si>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</si>
  <si>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</si>
  <si>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</si>
  <si>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</si>
  <si>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</si>
  <si>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</si>
  <si>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</si>
  <si>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</si>
  <si>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</si>
  <si>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</si>
  <si>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</si>
  <si>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</si>
  <si>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</si>
  <si>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</si>
  <si>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</si>
  <si>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</si>
  <si>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</si>
  <si>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</si>
  <si>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</si>
  <si>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</si>
  <si>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</si>
  <si>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</si>
  <si>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</si>
  <si>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</si>
  <si>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</si>
  <si>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</si>
  <si>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</si>
  <si>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</si>
  <si>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</si>
  <si>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</si>
  <si>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</si>
  <si>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</si>
  <si>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</si>
  <si>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</si>
  <si>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</si>
  <si>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</si>
  <si>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</si>
  <si>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</si>
  <si>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</si>
  <si>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</si>
  <si>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</si>
  <si>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</si>
  <si>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</si>
  <si>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</si>
  <si>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</si>
  <si>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</si>
  <si>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</si>
  <si>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</si>
  <si>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</si>
  <si>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</si>
  <si>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</si>
  <si>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</si>
  <si>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</si>
  <si>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</si>
  <si>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</si>
  <si>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</si>
  <si>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</si>
  <si>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</si>
  <si>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</si>
  <si>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</si>
  <si>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</si>
  <si>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</si>
  <si>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</si>
  <si>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</si>
  <si>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</si>
  <si>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</si>
  <si>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</si>
  <si>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</si>
  <si>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</si>
  <si>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</si>
  <si>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</si>
  <si>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</si>
  <si>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</si>
  <si>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</si>
  <si>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</si>
  <si>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</si>
  <si>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</si>
  <si>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</si>
  <si>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</si>
  <si>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</si>
  <si>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</si>
  <si>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</si>
  <si>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</si>
  <si>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</si>
  <si>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</si>
  <si>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</si>
  <si>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</si>
  <si>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</si>
  <si>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</si>
  <si>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</si>
  <si>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</si>
  <si>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</si>
  <si>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</si>
  <si>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</si>
  <si>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</si>
  <si>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</si>
  <si>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</si>
  <si>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</si>
  <si>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</si>
  <si>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</si>
  <si>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</si>
  <si>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</si>
  <si>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</si>
  <si>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</si>
  <si>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</si>
  <si>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</si>
  <si>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</si>
  <si>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</si>
  <si>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</si>
  <si>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</si>
  <si>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</si>
  <si>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</si>
  <si>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</si>
  <si>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</si>
  <si>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</si>
  <si>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</si>
  <si>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</si>
  <si>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</si>
  <si>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</si>
  <si>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</si>
  <si>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</si>
  <si>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</si>
  <si>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</si>
  <si>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</si>
  <si>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</si>
  <si>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</si>
  <si>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</si>
  <si>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</si>
  <si>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</si>
  <si>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</si>
  <si>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</si>
  <si>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</si>
  <si>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</si>
  <si>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</si>
  <si>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</si>
  <si>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</si>
  <si>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</si>
  <si>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</si>
  <si>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</si>
  <si>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</si>
  <si>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</si>
  <si>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</si>
  <si>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</si>
  <si>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</si>
  <si>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</si>
  <si>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</si>
  <si>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</si>
  <si>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</si>
  <si>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</si>
  <si>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</si>
  <si>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</si>
  <si>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</si>
  <si>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</si>
  <si>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</si>
  <si>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</si>
  <si>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</si>
  <si>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</si>
  <si>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</si>
  <si>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</si>
  <si>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</si>
  <si>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</si>
  <si>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</si>
  <si>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</si>
  <si>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</si>
  <si>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</si>
  <si>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</si>
  <si>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</si>
  <si>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</si>
  <si>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</si>
  <si>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</si>
  <si>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</si>
  <si>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</si>
  <si>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</si>
  <si>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</si>
  <si>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</si>
  <si>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</si>
  <si>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</si>
  <si>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</si>
  <si>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</si>
  <si>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</si>
  <si>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</si>
  <si>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</si>
  <si>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</si>
  <si>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</si>
  <si>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</si>
  <si>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</si>
  <si>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</si>
  <si>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</si>
  <si>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</si>
  <si>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</si>
  <si>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</si>
  <si>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</si>
  <si>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</si>
  <si>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</si>
  <si>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</si>
  <si>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</si>
  <si>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</si>
  <si>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</si>
  <si>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</si>
  <si>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</si>
  <si>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</si>
  <si>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</si>
  <si>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</si>
  <si>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</si>
  <si>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</si>
  <si>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</si>
  <si>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</si>
  <si>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</si>
  <si>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</si>
  <si>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</si>
  <si>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</si>
  <si>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</si>
  <si>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</si>
  <si>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</si>
  <si>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</si>
  <si>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</si>
  <si>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</si>
  <si>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</si>
  <si>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</si>
  <si>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</si>
  <si>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</si>
  <si>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</si>
  <si>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</si>
  <si>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</si>
  <si>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</si>
  <si>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</si>
  <si>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</si>
  <si>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</si>
  <si>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</si>
  <si>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</si>
  <si>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</si>
  <si>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</si>
  <si>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</si>
  <si>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</si>
  <si>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</si>
  <si>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</si>
  <si>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</si>
  <si>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</si>
  <si>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</si>
  <si>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</si>
  <si>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</si>
  <si>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</si>
  <si>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</si>
  <si>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</si>
  <si>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</si>
  <si>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</si>
  <si>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</si>
  <si>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</si>
  <si>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</si>
  <si>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</si>
  <si>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</si>
  <si>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</si>
  <si>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</si>
  <si>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</si>
  <si>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</si>
  <si>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</si>
  <si>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</si>
  <si>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</si>
  <si>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</si>
  <si>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</si>
  <si>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</si>
  <si>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</si>
  <si>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</si>
  <si>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</si>
  <si>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</si>
  <si>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</si>
  <si>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</si>
  <si>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</si>
  <si>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</si>
  <si>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</si>
  <si>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</si>
  <si>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</si>
  <si>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</si>
  <si>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</si>
  <si>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</si>
  <si>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</si>
  <si>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</si>
  <si>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</si>
  <si>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</si>
  <si>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</si>
  <si>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</si>
  <si>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</si>
  <si>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</si>
  <si>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</si>
  <si>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</si>
  <si>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</si>
  <si>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</si>
  <si>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</si>
  <si>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</si>
  <si>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</si>
  <si>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</si>
  <si>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</si>
  <si>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</si>
  <si>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</si>
  <si>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</si>
  <si>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</si>
  <si>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</si>
  <si>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</si>
  <si>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</si>
  <si>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</si>
  <si>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</si>
  <si>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</si>
  <si>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</si>
  <si>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</si>
  <si>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</si>
  <si>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</si>
  <si>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</si>
  <si>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</si>
  <si>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</si>
  <si>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</si>
  <si>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</si>
  <si>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</si>
  <si>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</si>
  <si>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</si>
  <si>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</si>
  <si>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</si>
  <si>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</si>
  <si>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</si>
  <si>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</si>
  <si>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</si>
  <si>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</si>
  <si>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</si>
  <si>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</si>
  <si>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</si>
  <si>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</si>
  <si>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</si>
  <si>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</si>
  <si>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</si>
  <si>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</si>
  <si>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</si>
  <si>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</si>
  <si>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</si>
  <si>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</si>
  <si>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</si>
  <si>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</si>
  <si>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</si>
  <si>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</si>
  <si>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</si>
  <si>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</si>
  <si>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</si>
  <si>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</si>
  <si>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</si>
  <si>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</si>
  <si>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</si>
  <si>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</si>
  <si>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</si>
  <si>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</si>
  <si>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</si>
  <si>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</si>
  <si>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</si>
  <si>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</si>
  <si>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</si>
  <si>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</si>
  <si>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</si>
  <si>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</si>
  <si>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</si>
  <si>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</si>
  <si>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</si>
  <si>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</si>
  <si>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</si>
  <si>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</si>
  <si>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</si>
  <si>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</si>
  <si>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</si>
  <si>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</si>
  <si>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</si>
  <si>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</si>
  <si>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</si>
  <si>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</si>
  <si>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</si>
  <si>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</si>
  <si>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</si>
  <si>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</si>
  <si>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</si>
  <si>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</si>
  <si>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</si>
  <si>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</si>
  <si>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</si>
  <si>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</si>
  <si>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</si>
  <si>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</si>
  <si>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</si>
  <si>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</si>
  <si>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</si>
  <si>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</si>
  <si>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</si>
  <si>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</si>
  <si>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</si>
  <si>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</si>
  <si>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</si>
  <si>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</si>
  <si>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</si>
  <si>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</si>
  <si>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</si>
  <si>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</si>
  <si>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</si>
  <si>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</si>
  <si>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</si>
  <si>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</si>
  <si>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</si>
  <si>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</si>
  <si>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</si>
  <si>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</si>
  <si>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</si>
  <si>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</si>
  <si>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</si>
  <si>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</si>
  <si>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</si>
  <si>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</si>
  <si>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</si>
  <si>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</si>
  <si>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</si>
  <si>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</si>
  <si>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</si>
  <si>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</si>
  <si>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</si>
  <si>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</si>
  <si>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</si>
  <si>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</si>
  <si>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</si>
  <si>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</si>
  <si>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</si>
  <si>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</si>
  <si>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</si>
  <si>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</si>
  <si>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</si>
  <si>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</si>
  <si>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</si>
  <si>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</si>
  <si>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</si>
  <si>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</si>
  <si>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</si>
  <si>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</si>
  <si>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</si>
  <si>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</si>
  <si>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</si>
  <si>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</si>
  <si>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</si>
  <si>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</si>
  <si>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</si>
  <si>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</si>
  <si>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</si>
  <si>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</si>
  <si>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</si>
  <si>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</si>
  <si>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</si>
  <si>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</si>
  <si>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</si>
  <si>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</si>
  <si>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</si>
  <si>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</si>
  <si>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</si>
  <si>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</si>
  <si>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</si>
  <si>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</si>
  <si>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</si>
  <si>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</si>
  <si>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</si>
  <si>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</si>
  <si>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</si>
  <si>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</si>
  <si>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</si>
  <si>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</si>
  <si>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</si>
  <si>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</si>
  <si>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</si>
  <si>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</si>
  <si>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</si>
  <si>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</si>
  <si>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</si>
  <si>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</si>
  <si>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</si>
  <si>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</si>
  <si>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</si>
  <si>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</si>
  <si>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</si>
  <si>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</si>
  <si>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</si>
  <si>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</si>
  <si>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</si>
  <si>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</si>
  <si>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</si>
  <si>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</si>
  <si>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</si>
  <si>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</si>
  <si>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</si>
  <si>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</si>
  <si>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</si>
  <si>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</si>
  <si>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</si>
  <si>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</si>
  <si>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</si>
  <si>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</si>
  <si>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</si>
  <si>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</si>
  <si>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</si>
  <si>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</si>
  <si>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</si>
  <si>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</si>
  <si>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</si>
  <si>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</si>
  <si>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</si>
  <si>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</si>
  <si>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</si>
  <si>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</si>
  <si>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</si>
  <si>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</si>
  <si>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</si>
  <si>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</si>
  <si>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</si>
  <si>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</si>
  <si>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</si>
  <si>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</si>
  <si>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</si>
  <si>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</si>
  <si>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</si>
  <si>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</si>
  <si>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</si>
  <si>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</si>
  <si>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</si>
  <si>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</si>
  <si>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</si>
  <si>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</si>
  <si>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</si>
  <si>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</si>
  <si>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</si>
  <si>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</si>
  <si>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</si>
  <si>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</si>
  <si>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</si>
  <si>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</si>
  <si>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</si>
  <si>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</si>
  <si>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</si>
  <si>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</si>
  <si>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</si>
  <si>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</si>
  <si>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</si>
  <si>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</si>
  <si>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</si>
  <si>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</si>
  <si>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</si>
  <si>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</si>
  <si>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</si>
  <si>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</si>
  <si>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</si>
  <si>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</si>
  <si>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</si>
  <si>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</si>
  <si>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</si>
  <si>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</si>
  <si>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</si>
  <si>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</si>
  <si>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</si>
  <si>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</si>
  <si>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</si>
  <si>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</si>
  <si>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</si>
  <si>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</si>
  <si>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</si>
  <si>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</si>
  <si>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</si>
  <si>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</si>
  <si>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</si>
  <si>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</si>
  <si>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</si>
  <si>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</si>
  <si>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</si>
  <si>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</si>
  <si>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</si>
  <si>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</si>
  <si>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</si>
  <si>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</si>
  <si>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</si>
  <si>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</si>
  <si>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</si>
  <si>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</si>
  <si>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</si>
  <si>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</si>
  <si>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</si>
  <si>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</si>
  <si>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</si>
  <si>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</si>
  <si>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</si>
  <si>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</si>
  <si>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</si>
  <si>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</si>
  <si>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</si>
  <si>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</si>
  <si>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</si>
  <si>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</si>
  <si>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</si>
  <si>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</si>
  <si>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</si>
  <si>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</si>
  <si>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</si>
  <si>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</si>
  <si>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</si>
  <si>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</si>
  <si>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</si>
  <si>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</si>
  <si>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</si>
  <si>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</si>
  <si>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</si>
  <si>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</si>
  <si>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</si>
  <si>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</si>
  <si>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</si>
  <si>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</si>
  <si>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</si>
  <si>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</si>
  <si>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</si>
  <si>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</si>
  <si>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</si>
  <si>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</si>
  <si>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</si>
  <si>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</si>
  <si>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</si>
  <si>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</si>
  <si>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</si>
  <si>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</si>
  <si>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</si>
  <si>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</si>
  <si>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</si>
  <si>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</si>
  <si>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</si>
  <si>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</si>
  <si>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</si>
  <si>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</si>
  <si>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</si>
  <si>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</si>
  <si>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</si>
  <si>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</si>
  <si>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</si>
  <si>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</si>
  <si>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</si>
  <si>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</si>
  <si>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</si>
  <si>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</si>
  <si>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</si>
  <si>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</si>
  <si>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</si>
  <si>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</si>
  <si>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</si>
  <si>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</si>
  <si>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</si>
  <si>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</si>
  <si>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</si>
  <si>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</si>
  <si>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</si>
  <si>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</si>
  <si>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</si>
  <si>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</si>
  <si>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</si>
  <si>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</si>
  <si>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</si>
  <si>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</si>
  <si>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</si>
  <si>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</si>
  <si>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</si>
  <si>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</si>
  <si>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</si>
  <si>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</si>
  <si>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</si>
  <si>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</si>
  <si>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</si>
  <si>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</si>
  <si>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</si>
  <si>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</si>
  <si>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</si>
  <si>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</si>
  <si>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</si>
  <si>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</si>
  <si>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</si>
  <si>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</si>
  <si>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</si>
  <si>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</si>
  <si>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</si>
  <si>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</si>
  <si>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</si>
  <si>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</si>
  <si>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</si>
  <si>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</si>
  <si>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</si>
  <si>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</si>
  <si>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</si>
  <si>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</si>
  <si>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</si>
  <si>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</si>
  <si>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</si>
  <si>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</si>
  <si>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</si>
  <si>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</si>
  <si>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</si>
  <si>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</si>
  <si>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</si>
  <si>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</si>
  <si>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</si>
  <si>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</si>
  <si>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</si>
  <si>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</si>
  <si>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</si>
  <si>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</si>
  <si>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</si>
  <si>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</si>
  <si>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</si>
  <si>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</si>
  <si>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</si>
  <si>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</si>
  <si>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</si>
  <si>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</si>
  <si>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</si>
  <si>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</si>
  <si>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</si>
  <si>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</si>
  <si>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</si>
  <si>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</si>
  <si>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</si>
  <si>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</si>
  <si>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</si>
  <si>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</si>
  <si>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</si>
  <si>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</si>
  <si>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</si>
  <si>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</si>
  <si>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</si>
  <si>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</si>
  <si>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</si>
  <si>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</si>
  <si>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</si>
  <si>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</si>
  <si>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</si>
  <si>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</si>
  <si>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</si>
  <si>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</si>
  <si>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</si>
  <si>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</si>
  <si>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</si>
  <si>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</si>
  <si>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</si>
  <si>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</si>
  <si>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</si>
  <si>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</si>
  <si>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</si>
  <si>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</si>
  <si>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</si>
  <si>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</si>
  <si>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</si>
  <si>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</si>
  <si>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</si>
  <si>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</si>
  <si>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</si>
  <si>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</si>
  <si>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</si>
  <si>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</si>
  <si>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</si>
  <si>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</si>
  <si>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</si>
  <si>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</si>
  <si>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</si>
  <si>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</si>
  <si>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</si>
  <si>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</si>
  <si>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</si>
  <si>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</si>
  <si>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</si>
  <si>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</si>
  <si>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</si>
  <si>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</si>
  <si>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</si>
  <si>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</si>
  <si>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</si>
  <si>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</si>
  <si>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</si>
  <si>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</si>
  <si>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</si>
  <si>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</si>
  <si>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</si>
  <si>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</si>
  <si>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</si>
  <si>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</si>
  <si>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</si>
  <si>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</si>
  <si>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</si>
  <si>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</si>
  <si>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</si>
  <si>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</si>
  <si>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</si>
  <si>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</si>
  <si>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</si>
  <si>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</si>
  <si>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</si>
  <si>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</si>
  <si>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</si>
  <si>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</si>
  <si>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</si>
  <si>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</si>
  <si>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</si>
  <si>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</si>
  <si>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</si>
  <si>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</si>
  <si>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</si>
  <si>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</si>
  <si>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</si>
  <si>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</si>
  <si>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</si>
  <si>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</si>
  <si>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</si>
  <si>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</si>
  <si>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</si>
  <si>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</si>
  <si>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</si>
  <si>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</si>
  <si>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</si>
  <si>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</si>
  <si>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</si>
  <si>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</si>
  <si>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</si>
  <si>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</si>
  <si>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</si>
  <si>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</si>
  <si>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</si>
  <si>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</si>
  <si>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</si>
  <si>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</si>
  <si>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</si>
  <si>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</si>
  <si>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</si>
  <si>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</si>
  <si>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</si>
  <si>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</si>
  <si>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</si>
  <si>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</si>
  <si>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</si>
  <si>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</si>
  <si>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</si>
  <si>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</si>
  <si>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</si>
  <si>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</si>
  <si>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</si>
  <si>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</si>
  <si>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</si>
  <si>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</si>
  <si>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</si>
  <si>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</si>
  <si>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</si>
  <si>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</si>
  <si>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</si>
  <si>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</si>
  <si>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</si>
  <si>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</si>
  <si>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</si>
  <si>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</si>
  <si>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</si>
  <si>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</si>
  <si>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</si>
  <si>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</si>
  <si>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</si>
  <si>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</si>
  <si>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</si>
  <si>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</si>
  <si>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</si>
  <si>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</si>
  <si>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</si>
  <si>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</si>
  <si>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</si>
  <si>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</si>
  <si>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</si>
  <si>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</si>
  <si>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</si>
  <si>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</si>
  <si>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</si>
  <si>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</si>
  <si>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</si>
  <si>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</si>
  <si>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</si>
  <si>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</si>
  <si>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</si>
  <si>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</si>
  <si>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</si>
  <si>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</si>
  <si>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</si>
  <si>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</si>
  <si>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</si>
  <si>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</si>
  <si>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</si>
  <si>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</si>
  <si>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</si>
  <si>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</si>
  <si>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</si>
  <si>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</si>
  <si>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</si>
  <si>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</si>
  <si>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</si>
  <si>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</si>
  <si>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</si>
  <si>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</si>
  <si>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</si>
  <si>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</si>
  <si>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</si>
  <si>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</si>
  <si>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</si>
  <si>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</si>
  <si>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</si>
  <si>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</si>
  <si>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</si>
  <si>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</si>
  <si>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</si>
  <si>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</si>
  <si>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</si>
  <si>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</si>
  <si>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</si>
  <si>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</si>
  <si>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</si>
  <si>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</si>
  <si>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</si>
  <si>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</si>
  <si>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</si>
  <si>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</si>
  <si>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</si>
  <si>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</si>
  <si>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</si>
  <si>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</si>
  <si>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</si>
  <si>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</si>
  <si>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</si>
  <si>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</si>
  <si>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</si>
  <si>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</si>
  <si>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</si>
  <si>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</si>
  <si>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</si>
  <si>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</si>
  <si>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</si>
  <si>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</si>
  <si>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</si>
  <si>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</si>
  <si>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</si>
  <si>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</si>
  <si>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</si>
  <si>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</si>
  <si>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</si>
  <si>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</si>
  <si>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</si>
  <si>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</si>
  <si>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</si>
  <si>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</si>
  <si>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</si>
  <si>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</si>
  <si>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</si>
  <si>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</si>
  <si>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</si>
  <si>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</si>
  <si>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</si>
  <si>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</si>
  <si>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</si>
  <si>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Total</t>
  </si>
  <si>
    <t>Success</t>
  </si>
  <si>
    <t>fail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</si>
  <si>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</si>
  <si>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</si>
  <si>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</si>
  <si>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</si>
  <si>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</si>
  <si>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</si>
  <si>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</si>
  <si>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</si>
  <si>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</si>
  <si>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</si>
  <si>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</si>
  <si>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</si>
  <si>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</si>
  <si>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</si>
  <si>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</si>
  <si>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</si>
  <si>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</si>
  <si>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</si>
  <si>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</si>
  <si>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</si>
  <si>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Campaigns</t>
  </si>
  <si>
    <t>Mean</t>
  </si>
  <si>
    <t>Unsuccessful Campaigns*</t>
  </si>
  <si>
    <t>*does not include live</t>
  </si>
  <si>
    <t>Median</t>
  </si>
  <si>
    <t>Minimum</t>
  </si>
  <si>
    <t>Maximum</t>
  </si>
  <si>
    <t>Backers</t>
  </si>
  <si>
    <t>Variance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</si>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</sst>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Border="1"/>
    <xf numFmtId="0" fontId="5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0" fillId="0" borderId="5" xfId="0" applyBorder="1"/>
    <xf numFmtId="0" fontId="4" fillId="0" borderId="5" xfId="0" applyFont="1" applyBorder="1" applyAlignment="1">
      <alignment horizontal="center"/>
    </xf>
    <xf numFmtId="0" fontId="4" fillId="0" borderId="5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2" fontId="0" fillId="0" borderId="0" xfId="0" applyNumberFormat="1" applyBorder="1"/>
    <xf numFmtId="2" fontId="0" fillId="0" borderId="8" xfId="0" applyNumberFormat="1" applyBorder="1"/>
  </cellXfs>
  <cellStyles count="1">
    <cellStyle name="Normal" xfId="0" builtinId="0"/>
  </cellStyles>
  <dxfs count="12">
    <dxf>
      <font>
        <color theme="4" tint="-0.499984740745262"/>
      </font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excelchallenge.xlsx]Category 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1D-4B6D-A413-34E3F047E44E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1D-4B6D-A413-34E3F047E44E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1D-4B6D-A413-34E3F047E44E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1D-4B6D-A413-34E3F047E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2955776"/>
        <c:axId val="662950856"/>
      </c:barChart>
      <c:catAx>
        <c:axId val="66295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50856"/>
        <c:crosses val="autoZero"/>
        <c:auto val="1"/>
        <c:lblAlgn val="ctr"/>
        <c:lblOffset val="100"/>
        <c:noMultiLvlLbl val="0"/>
      </c:catAx>
      <c:valAx>
        <c:axId val="662950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5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excelchallenge.xlsx]Sub-Category 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44-4370-8345-49495ECD2112}"/>
            </c:ext>
          </c:extLst>
        </c:ser>
        <c:ser>
          <c:idx val="1"/>
          <c:order val="1"/>
          <c:tx>
            <c:strRef>
              <c:f>'Sub-Category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44-4370-8345-49495ECD2112}"/>
            </c:ext>
          </c:extLst>
        </c:ser>
        <c:ser>
          <c:idx val="2"/>
          <c:order val="2"/>
          <c:tx>
            <c:strRef>
              <c:f>'Sub-Category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44-4370-8345-49495ECD2112}"/>
            </c:ext>
          </c:extLst>
        </c:ser>
        <c:ser>
          <c:idx val="3"/>
          <c:order val="3"/>
          <c:tx>
            <c:strRef>
              <c:f>'Sub-Category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44-4370-8345-49495ECD2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3311616"/>
        <c:axId val="343309320"/>
      </c:barChart>
      <c:catAx>
        <c:axId val="34331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309320"/>
        <c:crosses val="autoZero"/>
        <c:auto val="1"/>
        <c:lblAlgn val="ctr"/>
        <c:lblOffset val="100"/>
        <c:noMultiLvlLbl val="0"/>
      </c:catAx>
      <c:valAx>
        <c:axId val="34330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31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excelchallenge.xlsx]Date Pivot Table!PivotTable3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'Date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E8-4752-A9BD-6EAF99AADC86}"/>
            </c:ext>
          </c:extLst>
        </c:ser>
        <c:ser>
          <c:idx val="1"/>
          <c:order val="1"/>
          <c:tx>
            <c:strRef>
              <c:f>'Date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AE8-4752-A9BD-6EAF99AADC86}"/>
            </c:ext>
          </c:extLst>
        </c:ser>
        <c:ser>
          <c:idx val="2"/>
          <c:order val="2"/>
          <c:tx>
            <c:strRef>
              <c:f>'Date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AE8-4752-A9BD-6EAF99AADC86}"/>
            </c:ext>
          </c:extLst>
        </c:ser>
        <c:ser>
          <c:idx val="3"/>
          <c:order val="3"/>
          <c:tx>
            <c:strRef>
              <c:f>'Date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AE8-4752-A9BD-6EAF99AAD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4918920"/>
        <c:axId val="438180160"/>
      </c:lineChart>
      <c:catAx>
        <c:axId val="684918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180160"/>
        <c:crosses val="autoZero"/>
        <c:auto val="1"/>
        <c:lblAlgn val="ctr"/>
        <c:lblOffset val="100"/>
        <c:noMultiLvlLbl val="0"/>
      </c:catAx>
      <c:valAx>
        <c:axId val="43818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918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'Success.Fail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'Success.Fail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'Success.Fail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8F-4EEF-8506-6E9F52DB786C}"/>
            </c:ext>
          </c:extLst>
        </c:ser>
        <c:ser>
          <c:idx val="1"/>
          <c:order val="1"/>
          <c:tx>
            <c:strRef>
              <c:f>'Success.Fail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'Success.Fail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'Success.Fail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8F-4EEF-8506-6E9F52DB786C}"/>
            </c:ext>
          </c:extLst>
        </c:ser>
        <c:ser>
          <c:idx val="2"/>
          <c:order val="2"/>
          <c:tx>
            <c:strRef>
              <c:f>'Success.Fail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'Success.Fail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'Success.Fail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8F-4EEF-8506-6E9F52DB7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742744"/>
        <c:axId val="691739792"/>
      </c:lineChart>
      <c:catAx>
        <c:axId val="691742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739792"/>
        <c:crosses val="autoZero"/>
        <c:auto val="1"/>
        <c:lblAlgn val="ctr"/>
        <c:lblOffset val="100"/>
        <c:noMultiLvlLbl val="0"/>
      </c:catAx>
      <c:valAx>
        <c:axId val="69173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742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80962</xdr:rowOff>
    </xdr:from>
    <xdr:to>
      <xdr:col>11</xdr:col>
      <xdr:colOff>485775</xdr:colOff>
      <xdr:row>15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5E12CB-368A-4D43-983E-0A598F92F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7</xdr:row>
      <xdr:rowOff>109537</xdr:rowOff>
    </xdr:from>
    <xdr:to>
      <xdr:col>22</xdr:col>
      <xdr:colOff>171449</xdr:colOff>
      <xdr:row>35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27AC00-3FB8-4E37-A950-286F8AF57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2</xdr:row>
      <xdr:rowOff>157162</xdr:rowOff>
    </xdr:from>
    <xdr:to>
      <xdr:col>16</xdr:col>
      <xdr:colOff>466725</xdr:colOff>
      <xdr:row>17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793545-6CF1-4D45-83AC-0DF2E98E1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13</xdr:row>
      <xdr:rowOff>176212</xdr:rowOff>
    </xdr:from>
    <xdr:to>
      <xdr:col>11</xdr:col>
      <xdr:colOff>95250</xdr:colOff>
      <xdr:row>38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1FED4E-0DC7-4AB2-9D5E-E477B5032C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ol" refreshedDate="44215.828366435184" createdVersion="6" refreshedVersion="6" minRefreshableVersion="3" recordCount="4114" xr:uid="{60E306DA-515D-42F8-A510-11039429AACA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ol" refreshedDate="44222.701631249998" createdVersion="6" refreshedVersion="6" minRefreshableVersion="3" recordCount="4114" xr:uid="{0DA4DE35-99A2-49A0-B3EF-2EBEA3382C9C}">
  <cacheSource type="worksheet">
    <worksheetSource ref="F1:T4115" sheet="Data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6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s v="film &amp; video/television"/>
    <n v="1.36858823529411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s v="film &amp; video/television"/>
    <n v="1.4260827250608272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s v="film &amp; video/television"/>
    <n v="1.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s v="film &amp; video/television"/>
    <n v="1.038999999999999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s v="film &amp; video/television"/>
    <n v="1.229915454545454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s v="film &amp; video/television"/>
    <n v="1.0977744436109027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s v="film &amp; video/television"/>
    <n v="1.06487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s v="film &amp; video/television"/>
    <n v="1.012222222222222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s v="film &amp; video/television"/>
    <n v="1.000434285714285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s v="film &amp; video/television"/>
    <n v="1.25998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s v="film &amp; video/television"/>
    <n v="1.004999999999999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s v="film &amp; video/television"/>
    <n v="1.205000000000000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s v="film &amp; video/television"/>
    <n v="1.6529333333333334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s v="film &amp; video/television"/>
    <n v="1.599714285714285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s v="film &amp; video/television"/>
    <n v="1.009333333333333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s v="film &amp; video/television"/>
    <n v="1.066000000000000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s v="film &amp; video/television"/>
    <n v="1.002416666666666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s v="film &amp; video/television"/>
    <n v="1.006666666666666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s v="film &amp; video/television"/>
    <n v="1.0632110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s v="film &amp; video/television"/>
    <n v="1.452941176470588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s v="film &amp; video/television"/>
    <n v="1.00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s v="film &amp; video/television"/>
    <n v="1.091351351351351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s v="film &amp; video/television"/>
    <n v="1.171428571428571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s v="film &amp; video/television"/>
    <n v="1.185000000000000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s v="film &amp; video/television"/>
    <n v="1.088076857142857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s v="film &amp; video/television"/>
    <n v="1.33333333333333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s v="film &amp; video/television"/>
    <n v="1.5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s v="film &amp; video/television"/>
    <n v="1.117250000000000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s v="film &amp; video/television"/>
    <n v="1.003500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s v="film &amp; video/television"/>
    <n v="1.233333333333333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s v="film &amp; video/television"/>
    <n v="1.012997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s v="film &amp; video/television"/>
    <n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s v="film &amp; video/television"/>
    <n v="1.002460456942003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s v="film &amp; video/television"/>
    <n v="1.020952380952381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s v="film &amp; video/television"/>
    <n v="1.304615384615384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s v="film &amp; video/television"/>
    <n v="1.66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s v="film &amp; video/television"/>
    <n v="1.421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s v="film &amp; video/television"/>
    <n v="1.834409090909090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s v="film &amp; video/television"/>
    <n v="1.100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s v="film &amp; video/television"/>
    <n v="1.309800000000000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s v="film &amp; video/television"/>
    <n v="1.0135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s v="film &amp; video/television"/>
    <n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s v="film &amp; video/television"/>
    <n v="1.418571428571428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s v="film &amp; video/television"/>
    <n v="3.086599999999999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s v="film &amp; video/television"/>
    <n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s v="film &amp; video/television"/>
    <n v="1.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s v="film &amp; video/television"/>
    <n v="1.041666666666666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s v="film &amp; video/television"/>
    <n v="1.076110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s v="film &amp; video/television"/>
    <n v="1.079499999999999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s v="film &amp; video/television"/>
    <n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s v="film &amp; video/television"/>
    <n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s v="film &amp; video/television"/>
    <n v="1.280181818181818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s v="film &amp; video/television"/>
    <n v="1.162099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s v="film &amp; video/television"/>
    <n v="1.096333333333333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s v="film &amp; video/television"/>
    <n v="1.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s v="film &amp; video/television"/>
    <n v="1.2895348837209302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s v="film &amp; video/television"/>
    <n v="1.072624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s v="film &amp; video/television"/>
    <n v="1.018999999999999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s v="film &amp; video/television"/>
    <n v="1.0290999999999999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s v="film &amp; video/television"/>
    <n v="1.00125700000000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s v="film &amp; video/shorts"/>
    <n v="1.032962222222222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s v="film &amp; video/shorts"/>
    <n v="1.483000000000000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s v="film &amp; video/shorts"/>
    <n v="1.547333333333333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s v="film &amp; video/shorts"/>
    <n v="1.135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s v="film &amp; video/shorts"/>
    <n v="1.733333333333333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s v="film &amp; video/shorts"/>
    <n v="1.075285714285714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s v="film &amp; video/shorts"/>
    <n v="1.18599999999999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s v="film &amp; video/shorts"/>
    <n v="1.162500000000000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s v="film &amp; video/shorts"/>
    <n v="1.271666666666666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s v="film &amp; video/shorts"/>
    <n v="1.10942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s v="film &amp; video/shorts"/>
    <n v="1.27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s v="film &amp; video/shorts"/>
    <n v="1.239444444444444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s v="film &amp; video/shorts"/>
    <n v="1.084090909090909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s v="film &amp; video/shorts"/>
    <n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s v="film &amp; video/shorts"/>
    <n v="1.129319999999999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s v="film &amp; video/shorts"/>
    <n v="1.154285714285714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s v="film &amp; video/shorts"/>
    <n v="1.5333333333333334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s v="film &amp; video/shorts"/>
    <n v="3.92499999999999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s v="film &amp; video/shorts"/>
    <n v="27.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s v="film &amp; video/shorts"/>
    <n v="1.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s v="film &amp; video/shorts"/>
    <n v="1.072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s v="film &amp; video/shorts"/>
    <n v="1.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s v="film &amp; video/shorts"/>
    <n v="1.000124999999999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s v="film &amp; video/shorts"/>
    <n v="1.024999999999999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s v="film &amp; video/shorts"/>
    <n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s v="film &amp; video/shorts"/>
    <n v="1.2549999999999999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s v="film &amp; video/shorts"/>
    <n v="1.064666666666666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s v="film &amp; video/shorts"/>
    <n v="1.04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s v="film &amp; video/shorts"/>
    <n v="1.028571428571428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s v="film &amp; video/shorts"/>
    <n v="1.15066666666666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s v="film &amp; video/shorts"/>
    <n v="1.004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s v="film &amp; video/shorts"/>
    <n v="1.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s v="film &amp; video/shorts"/>
    <n v="1.05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s v="film &amp; video/shorts"/>
    <n v="1.106000000000000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s v="film &amp; video/shorts"/>
    <n v="1.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s v="film &amp; video/shorts"/>
    <n v="1.3142857142857143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s v="film &amp; video/shorts"/>
    <n v="1.146666666666666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s v="film &amp; video/shorts"/>
    <n v="1.06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s v="film &amp; video/shorts"/>
    <n v="1.062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s v="film &amp; video/shorts"/>
    <n v="1.0601933333333333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s v="film &amp; video/shorts"/>
    <n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s v="film &amp; video/shorts"/>
    <n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s v="film &amp; video/shorts"/>
    <n v="1.277500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s v="film &amp; video/shorts"/>
    <n v="1.051538461538461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s v="film &amp; video/shorts"/>
    <n v="1.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s v="film &amp; video/shorts"/>
    <n v="1.07409090909090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s v="film &amp; video/shorts"/>
    <n v="1.004999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s v="film &amp; video/shorts"/>
    <n v="1.024666666666666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s v="film &amp; video/shorts"/>
    <n v="2.466666666666666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s v="film &amp; video/shorts"/>
    <n v="2.194999999999999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s v="film &amp; video/shorts"/>
    <n v="1.307692307692307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s v="film &amp; video/shorts"/>
    <n v="1.545714285714285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s v="film &amp; video/shorts"/>
    <n v="1.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s v="film &amp; video/shorts"/>
    <n v="1.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s v="film &amp; video/shorts"/>
    <n v="1.033333333333333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s v="film &amp; video/shorts"/>
    <n v="1.404444444444444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s v="film &amp; video/shorts"/>
    <n v="1.136571428571428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s v="film &amp; video/shorts"/>
    <n v="1.004937777777777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s v="film &amp; video/shorts"/>
    <n v="1.130315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s v="film &amp; video/shorts"/>
    <n v="1.045569230769230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s v="film &amp; video/science fiction"/>
    <n v="1.4285714285714287E-4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s v="film &amp; video/science fiction"/>
    <n v="3.3333333333333332E-4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s v="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s v="film &amp; video/science fiction"/>
    <n v="2.7454545454545453E-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s v="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s v="film &amp; video/science fiction"/>
    <n v="0.140000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s v="film &amp; video/science fiction"/>
    <n v="5.5480000000000002E-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s v="film &amp; video/science fiction"/>
    <n v="2.375E-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s v="film &amp; video/science fiction"/>
    <n v="1.8669999999999999E-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s v="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s v="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s v="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s v="film &amp; video/science fiction"/>
    <n v="9.5687499999999995E-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s v="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s v="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s v="film &amp; video/science fiction"/>
    <n v="0.1343333333333333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s v="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s v="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s v="film &amp; video/science fiction"/>
    <n v="3.1413333333333335E-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s v="film &amp; video/science fiction"/>
    <n v="1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s v="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s v="film &amp; video/science fiction"/>
    <n v="0.1077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s v="film &amp; video/science fiction"/>
    <n v="3.3333333333333335E-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s v="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s v="film &amp; video/science fiction"/>
    <n v="0.276000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s v="film &amp; video/science fiction"/>
    <n v="7.5111111111111115E-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s v="film &amp; video/science fiction"/>
    <n v="5.7499999999999999E-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s v="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s v="film &amp; video/science fiction"/>
    <n v="8.0000000000000004E-4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s v="film &amp; video/science fiction"/>
    <n v="9.1999999999999998E-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s v="film &amp; video/science fiction"/>
    <n v="0.2316307692307692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s v="film &amp; video/science fiction"/>
    <n v="5.5999999999999995E-4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s v="film &amp; video/science fiction"/>
    <n v="7.8947368421052633E-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s v="film &amp; video/science fiction"/>
    <n v="7.1799999999999998E-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s v="film &amp; video/science fiction"/>
    <n v="2.6666666666666668E-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s v="film &amp; video/science fiction"/>
    <n v="6.0000000000000002E-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s v="film &amp; video/science fiction"/>
    <n v="5.0999999999999997E-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s v="film &amp; video/science fiction"/>
    <n v="2.671118530884808E-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s v="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s v="film &amp; video/science fiction"/>
    <n v="2.0000000000000002E-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s v="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s v="film &amp; video/drama"/>
    <n v="1E-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s v="film &amp; video/drama"/>
    <n v="0.1553571428571428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s v="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s v="film &amp; video/drama"/>
    <n v="5.3333333333333332E-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s v="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s v="film &amp; video/drama"/>
    <n v="0.6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s v="film &amp; video/drama"/>
    <n v="1E-4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s v="film &amp; video/drama"/>
    <n v="4.0625000000000001E-2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s v="film &amp; video/drama"/>
    <n v="0.224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s v="film &amp; video/drama"/>
    <n v="3.2500000000000001E-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s v="film &amp; video/drama"/>
    <n v="2.0000000000000002E-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s v="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s v="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s v="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s v="film &amp; video/drama"/>
    <n v="6.4850000000000005E-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s v="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s v="film &amp; video/drama"/>
    <n v="0.4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s v="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s v="film &amp; video/drama"/>
    <n v="0.2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s v="film &amp; video/drama"/>
    <n v="0.3341666666666666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s v="film &amp; video/drama"/>
    <n v="0.2109260882267017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s v="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s v="film &amp; video/drama"/>
    <n v="0.358559999999999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s v="film &amp; video/drama"/>
    <n v="3.4000000000000002E-2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s v="film &amp; video/drama"/>
    <n v="5.5E-2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s v="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s v="film &amp; video/drama"/>
    <n v="0.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s v="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s v="film &amp; video/drama"/>
    <n v="6.8999999999999997E-4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s v="film &amp; video/drama"/>
    <n v="4.1666666666666666E-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s v="film &amp; video/drama"/>
    <n v="0.0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s v="film &amp; video/drama"/>
    <n v="1.7E-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s v="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s v="film &amp; video/drama"/>
    <n v="1.1999999999999999E-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s v="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s v="film &amp; video/drama"/>
    <n v="0.41857142857142859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s v="film &amp; video/drama"/>
    <n v="0.104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s v="film &amp; video/drama"/>
    <n v="1.116E-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s v="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s v="film &amp; video/drama"/>
    <n v="0.2619250000000000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s v="film &amp; video/drama"/>
    <n v="0.5846153846153846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s v="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s v="film &amp; video/drama"/>
    <n v="0.298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s v="film &amp; video/drama"/>
    <n v="0.5072166666666666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s v="film &amp; video/drama"/>
    <n v="0.16250000000000001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s v="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s v="film &amp; video/drama"/>
    <n v="0.1521428571428571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s v="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s v="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s v="film &amp; video/drama"/>
    <n v="0.25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s v="film &amp; video/drama"/>
    <n v="0.4460000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s v="film &amp; video/drama"/>
    <n v="1.5873015873015873E-4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s v="film &amp; video/drama"/>
    <n v="4.0000000000000002E-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s v="film &amp; video/drama"/>
    <n v="8.0000000000000007E-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s v="film &amp; video/drama"/>
    <n v="2.2727272727272726E-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s v="film &amp; video/drama"/>
    <n v="0.55698440000000005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s v="film &amp; video/drama"/>
    <n v="0.1194299999999999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s v="film &amp; video/drama"/>
    <n v="0.0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s v="film &amp; video/drama"/>
    <n v="0.1763000000000000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s v="film &amp; video/drama"/>
    <n v="7.1999999999999998E-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s v="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s v="film &amp; video/drama"/>
    <n v="0.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s v="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s v="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s v="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s v="film &amp; video/drama"/>
    <n v="8.6206896551724137E-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s v="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s v="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s v="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s v="film &amp; video/drama"/>
    <n v="4.0000000000000001E-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s v="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s v="film &amp; video/drama"/>
    <n v="2.75E-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s v="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s v="film &amp; video/drama"/>
    <n v="0.4010000000000000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s v="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s v="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s v="film &amp; video/drama"/>
    <n v="3.3333333333333335E-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s v="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s v="film &amp; video/drama"/>
    <n v="0.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s v="film &amp; video/documentary"/>
    <n v="1.076341333333333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s v="film &amp; video/documentary"/>
    <n v="1.126373626373626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s v="film &amp; video/documentary"/>
    <n v="1.134615384615384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s v="film &amp; video/documentary"/>
    <n v="1.0259199999999999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s v="film &amp; video/documentary"/>
    <n v="1.13757142857142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s v="film &amp; video/documentary"/>
    <n v="1.0371999999999999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s v="film &amp; video/documentary"/>
    <n v="3.054600000000000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s v="film &amp; video/documentary"/>
    <n v="1.34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s v="film &amp; video/documentary"/>
    <n v="1.013329411764705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s v="film &amp; video/documentary"/>
    <n v="1.12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s v="film &amp; video/documentary"/>
    <n v="1.055833333333333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s v="film &amp; video/documentary"/>
    <n v="1.255714285714285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s v="film &amp; video/documentary"/>
    <n v="1.84559999999999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s v="film &amp; video/documentary"/>
    <n v="1.007333333333333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s v="film &amp; video/documentary"/>
    <n v="1.169472499999999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s v="film &amp; video/documentary"/>
    <n v="1.067332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s v="film &amp; video/documentary"/>
    <n v="1.39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s v="film &amp; video/documentary"/>
    <n v="1.067264857142857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s v="film &amp; video/documentary"/>
    <n v="1.911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s v="film &amp; video/documentary"/>
    <n v="1.31937893333333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s v="film &amp; video/documentary"/>
    <n v="1.064000000000000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s v="film &amp; video/documentary"/>
    <n v="1.074000000000000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s v="film &amp; video/documentary"/>
    <n v="2.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s v="film &amp; video/documentary"/>
    <n v="1.1808107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s v="film &amp; video/documentary"/>
    <n v="1.181999999999999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s v="film &amp; video/documentary"/>
    <n v="1.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s v="film &amp; video/documentary"/>
    <n v="1.455000000000000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s v="film &amp; video/documentary"/>
    <n v="1.316288324873096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s v="film &amp; video/documentary"/>
    <n v="1.114000000000000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s v="film &amp; video/documentary"/>
    <n v="1.472337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s v="film &amp; video/documentary"/>
    <n v="1.526086956521739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s v="film &amp; video/documentary"/>
    <n v="1.0468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s v="film &amp; video/documentary"/>
    <n v="1.774336666666666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s v="film &amp; video/documentary"/>
    <n v="1.07775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s v="film &amp; video/documentary"/>
    <n v="1.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s v="film &amp; video/documentary"/>
    <n v="1.0839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s v="film &amp; video/documentary"/>
    <n v="1.47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s v="film &amp; video/documentary"/>
    <n v="1.1038153846153846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s v="film &amp; video/documentary"/>
    <n v="1.503481481481481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s v="film &amp; video/documentary"/>
    <n v="1.573182941176470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s v="film &amp; video/documentary"/>
    <n v="1.56143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s v="film &amp; video/documentary"/>
    <n v="1.205876363636363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s v="film &amp; video/documentary"/>
    <n v="1.011888888888888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s v="film &amp; video/documentary"/>
    <n v="1.1427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s v="film &amp; video/documentary"/>
    <n v="1.046261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s v="film &amp; video/documentary"/>
    <n v="2.288250714285714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s v="film &amp; video/documentary"/>
    <n v="1.091533333333333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s v="film &amp; video/documentary"/>
    <n v="1.762999999999999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s v="film &amp; video/documentary"/>
    <n v="1.0321061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s v="film &amp; video/documentary"/>
    <n v="1.048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s v="film &amp; video/documentary"/>
    <n v="1.066844444444444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s v="film &amp; video/documentary"/>
    <n v="1.200199999999999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s v="film &amp; video/documentary"/>
    <n v="1.01506933333333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s v="film &amp; video/documentary"/>
    <n v="1.013846153846153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s v="film &amp; video/documentary"/>
    <n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s v="film &amp; video/documentary"/>
    <n v="1.3310911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s v="film &amp; video/documentary"/>
    <n v="1.18726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s v="film &amp; video/documentary"/>
    <n v="1.006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s v="film &amp; video/documentary"/>
    <n v="1.08932412698412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s v="film &amp; video/documentary"/>
    <n v="1.7895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s v="film &amp; video/documentary"/>
    <n v="1.017226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s v="film &amp; video/documentary"/>
    <n v="1.187349999999999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s v="film &amp; video/documentary"/>
    <n v="1.004599999999999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s v="film &amp; video/documentary"/>
    <n v="1.374666666666666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s v="film &amp; video/documentary"/>
    <n v="2.316470588235294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s v="film &amp; video/documentary"/>
    <n v="1.303333333333333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s v="film &amp; video/documentary"/>
    <n v="2.928999999999999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s v="film &amp; video/documentary"/>
    <n v="1.113181818181818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s v="film &amp; video/documentary"/>
    <n v="1.055666666666666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s v="film &amp; video/documentary"/>
    <n v="1.189444444444444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s v="film &amp; video/documentary"/>
    <n v="1.041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s v="film &amp; video/documentary"/>
    <n v="1.041016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s v="film &amp; video/documentary"/>
    <n v="1.1187499999999999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s v="film &amp; video/documentary"/>
    <n v="1.0473529411764706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s v="film &amp; video/documentary"/>
    <n v="3.851500000000000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s v="film &amp; video/documentary"/>
    <n v="1.0124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s v="film &amp; video/documentary"/>
    <n v="1.137733333333333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s v="film &amp; video/documentary"/>
    <n v="1.008033333333333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s v="film &amp; video/documentary"/>
    <n v="2.833200000000000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s v="film &amp; video/documentary"/>
    <n v="1.126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s v="film &amp; video/documentary"/>
    <n v="1.065800000000000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s v="film &amp; video/documentary"/>
    <n v="1.026628571428571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s v="film &amp; video/documentary"/>
    <n v="1.07912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s v="film &amp; video/documentary"/>
    <n v="1.2307407407407407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s v="film &amp; video/documentary"/>
    <n v="1.01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s v="film &amp; video/documentary"/>
    <n v="1.0439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s v="film &amp; video/documentary"/>
    <n v="1.129297333333333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s v="film &amp; video/documentary"/>
    <n v="1.364000000000000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s v="film &amp; video/documentary"/>
    <n v="1.03614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s v="film &amp; video/documentary"/>
    <n v="1.0549999999999999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s v="film &amp; video/documentary"/>
    <n v="1.018285714285714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s v="film &amp; video/documentary"/>
    <n v="1.066049999999999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s v="film &amp; video/documentary"/>
    <n v="1.1301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s v="film &amp; video/documentary"/>
    <n v="1.252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s v="film &amp; video/documentary"/>
    <n v="1.01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s v="film &amp; video/documentary"/>
    <n v="1.027647058823529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s v="film &amp; video/documentary"/>
    <n v="1.168391199999999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s v="film &amp; video/documentary"/>
    <n v="1.011683333333333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s v="film &amp; video/documentary"/>
    <n v="1.101336000000000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s v="film &amp; video/documentary"/>
    <n v="1.080833333333333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s v="film &amp; video/documentary"/>
    <n v="1.250228571428571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s v="film &amp; video/documentary"/>
    <n v="1.067142857142857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s v="film &amp; video/documentary"/>
    <n v="1.003663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s v="film &amp; video/documentary"/>
    <n v="1.020286333333333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s v="film &amp; video/documentary"/>
    <n v="1.020835820895522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s v="film &amp; video/documentary"/>
    <n v="1.232758620689655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s v="film &amp; video/documentary"/>
    <n v="1.702888000000000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s v="film &amp; video/documentary"/>
    <n v="1.115904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s v="film &amp; video/documentary"/>
    <n v="1.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s v="film &amp; video/documentary"/>
    <n v="1.066357015985790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s v="film &amp; video/documentary"/>
    <n v="1.1476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s v="film &amp; video/documentary"/>
    <n v="1.273411764705882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s v="film &amp; video/documentary"/>
    <n v="1.165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s v="film &amp; video/documentary"/>
    <n v="1.086181942661531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s v="film &amp; video/documentary"/>
    <n v="1.039428571428571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s v="film &amp; video/documentary"/>
    <n v="1.162571428571428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s v="film &amp; video/documentary"/>
    <n v="1.026923999999999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s v="film &amp; video/documentary"/>
    <n v="1.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s v="film &amp; video/documentary"/>
    <n v="1.0308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s v="film &amp; video/documentary"/>
    <n v="1.0485537190082646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s v="film &amp; video/documentary"/>
    <n v="1.013749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s v="film &amp; video/documentary"/>
    <n v="1.110769999999999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s v="film &amp; video/documentary"/>
    <n v="1.241593378168649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s v="film &amp; video/documentary"/>
    <n v="1.013333333333333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s v="film &amp; video/documentary"/>
    <n v="1.1016142857142857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s v="film &amp; video/documentary"/>
    <n v="1.039733333333333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s v="film &amp; video/documentary"/>
    <n v="1.01315789473684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s v="film &amp; video/documentary"/>
    <n v="1.0335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s v="film &amp; video/documentary"/>
    <n v="1.0411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s v="film &amp; video/documentary"/>
    <n v="1.101556923076923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s v="film &amp; video/documentary"/>
    <n v="1.220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s v="film &amp; video/documentary"/>
    <n v="1.141686666666666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s v="film &amp; video/documentary"/>
    <n v="1.253333333333333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s v="film &amp; video/documentary"/>
    <n v="1.066666666666666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s v="film &amp; video/documentary"/>
    <n v="1.306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s v="film &amp; video/documentary"/>
    <n v="1.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s v="film &amp; video/documentary"/>
    <n v="1.0595918367346939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s v="film &amp; video/documentary"/>
    <n v="1.14399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s v="film &amp; video/documentary"/>
    <n v="1.117666666666666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s v="film &amp; video/documentary"/>
    <n v="1.160800000000000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s v="film &amp; video/documentary"/>
    <n v="1.41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s v="film &amp; video/documentary"/>
    <n v="1.0472999999999999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s v="film &amp; video/documentary"/>
    <n v="2.558333333333333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s v="film &amp; video/documentary"/>
    <n v="2.067067067067067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s v="film &amp; video/documentary"/>
    <n v="1.121050000000000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s v="film &amp; video/documentary"/>
    <n v="1.0598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s v="film &amp; video/documentary"/>
    <n v="1.001666666666666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s v="film &amp; video/documentary"/>
    <n v="2.139894736842105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s v="film &amp; video/documentary"/>
    <n v="1.26160000000000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s v="film &amp; video/documentary"/>
    <n v="1.815354705882352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s v="film &amp; video/documentary"/>
    <n v="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s v="film &amp; video/documentary"/>
    <n v="1.00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s v="film &amp; video/documentary"/>
    <n v="1.0090270270270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s v="film &amp; video/documentary"/>
    <n v="1.10446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s v="film &amp; video/documentary"/>
    <n v="1.11893617021276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s v="film &amp; video/documentary"/>
    <n v="1.080445000000000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s v="film &amp; video/documentary"/>
    <n v="1.066666666666666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s v="film &amp; video/documentary"/>
    <n v="1.039002732240437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s v="film &amp; video/documentary"/>
    <n v="1.251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s v="film &amp; video/documentary"/>
    <n v="1.06804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s v="film &amp; video/documentary"/>
    <n v="1.123024999999999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s v="film &amp; video/documentary"/>
    <n v="1.038119999999999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s v="film &amp; video/documentary"/>
    <n v="1.4165000000000001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s v="film &amp; video/documentary"/>
    <n v="1.052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s v="film &amp; video/documentary"/>
    <n v="1.030914285714285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s v="film &amp; video/documentary"/>
    <n v="1.076595744680851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s v="film &amp; video/documentary"/>
    <n v="1.077046428571428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s v="film &amp; video/documentary"/>
    <n v="1.015500000000000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s v="film &amp; video/documentary"/>
    <n v="1.014376666666666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s v="film &amp; video/documentary"/>
    <n v="1.368000000000000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s v="film &amp; video/documentary"/>
    <n v="1.282999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s v="film &amp; video/documentary"/>
    <n v="1.010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s v="film &amp; video/documentary"/>
    <n v="1.268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s v="film &amp; video/documentary"/>
    <n v="1.050859374999999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s v="film &amp; video/documentary"/>
    <n v="1.028540540540540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s v="film &amp; video/documentary"/>
    <n v="1.021471428571428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s v="film &amp; video/documentary"/>
    <n v="1.202170000000000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s v="film &amp; video/documentary"/>
    <n v="1.002476190476190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s v="film &amp; video/documentary"/>
    <n v="1.006339285714285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s v="film &amp; video/documentary"/>
    <n v="1.0043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s v="film &amp; video/animation"/>
    <n v="4.3939393939393936E-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s v="film &amp; video/animation"/>
    <n v="2.0066666666666667E-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s v="film &amp; video/animation"/>
    <n v="1.0749999999999999E-2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s v="film &amp; video/animation"/>
    <n v="7.6499999999999997E-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s v="film &amp; video/animation"/>
    <n v="6.7966666666666675E-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s v="film &amp; video/animation"/>
    <n v="1.2E-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s v="film &amp; video/animation"/>
    <n v="1.3299999999999999E-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s v="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s v="film &amp; video/animation"/>
    <n v="5.6333333333333332E-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s v="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s v="film &amp; video/animation"/>
    <n v="2.4E-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s v="film &amp; video/animation"/>
    <n v="0.1383333333333333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s v="film &amp; video/animation"/>
    <n v="9.5000000000000001E-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s v="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s v="film &amp; video/animation"/>
    <n v="0.0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s v="film &amp; video/animation"/>
    <n v="2.7272727272727273E-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s v="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s v="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s v="film &amp; video/animation"/>
    <n v="9.3799999999999994E-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s v="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s v="film &amp; video/animation"/>
    <n v="1E-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s v="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s v="film &amp; video/animation"/>
    <n v="0.3935882352941176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s v="film &amp; video/animation"/>
    <n v="1E-3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s v="film &amp; video/animation"/>
    <n v="0.0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s v="film &amp; video/animation"/>
    <n v="3.3333333333333335E-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s v="film &amp; video/animation"/>
    <n v="7.2952380952380949E-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s v="film &amp; video/animation"/>
    <n v="1.6666666666666666E-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s v="film &amp; video/animation"/>
    <n v="3.2804E-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s v="film &amp; video/animation"/>
    <n v="2.2499999999999999E-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s v="film &amp; video/animation"/>
    <n v="7.92E-3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s v="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s v="film &amp; video/animation"/>
    <n v="0.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s v="film &amp; video/animation"/>
    <n v="2.740447957839262E-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s v="film &amp; video/animation"/>
    <n v="8.2000000000000007E-3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s v="film &amp; video/animation"/>
    <n v="6.9230769230769226E-4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s v="film &amp; video/animation"/>
    <n v="6.8631863186318634E-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s v="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s v="film &amp; video/animation"/>
    <n v="8.2100000000000006E-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s v="film &amp; video/animation"/>
    <n v="6.4102564102564103E-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s v="film &amp; video/animation"/>
    <n v="2.9411764705882353E-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s v="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s v="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s v="film &amp; video/animation"/>
    <n v="2.2727272727272728E-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s v="film &amp; video/animation"/>
    <n v="9.9009900990099011E-4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s v="film &amp; video/animation"/>
    <n v="0.269531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s v="film &amp; video/animation"/>
    <n v="7.6E-3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s v="film &amp; video/animation"/>
    <n v="0.2157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s v="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s v="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s v="film &amp; video/animation"/>
    <n v="1.0200000000000001E-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s v="film &amp; video/animation"/>
    <n v="0.1189272727272727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s v="film &amp; video/animation"/>
    <n v="0.17624999999999999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s v="film &amp; video/animation"/>
    <n v="2.87E-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s v="film &amp; video/animation"/>
    <n v="3.0303030303030303E-4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s v="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s v="film &amp; video/animation"/>
    <n v="2.2302681818181819E-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s v="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s v="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s v="film &amp; video/animation"/>
    <n v="0.325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s v="film &amp; video/animation"/>
    <n v="0.1940999999999999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s v="film &amp; video/animation"/>
    <n v="6.0999999999999999E-2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s v="film &amp; video/animation"/>
    <n v="1E-3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s v="film &amp; video/animation"/>
    <n v="0.50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s v="film &amp; video/animation"/>
    <n v="1.8625E-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s v="film &amp; video/animation"/>
    <n v="0.2190697122984508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s v="film &amp; video/animation"/>
    <n v="9.0909090909090904E-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s v="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s v="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s v="film &amp; video/animation"/>
    <n v="2.8667813379201833E-3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s v="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s v="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s v="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s v="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s v="film &amp; video/animation"/>
    <n v="1.5499999999999999E-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s v="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s v="film &amp; video/animation"/>
    <n v="1.6666666666666667E-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s v="film &amp; video/animation"/>
    <n v="6.6964285714285711E-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s v="film &amp; video/animation"/>
    <n v="4.5985132395404561E-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s v="film &amp; video/animation"/>
    <n v="9.5500000000000002E-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s v="film &amp; video/animation"/>
    <n v="3.307692307692308E-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s v="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s v="film &amp; video/animation"/>
    <n v="1.15E-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s v="film &amp; video/animation"/>
    <n v="1.7538461538461537E-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s v="film &amp; video/animation"/>
    <n v="1.3673469387755101E-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s v="film &amp; video/animation"/>
    <n v="4.3333333333333331E-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s v="film &amp; video/animation"/>
    <n v="1.25E-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s v="film &amp; video/animation"/>
    <n v="3.2000000000000001E-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s v="film &amp; video/animation"/>
    <n v="8.0000000000000002E-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s v="film &amp; video/animation"/>
    <n v="2E-3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s v="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s v="film &amp; video/animation"/>
    <n v="0.0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s v="film &amp; video/animation"/>
    <n v="1.3749999999999999E-3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s v="film &amp; video/animation"/>
    <n v="0.139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s v="film &amp; video/animation"/>
    <n v="3.3333333333333333E-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s v="film &amp; video/animation"/>
    <n v="0.25413402061855672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s v="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s v="film &amp; video/animation"/>
    <n v="1.3666666666666667E-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s v="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s v="film &amp; video/animation"/>
    <n v="0.22881426547787684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s v="theater/plays"/>
    <n v="1.020999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s v="theater/plays"/>
    <n v="1.046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s v="theater/plays"/>
    <n v="1.146666666666666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s v="theater/plays"/>
    <n v="1.2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s v="theater/plays"/>
    <n v="1.08672857142857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s v="theater/plays"/>
    <n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s v="theater/plays"/>
    <n v="1.139999999999999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s v="theater/plays"/>
    <n v="1.008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s v="theater/plays"/>
    <n v="1.1565217391304348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s v="theater/plays"/>
    <n v="1.304166666666666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s v="theater/plays"/>
    <n v="1.0778267254038179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s v="theater/plays"/>
    <n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s v="theater/plays"/>
    <n v="1.232499999999999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s v="theater/plays"/>
    <n v="1.00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s v="theater/plays"/>
    <n v="1.046666666666666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s v="theater/plays"/>
    <n v="1.024999999999999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s v="theater/plays"/>
    <n v="1.182575757575757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s v="theater/plays"/>
    <n v="1.205000000000000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s v="theater/plays"/>
    <n v="3.024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s v="theater/plays"/>
    <n v="1.0064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s v="technology/web"/>
    <n v="6.666666666666667E-5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s v="technology/web"/>
    <n v="5.5555555555555558E-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s v="technology/web"/>
    <n v="3.9999999999999998E-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s v="technology/web"/>
    <n v="3.1818181818181819E-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s v="technology/web"/>
    <n v="1.2E-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s v="technology/web"/>
    <n v="0.2738399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s v="technology/web"/>
    <n v="8.6666666666666663E-4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s v="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s v="technology/web"/>
    <n v="8.9999999999999998E-4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s v="technology/web"/>
    <n v="2.7199999999999998E-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s v="technology/web"/>
    <n v="7.0000000000000001E-3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s v="technology/web"/>
    <n v="5.0413333333333331E-2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s v="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s v="technology/web"/>
    <n v="4.9199999999999999E-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s v="technology/web"/>
    <n v="0.365891472868217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s v="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s v="technology/web"/>
    <n v="2.5000000000000001E-2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s v="technology/web"/>
    <n v="9.1066666666666674E-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s v="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s v="technology/web"/>
    <n v="2.0833333333333335E-4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s v="technology/web"/>
    <n v="1.2E-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s v="technology/web"/>
    <n v="3.6666666666666666E-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s v="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s v="technology/web"/>
    <n v="9.0666666666666662E-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s v="technology/web"/>
    <n v="5.5555555555555558E-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s v="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s v="technology/web"/>
    <n v="2.0000000000000001E-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s v="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s v="technology/web"/>
    <n v="0.0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s v="technology/web"/>
    <n v="8.0000000000000002E-3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s v="technology/web"/>
    <n v="1.6705882352941177E-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s v="technology/web"/>
    <n v="4.2399999999999998E-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s v="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s v="technology/web"/>
    <n v="3.892538925389254E-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s v="technology/web"/>
    <n v="7.1556350626118068E-3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s v="technology/web"/>
    <n v="4.3166666666666666E-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s v="technology/web"/>
    <n v="1.2500000000000001E-5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s v="technology/web"/>
    <n v="2E-3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s v="technology/web"/>
    <n v="1.12E-4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s v="technology/web"/>
    <n v="1.4583333333333334E-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s v="technology/web"/>
    <n v="3.3333333333333332E-4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s v="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s v="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s v="technology/web"/>
    <n v="1.1111111111111112E-4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s v="technology/web"/>
    <n v="0.0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s v="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s v="technology/web"/>
    <n v="5.5999999999999999E-3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s v="technology/web"/>
    <n v="9.0833333333333335E-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s v="technology/web"/>
    <n v="3.3444444444444443E-2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s v="technology/web"/>
    <n v="1.3333333333333334E-4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s v="technology/web"/>
    <n v="4.4600000000000001E-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s v="technology/web"/>
    <n v="6.0999999999999997E-4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s v="technology/web"/>
    <n v="3.3333333333333333E-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s v="technology/web"/>
    <n v="0.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s v="technology/web"/>
    <n v="1.0399999999999999E-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s v="technology/web"/>
    <n v="4.2599999999999999E-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s v="technology/web"/>
    <n v="2.9999999999999997E-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s v="technology/web"/>
    <n v="2.6666666666666666E-3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s v="technology/web"/>
    <n v="0.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s v="technology/web"/>
    <n v="6.2E-4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s v="technology/web"/>
    <n v="0.0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s v="technology/web"/>
    <n v="1.4E-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s v="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s v="technology/web"/>
    <n v="3.9334666666666664E-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s v="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s v="technology/web"/>
    <n v="2.6200000000000001E-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s v="technology/web"/>
    <n v="2E-3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s v="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s v="technology/web"/>
    <n v="9.7400000000000004E-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s v="technology/web"/>
    <n v="6.41025641025641E-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s v="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s v="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s v="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s v="technology/web"/>
    <n v="0.21363333333333334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s v="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s v="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s v="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s v="technology/web"/>
    <n v="0.0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s v="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s v="technology/web"/>
    <n v="3.9999999999999998E-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s v="technology/web"/>
    <n v="0.0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s v="technology/web"/>
    <n v="1.044E-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s v="technology/web"/>
    <n v="5.6833333333333333E-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s v="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s v="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s v="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s v="technology/web"/>
    <n v="0.1738000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s v="technology/web"/>
    <n v="2.0000000000000001E-4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s v="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s v="technology/web"/>
    <n v="1.75E-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s v="technology/web"/>
    <n v="8.3340278356529708E-4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s v="technology/web"/>
    <n v="1.38E-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s v="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s v="technology/web"/>
    <n v="0.124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s v="technology/web"/>
    <n v="2.0000000000000001E-4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s v="technology/web"/>
    <n v="8.0000000000000007E-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s v="technology/web"/>
    <n v="2E-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s v=""/>
    <b v="0"/>
    <s v="technology/web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s v="technology/web"/>
    <n v="9.0000000000000006E-5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s v="technology/web"/>
    <n v="9.9999999999999995E-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s v="technology/wearables"/>
    <n v="1.442857142857142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s v="technology/wearables"/>
    <n v="1.19162499999999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s v="technology/wearables"/>
    <n v="14.60485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s v="technology/wearables"/>
    <n v="1.058079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s v="technology/wearables"/>
    <n v="3.0011791999999997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s v="technology/wearables"/>
    <n v="2.786999999999999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s v="technology/wearables"/>
    <n v="1.318762500000000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s v="technology/wearables"/>
    <n v="1.070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s v="technology/wearables"/>
    <n v="1.268228571428571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s v="technology/wearables"/>
    <n v="1.399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s v="technology/wearables"/>
    <n v="1.124000000000000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s v="technology/wearables"/>
    <n v="1.0052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s v="technology/wearables"/>
    <n v="1.0046666666666666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s v="technology/wearables"/>
    <n v="1.414460000000000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s v="technology/wearables"/>
    <n v="2.67291666666666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s v="technology/wearables"/>
    <n v="1.468874999999999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s v="technology/wearables"/>
    <n v="2.135600000000000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s v="technology/wearables"/>
    <n v="1.2569999999999999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s v="technology/wearables"/>
    <n v="1.04462060371088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s v="technology/wearables"/>
    <n v="1.00566666666666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s v="technology/wearables"/>
    <n v="3.058E-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s v="technology/wearables"/>
    <n v="9.4999999999999998E-3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s v="technology/wearables"/>
    <n v="4.0000000000000001E-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s v="technology/wearables"/>
    <n v="3.5000000000000001E-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s v="technology/wearables"/>
    <n v="7.5333333333333335E-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s v="technology/wearables"/>
    <n v="0.18640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s v="technology/wearables"/>
    <n v="4.0000000000000003E-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s v="technology/wearables"/>
    <n v="0.100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s v="technology/wearables"/>
    <n v="4.5600000000000002E-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s v="technology/wearables"/>
    <n v="0.21507499999999999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s v="technology/wearables"/>
    <n v="0.2927666666666666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s v="technology/wearables"/>
    <n v="0.3942666666666666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s v="technology/wearables"/>
    <n v="0.2162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s v="technology/wearables"/>
    <n v="2.0500000000000002E-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s v="technology/wearables"/>
    <n v="2.9999999999999997E-4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s v="technology/wearables"/>
    <n v="0.14849999999999999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s v="technology/wearables"/>
    <n v="1.4710000000000001E-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s v="technology/wearables"/>
    <n v="0.25584000000000001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s v="technology/wearables"/>
    <n v="3.8206896551724136E-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s v="technology/wearables"/>
    <n v="0.1548596491228070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s v="technology/wearables"/>
    <n v="0.2591200000000000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s v="technology/wearables"/>
    <n v="4.0000000000000002E-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s v="technology/wearables"/>
    <n v="1.06E-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s v="technology/wearables"/>
    <n v="8.5142857142857138E-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s v="technology/wearables"/>
    <n v="7.4837500000000001E-2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s v="technology/wearables"/>
    <n v="0.2765000000000000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s v="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s v="technology/wearables"/>
    <n v="3.5499999999999997E-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s v="technology/wearables"/>
    <n v="0.7298999999999999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s v="technology/wearables"/>
    <n v="0.5764875000000000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s v="technology/wearables"/>
    <n v="0.12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s v="technology/wearables"/>
    <n v="5.1999999999999998E-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s v="technology/wearables"/>
    <n v="6.5299999999999997E-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s v="technology/wearables"/>
    <n v="0.3533800000000000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s v="technology/wearables"/>
    <n v="3.933333333333333E-3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s v="technology/wearables"/>
    <n v="1.06E-2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s v="technology/wearables"/>
    <n v="5.7142857142857145E-6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s v="technology/wearables"/>
    <n v="0.463799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s v="technology/wearables"/>
    <n v="0.1539000000000000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s v="technology/wearables"/>
    <n v="0.82422107692307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s v="technology/wearables"/>
    <n v="2.6866666666666667E-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s v="technology/wearables"/>
    <n v="0.2660000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s v="technology/wearables"/>
    <n v="0.3081340000000000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s v="technology/wearables"/>
    <n v="5.5800000000000002E-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s v="technology/wearables"/>
    <n v="8.7454545454545458E-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s v="technology/wearables"/>
    <n v="9.7699999999999992E-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s v="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s v="technology/wearables"/>
    <n v="0.7892735294117646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s v="technology/wearables"/>
    <n v="0.2209250000000000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s v="technology/wearables"/>
    <n v="4.0666666666666663E-3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s v="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s v="technology/wearables"/>
    <n v="0.3379099999999999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s v="technology/wearables"/>
    <n v="2.1649484536082476E-3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s v="technology/wearables"/>
    <n v="7.9600000000000001E-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s v="technology/wearables"/>
    <n v="0.1499333333333333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s v="technology/wearables"/>
    <n v="5.0509090909090906E-2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s v="technology/wearables"/>
    <n v="0.1021428571428571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s v="technology/wearables"/>
    <n v="3.0500000000000002E-3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s v="technology/wearables"/>
    <n v="7.4999999999999997E-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s v="technology/wearables"/>
    <n v="1.2933333333333333E-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s v="publishing/nonfiction"/>
    <n v="1.439473684210526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s v="publishing/nonfiction"/>
    <n v="1.2210975609756098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s v="publishing/nonfiction"/>
    <n v="1.320240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s v="publishing/nonfiction"/>
    <n v="1.093800000000000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s v="publishing/nonfiction"/>
    <n v="1.0547157142857144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s v="publishing/nonfiction"/>
    <n v="1.0035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s v="publishing/nonfiction"/>
    <n v="1.01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s v="publishing/nonfiction"/>
    <n v="1.555142857142857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s v="publishing/nonfiction"/>
    <n v="1.0556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s v="publishing/nonfiction"/>
    <n v="1.306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s v="publishing/nonfiction"/>
    <n v="1.321900000000000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s v="publishing/nonfiction"/>
    <n v="1.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s v="publishing/nonfiction"/>
    <n v="1.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s v="publishing/nonfiction"/>
    <n v="1.204800000000000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s v="publishing/nonfiction"/>
    <n v="1.255294117647058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s v="publishing/nonfiction"/>
    <n v="1.144063829787234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s v="publishing/nonfiction"/>
    <n v="3.15138888888888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s v="publishing/nonfiction"/>
    <n v="1.22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s v="publishing/nonfiction"/>
    <n v="1.067333333333333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s v="publishing/nonfiction"/>
    <n v="1.583333333333333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s v="publishing/nonfiction"/>
    <n v="1.074000000000000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s v="publishing/nonfiction"/>
    <n v="1.022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s v="publishing/nonfiction"/>
    <n v="1.107142857142857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s v="publishing/nonfiction"/>
    <n v="1.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s v="publishing/nonfiction"/>
    <n v="1.023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s v="publishing/nonfiction"/>
    <n v="1.790990990990990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s v="publishing/nonfiction"/>
    <n v="1.1108135252761968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s v="publishing/nonfiction"/>
    <n v="1.000428571428571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s v="publishing/nonfiction"/>
    <n v="1.002499999999999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s v="publishing/nonfiction"/>
    <n v="1.055600000000000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s v="publishing/nonfiction"/>
    <n v="1.025877587758775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s v="publishing/nonfiction"/>
    <n v="1.185000000000000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s v="publishing/nonfiction"/>
    <n v="1.11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s v="publishing/nonfiction"/>
    <n v="1.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s v="publishing/nonfiction"/>
    <n v="1.037500000000000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s v="publishing/nonfiction"/>
    <n v="1.019076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s v="publishing/nonfiction"/>
    <n v="1.17714285714285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s v="publishing/nonfiction"/>
    <n v="2.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s v="publishing/nonfiction"/>
    <n v="1.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s v="publishing/nonfiction"/>
    <n v="1.019200000000000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s v="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s v="publishing/fiction"/>
    <n v="4.7E-2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s v="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s v="publishing/fiction"/>
    <n v="1.1655011655011655E-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s v="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s v="publishing/fiction"/>
    <n v="0.3601428571428571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s v="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s v="publishing/fiction"/>
    <n v="3.5400000000000001E-2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s v="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s v="publishing/fiction"/>
    <n v="0.41399999999999998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s v="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s v="publishing/fiction"/>
    <n v="2.631578947368421E-4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s v="publishing/fiction"/>
    <n v="3.3333333333333333E-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s v="publishing/fiction"/>
    <n v="8.5129023676509714E-3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s v="publishing/fiction"/>
    <n v="0.70199999999999996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s v="publishing/fiction"/>
    <n v="1.7000000000000001E-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s v="publishing/fiction"/>
    <n v="0.5140000000000000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s v="publishing/fiction"/>
    <n v="7.0000000000000001E-3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s v="publishing/fiction"/>
    <n v="4.0000000000000001E-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s v="publishing/fiction"/>
    <n v="2.6666666666666668E-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s v="music/rock"/>
    <n v="1.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s v="music/rock"/>
    <n v="1.331537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s v="music/rock"/>
    <n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s v="music/rock"/>
    <n v="1.481333333333333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s v="music/rock"/>
    <n v="1.024999999999999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s v="music/rock"/>
    <n v="1.806279999999999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s v="music/rock"/>
    <n v="1.427999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s v="music/rock"/>
    <n v="1.141666666666666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s v="music/rock"/>
    <n v="2.035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s v="music/rock"/>
    <n v="1.094117647058823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s v="music/rock"/>
    <n v="1.443746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s v="music/rock"/>
    <n v="1.038666666666666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s v="music/rock"/>
    <n v="1.004444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s v="music/rock"/>
    <n v="1.027792727272727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s v="music/rock"/>
    <n v="1.053125000000000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s v="music/rock"/>
    <n v="1.117857142857142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s v="music/rock"/>
    <n v="1.01350000000000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s v="music/rock"/>
    <n v="1.075333333333333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s v="music/rock"/>
    <n v="1.148857142857142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s v="music/rock"/>
    <n v="1.00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s v="music/rock"/>
    <n v="1.521333333333333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s v="music/rock"/>
    <n v="1.115214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s v="music/rock"/>
    <n v="1.013333333333333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s v="music/rock"/>
    <n v="1.2326086956521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s v="music/rock"/>
    <n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s v="music/rock"/>
    <n v="1.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s v="music/rock"/>
    <n v="1.044375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s v="music/rock"/>
    <n v="1.0512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s v="music/rock"/>
    <n v="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s v="music/rock"/>
    <n v="1.0377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s v="music/rock"/>
    <n v="1.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s v="music/rock"/>
    <n v="1.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s v="music/rock"/>
    <n v="1.518333333333333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s v="music/rock"/>
    <n v="1.5999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s v="music/rock"/>
    <n v="1.2729999999999999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s v="music/rock"/>
    <n v="1.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s v="music/rock"/>
    <n v="1.151221428571428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s v="music/rock"/>
    <n v="1.371106666666666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s v="music/rock"/>
    <n v="1.557142857142857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s v="music/rock"/>
    <n v="1.087499999999999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s v="music/rock"/>
    <n v="1.340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s v="music/rock"/>
    <n v="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s v="music/rock"/>
    <n v="1.191666666666666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s v="music/rock"/>
    <n v="1.7949999999999999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s v="music/rock"/>
    <n v="1.343812499999999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s v="music/rock"/>
    <n v="1.004320000000000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s v="music/rock"/>
    <n v="1.014545454545454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s v="music/rock"/>
    <n v="1.033333333333333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s v="music/rock"/>
    <n v="1.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s v="music/rock"/>
    <n v="1.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s v="music/rock"/>
    <n v="1.0783333333333334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s v="music/rock"/>
    <n v="2.333333333333333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s v="music/rock"/>
    <n v="1.006070666666666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s v="music/rock"/>
    <n v="1.0166666666666666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s v="music/rock"/>
    <n v="1.310181818181818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s v="music/rock"/>
    <n v="1.172500000000000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s v="music/rock"/>
    <n v="1.00930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s v="music/rock"/>
    <n v="1.21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s v="music/rock"/>
    <n v="1.45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s v="music/rock"/>
    <n v="1.16616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s v="music/metal"/>
    <n v="1.204166000000000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s v="music/metal"/>
    <n v="1.01320000000000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s v="music/metal"/>
    <n v="1.043199999999999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s v="music/metal"/>
    <n v="2.671333333333333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s v="music/metal"/>
    <n v="1.941333333333333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s v="music/metal"/>
    <n v="1.20380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s v="music/metal"/>
    <n v="1.220009090909090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s v="music/metal"/>
    <n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s v="music/metal"/>
    <n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s v="music/metal"/>
    <n v="1.199000000000000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s v="music/metal"/>
    <n v="1.5517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s v="music/metal"/>
    <n v="1.304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s v="music/metal"/>
    <n v="1.04971428571428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s v="music/metal"/>
    <n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s v="music/metal"/>
    <n v="1.182205035971223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s v="music/metal"/>
    <n v="1.034482758620689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s v="music/metal"/>
    <n v="2.180000000000000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s v="music/metal"/>
    <n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s v="music/metal"/>
    <n v="1.440058333333333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s v="music/metal"/>
    <n v="1.046750000000000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s v="music/jazz"/>
    <n v="0.1814285714285714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s v="music/jazz"/>
    <n v="2.2444444444444444E-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s v="music/jazz"/>
    <n v="3.3999999999999998E-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s v="music/jazz"/>
    <n v="4.4999999999999998E-2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s v="music/jazz"/>
    <n v="0.4153846153846154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s v="music/jazz"/>
    <n v="2.0454545454545454E-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s v="music/jazz"/>
    <n v="0.18285714285714286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s v="music/jazz"/>
    <n v="0.2402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s v="music/jazz"/>
    <n v="1.1111111111111111E-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s v="music/jazz"/>
    <n v="0.1181818181818181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s v="music/jazz"/>
    <n v="3.0999999999999999E-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s v="music/jazz"/>
    <n v="5.4166666666666669E-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s v="music/jazz"/>
    <n v="8.1250000000000003E-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s v="music/jazz"/>
    <n v="1.2857142857142857E-2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s v="music/jazz"/>
    <n v="0.243333333333333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s v="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s v="music/jazz"/>
    <n v="0.4079949238578680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s v="music/jazz"/>
    <n v="0.6754999999999999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s v="music/jazz"/>
    <n v="1.2999999999999999E-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s v="music/jazz"/>
    <n v="0.30666666666666664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s v="music/indie rock"/>
    <n v="2.9894179894179893E-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s v="music/indie rock"/>
    <n v="8.0000000000000002E-3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s v="music/indie rock"/>
    <n v="0.2013333333333333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s v="music/indie rock"/>
    <n v="0.400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s v="music/indie rock"/>
    <n v="0.0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s v="music/indie rock"/>
    <n v="0.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s v="music/indie rock"/>
    <n v="0.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s v="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s v="music/indie rock"/>
    <n v="7.1999999999999995E-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s v="music/indie rock"/>
    <n v="9.4412800000000005E-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s v="music/indie rock"/>
    <n v="4.1666666666666664E-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s v="music/indie rock"/>
    <n v="3.2500000000000001E-2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s v="music/indie rock"/>
    <n v="0.4074999999999999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s v="music/indie rock"/>
    <n v="0.1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s v="music/indie rock"/>
    <n v="0.3916999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s v="music/indie rock"/>
    <n v="2.4375000000000001E-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s v="music/indie rock"/>
    <n v="0.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s v="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s v="music/indie rock"/>
    <n v="2.8000000000000001E-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s v="music/indie rock"/>
    <n v="0.373333333333333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s v="music/jazz"/>
    <n v="4.1999999999999997E-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s v="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s v="music/jazz"/>
    <n v="3.0000000000000001E-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s v="music/jazz"/>
    <n v="3.2000000000000001E-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s v="music/jazz"/>
    <n v="3.0200000000000001E-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s v="music/jazz"/>
    <n v="3.0153846153846153E-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s v="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s v="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s v="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s v="music/jazz"/>
    <n v="3.2500000000000001E-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s v="music/jazz"/>
    <n v="0.2236363636363636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s v="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s v="music/jazz"/>
    <n v="8.5714285714285719E-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s v="music/jazz"/>
    <n v="6.6066666666666662E-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s v="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s v="music/jazz"/>
    <n v="5.7692307692307696E-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s v="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s v="music/jazz"/>
    <n v="6.0000000000000001E-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s v="music/jazz"/>
    <n v="5.0256410256410255E-2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s v="music/jazz"/>
    <n v="5.0000000000000001E-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s v="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s v="music/jazz"/>
    <n v="0.309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s v="music/jazz"/>
    <n v="0.2103703703703703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s v="music/jazz"/>
    <n v="2.1999999999999999E-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s v="music/jazz"/>
    <n v="0.10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s v="music/jazz"/>
    <n v="2.6666666666666668E-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s v="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s v="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s v="music/jazz"/>
    <n v="0.1086206896551724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s v="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s v="music/jazz"/>
    <n v="0.3833333333333333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s v="music/jazz"/>
    <n v="6.5500000000000003E-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s v="music/jazz"/>
    <n v="0.1453684210526315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s v="music/jazz"/>
    <n v="0.0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s v="music/jazz"/>
    <n v="0.303999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s v="music/jazz"/>
    <n v="1.4285714285714285E-2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s v="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s v="music/jazz"/>
    <n v="1.1428571428571429E-2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s v="music/jazz"/>
    <n v="3.5714285714285713E-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s v="music/jazz"/>
    <n v="1.4545454545454545E-2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s v="technology/wearables"/>
    <n v="0.1715555555555555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s v="technology/wearables"/>
    <n v="2.3220000000000001E-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s v="technology/wearables"/>
    <n v="8.9066666666666669E-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s v="technology/wearables"/>
    <n v="9.633333333333334E-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s v="technology/wearables"/>
    <n v="0.1332599999999999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s v="technology/wearables"/>
    <n v="2.4840000000000001E-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s v="technology/wearables"/>
    <n v="1.9066666666666666E-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s v="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s v="technology/wearables"/>
    <n v="0.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s v="technology/wearables"/>
    <n v="1.3650000000000001E-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s v="technology/wearables"/>
    <n v="0.2803999999999999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s v="technology/wearables"/>
    <n v="0.38390000000000002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s v="technology/wearables"/>
    <n v="0.3994285714285714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s v="technology/wearables"/>
    <n v="8.3999999999999995E-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s v="technology/wearables"/>
    <n v="0.4340666666666666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s v="technology/wearables"/>
    <n v="5.6613333333333335E-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s v="technology/wearables"/>
    <n v="1.7219999999999999E-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s v="technology/wearables"/>
    <n v="1.9416666666666665E-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s v="technology/wearables"/>
    <n v="0.1132827568471132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s v="technology/wearables"/>
    <n v="0.388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s v="technology/wearables"/>
    <n v="0.4610062893081761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s v="technology/wearables"/>
    <n v="0.4218842105263158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s v="technology/wearables"/>
    <n v="0.284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s v="technology/wearables"/>
    <n v="1.0771428571428571E-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s v="technology/wearables"/>
    <n v="7.9909090909090902E-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s v="technology/wearables"/>
    <n v="1.192E-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s v="technology/wearables"/>
    <n v="0.1479999999999999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s v="technology/wearables"/>
    <n v="0.1781000000000000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s v="technology/wearables"/>
    <n v="1.325E-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s v="technology/wearables"/>
    <n v="0.4666666666666666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s v="technology/wearables"/>
    <n v="0.459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s v="technology/wearables"/>
    <n v="2.2599999999999999E-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s v="technology/wearables"/>
    <n v="0.3462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s v="technology/wearables"/>
    <n v="2.0549999999999999E-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s v="technology/wearables"/>
    <n v="5.5999999999999999E-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s v="technology/wearables"/>
    <n v="2.6069999999999999E-2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s v="technology/wearables"/>
    <n v="1.9259999999999999E-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s v="technology/wearables"/>
    <n v="0.33666666666666667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s v="technology/wearables"/>
    <n v="0.562632671829902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s v="technology/wearables"/>
    <n v="0.828176000000000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s v="technology/wearables"/>
    <n v="0.1486000000000000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s v="technology/wearables"/>
    <n v="1.2375123751237513E-4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s v="technology/wearables"/>
    <n v="1.7142857142857143E-4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s v="technology/wearables"/>
    <n v="0.295061361172147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s v="technology/wearables"/>
    <n v="1.06E-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s v="technology/wearables"/>
    <n v="6.2933333333333327E-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s v="technology/wearables"/>
    <n v="0.127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s v="technology/wearables"/>
    <n v="0.1322000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s v="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s v="technology/wearables"/>
    <n v="0.1676999999999999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s v="technology/wearables"/>
    <n v="1.0399999999999999E-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s v="technology/wearables"/>
    <n v="4.24E-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s v="technology/wearables"/>
    <n v="4.6699999999999997E-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s v="technology/wearables"/>
    <n v="0.2508714285714285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s v="technology/wearables"/>
    <n v="2.3345000000000001E-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s v="technology/wearables"/>
    <n v="7.2599999999999998E-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s v="technology/wearables"/>
    <n v="1.6250000000000001E-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s v="technology/wearables"/>
    <n v="1.2999999999999999E-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s v="technology/wearables"/>
    <n v="0.5855833333333333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s v="technology/wearables"/>
    <n v="7.7886666666666673E-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s v="technology/wearables"/>
    <n v="2.2157147647256063E-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s v="technology/wearables"/>
    <n v="1.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s v="technology/wearables"/>
    <n v="0.296029602960296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s v="technology/wearables"/>
    <n v="0.1605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s v="technology/wearables"/>
    <n v="0.8220800000000000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s v="technology/wearables"/>
    <n v="0.7505100000000000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s v="technology/wearables"/>
    <n v="5.8500000000000003E-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s v="technology/wearables"/>
    <n v="0.4431999999999999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s v="technology/wearables"/>
    <n v="2.6737967914438501E-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s v="technology/wearables"/>
    <n v="0.13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s v="technology/wearables"/>
    <n v="1.9088937093275488E-3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s v="technology/wearables"/>
    <n v="3.7499999999999999E-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s v="technology/wearables"/>
    <n v="215.3502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s v="technology/wearables"/>
    <n v="0.3452799999999999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s v="technology/wearables"/>
    <n v="0.3059999999999999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s v="technology/wearables"/>
    <n v="2.6666666666666668E-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s v="technology/wearables"/>
    <n v="2.8420000000000001E-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s v="technology/wearables"/>
    <n v="0.2287879999999999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s v="technology/wearables"/>
    <n v="3.1050000000000001E-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s v="technology/wearables"/>
    <n v="0.4733333333333333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s v="music/electronic music"/>
    <n v="2.055483870967742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s v="music/electronic music"/>
    <n v="3.5180366666666667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s v="music/electronic music"/>
    <n v="1.14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s v="music/electronic music"/>
    <n v="2.371500000000000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s v="music/electronic music"/>
    <n v="1.186377499999999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s v="music/electronic music"/>
    <n v="1.09928314285714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s v="music/electronic music"/>
    <n v="1.000082857142857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s v="music/electronic music"/>
    <n v="1.0309292094387414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s v="music/electronic music"/>
    <n v="1.172700000000000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s v="music/electronic music"/>
    <n v="1.117599999999999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s v="music/electronic music"/>
    <n v="3.42099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s v="music/electronic music"/>
    <n v="1.074000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s v="music/electronic music"/>
    <n v="1.084970370370370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s v="music/electronic music"/>
    <n v="1.028614457831325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s v="music/electronic music"/>
    <n v="1.300018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s v="music/electronic music"/>
    <n v="1.0765217391304347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s v="music/electronic music"/>
    <n v="1.123604444444444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s v="music/electronic music"/>
    <n v="1.020999999999999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s v="music/electronic music"/>
    <n v="1.453333333333333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s v="music/electronic music"/>
    <n v="1.28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s v="journalism/audio"/>
    <n v="2.9411764705882353E-3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s v="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s v="journalism/audio"/>
    <n v="1.5384615384615385E-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s v="journalism/audio"/>
    <n v="8.5370000000000001E-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s v="journalism/audio"/>
    <n v="8.571428571428571E-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s v="journalism/audio"/>
    <n v="2.6599999999999999E-2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s v="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s v="journalism/audio"/>
    <n v="5.0000000000000001E-4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s v="journalism/audio"/>
    <n v="1.4133333333333333E-2"/>
    <x v="5"/>
    <x v="16"/>
  </r>
  <r>
    <n v="1049"/>
    <s v="J1 (Canceled)"/>
    <s v="------"/>
    <n v="12000"/>
    <n v="0"/>
    <x v="1"/>
    <x v="0"/>
    <s v="USD"/>
    <n v="1455272445"/>
    <n v="1452680445"/>
    <b v="0"/>
    <n v="0"/>
    <s v="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s v="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s v="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s v="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s v="journalism/audio"/>
    <n v="0.0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s v="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s v="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s v="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s v="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s v="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s v="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s v="journalism/audio"/>
    <n v="0.0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s v="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s v="journalism/audio"/>
    <n v="0.95477386934673369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s v="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s v="games/video games"/>
    <n v="8.9744444444444446E-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s v="games/video games"/>
    <n v="2.7E-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s v="games/video games"/>
    <n v="3.3673333333333333E-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s v="games/video games"/>
    <n v="0.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s v="games/video games"/>
    <n v="1.5E-3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s v="games/video games"/>
    <n v="0.3863636363636363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s v="games/video games"/>
    <n v="7.0000000000000001E-3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s v="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s v="games/video games"/>
    <n v="6.8000000000000005E-4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s v="games/video games"/>
    <n v="1.3333333333333334E-2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s v="games/video games"/>
    <n v="6.3092592592592589E-2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s v="games/video games"/>
    <n v="4.4999999999999998E-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s v="games/video games"/>
    <n v="0.6276533333333332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s v="games/video games"/>
    <n v="0.2937600000000000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s v="games/video games"/>
    <n v="7.4999999999999997E-2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s v="games/video games"/>
    <n v="2.6076923076923077E-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s v="games/video games"/>
    <n v="9.1050000000000006E-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s v="games/video games"/>
    <n v="1.7647058823529413E-4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s v="games/video games"/>
    <n v="5.5999999999999999E-3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s v="games/video games"/>
    <n v="8.2000000000000007E-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s v="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s v="games/video games"/>
    <n v="3.4200000000000001E-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s v="games/video games"/>
    <n v="8.3333333333333339E-4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s v="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s v="games/video games"/>
    <n v="0.14182977777777778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s v="games/video games"/>
    <n v="7.8266666666666665E-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s v="games/video games"/>
    <n v="3.8464497269020693E-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s v="games/video games"/>
    <n v="0.12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s v="games/video games"/>
    <n v="1.0500000000000001E-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s v="games/video games"/>
    <n v="0.1408333333333333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s v="games/video games"/>
    <n v="0.1830005555555555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s v="games/video games"/>
    <n v="5.0347999999999997E-2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s v="games/video games"/>
    <n v="0.1793333333333333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s v="games/video games"/>
    <n v="4.6999999999999999E-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s v="games/video games"/>
    <n v="7.2120000000000004E-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s v="games/video games"/>
    <n v="5.0000000000000001E-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s v="games/video games"/>
    <n v="2.5000000000000001E-2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s v="games/video games"/>
    <n v="4.0999999999999999E-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s v="games/video games"/>
    <n v="5.3124999999999999E-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s v="games/video games"/>
    <n v="1.6199999999999999E-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s v="games/video games"/>
    <n v="4.9516666666666667E-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s v="games/video games"/>
    <n v="1.5900000000000001E-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s v="games/video games"/>
    <n v="0.41249999999999998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s v="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s v="games/video games"/>
    <n v="2.93E-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s v="games/video games"/>
    <n v="4.4999999999999997E-3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s v="games/video games"/>
    <n v="5.1000000000000004E-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s v="games/video games"/>
    <n v="4.0000000000000002E-4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s v="games/video games"/>
    <n v="0.35537409090909089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s v="games/video games"/>
    <n v="5.0000000000000001E-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s v="games/video games"/>
    <n v="1.6666666666666668E-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s v="games/video games"/>
    <n v="1.325E-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s v="games/video games"/>
    <n v="3.5704000000000004E-4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s v="games/video games"/>
    <n v="8.3000000000000004E-2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s v="games/video games"/>
    <n v="2.4222222222222221E-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s v="games/video games"/>
    <n v="2.3809523809523812E-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s v="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s v="games/video games"/>
    <n v="1.16E-4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s v="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s v="games/video games"/>
    <n v="2.2000000000000001E-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s v="games/mobile games"/>
    <n v="4.7222222222222223E-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s v="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s v="games/mobile games"/>
    <n v="5.0000000000000001E-3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s v="games/mobile games"/>
    <n v="1.6714285714285713E-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s v="games/mobile games"/>
    <n v="1E-3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s v="games/mobile games"/>
    <n v="1.0499999999999999E-3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s v="games/mobile games"/>
    <n v="2.2000000000000001E-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s v="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s v="games/mobile games"/>
    <n v="0.1438000000000000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s v="games/mobile games"/>
    <n v="6.6666666666666671E-3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s v="games/mobile games"/>
    <n v="4.0000000000000003E-5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s v="games/mobile games"/>
    <n v="0.0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s v="games/mobile games"/>
    <n v="6.4439140811455853E-2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s v="games/mobile games"/>
    <n v="0.3950000000000000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s v="games/mobile games"/>
    <n v="3.5714285714285713E-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s v="games/mobile games"/>
    <n v="6.2500000000000001E-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s v="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s v="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s v="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s v="games/mobile games"/>
    <n v="4.1333333333333335E-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s v="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s v="food/food trucks"/>
    <n v="1.25E-3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s v="food/food trucks"/>
    <n v="8.8333333333333333E-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s v="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s v="food/food trucks"/>
    <n v="4.8666666666666667E-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s v="food/food trucks"/>
    <n v="1.5E-3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s v="food/food trucks"/>
    <n v="0.100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s v="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s v="food/food trucks"/>
    <n v="5.6937500000000002E-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s v="food/food trucks"/>
    <n v="6.2500000000000003E-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s v="food/food trucks"/>
    <n v="6.5000000000000002E-2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s v="food/food trucks"/>
    <n v="7.5199999999999998E-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s v="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s v="food/food trucks"/>
    <n v="1.5100000000000001E-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s v="food/food trucks"/>
    <n v="4.6666666666666671E-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s v="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s v="food/food trucks"/>
    <n v="3.85E-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s v="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s v="food/food trucks"/>
    <n v="5.8333333333333338E-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s v="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s v="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s v="food/food trucks"/>
    <n v="0.2070500000000000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s v="food/food trucks"/>
    <n v="0.1913999999999999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s v="food/food trucks"/>
    <n v="1.6316666666666667E-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s v="food/food trucks"/>
    <n v="5.6666666666666664E-2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s v="food/food trucks"/>
    <n v="1.6999999999999999E-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s v="food/food trucks"/>
    <n v="4.0000000000000001E-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s v="food/food trucks"/>
    <n v="1E-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s v="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s v="food/food trucks"/>
    <n v="2.4000000000000001E-4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s v="food/food trucks"/>
    <n v="5.906666666666667E-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s v="food/food trucks"/>
    <n v="2.9250000000000002E-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s v="food/food trucks"/>
    <n v="5.7142857142857142E-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s v="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s v="food/food trucks"/>
    <n v="6.666666666666667E-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s v="food/food trucks"/>
    <n v="5.3333333333333337E-2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s v="food/food trucks"/>
    <n v="0.1174999999999999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s v="food/food trucks"/>
    <n v="8.0000000000000007E-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s v="food/food trucks"/>
    <n v="4.2000000000000003E-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s v="food/food trucks"/>
    <n v="0.0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s v="photography/photobooks"/>
    <n v="1.049363636363636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s v="photography/photobooks"/>
    <n v="1.054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s v="photography/photobooks"/>
    <n v="1.067333333333333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s v="photography/photobooks"/>
    <n v="1.0412571428571429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s v="photography/photobooks"/>
    <n v="1.60549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s v="photography/photobooks"/>
    <n v="1.077777777777777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s v="photography/photobooks"/>
    <n v="1.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s v="photography/photobooks"/>
    <n v="1.0907407407407408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s v="photography/photobooks"/>
    <n v="2.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s v="photography/photobooks"/>
    <n v="1.039571428571428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s v="photography/photobooks"/>
    <n v="3.2223999999999999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s v="photography/photobooks"/>
    <n v="1.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s v="photography/photobooks"/>
    <n v="2.699103448275862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s v="photography/photobooks"/>
    <n v="2.532933333333333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s v="photography/photobooks"/>
    <n v="2.6059999999999999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s v="photography/photobooks"/>
    <n v="1.013167795334838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s v="photography/photobooks"/>
    <n v="1.2560416666666667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s v="photography/photobooks"/>
    <n v="1.024378333333333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s v="photography/photobooks"/>
    <n v="1.9924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s v="photography/photobooks"/>
    <n v="1.024539877300613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s v="photography/photobooks"/>
    <n v="1.029461538461538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s v="photography/photobooks"/>
    <n v="1.008615384615384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s v="photography/photobooks"/>
    <n v="1.149999999999999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s v="photography/photobooks"/>
    <n v="1.041676646706586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s v="photography/photobooks"/>
    <n v="1.5529999999999999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s v="photography/photobooks"/>
    <n v="1.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s v="photography/photobooks"/>
    <n v="2.5431499999999998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s v="photography/photobooks"/>
    <n v="1.010999999999999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s v="photography/photobooks"/>
    <n v="1.2904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s v="photography/photobooks"/>
    <n v="1.022307692307692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s v="photography/photobooks"/>
    <n v="1.318000000000000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s v="photography/photobooks"/>
    <n v="7.860802000000000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s v="photography/photobooks"/>
    <n v="1.457000000000000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s v="photography/photobooks"/>
    <n v="1.02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s v="photography/photobooks"/>
    <n v="1.722777777777777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s v="photography/photobooks"/>
    <n v="1.5916819571865444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s v="photography/photobooks"/>
    <n v="1.037666666666666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s v="photography/photobooks"/>
    <n v="1.1140954545454547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s v="photography/photobooks"/>
    <n v="2.803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s v="photography/photobooks"/>
    <n v="1.121060606060606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s v="music/world music"/>
    <n v="7.0666666666666669E-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s v="music/world music"/>
    <n v="4.3999999999999997E-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s v="music/world music"/>
    <n v="3.8739999999999997E-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s v="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s v="music/world music"/>
    <n v="0.29299999999999998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s v="music/world music"/>
    <n v="9.0909090909090905E-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s v="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s v="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s v="music/world music"/>
    <n v="8.0000000000000002E-3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s v="music/world music"/>
    <n v="0.116000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s v="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s v="music/world music"/>
    <n v="2.787363950092912E-2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s v="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s v="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s v="music/world music"/>
    <n v="0.1779999999999999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s v="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s v="music/world music"/>
    <n v="3.0124999999999999E-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s v="music/world music"/>
    <n v="0.507399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s v="music/world music"/>
    <n v="5.4884742041712408E-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s v="music/world music"/>
    <n v="0.14091666666666666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s v="music/rock"/>
    <n v="1.03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s v="music/rock"/>
    <n v="1.2024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s v="music/rock"/>
    <n v="1.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s v="music/rock"/>
    <n v="1.221428571428571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s v="music/rock"/>
    <n v="1.51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s v="music/rock"/>
    <n v="1.044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s v="music/rock"/>
    <n v="2.001533333333333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s v="music/rock"/>
    <n v="1.01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s v="music/rock"/>
    <n v="1.3765714285714286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s v="music/rock"/>
    <n v="3038.3319999999999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s v="music/rock"/>
    <n v="1.988507462686567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s v="music/rock"/>
    <n v="2.023666666666666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s v="music/rock"/>
    <n v="1.179637666666666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s v="music/rock"/>
    <n v="2.947272727272727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s v="music/rock"/>
    <n v="2.131463333333333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s v="music/rock"/>
    <n v="1.042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s v="music/rock"/>
    <n v="1.136666666666666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s v="music/rock"/>
    <n v="1.012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s v="music/rock"/>
    <n v="1.254153846153846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s v="music/rock"/>
    <n v="1.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s v="music/rock"/>
    <n v="1.664615384615384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s v="music/rock"/>
    <n v="1.191477142857142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s v="music/rock"/>
    <n v="1.004736842105263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s v="music/rock"/>
    <n v="1.01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s v="music/rock"/>
    <n v="1.166666666666666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s v="music/rock"/>
    <n v="1.086489361702127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s v="music/rock"/>
    <n v="1.14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s v="music/rock"/>
    <n v="1.01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s v="music/rock"/>
    <n v="1.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s v="music/rock"/>
    <n v="1.034999999999999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s v="music/rock"/>
    <n v="1.5497535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s v="music/rock"/>
    <n v="1.6214066666666667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s v="music/rock"/>
    <n v="1.0442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s v="music/rock"/>
    <n v="1.061243333333333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s v="music/rock"/>
    <n v="1.549384615384615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s v="music/rock"/>
    <n v="1.107715723873442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s v="music/rock"/>
    <n v="1.109118666666666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s v="music/rock"/>
    <n v="1.107142857142857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s v="music/rock"/>
    <n v="1.236133333333333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s v="music/rock"/>
    <n v="2.110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s v="theater/plays"/>
    <n v="1.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s v="theater/plays"/>
    <n v="1.016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s v="theater/plays"/>
    <n v="1.083333333333333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s v="theater/plays"/>
    <n v="2.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s v="theater/plays"/>
    <n v="1.004499999999999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s v="theater/plays"/>
    <n v="1.250666666666666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s v="theater/plays"/>
    <n v="1.085714285714285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s v="theater/plays"/>
    <n v="1.457000000000000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s v="theater/plays"/>
    <n v="1.10000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s v="theater/plays"/>
    <n v="1.0223333333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s v="theater/plays"/>
    <n v="1.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s v="theater/plays"/>
    <n v="1.019600000000000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s v="theater/plays"/>
    <n v="1.4117647058823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s v="theater/plays"/>
    <n v="1.095250000000000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s v="theater/plays"/>
    <n v="1.046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s v="theater/plays"/>
    <n v="1.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s v="theater/plays"/>
    <n v="1.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s v="theater/plays"/>
    <n v="1.027500000000000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s v="theater/plays"/>
    <n v="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s v="theater/plays"/>
    <n v="1.302608571428571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s v="technology/wearables"/>
    <n v="0.3962749999999999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s v="technology/wearables"/>
    <n v="0.2597666666666666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s v="technology/wearables"/>
    <n v="0.6524636363636363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s v="technology/wearables"/>
    <n v="0.1151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s v="technology/wearables"/>
    <n v="0.1136000000000000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s v="technology/wearables"/>
    <n v="1.119913043478260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s v="technology/wearables"/>
    <n v="0.15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s v="technology/wearables"/>
    <n v="0.320280000000000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s v="technology/wearables"/>
    <n v="6.0869565217391303E-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s v="technology/wearables"/>
    <n v="0.3111499999999999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s v="technology/wearables"/>
    <n v="1.1266666666666666E-2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s v="technology/wearables"/>
    <n v="0.4040400000000000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s v="technology/wearables"/>
    <n v="1.3333333333333333E-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s v="technology/wearables"/>
    <n v="5.7334999999999997E-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s v="technology/wearables"/>
    <n v="0.1532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s v="technology/wearables"/>
    <n v="0.1510344827586206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s v="technology/wearables"/>
    <n v="5.0299999999999997E-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s v="technology/wearables"/>
    <n v="1.3028138528138528E-2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s v="technology/wearables"/>
    <n v="3.0285714285714286E-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s v="technology/wearables"/>
    <n v="8.8800000000000004E-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s v="technology/wearables"/>
    <n v="9.8400000000000001E-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s v="technology/wearables"/>
    <n v="2.4299999999999999E-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s v="technology/wearables"/>
    <n v="1.1299999999999999E-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s v="technology/wearables"/>
    <n v="3.5520833333333335E-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s v="technology/wearables"/>
    <n v="2.3306666666666667E-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s v="technology/wearables"/>
    <n v="8.1600000000000006E-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s v="technology/wearables"/>
    <n v="0.2249428571428571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s v="technology/wearables"/>
    <n v="1.3668E-2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s v="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s v="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s v="technology/wearables"/>
    <n v="0.1075413533834586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s v="technology/wearables"/>
    <n v="0.197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s v="technology/wearables"/>
    <n v="0.8494699999999999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s v="technology/wearables"/>
    <n v="0.4938199999999999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s v="technology/wearables"/>
    <n v="3.3033333333333331E-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s v="technology/wearables"/>
    <n v="6.6339999999999996E-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s v="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s v="technology/wearables"/>
    <n v="0.703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s v="technology/wearables"/>
    <n v="2E-3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s v="technology/wearables"/>
    <n v="1.0229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s v="publishing/nonfiction"/>
    <n v="3.7773333333333334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s v="publishing/nonfiction"/>
    <n v="1.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s v="publishing/nonfiction"/>
    <n v="1.47326530612244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s v="publishing/nonfiction"/>
    <n v="1.02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s v="publishing/nonfiction"/>
    <n v="1.0187234042553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s v="publishing/nonfiction"/>
    <n v="2.0419999999999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s v="publishing/nonfiction"/>
    <n v="1.040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s v="publishing/nonfiction"/>
    <n v="1.0126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s v="publishing/nonfiction"/>
    <n v="1.361399999999999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s v="publishing/nonfiction"/>
    <n v="1.336000000000000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s v="publishing/nonfiction"/>
    <n v="1.30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s v="publishing/nonfiction"/>
    <n v="1.226799999999999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s v="publishing/nonfiction"/>
    <n v="1.828105882352941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s v="publishing/nonfiction"/>
    <n v="1.252999999999999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s v="publishing/nonfiction"/>
    <n v="1.116666666666666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s v="publishing/nonfiction"/>
    <n v="1.157575757575757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s v="publishing/nonfiction"/>
    <n v="1.7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s v="publishing/nonfiction"/>
    <n v="1.259833333333333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s v="publishing/nonfiction"/>
    <n v="1.09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s v="publishing/nonfiction"/>
    <n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s v="music/rock"/>
    <n v="1.186428571428571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s v="music/rock"/>
    <n v="1.002666666666666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s v="music/rock"/>
    <n v="1.264892000000000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s v="music/rock"/>
    <n v="1.142600000000000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s v="music/rock"/>
    <n v="1.10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s v="music/rock"/>
    <n v="1.053480531520395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s v="music/rock"/>
    <n v="1.036666666666666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s v="music/rock"/>
    <n v="1.070867266752393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s v="music/rock"/>
    <n v="1.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s v="music/rock"/>
    <n v="1.05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s v="music/rock"/>
    <n v="1.894666666666666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s v="music/rock"/>
    <n v="1.713249999999999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s v="music/rock"/>
    <n v="2.524864864864865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s v="music/rock"/>
    <n v="1.16153846153846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s v="music/rock"/>
    <n v="2.03350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s v="music/rock"/>
    <n v="1.11600000000000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s v="music/rock"/>
    <n v="4.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s v="music/rock"/>
    <n v="1.07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s v="music/rock"/>
    <n v="1.04362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s v="music/rock"/>
    <n v="2.12409090909090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s v="music/rock"/>
    <n v="1.240857142857142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s v="music/rock"/>
    <n v="1.1040612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s v="music/rock"/>
    <n v="2.18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s v="music/rock"/>
    <n v="1.3662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s v="music/rock"/>
    <n v="1.34807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s v="music/rock"/>
    <n v="1.45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s v="music/rock"/>
    <n v="1.091071428571428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s v="music/rock"/>
    <n v="1.102000000000000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s v="music/rock"/>
    <n v="1.136400000000000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s v="music/rock"/>
    <n v="1.023500000000000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s v="music/rock"/>
    <n v="1.221333333333333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s v="music/rock"/>
    <n v="1.118857142857142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s v="music/rock"/>
    <n v="1.07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s v="music/rock"/>
    <n v="1.138500000000000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s v="music/rock"/>
    <n v="1.096818181818181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s v="music/rock"/>
    <n v="1.2614444444444444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s v="music/rock"/>
    <n v="1.674285714285714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s v="music/rock"/>
    <n v="4.965200000000000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s v="music/rock"/>
    <n v="1.091599999999999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s v="music/rock"/>
    <n v="1.02574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s v="publishing/translations"/>
    <n v="1.6620689655172414E-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s v="publishing/translations"/>
    <n v="4.1999999999999997E-3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s v="publishing/translations"/>
    <n v="1.25E-3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s v="publishing/translations"/>
    <n v="5.0000000000000001E-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s v="publishing/translations"/>
    <n v="7.1999999999999995E-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s v="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s v="publishing/translations"/>
    <n v="1.6666666666666666E-4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s v="publishing/translations"/>
    <n v="2.3333333333333335E-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s v="publishing/translations"/>
    <n v="4.5714285714285714E-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s v="publishing/translations"/>
    <n v="0.0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s v="publishing/translations"/>
    <n v="2E-3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s v="publishing/translations"/>
    <n v="0.1818181818181818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s v="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s v="publishing/translations"/>
    <n v="1.2222222222222223E-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s v="publishing/translations"/>
    <n v="2E-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s v="publishing/translations"/>
    <n v="7.0634920634920634E-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s v="publishing/translations"/>
    <n v="2.7272727272727271E-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s v="publishing/translations"/>
    <n v="1E-3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s v="publishing/translations"/>
    <n v="1.0399999999999999E-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s v="publishing/translations"/>
    <n v="3.3333333333333335E-3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s v="publishing/translations"/>
    <n v="0.20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s v="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s v="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s v="publishing/translations"/>
    <n v="8.3799999999999999E-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s v="publishing/translations"/>
    <n v="4.4999999999999998E-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s v="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s v="publishing/translations"/>
    <n v="8.0600000000000005E-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s v="publishing/translations"/>
    <n v="0.3194705882352941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s v="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s v="publishing/translations"/>
    <n v="6.7083333333333328E-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s v="publishing/translations"/>
    <n v="9.987804878048781E-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s v="publishing/translations"/>
    <n v="1E-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s v="publishing/translations"/>
    <n v="7.7000000000000002E-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s v="publishing/translations"/>
    <n v="0.2690000000000000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s v="publishing/translations"/>
    <n v="0.0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s v="publishing/translations"/>
    <n v="6.6055045871559637E-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s v="publishing/translations"/>
    <n v="7.6923076923076926E-5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s v="publishing/translations"/>
    <n v="1.1222222222222222E-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s v="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s v="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s v="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s v="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s v="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s v="publishing/translations"/>
    <n v="1.4999999999999999E-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s v="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s v="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s v="publishing/translations"/>
    <n v="1.0000000000000001E-5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s v="publishing/translations"/>
    <n v="1.0554089709762533E-4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s v="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s v="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s v="publishing/translations"/>
    <n v="8.5714285714285719E-3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s v="publishing/translations"/>
    <n v="0.10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s v="publishing/translations"/>
    <n v="2.9000000000000001E-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s v="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s v="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s v="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s v="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s v="publishing/radio &amp; podcasts"/>
    <n v="1.012446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s v="publishing/radio &amp; podcasts"/>
    <n v="1.08517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s v="publishing/radio &amp; podcasts"/>
    <n v="1.476666666666666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s v="publishing/radio &amp; podcasts"/>
    <n v="1.63199999999999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s v="publishing/radio &amp; podcasts"/>
    <n v="4.5641449999999999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s v="publishing/radio &amp; podcasts"/>
    <n v="1.078773124999999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s v="publishing/radio &amp; podcasts"/>
    <n v="1.1508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s v="publishing/radio &amp; podcasts"/>
    <n v="1.023684210526315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s v="publishing/radio &amp; podcasts"/>
    <n v="1.08424858757062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s v="publishing/radio &amp; podcasts"/>
    <n v="1.251333333333333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s v="publishing/radio &amp; podcasts"/>
    <n v="1.0384062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s v="publishing/radio &amp; podcasts"/>
    <n v="1.38704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s v="publishing/radio &amp; podcasts"/>
    <n v="1.2051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s v="publishing/radio &amp; podcasts"/>
    <n v="1.122666666666666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s v="publishing/radio &amp; podcasts"/>
    <n v="1.886696666666666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s v="publishing/radio &amp; podcasts"/>
    <n v="6.6155466666666669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s v="publishing/radio &amp; podcasts"/>
    <n v="1.113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s v="publishing/radio &amp; podcasts"/>
    <n v="11.816142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s v="publishing/radio &amp; podcasts"/>
    <n v="1.3737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s v="publishing/radio &amp; podcasts"/>
    <n v="1.17040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s v="publishing/fiction"/>
    <n v="2.1000000000000001E-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s v="publishing/fiction"/>
    <n v="1E-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s v="publishing/fiction"/>
    <n v="7.1428571428571426E-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s v="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s v="publishing/fiction"/>
    <n v="2.2388059701492536E-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s v="publishing/fiction"/>
    <n v="2.3999999999999998E-3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s v="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s v="publishing/fiction"/>
    <n v="2.4E-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s v="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s v="publishing/fiction"/>
    <n v="0.3086206896551724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s v="publishing/fiction"/>
    <n v="8.3333333333333329E-2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s v="publishing/fiction"/>
    <n v="7.4999999999999997E-3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s v="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s v="publishing/fiction"/>
    <n v="8.8999999999999996E-2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s v="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s v="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s v="publishing/fiction"/>
    <n v="6.666666666666667E-5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s v="publishing/fiction"/>
    <n v="1.9E-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s v="publishing/fiction"/>
    <n v="2.5000000000000001E-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s v="publishing/fiction"/>
    <n v="0.2503571428571428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s v="photography/photobooks"/>
    <n v="1.663307692307692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s v="photography/photobooks"/>
    <n v="1.014454545454545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s v="photography/photobooks"/>
    <n v="1.078914666666666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s v="photography/photobooks"/>
    <n v="2.779384615384615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s v="photography/photobooks"/>
    <n v="1.035812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s v="photography/photobooks"/>
    <n v="1.114000000000000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s v="photography/photobooks"/>
    <n v="2.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s v="photography/photobooks"/>
    <n v="1.107621621621621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s v="photography/photobooks"/>
    <n v="1.236412571428571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s v="photography/photobooks"/>
    <n v="1.01035000000000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s v="photography/photobooks"/>
    <n v="1.117928571428571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s v="photography/photobooks"/>
    <n v="5.587714285714286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s v="photography/photobooks"/>
    <n v="1.500187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s v="photography/photobooks"/>
    <n v="1.064759999999999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s v="photography/photobooks"/>
    <n v="1.5718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s v="photography/photobooks"/>
    <n v="1.086588235294117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s v="photography/photobooks"/>
    <n v="1.619799999999999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s v="photography/photobooks"/>
    <n v="2.053666666666666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s v="photography/photobooks"/>
    <n v="1.03363888888888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s v="photography/photobooks"/>
    <n v="1.034722222222222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s v="photography/photobooks"/>
    <n v="1.0681333333333334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s v="photography/photobooks"/>
    <n v="1.389657471264367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s v="photography/photobooks"/>
    <n v="1.24843243243243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s v="photography/photobooks"/>
    <n v="2.069999999999999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s v="photography/photobooks"/>
    <n v="1.740057692307692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s v="photography/photobooks"/>
    <n v="1.203260869565217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s v="photography/photobooks"/>
    <n v="1.104442857142857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s v="photography/photobooks"/>
    <n v="2.815666666666666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s v="photography/photobooks"/>
    <n v="1.006789473684210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s v="photography/photobooks"/>
    <n v="1.348257142857142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s v="photography/photobooks"/>
    <n v="1.75957446808510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s v="photography/photobooks"/>
    <n v="4.840200000000000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s v="photography/photobooks"/>
    <n v="1.45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s v="photography/photobooks"/>
    <n v="4.177333333333333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s v="photography/photobooks"/>
    <n v="1.3242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s v="photography/photobooks"/>
    <n v="2.50308416666666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s v="photography/photobooks"/>
    <n v="1.798999999999999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s v="photography/photobooks"/>
    <n v="1.026285714285714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s v="photography/photobooks"/>
    <n v="1.3598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s v="photography/photobooks"/>
    <n v="1.178666666666666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s v="photography/nature"/>
    <n v="3.3333333333333332E-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s v="photography/nature"/>
    <n v="0.0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s v="photography/nature"/>
    <n v="4.4444444444444444E-3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s v="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s v="photography/nature"/>
    <n v="3.3333333333333332E-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s v="photography/nature"/>
    <n v="0.2889999999999999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s v="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s v="photography/nature"/>
    <n v="8.5714285714285715E-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s v="photography/nature"/>
    <n v="0.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s v="photography/nature"/>
    <n v="0.1346666666666666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s v="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s v="photography/nature"/>
    <n v="0.49186046511627907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s v="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s v="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s v="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s v="photography/nature"/>
    <n v="0.45133333333333331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s v="photography/nature"/>
    <n v="0.0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s v="photography/nature"/>
    <n v="4.6666666666666669E-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s v="photography/nature"/>
    <n v="3.3333333333333335E-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s v="photography/nature"/>
    <n v="3.7600000000000001E-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s v="publishing/art books"/>
    <n v="6.7000000000000002E-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s v="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s v="publishing/art books"/>
    <n v="1.4166666666666666E-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s v="publishing/art books"/>
    <n v="1E-3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s v="publishing/art books"/>
    <n v="2.5000000000000001E-2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s v="publishing/art books"/>
    <n v="0.21249999999999999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s v="publishing/art books"/>
    <n v="4.1176470588235294E-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s v="publishing/art books"/>
    <n v="0.1363999999999999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s v="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s v="publishing/art books"/>
    <n v="0.413999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s v="publishing/art books"/>
    <n v="6.6115702479338841E-3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s v="publishing/art books"/>
    <n v="0.0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s v="publishing/art books"/>
    <n v="2.4777777777777777E-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s v="publishing/art books"/>
    <n v="5.0599999999999999E-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s v="publishing/art books"/>
    <n v="0.229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s v="publishing/art books"/>
    <n v="0.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s v="publishing/art books"/>
    <n v="5.4999999999999997E-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s v="publishing/art books"/>
    <n v="0.10806536636794939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s v="publishing/art books"/>
    <n v="8.4008400840084006E-3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s v="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s v="photography/places"/>
    <n v="5.0000000000000001E-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s v="photography/places"/>
    <n v="9.2999999999999999E-2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s v="photography/places"/>
    <n v="7.5000000000000002E-4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s v="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s v="photography/places"/>
    <n v="0.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s v="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s v="photography/places"/>
    <n v="1.3333333333333334E-4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s v="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s v="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s v="photography/places"/>
    <n v="1.7000000000000001E-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s v="photography/places"/>
    <n v="0.2922857142857142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s v="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s v="photography/places"/>
    <n v="1.3636363636363637E-4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s v="photography/places"/>
    <n v="0.20499999999999999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s v="photography/places"/>
    <n v="2.8E-3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s v="photography/places"/>
    <n v="2.3076923076923078E-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s v="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s v="photography/places"/>
    <n v="1.25E-3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s v="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s v="photography/places"/>
    <n v="7.3400000000000007E-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s v="music/rock"/>
    <n v="1.08249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s v="music/rock"/>
    <n v="1.001666666666666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s v="music/rock"/>
    <n v="1.000329999999999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s v="music/rock"/>
    <n v="1.221071428571428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s v="music/rock"/>
    <n v="1.0069333333333335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s v="music/rock"/>
    <n v="1.01004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s v="music/rock"/>
    <n v="1.45110000000000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s v="music/rock"/>
    <n v="1.012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s v="music/rock"/>
    <n v="1.183333333333333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s v="music/rock"/>
    <n v="2.718500000000000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s v="music/rock"/>
    <n v="1.25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s v="music/rock"/>
    <n v="1.100000000000000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s v="music/rock"/>
    <n v="1.01499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s v="music/rock"/>
    <n v="1.026999999999999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s v="music/rock"/>
    <n v="1.141250000000000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s v="music/rock"/>
    <n v="1.04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s v="music/rock"/>
    <n v="1.458571428571428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s v="music/rock"/>
    <n v="1.050666666666666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s v="music/rock"/>
    <n v="1.33333333333333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s v="music/rock"/>
    <n v="1.129999999999999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s v="music/rock"/>
    <n v="1.212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s v="music/rock"/>
    <n v="1.01724637681159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s v="music/rock"/>
    <n v="1.010666666666666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s v="music/rock"/>
    <n v="1.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s v="music/rock"/>
    <n v="1.553333333333333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s v="music/rock"/>
    <n v="1.01187500000000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s v="music/rock"/>
    <n v="1.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s v="music/rock"/>
    <n v="1.0092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s v="music/rock"/>
    <n v="1.036666666666666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s v="music/rock"/>
    <n v="2.65249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s v="music/rock"/>
    <n v="1.5590999999999999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s v="music/rock"/>
    <n v="1.016250000000000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s v="music/rock"/>
    <n v="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s v="music/rock"/>
    <n v="1.0049999999999999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s v="music/rock"/>
    <n v="1.2529999999999999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s v="music/rock"/>
    <n v="1.03555555555555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s v="music/rock"/>
    <n v="1.03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s v="music/rock"/>
    <n v="1.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s v="music/rock"/>
    <n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s v="music/rock"/>
    <n v="1.698600000000000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s v="music/pop"/>
    <n v="1.01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s v="music/pop"/>
    <n v="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s v="music/pop"/>
    <n v="1.247000000000000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s v="music/pop"/>
    <n v="1.09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s v="music/pop"/>
    <n v="1.108000000000000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s v="music/pop"/>
    <n v="1.102000000000000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s v="music/pop"/>
    <n v="1.0471999999999999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s v="music/pop"/>
    <n v="1.2526086956521738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s v="music/pop"/>
    <n v="1.005876315789473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s v="music/pop"/>
    <n v="1.415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s v="music/pop"/>
    <n v="1.00750000000000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s v="music/pop"/>
    <n v="1.006666666666666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s v="music/pop"/>
    <n v="1.742304000000000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s v="music/pop"/>
    <n v="1.19909090909090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s v="music/pop"/>
    <n v="1.428666666666666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s v="music/pop"/>
    <n v="1.003349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s v="music/pop"/>
    <n v="1.049338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s v="music/pop"/>
    <n v="1.322333333333333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s v="music/pop"/>
    <n v="1.127999999999999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s v="music/pop"/>
    <n v="12.537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s v="music/pop"/>
    <n v="1.025063291139240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s v="music/pop"/>
    <n v="1.02637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s v="music/pop"/>
    <n v="1.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s v="music/pop"/>
    <n v="1.224087999999999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s v="music/pop"/>
    <n v="1.194571428571428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s v="music/pop"/>
    <n v="1.608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s v="music/pop"/>
    <n v="1.268529411764705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s v="music/pop"/>
    <n v="1.0263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s v="music/pop"/>
    <n v="1.39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s v="music/pop"/>
    <n v="1.026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s v="music/pop"/>
    <n v="1.006734999999999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s v="music/pop"/>
    <n v="1.129411764705882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s v="music/pop"/>
    <n v="1.280952380952380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s v="music/pop"/>
    <n v="2.01699999999999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s v="music/pop"/>
    <n v="1.3741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s v="music/pop"/>
    <n v="1.153333333333333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s v="music/pop"/>
    <n v="1.116666666666666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s v="music/pop"/>
    <n v="1.183999999999999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s v="music/pop"/>
    <n v="1.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s v="music/pop"/>
    <n v="1.17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s v="music/faith"/>
    <n v="1.014221230769230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s v="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s v="music/faith"/>
    <n v="0.2171428571428571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s v="music/faith"/>
    <n v="1.091250000000000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s v="music/faith"/>
    <n v="1.028571428571428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s v="music/faith"/>
    <n v="3.5999999999999999E-3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s v="music/faith"/>
    <n v="0.31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s v="music/faith"/>
    <n v="0.44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s v="music/faith"/>
    <n v="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s v="music/faith"/>
    <n v="0.25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s v="music/faith"/>
    <n v="0.334733333333333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s v="music/faith"/>
    <n v="0.4779999999999999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s v="music/faith"/>
    <n v="9.3333333333333338E-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s v="music/faith"/>
    <n v="5.0000000000000001E-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s v="music/faith"/>
    <n v="0.117083333333333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s v="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s v="music/faith"/>
    <n v="0.2020800000000000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s v="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s v="music/faith"/>
    <n v="4.2311459353574929E-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s v="music/faith"/>
    <n v="0.26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s v="music/faith"/>
    <n v="1.9801980198019802E-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s v="music/faith"/>
    <n v="6.0606060606060605E-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s v="music/faith"/>
    <n v="1.0200000000000001E-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s v="music/faith"/>
    <n v="0.65100000000000002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s v="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s v="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s v="music/faith"/>
    <n v="9.74E-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s v="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s v="music/faith"/>
    <n v="4.8571428571428571E-2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s v="music/faith"/>
    <n v="6.7999999999999996E-3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s v="music/faith"/>
    <n v="0.10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s v="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s v="music/faith"/>
    <n v="1.6666666666666666E-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s v="music/faith"/>
    <n v="7.868E-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s v="music/faith"/>
    <n v="2.2000000000000001E-3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s v="music/faith"/>
    <n v="7.4999999999999997E-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s v="music/faith"/>
    <n v="0.42725880551301687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s v="music/faith"/>
    <n v="2.142857142857143E-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s v="music/faith"/>
    <n v="8.7500000000000008E-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s v="music/faith"/>
    <n v="5.6250000000000001E-2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s v="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s v="music/faith"/>
    <n v="3.4722222222222224E-4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s v="music/faith"/>
    <n v="6.5000000000000002E-2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s v="music/faith"/>
    <n v="5.8333333333333336E-3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s v="music/faith"/>
    <n v="0.1018181818181818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s v="music/faith"/>
    <n v="0.3378461538461538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s v="music/faith"/>
    <n v="3.3333333333333332E-4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s v="music/faith"/>
    <n v="0.6840000000000000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s v="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s v="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s v="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s v="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s v="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s v="music/faith"/>
    <n v="2.2222222222222223E-4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s v="music/faith"/>
    <n v="0.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s v="music/faith"/>
    <n v="7.3333333333333332E-3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s v="music/faith"/>
    <n v="0.212499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s v="music/faith"/>
    <n v="4.0000000000000001E-3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s v="music/faith"/>
    <n v="1E-3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s v="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s v="photography/photobooks"/>
    <n v="1.1083333333333334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s v="photography/photobooks"/>
    <n v="1.087499999999999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s v="photography/photobooks"/>
    <n v="1.004166666666666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s v="photography/photobooks"/>
    <n v="1.1845454545454546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s v="photography/photobooks"/>
    <n v="1.140142857142857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s v="photography/photobooks"/>
    <n v="1.481000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s v="photography/photobooks"/>
    <n v="1.049555555555555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s v="photography/photobooks"/>
    <n v="1.2994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s v="photography/photobooks"/>
    <n v="1.2348756218905472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s v="photography/photobooks"/>
    <n v="2.016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s v="photography/photobooks"/>
    <n v="1.028999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s v="photography/photobooks"/>
    <n v="2.601666666666666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s v="photography/photobooks"/>
    <n v="1.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s v="photography/photobooks"/>
    <n v="1.1052941176470588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s v="photography/photobooks"/>
    <n v="1.2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s v="photography/photobooks"/>
    <n v="1.028290909090909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s v="photography/photobooks"/>
    <n v="1.159999999999999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s v="photography/photobooks"/>
    <n v="1.14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s v="photography/photobooks"/>
    <n v="1.066000000000000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s v="photography/photobooks"/>
    <n v="1.654400000000000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s v="photography/photobooks"/>
    <n v="1.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s v="photography/photobooks"/>
    <n v="8.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s v="photography/photobooks"/>
    <n v="1.019083333333333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s v="photography/photobooks"/>
    <n v="0.1960000000000000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s v="photography/photobooks"/>
    <n v="0.5946783999999999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s v="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s v="photography/photobooks"/>
    <n v="0.457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s v="photography/photobooks"/>
    <n v="3.7400000000000003E-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s v="photography/photobooks"/>
    <n v="2.7025E-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s v="photography/photobooks"/>
    <n v="0.5651428571428571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s v="photography/photobooks"/>
    <n v="0.21309523809523809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s v="photography/photobooks"/>
    <n v="0.15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s v="photography/photobooks"/>
    <n v="6.2566666666666673E-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s v="photography/photobooks"/>
    <n v="0.459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s v="photography/photobooks"/>
    <n v="0.65101538461538466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s v="photography/photobooks"/>
    <n v="6.7000000000000004E-2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s v="photography/photobooks"/>
    <n v="0.13562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s v="photography/photobooks"/>
    <n v="1.9900000000000001E-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s v="photography/photobooks"/>
    <n v="0.3623636363636363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s v="photography/photobooks"/>
    <n v="0.3974333333333333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s v="photography/photobooks"/>
    <n v="0.257636363636363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s v="photography/photobooks"/>
    <n v="0.1549142857142857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s v="photography/photobooks"/>
    <n v="0.23692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s v="photography/photobooks"/>
    <n v="0.3976000000000000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s v="photography/photobooks"/>
    <n v="0.2022083333333333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s v="photography/photobooks"/>
    <n v="0.4763157894736841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s v="photography/photobooks"/>
    <n v="0.1532999999999999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s v="photography/photobooks"/>
    <n v="1.3818181818181818E-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s v="photography/photobooks"/>
    <n v="5.0000000000000001E-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s v="photography/photobooks"/>
    <n v="4.9575757575757579E-2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s v="photography/photobooks"/>
    <n v="3.5666666666666666E-2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s v="photography/photobooks"/>
    <n v="0.6112400000000000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s v="photography/photobooks"/>
    <n v="1.3333333333333334E-2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s v="photography/photobooks"/>
    <n v="0.1107777777777777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s v="photography/photobooks"/>
    <n v="0.3873571428571428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s v="photography/photobooks"/>
    <n v="0.2205263157894736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s v="photography/photobooks"/>
    <n v="0.6754999999999999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s v="photography/photobooks"/>
    <n v="0.1363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s v="photography/photobooks"/>
    <n v="1.7457500000000001E-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s v="photography/photobooks"/>
    <n v="0.20449632511889321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s v="photography/photobooks"/>
    <n v="0.13852941176470587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s v="photography/photobooks"/>
    <n v="0.4848571428571428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s v="photography/photobooks"/>
    <n v="0.30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s v="photography/photobooks"/>
    <n v="0.3517419354838709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s v="photography/photobooks"/>
    <n v="0.3640444444444444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s v="photography/photobooks"/>
    <n v="2.955E-2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s v="photography/photobooks"/>
    <n v="0.110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s v="photography/photobooks"/>
    <n v="0.4140714285714285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s v="photography/photobooks"/>
    <n v="0.10857142857142857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s v="photography/photobooks"/>
    <n v="3.3333333333333333E-2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s v="photography/photobooks"/>
    <n v="7.407407407407407E-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s v="photography/photobooks"/>
    <n v="0.1330769230769230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s v="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s v="photography/photobooks"/>
    <n v="0.49183333333333334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s v="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s v="photography/photobooks"/>
    <n v="2.036E-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s v="photography/photobooks"/>
    <n v="0.5232777777777777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s v="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s v="photography/photobooks"/>
    <n v="2.0833333333333332E-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s v="photography/photobooks"/>
    <n v="6.565384615384616E-2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s v="music/rock"/>
    <n v="1.348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s v="music/rock"/>
    <n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s v="music/rock"/>
    <n v="1.158571428571428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s v="music/rock"/>
    <n v="1.000666666666666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s v="music/rock"/>
    <n v="1.05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s v="music/rock"/>
    <n v="1.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s v="music/rock"/>
    <n v="1.00662500000000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s v="music/rock"/>
    <n v="1.001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s v="music/rock"/>
    <n v="1.666833333333333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s v="music/rock"/>
    <n v="1.015333333333333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s v="music/rock"/>
    <n v="1.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s v="music/rock"/>
    <n v="1.428571428571428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s v="music/rock"/>
    <n v="2.62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s v="music/rock"/>
    <n v="1.180500000000000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s v="music/rock"/>
    <n v="1.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s v="music/rock"/>
    <n v="2.003400000000000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s v="music/rock"/>
    <n v="3.0683333333333334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s v="music/rock"/>
    <n v="1.0014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s v="music/rock"/>
    <n v="2.05299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s v="music/rock"/>
    <n v="1.088888888888888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s v="music/rock"/>
    <n v="1.017500000000000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s v="music/rock"/>
    <n v="1.252499999999999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s v="music/rock"/>
    <n v="1.24006100000000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s v="music/rock"/>
    <n v="1.01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s v="music/rock"/>
    <n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s v="music/rock"/>
    <n v="1.3792666666666666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s v="music/rock"/>
    <n v="1.208800000000000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s v="music/rock"/>
    <n v="1.073666666666666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s v="music/rock"/>
    <n v="1.0033333333333334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s v="music/rock"/>
    <n v="1.015222222222222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s v="music/rock"/>
    <n v="1.000769230769230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s v="music/rock"/>
    <n v="1.169666666666666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s v="music/rock"/>
    <n v="1.0187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s v="music/rock"/>
    <n v="1.021236666666666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s v="music/rock"/>
    <n v="1.540589714285714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s v="music/rock"/>
    <n v="1.01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s v="music/rock"/>
    <n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s v="music/rock"/>
    <n v="1.087480087480087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s v="music/rock"/>
    <n v="1.318333333333333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s v="music/rock"/>
    <n v="1.334666666666666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s v="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s v="games/mobile games"/>
    <n v="8.0833333333333326E-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s v="games/mobile games"/>
    <n v="4.0000000000000001E-3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s v="games/mobile games"/>
    <n v="0.4289230769230769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s v="games/mobile games"/>
    <n v="3.6363636363636364E-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s v="games/mobile games"/>
    <n v="5.0000000000000001E-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s v="games/mobile games"/>
    <n v="5.0000000000000001E-4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s v="games/mobile games"/>
    <n v="4.8680000000000001E-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s v="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s v="games/mobile games"/>
    <n v="0.1031428571428571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s v="games/mobile games"/>
    <n v="0.717846153846153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s v="games/mobile games"/>
    <n v="1.06E-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s v="games/mobile games"/>
    <n v="4.4999999999999997E-3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s v="games/mobile games"/>
    <n v="1.6249999999999999E-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s v="games/mobile games"/>
    <n v="5.1000000000000004E-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s v="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s v="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s v="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s v="games/mobile games"/>
    <n v="1.1999999999999999E-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s v="games/mobile games"/>
    <n v="0.200800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s v="music/indie rock"/>
    <n v="1.726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s v="music/indie rock"/>
    <n v="1.00895522388059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s v="music/indie rock"/>
    <n v="1.048048048048048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s v="music/indie rock"/>
    <n v="1.35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s v="music/indie rock"/>
    <n v="1.163278688524590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s v="music/indie rock"/>
    <n v="1.020833333333333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s v="music/indie rock"/>
    <n v="1.111666666666666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s v="music/indie rock"/>
    <n v="1.660800000000000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s v="music/indie rock"/>
    <n v="1.066000000000000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s v="music/indie rock"/>
    <n v="1.445844166666666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s v="music/indie rock"/>
    <n v="1.055500000000000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s v="music/indie rock"/>
    <n v="1.36600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s v="music/indie rock"/>
    <n v="1.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s v="music/indie rock"/>
    <n v="1.14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s v="music/indie rock"/>
    <n v="1.017195767195767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s v="music/indie rock"/>
    <n v="1.239467849223946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s v="music/indie rock"/>
    <n v="1.024566929133858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s v="music/indie rock"/>
    <n v="1.445000000000000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s v="music/indie rock"/>
    <n v="1.33333333333333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s v="music/indie rock"/>
    <n v="1.093644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s v="technology/gadgets"/>
    <n v="2.696969696969697E-2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s v="technology/gadgets"/>
    <n v="1.2E-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s v="technology/gadgets"/>
    <n v="0.4660000000000000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s v="technology/gadgets"/>
    <n v="1E-3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s v="technology/gadgets"/>
    <n v="1.6800000000000001E-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s v="technology/gadgets"/>
    <n v="0.42759999999999998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s v="technology/gadgets"/>
    <n v="2.8333333333333335E-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s v="technology/gadgets"/>
    <n v="1.7319999999999999E-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s v="technology/gadgets"/>
    <n v="0.14111428571428572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s v="technology/gadgets"/>
    <n v="0.39395294117647056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s v="technology/gadgets"/>
    <n v="2.3529411764705883E-4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s v="technology/gadgets"/>
    <n v="0.59299999999999997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s v="technology/gadgets"/>
    <n v="1.3270833333333334E-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s v="technology/gadgets"/>
    <n v="9.0090090090090086E-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s v="technology/gadgets"/>
    <n v="1.6E-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s v="technology/gadgets"/>
    <n v="5.1000000000000004E-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s v="technology/gadgets"/>
    <n v="0.525705128205128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s v="technology/gadgets"/>
    <n v="1.04E-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s v="technology/gadgets"/>
    <n v="0.47399999999999998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s v="technology/gadgets"/>
    <n v="0.43030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s v="music/indie rock"/>
    <n v="1.368000000000000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s v="music/indie rock"/>
    <n v="1.155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s v="music/indie rock"/>
    <n v="2.4079999999999999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s v="music/indie rock"/>
    <n v="1.1439999999999999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s v="music/indie rock"/>
    <n v="1.103333333333333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s v="music/indie rock"/>
    <n v="1.953793333333333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s v="music/indie rock"/>
    <n v="1.033333333333333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s v="music/indie rock"/>
    <n v="1.03137254901960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s v="music/indie rock"/>
    <n v="1.00312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s v="music/indie rock"/>
    <n v="1.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s v="music/indie rock"/>
    <n v="1.206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s v="music/indie rock"/>
    <n v="1.069904761904761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s v="music/indie rock"/>
    <n v="1.7243333333333333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s v="music/indie rock"/>
    <n v="1.236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s v="music/indie rock"/>
    <n v="1.084000000000000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s v="music/indie rock"/>
    <n v="1.165201333333333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s v="music/indie rock"/>
    <n v="1.872449999999999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s v="music/indie rock"/>
    <n v="1.159333333333333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s v="music/indie rock"/>
    <n v="1.10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s v="music/indie rock"/>
    <n v="1.709230769230769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s v="technology/hardware"/>
    <n v="1.26118356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s v="technology/hardware"/>
    <n v="1.384403333333333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s v="technology/hardware"/>
    <n v="17.05249999999999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s v="technology/hardware"/>
    <n v="7.8805550000000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s v="technology/hardware"/>
    <n v="3.480179999999999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s v="technology/hardware"/>
    <n v="1.49746666666666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s v="technology/hardware"/>
    <n v="1.00633750000000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s v="technology/hardware"/>
    <n v="8.002110000000000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s v="technology/hardware"/>
    <n v="1.060026000000000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s v="technology/hardware"/>
    <n v="2.005186666666666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s v="technology/hardware"/>
    <n v="2.1244399999999999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s v="technology/hardware"/>
    <n v="1.9847237142857144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s v="technology/hardware"/>
    <n v="2.259466666666666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s v="technology/hardware"/>
    <n v="6.9894800000000004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s v="technology/hardware"/>
    <n v="3.985952857142856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s v="technology/hardware"/>
    <n v="2.9403333333333332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s v="technology/hardware"/>
    <n v="1.6750470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s v="technology/hardware"/>
    <n v="14.35571714285714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s v="technology/hardware"/>
    <n v="1.5673440000000001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s v="technology/hardware"/>
    <n v="1.179028571428571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s v="technology/hardware"/>
    <n v="11.0538119999999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s v="technology/hardware"/>
    <n v="1.9292499999999999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s v="technology/hardware"/>
    <n v="1.26884210526315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s v="technology/hardware"/>
    <n v="2.595774887892376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s v="technology/hardware"/>
    <n v="2.62279999999999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s v="technology/hardware"/>
    <n v="2.067430900000000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s v="technology/hardware"/>
    <n v="3.701299999999999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s v="technology/hardware"/>
    <n v="2.84966000000000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s v="technology/hardware"/>
    <n v="5.790799999999999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s v="technology/hardware"/>
    <n v="11.31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s v="technology/hardware"/>
    <n v="2.630277175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s v="technology/hardware"/>
    <n v="6.744799999999999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s v="technology/hardware"/>
    <n v="2.568308131313131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s v="technology/hardware"/>
    <n v="3.754960000000000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s v="technology/hardware"/>
    <n v="2.0870837499999997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s v="technology/hardware"/>
    <n v="3.466000000000000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s v="technology/hardware"/>
    <n v="4.0232999999999999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s v="technology/hardware"/>
    <n v="10.268451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s v="technology/hardware"/>
    <n v="1.149011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s v="technology/hardware"/>
    <n v="3.548240200000000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s v="photography/people"/>
    <n v="5.0799999999999998E-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s v="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s v="photography/people"/>
    <n v="4.2999999999999997E-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s v="photography/people"/>
    <n v="0.2114666666666666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s v="photography/people"/>
    <n v="3.1875000000000001E-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s v="photography/people"/>
    <n v="5.0000000000000001E-4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s v="photography/people"/>
    <n v="0.4247272727272727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s v="photography/people"/>
    <n v="4.1666666666666666E-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s v="photography/people"/>
    <n v="0.0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s v="photography/people"/>
    <n v="0.16966666666666666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s v="photography/people"/>
    <n v="7.0000000000000007E-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s v="photography/people"/>
    <n v="1.3333333333333333E-3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s v="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s v="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s v="photography/people"/>
    <n v="7.8E-2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s v="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s v="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s v="photography/people"/>
    <n v="0.2620000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s v="photography/people"/>
    <n v="7.6129032258064515E-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s v="photography/people"/>
    <n v="0.1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s v="technology/hardware"/>
    <n v="3.821290909090909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s v="technology/hardware"/>
    <n v="2.167942200000000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s v="technology/hardware"/>
    <n v="3.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s v="technology/hardware"/>
    <n v="2.344204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s v="technology/hardware"/>
    <n v="1.23680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s v="technology/hardware"/>
    <n v="2.4784000000000002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s v="technology/hardware"/>
    <n v="1.15709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s v="technology/hardware"/>
    <n v="1.17074847688105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s v="technology/hardware"/>
    <n v="3.05158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s v="technology/hardware"/>
    <n v="3.2005299999999997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s v="technology/hardware"/>
    <n v="8.195639999999999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s v="technology/hardware"/>
    <n v="2.349000000000000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s v="technology/hardware"/>
    <n v="4.94913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s v="technology/hardware"/>
    <n v="78.137822333333332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s v="technology/hardware"/>
    <n v="1.1300013888888889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s v="technology/hardware"/>
    <n v="9.215422000000000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s v="technology/hardware"/>
    <n v="1.251023999999999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s v="technology/hardware"/>
    <n v="1.022434307692307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s v="technology/hardware"/>
    <n v="4.8490975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s v="technology/hardware"/>
    <n v="1.923333333333333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s v="technology/hardware"/>
    <n v="2.8109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s v="technology/hardware"/>
    <n v="1.251370000000000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s v="technology/hardware"/>
    <n v="1.6145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s v="technology/hardware"/>
    <n v="5.8535000000000004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s v="technology/hardware"/>
    <n v="2.011499999999999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s v="technology/hardware"/>
    <n v="1.3348307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s v="technology/hardware"/>
    <n v="1.202490000000000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s v="technology/hardware"/>
    <n v="1.261666666666666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s v="technology/hardware"/>
    <n v="3.61200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s v="technology/hardware"/>
    <n v="2.2623901367187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s v="technology/hardware"/>
    <n v="1.203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s v="technology/hardware"/>
    <n v="3.041879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s v="technology/hardware"/>
    <n v="1.78675999999999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s v="technology/hardware"/>
    <n v="3.86819987179487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s v="technology/hardware"/>
    <n v="2.110364250000000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s v="technology/hardware"/>
    <n v="1.316683333333333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s v="technology/hardware"/>
    <n v="3.0047639999999998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s v="technology/hardware"/>
    <n v="4.2051249999999998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s v="technology/hardware"/>
    <n v="1.36216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s v="technology/hardware"/>
    <n v="2.481713333333333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s v="technology/hardware"/>
    <n v="1.818631578947368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s v="technology/hardware"/>
    <n v="1.235300000000000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s v="technology/hardware"/>
    <n v="5.062093862815884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s v="technology/hardware"/>
    <n v="1.082133333333333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s v="technology/hardware"/>
    <n v="8.191838775510204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s v="technology/hardware"/>
    <n v="1.211000000000000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s v="technology/hardware"/>
    <n v="1.029989795918367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s v="technology/hardware"/>
    <n v="1.483322941176470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s v="technology/hardware"/>
    <n v="1.201907000000000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s v="technology/hardware"/>
    <n v="4.732700000000000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s v="technology/hardware"/>
    <n v="1.30362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s v="technology/hardware"/>
    <n v="3.5304799999999998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s v="technology/hardware"/>
    <n v="1.010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s v="technology/hardware"/>
    <n v="1.13591428571428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s v="technology/hardware"/>
    <n v="1.674166666666666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s v="technology/hardware"/>
    <n v="1.534520000000000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s v="technology/hardware"/>
    <n v="2.0223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s v="technology/hardware"/>
    <n v="1.68281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s v="technology/hardware"/>
    <n v="1.434566666666666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s v="technology/hardware"/>
    <n v="1.96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s v="technology/hardware"/>
    <n v="1.0791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s v="technology/hardware"/>
    <n v="1.14977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s v="technology/hardware"/>
    <n v="1.4804999999999999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s v="technology/hardware"/>
    <n v="1.911667608279063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s v="technology/hardware"/>
    <n v="1.99215125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s v="technology/hardware"/>
    <n v="2.185999999999999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s v="technology/hardware"/>
    <n v="1.268686868686868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s v="technology/hardware"/>
    <n v="1.052238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s v="technology/hardware"/>
    <n v="1.2840666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s v="technology/hardware"/>
    <n v="3.173271999999999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s v="technology/hardware"/>
    <n v="2.80730000000000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s v="technology/hardware"/>
    <n v="1.107314685314685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s v="technology/hardware"/>
    <n v="1.5260429999999998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s v="technology/hardware"/>
    <n v="1.024999999999999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s v="technology/hardware"/>
    <n v="16.78373837383738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s v="technology/hardware"/>
    <n v="5.433491564245810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s v="technology/hardware"/>
    <n v="1.155080000000000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s v="technology/hardware"/>
    <n v="1.312049999999999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s v="technology/hardware"/>
    <n v="2.88169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s v="technology/hardware"/>
    <n v="5.078000000000000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s v="music/indie rock"/>
    <n v="1.145714285714285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s v="music/indie rock"/>
    <n v="1.107333333333333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s v="music/indie rock"/>
    <n v="1.133333333333333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s v="music/indie rock"/>
    <n v="1.083333333333333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s v="music/indie rock"/>
    <n v="1.235333333333333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s v="music/indie rock"/>
    <n v="1.006999999999999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s v="music/indie rock"/>
    <n v="1.035333333333333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s v="music/indie rock"/>
    <n v="1.155106666666666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s v="music/indie rock"/>
    <n v="1.204004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s v="music/indie rock"/>
    <n v="1.150403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s v="music/indie rock"/>
    <n v="1.204677777777777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s v="music/indie rock"/>
    <n v="1.01283333333333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s v="music/indie rock"/>
    <n v="1.0246666666666666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s v="music/indie rock"/>
    <n v="1.205428571428571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s v="music/indie rock"/>
    <n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s v="music/indie rock"/>
    <n v="1.016666666666666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s v="music/indie rock"/>
    <n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s v="music/indie rock"/>
    <n v="1.003333333333333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s v="music/indie rock"/>
    <n v="1.3236666666666668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s v="music/indie rock"/>
    <n v="1.366666666666666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s v="music/indie rock"/>
    <n v="1.132500000000000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s v="music/indie rock"/>
    <n v="1.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s v="music/indie rock"/>
    <n v="1.461231837469461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s v="music/indie rock"/>
    <n v="1.2949999999999999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s v="music/indie rock"/>
    <n v="2.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s v="music/indie rock"/>
    <n v="1.070454545454545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s v="music/indie rock"/>
    <n v="1.077329999999999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s v="music/indie rock"/>
    <n v="1.073125000000000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s v="music/indie rock"/>
    <n v="1.0652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s v="music/indie rock"/>
    <n v="1.003500000000000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s v="music/indie rock"/>
    <n v="1.0649999999999999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s v="music/indie rock"/>
    <n v="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s v="music/indie rock"/>
    <n v="1.048571428571428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s v="music/indie rock"/>
    <n v="1.0469999999999999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s v="music/indie rock"/>
    <n v="2.2566666666666668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s v="music/indie rock"/>
    <n v="1.009041666666666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s v="music/indie rock"/>
    <n v="1.47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s v="music/indie rock"/>
    <n v="1.346109999999999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s v="music/indie rock"/>
    <n v="1.00750000000000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s v="music/indie rock"/>
    <n v="1.0088037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s v="games/video games"/>
    <n v="5.6800000000000002E-3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s v="games/video games"/>
    <n v="3.875E-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s v="games/video games"/>
    <n v="0.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s v="games/video games"/>
    <n v="0.1045454545454545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s v="games/video games"/>
    <n v="1.4200000000000001E-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s v="games/video games"/>
    <n v="5.0000000000000001E-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s v="games/video games"/>
    <n v="0.2884285714285714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s v="games/video games"/>
    <n v="1.6666666666666668E-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s v="games/video games"/>
    <n v="0.117999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s v="games/video games"/>
    <n v="2.0238095238095236E-3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s v="games/video games"/>
    <n v="0.0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s v="games/video games"/>
    <n v="2.1129899999999997E-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s v="games/video games"/>
    <n v="1.6E-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s v="games/video games"/>
    <n v="1.7333333333333333E-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s v="games/video games"/>
    <n v="9.5600000000000004E-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s v="games/video games"/>
    <n v="5.9612499999999998E-4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s v="games/video games"/>
    <n v="0.2840599999999999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s v="games/video games"/>
    <n v="0.128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s v="games/video games"/>
    <n v="5.4199999999999998E-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s v="games/video games"/>
    <n v="1.1199999999999999E-3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s v="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s v="games/video games"/>
    <n v="5.7238095238095241E-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s v="games/video games"/>
    <n v="0.112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s v="games/video games"/>
    <n v="1.7098591549295775E-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s v="games/video games"/>
    <n v="0.3043333333333333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s v="games/video games"/>
    <n v="2.0000000000000001E-4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s v="games/video games"/>
    <n v="6.9641025641025639E-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s v="games/video games"/>
    <n v="0.0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s v="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s v="games/video games"/>
    <n v="8.0999999999999996E-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s v="games/video games"/>
    <n v="2.6222222222222224E-3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s v="games/video games"/>
    <n v="1.6666666666666668E-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s v="games/video games"/>
    <n v="9.1244548809124457E-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s v="games/video games"/>
    <n v="8.0000000000000002E-3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s v="games/video games"/>
    <n v="2.3E-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s v="games/video games"/>
    <n v="2.6660714285714284E-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s v="games/video games"/>
    <n v="0.2819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s v="games/video games"/>
    <n v="6.5900366666666668E-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s v="games/video games"/>
    <n v="7.2222222222222219E-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s v="games/video games"/>
    <n v="8.5000000000000006E-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s v="music/rock"/>
    <n v="1.157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s v="music/rock"/>
    <n v="1.122666666666666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s v="music/rock"/>
    <n v="1.322000000000000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s v="music/rock"/>
    <n v="1.02636363636363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s v="music/rock"/>
    <n v="1.386400000000000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s v="music/rock"/>
    <n v="1.46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s v="music/rock"/>
    <n v="1.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s v="music/rock"/>
    <n v="1.2158161111111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s v="music/rock"/>
    <n v="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s v="music/rock"/>
    <n v="1.808571428571428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s v="music/rock"/>
    <n v="1.060750000000000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s v="music/rock"/>
    <n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s v="music/rock"/>
    <n v="1.269285714285714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s v="music/rock"/>
    <n v="1.029749999999999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s v="music/rock"/>
    <n v="2.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s v="music/rock"/>
    <n v="1.260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s v="music/rock"/>
    <n v="1.001200000000000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s v="music/rock"/>
    <n v="1.386400000000000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s v="music/rock"/>
    <n v="1.614000000000000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s v="music/rock"/>
    <n v="1.07184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s v="games/tabletop games"/>
    <n v="1.5309999999999999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s v="games/tabletop games"/>
    <n v="5.241666666666666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s v="games/tabletop games"/>
    <n v="4.892777777777777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s v="games/tabletop games"/>
    <n v="2.8473999999999999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s v="games/tabletop games"/>
    <n v="18.56970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s v="games/tabletop games"/>
    <n v="1.096749999999999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s v="games/tabletop games"/>
    <n v="10.14642500000000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s v="games/tabletop games"/>
    <n v="4.121769202766654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s v="games/tabletop games"/>
    <n v="5.0324999999999998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s v="games/tabletop games"/>
    <n v="1.846105263157894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s v="games/tabletop games"/>
    <n v="1.1973333333333334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s v="games/tabletop games"/>
    <n v="10.81240166666666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s v="games/tabletop games"/>
    <n v="4.52373333333333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s v="games/tabletop games"/>
    <n v="5.3737000000000004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s v="games/tabletop games"/>
    <n v="1.203260869565217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s v="games/tabletop games"/>
    <n v="1.138357142857142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s v="games/tabletop games"/>
    <n v="9.5103109999999997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s v="games/tabletop games"/>
    <n v="1.328924999999999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s v="games/tabletop games"/>
    <n v="1.469777777777777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s v="games/tabletop games"/>
    <n v="5.421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s v="music/electronic music"/>
    <n v="3.827181818181818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s v="music/electronic music"/>
    <n v="7.041812499999999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s v="music/electronic music"/>
    <n v="1.0954999999999999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s v="music/electronic music"/>
    <n v="1.328666666666666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s v="music/electronic music"/>
    <n v="1.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s v="music/electronic music"/>
    <n v="1.027272727272727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s v="music/electronic music"/>
    <n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s v="music/electronic music"/>
    <n v="1.01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s v="music/electronic music"/>
    <n v="1.50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s v="music/electronic music"/>
    <n v="1.1142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s v="music/electronic music"/>
    <n v="1.95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s v="music/electronic music"/>
    <n v="1.143833333333333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s v="music/electronic music"/>
    <n v="2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s v="music/electronic music"/>
    <n v="2.925016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s v="music/electronic music"/>
    <n v="1.563636363636363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s v="music/electronic music"/>
    <n v="1.056666666666666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s v="music/electronic music"/>
    <n v="1.011904761904761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s v="music/electronic music"/>
    <n v="1.228329999999999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s v="music/electronic music"/>
    <n v="1.014999999999999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s v="music/electronic music"/>
    <n v="1.011428571428571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s v="games/tabletop games"/>
    <n v="1.081199999999999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s v="games/tabletop games"/>
    <n v="1.6259999999999999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s v="games/tabletop games"/>
    <n v="1.058000000000000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s v="games/tabletop games"/>
    <n v="2.431500000000000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s v="games/tabletop games"/>
    <n v="9.4483338095238096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s v="games/tabletop games"/>
    <n v="1.084628333333333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s v="games/tabletop games"/>
    <n v="1.573769230769230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s v="games/tabletop games"/>
    <n v="11.74489999999999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s v="games/tabletop games"/>
    <n v="1.710475536694957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s v="games/tabletop games"/>
    <n v="1.259529411764705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s v="games/tabletop games"/>
    <n v="12.121296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s v="games/tabletop games"/>
    <n v="4.958000000000000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s v="games/tabletop games"/>
    <n v="3.320399999999999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s v="games/tabletop games"/>
    <n v="11.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s v="games/tabletop games"/>
    <n v="1.533153846153846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s v="games/tabletop games"/>
    <n v="5.371071428571428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s v="games/tabletop games"/>
    <n v="3.5292777777777777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s v="games/tabletop games"/>
    <n v="1.3740000000000001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s v="games/tabletop games"/>
    <n v="1.2802667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s v="games/tabletop games"/>
    <n v="2.706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s v="games/tabletop games"/>
    <n v="8.064000000000000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s v="games/tabletop games"/>
    <n v="13.60097600000000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s v="games/tabletop games"/>
    <n v="9302.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s v="games/tabletop games"/>
    <n v="3.770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s v="games/tabletop games"/>
    <n v="26.4702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s v="games/tabletop games"/>
    <n v="1.001200000000000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s v="games/tabletop games"/>
    <n v="1.044540540540540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s v="games/tabletop games"/>
    <n v="1.072142857142857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s v="games/tabletop games"/>
    <n v="1.687714285714285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s v="games/tabletop games"/>
    <n v="9.751120000000000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s v="games/tabletop games"/>
    <n v="1.3444929411764706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s v="games/tabletop games"/>
    <n v="2.72277777777777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s v="games/tabletop games"/>
    <n v="1.126875000000000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s v="games/tabletop games"/>
    <n v="4.5979999999999999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s v="games/tabletop games"/>
    <n v="2.866582278481012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s v="games/tabletop games"/>
    <n v="2.227083333333333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s v="games/tabletop games"/>
    <n v="6.3613999999999997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s v="games/tabletop games"/>
    <n v="1.465000000000000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s v="games/tabletop games"/>
    <n v="18.67099999999999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s v="games/tabletop games"/>
    <n v="3.269200000000000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s v="games/tabletop games"/>
    <n v="7.79499999999999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s v="games/tabletop games"/>
    <n v="1.541515151515151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s v="games/tabletop games"/>
    <n v="1.155466666666666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s v="games/tabletop games"/>
    <n v="1.800333333333333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s v="games/tabletop games"/>
    <n v="2.98499999999999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s v="games/tabletop games"/>
    <n v="3.202666666666666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s v="games/tabletop games"/>
    <n v="3.8052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s v="games/tabletop games"/>
    <n v="1.02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s v="games/tabletop games"/>
    <n v="18.01640000000000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s v="games/tabletop games"/>
    <n v="7.202480000000000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s v="games/tabletop games"/>
    <n v="2.830900000000000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s v="games/tabletop games"/>
    <n v="13.56600000000000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s v="games/tabletop games"/>
    <n v="2.203599999999999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s v="games/tabletop games"/>
    <n v="1.19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s v="games/tabletop games"/>
    <n v="4.0776923076923079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s v="games/tabletop games"/>
    <n v="1.058182610590542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s v="games/tabletop games"/>
    <n v="1.410823529411764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s v="games/tabletop games"/>
    <n v="2.706999999999999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s v="games/tabletop games"/>
    <n v="1.53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s v="games/tabletop games"/>
    <n v="4.035765306122448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s v="music/rock"/>
    <n v="1.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s v="music/rock"/>
    <n v="1.853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s v="music/rock"/>
    <n v="1.008553333333333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s v="music/rock"/>
    <n v="1.062211666666666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s v="music/rock"/>
    <n v="1.213666666666666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s v="music/rock"/>
    <n v="1.000666666666666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s v="music/rock"/>
    <n v="1.1997755555555556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s v="music/rock"/>
    <n v="1.0009999999999999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s v="music/rock"/>
    <n v="1.074000000000000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s v="music/rock"/>
    <n v="1.04066666666666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s v="music/rock"/>
    <n v="1.72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s v="music/rock"/>
    <n v="1.07250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s v="music/rock"/>
    <n v="1.082352941176470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s v="music/rock"/>
    <n v="1.4608079999999999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s v="music/rock"/>
    <n v="1.252499999999999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s v="music/rock"/>
    <n v="1.490714285714285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s v="music/rock"/>
    <n v="1.00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s v="music/rock"/>
    <n v="1.050733333333333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s v="music/rock"/>
    <n v="3.501666666666666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s v="music/rock"/>
    <n v="1.012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s v="music/indie rock"/>
    <n v="1.33604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s v="music/indie rock"/>
    <n v="1.706521739130434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s v="music/indie rock"/>
    <n v="1.09358294573643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s v="music/indie rock"/>
    <n v="1.007003333333333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s v="music/indie rock"/>
    <n v="1.01227777777777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s v="music/indie rock"/>
    <n v="1.06758571428571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s v="music/indie rock"/>
    <n v="1.06657775379618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s v="music/indie rock"/>
    <n v="1.013062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s v="music/indie rock"/>
    <n v="1.06674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s v="music/indie rock"/>
    <n v="4.28839783783783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s v="music/indie rock"/>
    <n v="1.041111111111111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s v="music/indie rock"/>
    <n v="1.078666666666666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s v="music/indie rock"/>
    <n v="1.75840400000000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s v="music/indie rock"/>
    <n v="1.569700000000000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s v="music/indie rock"/>
    <n v="1.02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s v="music/indie rock"/>
    <n v="1.040426666666666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s v="music/indie rock"/>
    <n v="1.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s v="music/indie rock"/>
    <n v="1.210599999999999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s v="music/indie rock"/>
    <n v="1.07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s v="music/indie rock"/>
    <n v="1.086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s v="food/small batch"/>
    <n v="0.3912096239461968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s v="food/small batch"/>
    <n v="3.1481481481481478E-2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s v="food/small batch"/>
    <n v="0.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s v="food/small batch"/>
    <n v="0.2073333333333333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s v="food/small batch"/>
    <n v="0.0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s v="food/small batch"/>
    <n v="7.1999999999999998E-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s v="food/small batch"/>
    <n v="5.260943142857143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s v="food/small batch"/>
    <n v="2.544500000000000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s v="food/small batch"/>
    <n v="1.0591999999999999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s v="food/small batch"/>
    <n v="1.024228571428571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s v="food/small batch"/>
    <n v="1.443137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s v="food/small batch"/>
    <n v="1.0630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s v="food/small batch"/>
    <n v="2.121666666666666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s v="food/small batch"/>
    <n v="1.019500000000000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s v="food/small batch"/>
    <n v="1.022720000000000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s v="food/small batch"/>
    <n v="5.2073254999999996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s v="food/small batch"/>
    <n v="1.10658333333333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s v="food/small batch"/>
    <n v="1.011433333333333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s v="food/small batch"/>
    <n v="2.942079999999999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s v="food/small batch"/>
    <n v="1.05777499999999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s v="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s v="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s v="technology/web"/>
    <n v="0.0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s v="technology/web"/>
    <n v="1E-3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s v="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s v="technology/web"/>
    <n v="6.4999999999999997E-4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s v="technology/web"/>
    <n v="1.4999999999999999E-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s v="technology/web"/>
    <n v="3.8571428571428572E-3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s v="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s v="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s v="technology/web"/>
    <n v="5.7142857142857143E-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s v="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s v="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s v="technology/web"/>
    <n v="7.1428571428571429E-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s v="technology/web"/>
    <n v="6.875E-3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s v="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s v="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s v="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s v="technology/web"/>
    <n v="0.14680000000000001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s v="technology/web"/>
    <n v="4.0000000000000002E-4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s v="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s v="technology/web"/>
    <n v="0.285714285714285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s v="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s v="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s v="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s v="technology/web"/>
    <n v="0.105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s v="technology/web"/>
    <n v="1.34E-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s v="technology/web"/>
    <n v="2.5000000000000001E-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s v="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s v="technology/web"/>
    <n v="3.2799999999999999E-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s v="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s v="technology/web"/>
    <n v="3.272727272727273E-2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s v="technology/web"/>
    <n v="5.8823529411764708E-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s v="technology/web"/>
    <n v="4.5454545454545455E-4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s v="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s v="technology/web"/>
    <n v="0.1087766666666666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s v="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s v="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s v="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s v="technology/web"/>
    <n v="3.6666666666666666E-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s v="technology/web"/>
    <n v="1.8193398957730169E-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s v="technology/web"/>
    <n v="2.5000000000000001E-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s v="technology/web"/>
    <n v="4.3499999999999997E-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s v="technology/web"/>
    <n v="8.0000000000000002E-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s v="technology/web"/>
    <n v="1.2123076923076924E-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s v="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s v="technology/web"/>
    <n v="6.8399999999999997E-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s v="technology/web"/>
    <n v="1.2513513513513513E-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s v="technology/web"/>
    <n v="1.8749999999999999E-3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s v="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s v="technology/web"/>
    <n v="1.25E-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s v="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s v="technology/web"/>
    <n v="5.0000000000000001E-4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s v="technology/web"/>
    <n v="5.9999999999999995E-4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s v="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s v="technology/web"/>
    <n v="2E-3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s v="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s v="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s v="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s v="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s v="food/food trucks"/>
    <n v="7.1785714285714283E-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s v="food/food trucks"/>
    <n v="4.3333333333333331E-3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s v="food/food trucks"/>
    <n v="0.168333333333333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s v="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s v="food/food trucks"/>
    <n v="0.2252000000000000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s v="food/food trucks"/>
    <n v="0.4138461538461538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s v="food/food trucks"/>
    <n v="0.2525909090909090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s v="food/food trucks"/>
    <n v="2E-3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s v="food/food trucks"/>
    <n v="1.84E-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s v="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s v="food/food trucks"/>
    <n v="6.0400000000000002E-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s v="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s v="food/food trucks"/>
    <n v="8.3333333333333332E-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s v="food/food trucks"/>
    <n v="3.0666666666666665E-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s v="food/food trucks"/>
    <n v="5.5833333333333334E-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s v="food/food trucks"/>
    <n v="2.5000000000000001E-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s v="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s v="food/food trucks"/>
    <n v="2.0000000000000001E-4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s v="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s v="food/food trucks"/>
    <n v="0.148251333728512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s v="food/food trucks"/>
    <n v="1.6666666666666666E-4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s v="food/food trucks"/>
    <n v="2E-3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s v="food/food trucks"/>
    <n v="1.3333333333333334E-4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s v="food/food trucks"/>
    <n v="1.24E-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s v="food/food trucks"/>
    <n v="2.8571428571428574E-4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s v="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s v="food/food trucks"/>
    <n v="2.0000000000000002E-5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s v="food/food trucks"/>
    <n v="2.8571428571428571E-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s v="food/food trucks"/>
    <n v="1.4321428571428572E-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s v="food/food trucks"/>
    <n v="7.0000000000000001E-3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s v="food/food trucks"/>
    <n v="2.0000000000000002E-5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s v="food/food trucks"/>
    <n v="1.4285714285714287E-4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s v="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s v="food/food trucks"/>
    <n v="1.2999999999999999E-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s v="food/food trucks"/>
    <n v="4.8960000000000002E-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s v="food/food trucks"/>
    <n v="3.8461538461538462E-4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s v="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s v="food/food trucks"/>
    <n v="3.3333333333333335E-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s v="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s v="food/food trucks"/>
    <n v="2E-3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s v="food/small batch"/>
    <n v="1.07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s v="food/small batch"/>
    <n v="1.259416666666666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s v="food/small batch"/>
    <n v="2.02514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s v="food/small batch"/>
    <n v="1.086000000000000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s v="food/small batch"/>
    <n v="1.72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s v="food/small batch"/>
    <n v="1.679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s v="food/small batch"/>
    <n v="4.272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s v="food/small batch"/>
    <n v="1.07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s v="food/small batch"/>
    <n v="1.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s v="food/small batch"/>
    <n v="1.015335333333333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s v="food/small batch"/>
    <n v="1.154500000000000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s v="food/small batch"/>
    <n v="1.33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s v="food/small batch"/>
    <n v="1.546999999999999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s v="food/small batch"/>
    <n v="1.0084571428571429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s v="food/small batch"/>
    <n v="1.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s v="food/small batch"/>
    <n v="1.8086666666666666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s v="food/small batch"/>
    <n v="1.023043478260869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s v="food/small batch"/>
    <n v="1.101799999999999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s v="food/small batch"/>
    <n v="1.02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s v="food/small batch"/>
    <n v="1.007882352941176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s v="music/indie rock"/>
    <n v="1.03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s v="music/indie rock"/>
    <n v="1.107083333333333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s v="music/indie rock"/>
    <n v="1.162500000000000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s v="music/indie rock"/>
    <n v="1.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s v="music/indie rock"/>
    <n v="1.80142857142857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s v="music/indie rock"/>
    <n v="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s v="music/indie rock"/>
    <n v="1.185000000000000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s v="music/indie rock"/>
    <n v="1.072170000000000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s v="music/indie rock"/>
    <n v="1.136666666666666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s v="music/indie rock"/>
    <n v="1.03164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s v="music/indie rock"/>
    <n v="1.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s v="music/indie rock"/>
    <n v="1.357602666666666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s v="music/indie rock"/>
    <n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s v="music/indie rock"/>
    <n v="1.000036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s v="music/indie rock"/>
    <n v="1.0471999999999999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s v="music/indie rock"/>
    <n v="1.05022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s v="music/indie rock"/>
    <n v="1.71333333333333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s v="music/indie rock"/>
    <n v="1.274999999999999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s v="music/indie rock"/>
    <n v="1.334433333333333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s v="music/indie rock"/>
    <n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s v="music/indie rock"/>
    <n v="1.12910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s v="music/indie rock"/>
    <n v="1.0009999999999999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s v="music/indie rock"/>
    <n v="1.137272727272727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s v="music/indie rock"/>
    <n v="1.193174285714285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s v="music/indie rock"/>
    <n v="1.032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s v="music/indie rock"/>
    <n v="2.65666666666666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s v="music/indie rock"/>
    <n v="1.000506666666666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s v="music/indie rock"/>
    <n v="1.066999999999999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s v="music/indie rock"/>
    <n v="1.336714285714285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s v="music/indie rock"/>
    <n v="1.2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s v="music/indie rock"/>
    <n v="1.03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s v="music/indie rock"/>
    <n v="1.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s v="music/indie rock"/>
    <n v="1.28699999999999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s v="music/indie rock"/>
    <n v="1.010053333333333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s v="music/indie rock"/>
    <n v="1.275366666666666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s v="music/indie rock"/>
    <n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s v="music/indie rock"/>
    <n v="1.12771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s v="music/indie rock"/>
    <n v="1.05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s v="music/indie rock"/>
    <n v="2.026250000000000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s v="music/indie rock"/>
    <n v="1.133333333333333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s v="food/restaurants"/>
    <n v="2.5545454545454545E-2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s v="food/restaurants"/>
    <n v="7.8181818181818181E-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s v="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s v="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s v="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s v="food/restaurants"/>
    <n v="6.0000000000000001E-3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s v="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s v="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s v="food/restaurants"/>
    <n v="1.0526315789473684E-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s v="food/restaurants"/>
    <n v="1.5E-3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s v="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s v="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s v="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s v="food/restaurants"/>
    <n v="1.7500000000000002E-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s v="food/restaurants"/>
    <n v="0.186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s v="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s v="food/restaurants"/>
    <n v="9.8166666666666666E-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s v="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s v="food/restaurants"/>
    <n v="4.3333333333333331E-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s v="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s v="music/classical music"/>
    <n v="1.0948792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s v="music/classical music"/>
    <n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s v="music/classical music"/>
    <n v="1.564444444444444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s v="music/classical music"/>
    <n v="1.01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s v="music/classical music"/>
    <n v="1.00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s v="music/classical music"/>
    <n v="1.129499999999999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s v="music/classical music"/>
    <n v="1.0212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s v="music/classical music"/>
    <n v="1.0724974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s v="music/classical music"/>
    <n v="1.04283333333333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s v="music/classical music"/>
    <n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s v="music/classical music"/>
    <n v="1.00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s v="music/classical music"/>
    <n v="1.2612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s v="music/classical music"/>
    <n v="1.106666666666666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s v="music/classical music"/>
    <n v="1.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s v="music/classical music"/>
    <n v="1.0377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s v="music/classical music"/>
    <n v="1.1599999999999999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s v="music/classical music"/>
    <n v="1.10000000000000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s v="music/classical music"/>
    <n v="1.13017611111111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s v="music/classical music"/>
    <n v="1.00249999999999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s v="music/classical music"/>
    <n v="1.03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s v="music/classical music"/>
    <n v="1.070285714285714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s v="music/classical music"/>
    <n v="1.035714285714285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s v="music/classical music"/>
    <n v="1.564000000000000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s v="music/classical music"/>
    <n v="1.008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s v="music/classical music"/>
    <n v="1.953000000000000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s v="music/classical music"/>
    <n v="1.117142857142857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s v="music/classical music"/>
    <n v="1.198545454545454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s v="music/classical music"/>
    <n v="1.018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s v="music/classical music"/>
    <n v="1.028025477707006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s v="music/classical music"/>
    <n v="1.008461538461538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s v="music/classical music"/>
    <n v="1.0273469387755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s v="music/classical music"/>
    <n v="1.0649999999999999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s v="music/classical music"/>
    <n v="1.555333333333333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s v="music/classical music"/>
    <n v="1.22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s v="music/classical music"/>
    <n v="1.0734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s v="music/classical music"/>
    <n v="1.0550335570469798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s v="music/classical music"/>
    <n v="1.184444444444444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s v="music/classical music"/>
    <n v="1.088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s v="music/classical music"/>
    <n v="1.112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s v="music/classical music"/>
    <n v="1.000999999999999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s v="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s v="food/food trucks"/>
    <n v="7.4999999999999997E-3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s v="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s v="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s v="food/food trucks"/>
    <n v="0.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s v="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s v="food/food trucks"/>
    <n v="2.6666666666666666E-3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s v="food/food trucks"/>
    <n v="5.0000000000000001E-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s v="food/food trucks"/>
    <n v="2.2307692307692306E-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s v="food/food trucks"/>
    <n v="8.4285714285714294E-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s v="food/food trucks"/>
    <n v="2.5000000000000001E-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s v="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s v="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s v="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s v="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s v="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s v="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s v="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s v="food/food trucks"/>
    <n v="1.3849999999999999E-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s v="food/food trucks"/>
    <n v="6.0000000000000001E-3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s v="food/food trucks"/>
    <n v="0.10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s v="food/food trucks"/>
    <n v="1.1111111111111112E-5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s v="food/food trucks"/>
    <n v="5.0000000000000001E-3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s v="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s v="food/food trucks"/>
    <n v="1.6666666666666668E-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s v="food/food trucks"/>
    <n v="1.6666666666666668E-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s v="food/food trucks"/>
    <n v="2.4340000000000001E-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s v="food/food trucks"/>
    <n v="3.8833333333333331E-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s v="food/food trucks"/>
    <n v="1E-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s v="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s v="food/food trucks"/>
    <n v="1.7333333333333333E-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s v="food/food trucks"/>
    <n v="1.6666666666666668E-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s v="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s v="food/food trucks"/>
    <n v="1.2500000000000001E-5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s v="food/food trucks"/>
    <n v="0.1216666666666666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s v="food/food trucks"/>
    <n v="0.2358857142857142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s v="food/food trucks"/>
    <n v="5.6666666666666664E-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s v="food/food trucks"/>
    <n v="0.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s v="food/food trucks"/>
    <n v="9.9546510341776348E-3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s v="food/food trucks"/>
    <n v="6.9320000000000007E-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s v="technology/space exploration"/>
    <n v="6.613999999999999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s v="technology/space exploration"/>
    <n v="3.260916666666666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s v="technology/space exploration"/>
    <n v="1.0148571428571429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s v="technology/space exploration"/>
    <n v="1.0421799999999999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s v="technology/space exploration"/>
    <n v="1.074215700000000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s v="technology/space exploration"/>
    <n v="1.100545454545454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s v="technology/space exploration"/>
    <n v="4.07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s v="technology/space exploration"/>
    <n v="2.239250000000000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s v="technology/space exploration"/>
    <n v="3.03801114285714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s v="technology/space exploration"/>
    <n v="1.413251043268174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s v="technology/space exploration"/>
    <n v="27.90636363636363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s v="technology/space exploration"/>
    <n v="1.717613000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s v="technology/space exploration"/>
    <n v="1.010133333333333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s v="technology/space exploration"/>
    <n v="1.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s v="technology/space exploration"/>
    <n v="1.69765117441279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s v="technology/space exploration"/>
    <n v="1.14534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s v="technology/space exploration"/>
    <n v="8.775999999999999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s v="technology/space exploration"/>
    <n v="1.053866666666666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s v="technology/space exploration"/>
    <n v="1.8839999999999999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s v="technology/space exploration"/>
    <n v="1.43652307692307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s v="technology/space exploration"/>
    <n v="1.458800000000000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s v="technology/space exploration"/>
    <n v="1.311839999999999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s v="technology/space exploration"/>
    <n v="1.139999999999999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s v="technology/space exploration"/>
    <n v="13.794206249999998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s v="technology/space exploration"/>
    <n v="9.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s v="technology/space exploration"/>
    <n v="1.120000000000000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s v="technology/space exploration"/>
    <n v="6.466666666666666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s v="technology/space exploration"/>
    <n v="1.103694874851013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s v="technology/space exploration"/>
    <n v="1.277400000000000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s v="technology/space exploration"/>
    <n v="1.57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s v="technology/space exploration"/>
    <n v="1.14665250000000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s v="technology/space exploration"/>
    <n v="1.370093457943925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s v="technology/space exploration"/>
    <n v="3.5461999999999998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s v="technology/space exploration"/>
    <n v="1.060215053763440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s v="technology/space exploration"/>
    <n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s v="technology/space exploration"/>
    <n v="1.87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s v="technology/space exploration"/>
    <n v="1.6619999999999999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s v="technology/space exploration"/>
    <n v="1.017291066282420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s v="technology/space exploration"/>
    <n v="1.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s v="technology/space exploration"/>
    <n v="1.056666666666666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s v="technology/space exploration"/>
    <n v="0.0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s v="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s v="technology/space exploration"/>
    <n v="0.3355973099999999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s v="technology/space exploration"/>
    <n v="2.053E-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s v="technology/space exploration"/>
    <n v="0.10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s v="technology/space exploration"/>
    <n v="8.4172839999999999E-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s v="technology/space exploration"/>
    <n v="1.44E-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s v="technology/space exploration"/>
    <n v="8.8333333333333337E-3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s v="technology/space exploration"/>
    <n v="9.9200000000000004E-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s v="technology/space exploration"/>
    <n v="5.966666666666667E-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s v="technology/space exploration"/>
    <n v="1.8689285714285714E-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s v="technology/space exploration"/>
    <n v="8.8500000000000002E-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s v="technology/space exploration"/>
    <n v="0.115215686274509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s v="technology/space exploration"/>
    <n v="5.1000000000000004E-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s v="technology/space exploration"/>
    <n v="0.2103333333333333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s v="technology/space exploration"/>
    <n v="0.1143666666666666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s v="technology/space exploration"/>
    <n v="0.1873793333333333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s v="technology/space exploration"/>
    <n v="9.2857142857142856E-4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s v="technology/space exploration"/>
    <n v="2.720408163265306E-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s v="technology/space exploration"/>
    <n v="9.5E-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s v="technology/makerspaces"/>
    <n v="1.028999999999999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s v="technology/makerspaces"/>
    <n v="1.068000000000000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s v="technology/makerspaces"/>
    <n v="1.0459624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s v="technology/makerspaces"/>
    <n v="1.034285714285714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s v="technology/makerspaces"/>
    <n v="1.231428571428571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s v="technology/makerspaces"/>
    <n v="1.59295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s v="technology/makerspaces"/>
    <n v="1.106666666666666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s v="technology/makerspaces"/>
    <n v="1.70700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s v="technology/makerspaces"/>
    <n v="1.25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s v="technology/makerspaces"/>
    <n v="6.4158609339642042E-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s v="technology/makerspaces"/>
    <n v="0.1134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s v="technology/makerspaces"/>
    <n v="0.3318999999999999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s v="technology/makerspaces"/>
    <n v="0.2757999999999999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s v="technology/makerspaces"/>
    <n v="0.6283999999999999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s v="technology/makerspaces"/>
    <n v="7.5880000000000003E-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s v="technology/makerspaces"/>
    <n v="0.50380952380952382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s v="technology/makerspaces"/>
    <n v="0.1751282051282051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s v="technology/makerspaces"/>
    <n v="1.3750000000000001E-4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s v="technology/makerspaces"/>
    <n v="3.3E-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s v="technology/makerspaces"/>
    <n v="8.6250000000000007E-3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s v="food/food trucks"/>
    <n v="6.875E-3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s v="food/food trucks"/>
    <n v="0.28299999999999997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s v="food/food trucks"/>
    <n v="2.3999999999999998E-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s v="food/food trucks"/>
    <n v="1.1428571428571429E-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s v="food/food trucks"/>
    <n v="2.0000000000000001E-4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s v="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s v="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s v="food/food trucks"/>
    <n v="1.48E-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s v="food/food trucks"/>
    <n v="2.8571428571428571E-5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s v="food/food trucks"/>
    <n v="0.10732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s v="food/food trucks"/>
    <n v="5.3846153846153844E-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s v="food/food trucks"/>
    <n v="7.1428571428571426E-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s v="food/food trucks"/>
    <n v="8.0000000000000002E-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s v="food/food trucks"/>
    <n v="3.3333333333333335E-5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s v="food/food trucks"/>
    <n v="4.7333333333333333E-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s v="food/food trucks"/>
    <n v="5.6500000000000002E-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s v="food/food trucks"/>
    <n v="0.2635217391304348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s v="food/food trucks"/>
    <n v="3.2512500000000002E-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s v="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s v="food/food trucks"/>
    <n v="7.0007000700070005E-3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s v="theater/spaces"/>
    <n v="0.4617647058823529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s v="theater/spaces"/>
    <n v="0.3441000000000000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s v="theater/spaces"/>
    <n v="1.037500000000000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s v="theater/spaces"/>
    <n v="6.0263157894736845E-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s v="theater/spaces"/>
    <n v="0.1053939393939393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s v="theater/spaces"/>
    <n v="1.122971428571428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s v="theater/spaces"/>
    <n v="3.5084462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s v="theater/spaces"/>
    <n v="2.33215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s v="theater/spaces"/>
    <n v="1.01606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s v="theater/spaces"/>
    <n v="1.5390035000000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s v="theater/spaces"/>
    <n v="1.00716112531969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s v="theater/spaces"/>
    <n v="1.313818181818181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s v="theater/spaces"/>
    <n v="1.022413333333333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s v="theater/spaces"/>
    <n v="1.163559999999999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s v="theater/spaces"/>
    <n v="2.646224166666666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s v="theater/spaces"/>
    <n v="1.199801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s v="theater/spaces"/>
    <n v="1.201040000000000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s v="theater/spaces"/>
    <n v="1.035833333333333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s v="theater/spaces"/>
    <n v="1.088333333333333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s v="theater/spaces"/>
    <n v="1.181240000000000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s v="technology/hardware"/>
    <n v="14.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s v="technology/hardware"/>
    <n v="2.5253999999999999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s v="technology/hardware"/>
    <n v="1.400500000000000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s v="technology/hardware"/>
    <n v="2.968752025931928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s v="technology/hardware"/>
    <n v="1.4454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s v="technology/hardware"/>
    <n v="1.05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s v="technology/hardware"/>
    <n v="4.932100000000000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s v="technology/hardware"/>
    <n v="2.018266666666666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s v="technology/hardware"/>
    <n v="1.044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s v="technology/hardware"/>
    <n v="1.70292629629629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s v="technology/hardware"/>
    <n v="1.043033333333333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s v="technology/hardware"/>
    <n v="1.18250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s v="technology/hardware"/>
    <n v="1.0753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s v="technology/hardware"/>
    <n v="2260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s v="technology/hardware"/>
    <n v="9.781346666666667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s v="technology/hardware"/>
    <n v="1.229000000000000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s v="technology/hardware"/>
    <n v="2.460608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s v="technology/hardware"/>
    <n v="1.479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s v="technology/hardware"/>
    <n v="3.84090909090909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s v="technology/hardware"/>
    <n v="1.033333333333333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s v="publishing/children's books"/>
    <n v="4.3750000000000004E-3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s v="publishing/children's books"/>
    <n v="0.2923999999999999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s v="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s v="publishing/children's books"/>
    <n v="5.2187499999999998E-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s v="publishing/children's books"/>
    <n v="0.2188749999999999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s v="publishing/children's books"/>
    <n v="0.2670000000000000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s v="publishing/children's books"/>
    <n v="0.28000000000000003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s v="publishing/children's books"/>
    <n v="1.06E-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s v="publishing/children's books"/>
    <n v="1.0999999999999999E-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s v="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s v="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s v="publishing/children's books"/>
    <n v="0.1145833333333333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s v="publishing/children's books"/>
    <n v="0.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s v="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s v="publishing/children's books"/>
    <n v="0.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s v="publishing/children's books"/>
    <n v="0.104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s v="publishing/children's books"/>
    <n v="6.6666666666666671E-3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s v="publishing/children's books"/>
    <n v="0.1170000000000000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s v="publishing/children's books"/>
    <n v="0.10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s v="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s v="publishing/children's books"/>
    <n v="7.1999999999999998E-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s v="publishing/children's books"/>
    <n v="7.6923076923076927E-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s v="publishing/children's books"/>
    <n v="2.2842639593908631E-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s v="publishing/children's books"/>
    <n v="1.125E-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s v="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s v="publishing/children's books"/>
    <n v="0.0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s v="publishing/children's books"/>
    <n v="8.5000000000000006E-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s v="publishing/children's books"/>
    <n v="0.143142857142857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s v="publishing/children's books"/>
    <n v="2.5000000000000001E-3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s v="publishing/children's books"/>
    <n v="0.10411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s v="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s v="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s v="publishing/children's books"/>
    <n v="1.8867924528301887E-3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s v="publishing/children's books"/>
    <n v="0.1424999999999999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s v="publishing/children's books"/>
    <n v="0.0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s v="publishing/children's books"/>
    <n v="7.8809523809523815E-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s v="publishing/children's books"/>
    <n v="3.3333333333333335E-3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s v="publishing/children's books"/>
    <n v="0.2554545454545454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s v="publishing/children's books"/>
    <n v="2.12E-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s v="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s v="theater/plays"/>
    <n v="1.052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s v="theater/plays"/>
    <n v="1.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s v="theater/plays"/>
    <n v="1.14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s v="theater/plays"/>
    <n v="1.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s v="theater/plays"/>
    <n v="1.046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s v="theater/plays"/>
    <n v="1.178399999999999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s v="theater/plays"/>
    <n v="1.197000000000000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s v="theater/plays"/>
    <n v="1.0249999999999999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s v="theater/plays"/>
    <n v="1.011666666666666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s v="theater/plays"/>
    <n v="1.053333333333333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s v="theater/plays"/>
    <n v="1.024999999999999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s v="theater/plays"/>
    <n v="1.076000000000000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s v="theater/plays"/>
    <n v="1.1056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s v="theater/plays"/>
    <n v="1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s v="theater/plays"/>
    <n v="1.0428571428571429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s v="theater/plays"/>
    <n v="1.15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s v="theater/plays"/>
    <n v="1.0264512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s v="theater/plays"/>
    <n v="1.01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s v="theater/plays"/>
    <n v="1.166347999999999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s v="theater/plays"/>
    <n v="1.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s v="theater/plays"/>
    <n v="1.332000000000000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s v="theater/plays"/>
    <n v="1.01833333333333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s v="theater/plays"/>
    <n v="1.279500000000000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s v="theater/plays"/>
    <n v="1.149999999999999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s v="theater/plays"/>
    <n v="1.100000000000000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s v="theater/plays"/>
    <n v="1.12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s v="theater/plays"/>
    <n v="1.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s v="theater/plays"/>
    <n v="1.002444444444444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s v="theater/plays"/>
    <n v="1.02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s v="theater/plays"/>
    <n v="1.082000000000000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s v="theater/plays"/>
    <n v="1.002699999999999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s v="theater/plays"/>
    <n v="1.13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s v="theater/plays"/>
    <n v="1.27575714285714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s v="theater/plays"/>
    <n v="1.077333333333333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s v="theater/plays"/>
    <n v="2.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s v="theater/plays"/>
    <n v="1.415666666666666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s v="theater/plays"/>
    <n v="1.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s v="theater/plays"/>
    <n v="1.06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s v="theater/plays"/>
    <n v="1.04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s v="theater/plays"/>
    <n v="1.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s v="theater/plays"/>
    <n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s v="theater/plays"/>
    <n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s v="theater/plays"/>
    <n v="1.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s v="theater/plays"/>
    <n v="1.1692307692307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s v="theater/plays"/>
    <n v="1.0333333333333334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s v="theater/plays"/>
    <n v="1.077499999999999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s v="theater/plays"/>
    <n v="1.2024999999999999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s v="theater/plays"/>
    <n v="1.003789473684210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s v="theater/plays"/>
    <n v="1.0651999999999999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s v="theater/plays"/>
    <n v="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s v="theater/plays"/>
    <n v="1.106666666666666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s v="theater/plays"/>
    <n v="1.147195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s v="theater/plays"/>
    <n v="1.082592592592592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s v="theater/plays"/>
    <n v="1.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s v="theater/plays"/>
    <n v="1.870989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s v="theater/plays"/>
    <n v="1.077777777777777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s v="theater/plays"/>
    <n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s v="theater/plays"/>
    <n v="1.2024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s v="theater/plays"/>
    <n v="1.114285714285714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s v="theater/plays"/>
    <n v="1.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s v="theater/plays"/>
    <n v="0.0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s v="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s v="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s v="theater/plays"/>
    <n v="5.4545454545454543E-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s v="theater/plays"/>
    <n v="0.315466666666666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s v="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s v="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s v="theater/plays"/>
    <n v="2E-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s v="theater/plays"/>
    <n v="0.0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s v="theater/plays"/>
    <n v="3.8875E-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s v="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s v="theater/plays"/>
    <n v="1.9E-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s v="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s v="theater/plays"/>
    <n v="0.41699999999999998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s v="theater/plays"/>
    <n v="0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s v="theater/plays"/>
    <n v="4.8666666666666664E-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s v="theater/plays"/>
    <n v="0.1973684210526315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s v="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s v="theater/plays"/>
    <n v="1.7500000000000002E-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s v="theater/plays"/>
    <n v="6.6500000000000004E-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s v="theater/plays"/>
    <n v="0.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s v="theater/plays"/>
    <n v="4.3307086614173228E-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s v="theater/plays"/>
    <n v="4.0000000000000002E-4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s v="theater/plays"/>
    <n v="1.6E-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s v="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s v="theater/plays"/>
    <n v="8.9999999999999993E-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s v="theater/plays"/>
    <n v="0.201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s v="theater/plays"/>
    <n v="0.420117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s v="theater/plays"/>
    <n v="8.8500000000000002E-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s v="theater/plays"/>
    <n v="0.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s v="theater/plays"/>
    <n v="4.6699999999999998E-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s v="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s v="theater/plays"/>
    <n v="0.3811999999999999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s v="theater/plays"/>
    <n v="5.4199999999999998E-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s v="theater/plays"/>
    <n v="3.5E-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s v="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s v="theater/plays"/>
    <n v="0.108333333333333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s v="theater/plays"/>
    <n v="2.1000000000000001E-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s v="theater/plays"/>
    <n v="2.5892857142857141E-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s v="theater/plays"/>
    <n v="0.23333333333333334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s v="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s v="theater/plays"/>
    <n v="0.3360000000000000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s v="theater/plays"/>
    <n v="0.19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s v="theater/plays"/>
    <n v="4.1111111111111114E-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s v="theater/plays"/>
    <n v="0.3250000000000000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s v="theater/plays"/>
    <n v="0.0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s v="theater/plays"/>
    <n v="1.6666666666666668E-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s v="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s v="theater/plays"/>
    <n v="0.3806666666666666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s v="theater/plays"/>
    <n v="1.0500000000000001E-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s v="theater/plays"/>
    <n v="2.7300000000000001E-2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s v="theater/plays"/>
    <n v="9.0909090909090912E-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s v="theater/plays"/>
    <n v="5.0000000000000001E-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s v="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s v="theater/plays"/>
    <n v="4.5999999999999999E-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s v="theater/plays"/>
    <n v="0.20833333333333334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s v="theater/plays"/>
    <n v="4.583333333333333E-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s v="theater/plays"/>
    <n v="4.2133333333333335E-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s v="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s v="theater/plays"/>
    <n v="0.6190909090909091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s v="theater/plays"/>
    <n v="8.0000000000000002E-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s v="theater/plays"/>
    <n v="1.6666666666666666E-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s v="theater/plays"/>
    <n v="7.7999999999999996E-3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s v="theater/plays"/>
    <n v="0.0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s v="theater/plays"/>
    <n v="0.1777142857142857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s v="theater/plays"/>
    <n v="9.4166666666666662E-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s v="theater/plays"/>
    <n v="8.0000000000000004E-4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s v="theater/plays"/>
    <n v="2.75E-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s v="theater/plays"/>
    <n v="1.1111111111111112E-4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s v="theater/plays"/>
    <n v="3.3333333333333335E-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s v="theater/plays"/>
    <n v="0.36499999999999999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s v="theater/plays"/>
    <n v="0.1405817174515235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s v="theater/plays"/>
    <n v="2.0000000000000001E-4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s v="theater/plays"/>
    <n v="4.0000000000000003E-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s v="theater/plays"/>
    <n v="0.6109999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s v="theater/plays"/>
    <n v="7.8378378378378383E-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s v="theater/plays"/>
    <n v="0.218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s v="theater/plays"/>
    <n v="0.2723999999999999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s v="theater/plays"/>
    <n v="8.5000000000000006E-2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s v="theater/plays"/>
    <n v="0.2684000000000000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s v="theater/musical"/>
    <n v="1.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s v="theater/musical"/>
    <n v="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s v="theater/musical"/>
    <n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s v="theater/musical"/>
    <n v="1.0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s v="theater/musical"/>
    <n v="1.024459777777777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s v="theater/musical"/>
    <n v="1.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s v="theater/musical"/>
    <n v="1.308333333333333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s v="theater/musical"/>
    <n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s v="theater/musical"/>
    <n v="1.0206937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s v="theater/musical"/>
    <n v="1.0092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s v="theater/musical"/>
    <n v="1.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s v="theater/musical"/>
    <n v="1.050967741935483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s v="theater/musical"/>
    <n v="1.02760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s v="theater/musical"/>
    <n v="1.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s v="theater/musical"/>
    <n v="1.008857142857142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s v="theater/musical"/>
    <n v="1.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s v="theater/musical"/>
    <n v="1.33333333333333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s v="theater/musical"/>
    <n v="1.0137499999999999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s v="theater/musical"/>
    <n v="1.028750000000000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s v="theater/musical"/>
    <n v="1.07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s v="theater/spaces"/>
    <n v="4.0000000000000003E-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s v="theater/spaces"/>
    <n v="0.20424999999999999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s v="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s v="theater/spaces"/>
    <n v="0.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s v="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s v="theater/spaces"/>
    <n v="1E-3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s v="theater/spaces"/>
    <n v="4.2880000000000001E-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s v="theater/spaces"/>
    <n v="4.8000000000000001E-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s v="theater/spaces"/>
    <n v="2.5000000000000001E-2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s v="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s v="theater/spaces"/>
    <n v="2.1919999999999999E-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s v="theater/spaces"/>
    <n v="8.0250000000000002E-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s v="theater/spaces"/>
    <n v="1.5125E-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s v="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s v="theater/spaces"/>
    <n v="0.5958333333333333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s v="theater/spaces"/>
    <n v="0.1673417721518987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s v="theater/spaces"/>
    <n v="1.8666666666666668E-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s v="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s v="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s v="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s v="theater/plays"/>
    <n v="1.096200000000000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s v="theater/plays"/>
    <n v="1.21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s v="theater/plays"/>
    <n v="1.068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s v="theater/plays"/>
    <n v="1.007137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s v="theater/plays"/>
    <n v="1.090000000000000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s v="theater/plays"/>
    <n v="1.136300000000000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s v="theater/plays"/>
    <n v="1.139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s v="theater/plays"/>
    <n v="1.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s v="theater/plays"/>
    <n v="1.62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s v="theater/plays"/>
    <n v="1.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s v="theater/plays"/>
    <n v="1.001562499999999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s v="theater/plays"/>
    <n v="1.053500000000000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s v="theater/plays"/>
    <n v="1.74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s v="theater/plays"/>
    <n v="1.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s v="theater/plays"/>
    <n v="1.0012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s v="theater/plays"/>
    <n v="1.714285714285714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s v="theater/plays"/>
    <n v="1.13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s v="theater/plays"/>
    <n v="1.294666666666666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s v="theater/plays"/>
    <n v="1.01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s v="theater/plays"/>
    <n v="1.091666666666666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s v="theater/spaces"/>
    <n v="1.2892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s v="theater/spaces"/>
    <n v="1.020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s v="theater/spaces"/>
    <n v="1.46539577586206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s v="theater/spaces"/>
    <n v="1.0035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s v="theater/spaces"/>
    <n v="1.216499999999999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s v="theater/spaces"/>
    <n v="1.0549999999999999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s v="theater/spaces"/>
    <n v="1.104008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s v="theater/spaces"/>
    <n v="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s v="theater/spaces"/>
    <n v="1.7653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s v="theater/spaces"/>
    <n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s v="theater/spaces"/>
    <n v="1.032941176470588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s v="theater/spaces"/>
    <n v="1.044999999999999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s v="theater/spaces"/>
    <n v="1.002999999999999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s v="theater/spaces"/>
    <n v="4.577466666666667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s v="theater/spaces"/>
    <n v="1.049600000000000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s v="theater/spaces"/>
    <n v="1.719428571428571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s v="theater/spaces"/>
    <n v="1.037300000000000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s v="theater/spaces"/>
    <n v="1.030289999999999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s v="theater/spaces"/>
    <n v="1.18888888888888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s v="theater/spaces"/>
    <n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s v="theater/spaces"/>
    <n v="3.186998891045189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s v="theater/spaces"/>
    <n v="1.085061428571428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s v="theater/spaces"/>
    <n v="1.011666666666666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s v="theater/spaces"/>
    <n v="1.1281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s v="theater/spaces"/>
    <n v="1.204962264150943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s v="theater/spaces"/>
    <n v="1.077499999999999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s v="theater/spaces"/>
    <n v="1.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s v="theater/spaces"/>
    <n v="1.011666666666666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s v="theater/spaces"/>
    <n v="1.1975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s v="theater/spaces"/>
    <n v="1.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s v="theater/spaces"/>
    <n v="1.236666666666666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s v="theater/spaces"/>
    <n v="1.1712499999999999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s v="theater/spaces"/>
    <n v="1.56960000000000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s v="theater/spaces"/>
    <n v="1.13104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s v="theater/spaces"/>
    <n v="1.031764705882352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s v="theater/spaces"/>
    <n v="1.02611764705882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s v="theater/spaces"/>
    <n v="1.058409090909090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s v="theater/spaces"/>
    <n v="1.007142857142857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s v="theater/spaces"/>
    <n v="1.212333333333333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s v="theater/spaces"/>
    <n v="1.005714285714285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s v="theater/spaces"/>
    <n v="1.160222222222222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s v="theater/spaces"/>
    <n v="1.0087999999999999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s v="theater/spaces"/>
    <n v="1.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s v="theater/spaces"/>
    <n v="2.4641999999999999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s v="theater/spaces"/>
    <n v="3.02199999999999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s v="theater/spaces"/>
    <n v="1.433333333333333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s v="theater/spaces"/>
    <n v="1.314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s v="theater/spaces"/>
    <n v="1.6801999999999999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s v="theater/spaces"/>
    <n v="1.0967666666666667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s v="theater/spaces"/>
    <n v="1.06685714285714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s v="theater/spaces"/>
    <n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s v="theater/spaces"/>
    <n v="1.27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s v="theater/spaces"/>
    <n v="1.465333333333333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s v="theater/spaces"/>
    <n v="1.125359999999999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s v="theater/spaces"/>
    <n v="1.087868400000000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s v="theater/spaces"/>
    <n v="1.2673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s v="theater/spaces"/>
    <n v="2.132000000000000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s v="theater/spaces"/>
    <n v="1.004999999999999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s v="theater/spaces"/>
    <n v="1.087138999999999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s v="theater/spaces"/>
    <n v="1.07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s v="theater/spaces"/>
    <n v="1.10481927710843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s v="theater/spaces"/>
    <n v="1.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s v="theater/spaces"/>
    <n v="1.100066666666666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s v="theater/spaces"/>
    <n v="1.093416666666666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s v="theater/spaces"/>
    <n v="1.327065000000000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s v="theater/spaces"/>
    <n v="1.908481012658227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s v="theater/spaces"/>
    <n v="1.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s v="theater/spaces"/>
    <n v="1.663999999999999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s v="theater/spaces"/>
    <n v="1.066666666666666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s v="theater/spaces"/>
    <n v="1.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s v="theater/spaces"/>
    <n v="0.2362857142857142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s v="theater/spaces"/>
    <n v="1.5E-3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s v="theater/spaces"/>
    <n v="4.0000000000000001E-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s v="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s v="theater/spaces"/>
    <n v="5.0000000000000002E-5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s v="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s v="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s v="theater/spaces"/>
    <n v="1.6666666666666666E-4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s v="theater/spaces"/>
    <n v="3.0066666666666665E-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s v="theater/spaces"/>
    <n v="1.5227272727272728E-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s v="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s v="theater/spaces"/>
    <n v="0.6683999999999999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s v="theater/spaces"/>
    <n v="0.195666666666666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s v="theater/spaces"/>
    <n v="0.11294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s v="theater/spaces"/>
    <n v="4.0000000000000002E-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s v="theater/spaces"/>
    <n v="0.1198571428571428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s v="theater/spaces"/>
    <n v="2.5000000000000001E-2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s v="theater/spaces"/>
    <n v="6.9999999999999999E-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s v="theater/spaces"/>
    <n v="0.1409999999999999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s v="theater/spaces"/>
    <n v="3.3399999999999999E-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s v="theater/spaces"/>
    <n v="0.5977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s v="theater/spaces"/>
    <n v="1.6666666666666666E-4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s v="theater/spaces"/>
    <n v="2.3035714285714285E-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s v="theater/spaces"/>
    <n v="8.8000000000000003E-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s v="theater/spaces"/>
    <n v="8.6400000000000005E-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s v="theater/spaces"/>
    <n v="0.1506000000000000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s v="theater/spaces"/>
    <n v="4.7727272727272731E-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s v="theater/spaces"/>
    <n v="1.1833333333333333E-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s v="theater/spaces"/>
    <n v="8.4173998587352451E-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s v="theater/spaces"/>
    <n v="1.8799999999999999E-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s v="theater/spaces"/>
    <n v="2.1029999999999998E-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s v="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s v="theater/spaces"/>
    <n v="2.8E-3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s v="theater/spaces"/>
    <n v="0.11579206701157921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s v="theater/spaces"/>
    <n v="2.4400000000000002E-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s v="theater/spaces"/>
    <n v="2.5000000000000001E-3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s v="theater/spaces"/>
    <n v="6.2500000000000003E-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s v="theater/spaces"/>
    <n v="1.9384615384615384E-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s v="theater/spaces"/>
    <n v="0.2341600000000000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s v="theater/spaces"/>
    <n v="5.080888888888889E-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s v="theater/spaces"/>
    <n v="0.15920000000000001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s v="theater/spaces"/>
    <n v="1.1831900000000001E-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s v="theater/spaces"/>
    <n v="0.2275000000000000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s v="theater/spaces"/>
    <n v="2.5000000000000001E-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s v="theater/spaces"/>
    <n v="3.351206434316354E-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s v="theater/spaces"/>
    <n v="3.9750000000000001E-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s v="theater/spaces"/>
    <n v="0.171500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s v="theater/spaces"/>
    <n v="3.608004104669061E-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s v="theater/spaces"/>
    <n v="0.1390000000000000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s v="theater/spaces"/>
    <n v="0.1522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s v="theater/spaces"/>
    <n v="0.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s v="theater/spaces"/>
    <n v="0.391125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s v="theater/spaces"/>
    <n v="2.6829268292682929E-3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s v="theater/spaces"/>
    <n v="0.29625000000000001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s v="theater/spaces"/>
    <n v="0.4236099230111206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s v="theater/spaces"/>
    <n v="4.1000000000000002E-2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s v="theater/spaces"/>
    <n v="0.19762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s v="theater/spaces"/>
    <n v="5.1999999999999995E-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s v="theater/spaces"/>
    <n v="0.2503018867924528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s v="theater/spaces"/>
    <n v="4.0000000000000002E-4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s v="theater/spaces"/>
    <n v="0.2664000000000000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s v="theater/spaces"/>
    <n v="4.7363636363636365E-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s v="theater/spaces"/>
    <n v="4.2435339894712751E-2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s v="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s v="theater/spaces"/>
    <n v="0.0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s v="theater/spaces"/>
    <n v="0.57333333333333336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s v="theater/spaces"/>
    <n v="1E-3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s v="theater/spaces"/>
    <n v="3.0999999999999999E-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s v="theater/spaces"/>
    <n v="5.0000000000000001E-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s v="theater/spaces"/>
    <n v="9.8461538461538464E-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s v="theater/spaces"/>
    <n v="6.6666666666666671E-3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s v="theater/spaces"/>
    <n v="0.582914572864321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s v="theater/spaces"/>
    <n v="0.6815360000000000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s v="theater/spaces"/>
    <n v="3.2499999999999997E-5"/>
    <x v="1"/>
    <x v="38"/>
  </r>
  <r>
    <n v="3125"/>
    <s v="N/A (Canceled)"/>
    <s v="N/A"/>
    <n v="1500000"/>
    <n v="0"/>
    <x v="1"/>
    <x v="0"/>
    <s v="USD"/>
    <n v="1452142672"/>
    <n v="1449550672"/>
    <b v="0"/>
    <n v="0"/>
    <s v="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s v="theater/spaces"/>
    <n v="4.1599999999999998E-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s v="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s v="theater/plays"/>
    <n v="1.086066666666666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s v="theater/plays"/>
    <n v="8.0000000000000002E-3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s v="theater/plays"/>
    <n v="3.7499999999999999E-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s v="theater/plays"/>
    <n v="0.1573170731707317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s v="theater/plays"/>
    <n v="3.3333333333333332E-4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s v="theater/plays"/>
    <n v="1.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s v="theater/plays"/>
    <n v="0.2250000000000000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s v="theater/plays"/>
    <n v="0.2084942084942084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s v="theater/plays"/>
    <n v="1.27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s v="theater/plays"/>
    <n v="3.3333333333333333E-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s v="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s v="theater/plays"/>
    <n v="5.3999999999999999E-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s v="theater/plays"/>
    <n v="9.5999999999999992E-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s v="theater/plays"/>
    <n v="0.51600000000000001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s v="theater/plays"/>
    <n v="1.6363636363636365E-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s v="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s v="theater/plays"/>
    <n v="0.75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s v="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s v="theater/plays"/>
    <n v="0.10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s v="theater/plays"/>
    <n v="1.175249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s v="theater/plays"/>
    <n v="1.3116666666666668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s v="theater/plays"/>
    <n v="1.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s v="theater/plays"/>
    <n v="1.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s v="theater/plays"/>
    <n v="1.00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s v="theater/plays"/>
    <n v="1.059545454545454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s v="theater/plays"/>
    <n v="3.3558333333333334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s v="theater/plays"/>
    <n v="1.129285714285714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s v="theater/plays"/>
    <n v="1.88504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s v="theater/plays"/>
    <n v="1.018181818181818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s v="theater/plays"/>
    <n v="1.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s v="theater/plays"/>
    <n v="1.13999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s v="theater/plays"/>
    <n v="1.3348133333333334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s v="theater/plays"/>
    <n v="1.0153333333333334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s v="theater/plays"/>
    <n v="1.0509999999999999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s v="theater/plays"/>
    <n v="1.271500000000000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s v="theater/plays"/>
    <n v="1.111538461538461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s v="theater/plays"/>
    <n v="1.067600000000000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s v="theater/plays"/>
    <n v="1.626666666666666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s v="theater/plays"/>
    <n v="1.602280857142857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s v="theater/plays"/>
    <n v="1.161666666666666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s v="theater/plays"/>
    <n v="1.24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s v="theater/plays"/>
    <n v="1.03012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s v="theater/plays"/>
    <n v="1.122500000000000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s v="theater/plays"/>
    <n v="1.088142857142857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s v="theater/plays"/>
    <n v="1.149999999999999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s v="theater/plays"/>
    <n v="1.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s v="theater/plays"/>
    <n v="1.011333333333333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s v="theater/plays"/>
    <n v="1.095599999999999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s v="theater/plays"/>
    <n v="1.14842105263157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s v="theater/plays"/>
    <n v="1.1739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s v="theater/plays"/>
    <n v="1.7173333333333334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s v="theater/plays"/>
    <n v="1.141623809523809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s v="theater/plays"/>
    <n v="1.197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s v="theater/plays"/>
    <n v="1.09000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s v="theater/plays"/>
    <n v="1.0088571428571429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s v="theater/plays"/>
    <n v="1.090000000000000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s v="theater/plays"/>
    <n v="1.072093023255813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s v="theater/plays"/>
    <n v="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s v="theater/plays"/>
    <n v="1.021875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s v="theater/plays"/>
    <n v="1.162933333333333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s v="theater/musical"/>
    <n v="0.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s v="theater/musical"/>
    <n v="0.1232727272727272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s v="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s v="theater/musical"/>
    <n v="4.0266666666666666E-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s v="theater/musical"/>
    <n v="1.0200000000000001E-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s v="theater/musical"/>
    <n v="0.117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s v="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s v="theater/musical"/>
    <n v="0.5914285714285714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s v="theater/musical"/>
    <n v="5.9999999999999995E-4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s v="theater/musical"/>
    <n v="0.114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s v="theater/musical"/>
    <n v="3.6666666666666666E-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s v="theater/musical"/>
    <n v="0.5215999999999999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s v="theater/musical"/>
    <n v="2.0000000000000002E-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s v="theater/musical"/>
    <n v="1.2500000000000001E-2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s v="theater/musical"/>
    <n v="0.54520000000000002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s v="theater/musical"/>
    <n v="0.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s v="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s v="theater/musical"/>
    <n v="3.4125000000000003E-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s v="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s v="theater/musical"/>
    <n v="0.4636363636363636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s v="theater/plays"/>
    <n v="1.034999999999999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s v="theater/plays"/>
    <n v="1.1932315789473684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s v="theater/plays"/>
    <n v="1.257666666666666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s v="theater/plays"/>
    <n v="1.1974347826086957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s v="theater/plays"/>
    <n v="1.26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s v="theater/plays"/>
    <n v="1.001166666666666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s v="theater/plays"/>
    <n v="1.021333333333333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s v="theater/plays"/>
    <n v="1.003514285714285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s v="theater/plays"/>
    <n v="1.0004999999999999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s v="theater/plays"/>
    <n v="1.160222222222222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s v="theater/plays"/>
    <n v="1.020999999999999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s v="theater/plays"/>
    <n v="1.001100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s v="theater/plays"/>
    <n v="1.008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s v="theater/plays"/>
    <n v="1.0342499999999999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s v="theater/plays"/>
    <n v="1.24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s v="theater/plays"/>
    <n v="1.095161290322580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s v="theater/plays"/>
    <n v="1.020333333333333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s v="theater/plays"/>
    <n v="1.02350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s v="theater/plays"/>
    <n v="1.041666666666666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s v="theater/plays"/>
    <n v="1.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s v="theater/plays"/>
    <n v="1.023428571428571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s v="theater/plays"/>
    <n v="1.07865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s v="theater/plays"/>
    <n v="1.098846153846153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s v="theater/plays"/>
    <n v="1.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s v="theater/plays"/>
    <n v="1.31200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s v="theater/plays"/>
    <n v="1.187999999999999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s v="theater/plays"/>
    <n v="1.003927500000000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s v="theater/plays"/>
    <n v="1.032066666666666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s v="theater/plays"/>
    <n v="1.00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s v="theater/plays"/>
    <n v="1.007875428571428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s v="theater/plays"/>
    <n v="1.1232142857142857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s v="theater/plays"/>
    <n v="1.059191402251791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s v="theater/plays"/>
    <n v="1.00566666666666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s v="theater/plays"/>
    <n v="1.1530588235294117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s v="theater/plays"/>
    <n v="1.27304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s v="theater/plays"/>
    <n v="1.02837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s v="theater/plays"/>
    <n v="1.029374999999999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s v="theater/plays"/>
    <n v="1.04304761904761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s v="theater/plays"/>
    <n v="1.112200000000000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s v="theater/plays"/>
    <n v="1.058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s v="theater/plays"/>
    <n v="1.007916666666666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s v="theater/plays"/>
    <n v="1.049272727272727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s v="theater/plays"/>
    <n v="1.0155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s v="theater/plays"/>
    <n v="1.107333333333333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s v="theater/plays"/>
    <n v="1.278222222222222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s v="theater/plays"/>
    <n v="1.018250000000000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s v="theater/plays"/>
    <n v="1.01257692307692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s v="theater/plays"/>
    <n v="1.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s v="theater/plays"/>
    <n v="1.280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s v="theater/plays"/>
    <n v="1.0629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s v="theater/plays"/>
    <n v="1.052142857142857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s v="theater/plays"/>
    <n v="1.06167826086956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s v="theater/plays"/>
    <n v="1.092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s v="theater/plays"/>
    <n v="1.00454545454545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s v="theater/plays"/>
    <n v="1.030409836065573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s v="theater/plays"/>
    <n v="1.12166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s v="theater/plays"/>
    <n v="1.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s v="theater/plays"/>
    <n v="1.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s v="theater/plays"/>
    <n v="1.31283333333333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s v="theater/plays"/>
    <n v="1.0209999999999999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s v="theater/plays"/>
    <n v="1.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s v="theater/plays"/>
    <n v="1.014999999999999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s v="theater/plays"/>
    <n v="1.016666666666666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s v="theater/plays"/>
    <n v="1.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s v="theater/plays"/>
    <n v="1.544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s v="theater/plays"/>
    <n v="1.074000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s v="theater/plays"/>
    <n v="1.0132258064516129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s v="theater/plays"/>
    <n v="1.0027777777777778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s v="theater/plays"/>
    <n v="1.1684444444444444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s v="theater/plays"/>
    <n v="1.086000000000000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s v="theater/plays"/>
    <n v="1.03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s v="theater/plays"/>
    <n v="1.142758620689655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s v="theater/plays"/>
    <n v="1.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s v="theater/plays"/>
    <n v="1.21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s v="theater/plays"/>
    <n v="1.02646774193548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s v="theater/plays"/>
    <n v="1.047500000000000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s v="theater/plays"/>
    <n v="1.01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s v="theater/plays"/>
    <n v="1.121024204840968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s v="theater/plays"/>
    <n v="1.017666666666666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s v="theater/plays"/>
    <n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s v="theater/plays"/>
    <n v="1.002648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s v="theater/plays"/>
    <n v="1.33042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s v="theater/plays"/>
    <n v="1.21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s v="theater/plays"/>
    <n v="1.1399999999999999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s v="theater/plays"/>
    <n v="2.861386138613861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s v="theater/plays"/>
    <n v="1.704444444444444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s v="theater/plays"/>
    <n v="1.18333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s v="theater/plays"/>
    <n v="1.028585714285714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s v="theater/plays"/>
    <n v="1.440666666666666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s v="theater/plays"/>
    <n v="1.0007272727272727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s v="theater/plays"/>
    <n v="1.017300000000000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s v="theater/plays"/>
    <n v="1.161999999999999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s v="theater/plays"/>
    <n v="1.361666666666666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s v="theater/plays"/>
    <n v="1.334666666666666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s v="theater/plays"/>
    <n v="1.033928571428571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s v="theater/plays"/>
    <n v="1.158888888888888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s v="theater/plays"/>
    <n v="1.045166666666666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s v="theater/plays"/>
    <n v="1.020250000000000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s v="theater/plays"/>
    <n v="1.753333333333333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s v="theater/plays"/>
    <n v="1.066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s v="theater/plays"/>
    <n v="1.222857142857142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s v="theater/plays"/>
    <n v="1.5942857142857143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s v="theater/plays"/>
    <n v="1.000769230769230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s v="theater/plays"/>
    <n v="1.09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s v="theater/plays"/>
    <n v="1.000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s v="theater/plays"/>
    <n v="1.160500000000000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s v="theater/plays"/>
    <n v="2.1074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s v="theater/plays"/>
    <n v="1.100000000000000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s v="theater/plays"/>
    <n v="1.000867342591803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s v="theater/plays"/>
    <n v="1.061904761904761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s v="theater/plays"/>
    <n v="1.25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s v="theater/plays"/>
    <n v="1.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s v="theater/plays"/>
    <n v="1.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s v="theater/plays"/>
    <n v="1.074000000000000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s v="theater/plays"/>
    <n v="1.015151515151515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s v="theater/plays"/>
    <n v="1.25899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s v="theater/plays"/>
    <n v="1.016666666666666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s v="theater/plays"/>
    <n v="1.12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s v="theater/plays"/>
    <n v="1.013749999999999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s v="theater/plays"/>
    <n v="1.01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s v="theater/plays"/>
    <n v="1.463888888888888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s v="theater/plays"/>
    <n v="1.167999999999999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s v="theater/plays"/>
    <n v="1.062666666666666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s v="theater/plays"/>
    <n v="1.0451999999999999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s v="theater/plays"/>
    <n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s v="theater/plays"/>
    <n v="1.045714285714285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s v="theater/plays"/>
    <n v="1.386205114957375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s v="theater/plays"/>
    <n v="1.003200000000000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s v="theater/plays"/>
    <n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s v="theater/plays"/>
    <n v="1.102000000000000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s v="theater/plays"/>
    <n v="1.021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s v="theater/plays"/>
    <n v="1.043500000000000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s v="theater/plays"/>
    <n v="1.381666666666666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s v="theater/plays"/>
    <n v="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s v="theater/plays"/>
    <n v="1.016666666666666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s v="theater/plays"/>
    <n v="1.714285714285714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s v="theater/plays"/>
    <n v="1.014444444444444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s v="theater/plays"/>
    <n v="1.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s v="theater/plays"/>
    <n v="1.100000000000000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s v="theater/plays"/>
    <n v="1.194499999999999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s v="theater/plays"/>
    <n v="1.00290909090909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s v="theater/plays"/>
    <n v="1.53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s v="theater/plays"/>
    <n v="1.04428571428571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s v="theater/plays"/>
    <n v="1.0109999999999999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s v="theater/plays"/>
    <n v="1.0751999999999999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s v="theater/plays"/>
    <n v="3.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s v="theater/plays"/>
    <n v="1.019333333333333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s v="theater/plays"/>
    <n v="1.262857142857142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s v="theater/plays"/>
    <n v="1.01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s v="theater/plays"/>
    <n v="1.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s v="theater/plays"/>
    <n v="1.029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s v="theater/plays"/>
    <n v="1.06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s v="theater/plays"/>
    <n v="1.013777777777777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s v="theater/plays"/>
    <n v="1.134600000000000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s v="theater/plays"/>
    <n v="2.180000000000000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s v="theater/plays"/>
    <n v="1.0141935483870967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s v="theater/plays"/>
    <n v="1.059333333333333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s v="theater/plays"/>
    <n v="1.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s v="theater/plays"/>
    <n v="2.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s v="theater/plays"/>
    <n v="1.18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s v="theater/plays"/>
    <n v="1.04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s v="theater/plays"/>
    <n v="1.038999999999999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s v="theater/plays"/>
    <n v="1.177333333333333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s v="theater/plays"/>
    <n v="1.38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s v="theater/plays"/>
    <n v="1.034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s v="theater/plays"/>
    <n v="1.002499999999999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s v="theater/plays"/>
    <n v="1.065714285714285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s v="theater/plays"/>
    <n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s v="theater/plays"/>
    <n v="1.000124999999999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s v="theater/plays"/>
    <n v="1.0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s v="theater/plays"/>
    <n v="1.076363636363636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s v="theater/plays"/>
    <n v="1.036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s v="theater/plays"/>
    <n v="1.044333333333333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s v="theater/plays"/>
    <n v="1.022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s v="theater/plays"/>
    <n v="1.007428571428571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s v="theater/plays"/>
    <n v="1.117142857142857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s v="theater/plays"/>
    <n v="1.00011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s v="theater/plays"/>
    <n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s v="theater/plays"/>
    <n v="1.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s v="theater/plays"/>
    <n v="1.168666666666666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s v="theater/plays"/>
    <n v="1.038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s v="theater/plays"/>
    <n v="1.14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s v="theater/plays"/>
    <n v="1.02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s v="theater/plays"/>
    <n v="2.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s v="theater/plays"/>
    <n v="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s v="theater/plays"/>
    <n v="1.058000000000000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s v="theater/plays"/>
    <n v="1.423636363636363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s v="theater/plays"/>
    <n v="1.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s v="theater/plays"/>
    <n v="1.043333333333333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s v="theater/plays"/>
    <n v="1.12000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s v="theater/plays"/>
    <n v="1.110749999999999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s v="theater/plays"/>
    <n v="1.03750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s v="theater/plays"/>
    <n v="1.00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s v="theater/plays"/>
    <n v="1.018620689655172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s v="theater/plays"/>
    <n v="1.097666666666666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s v="theater/plays"/>
    <n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s v="theater/plays"/>
    <n v="1.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s v="theater/plays"/>
    <n v="1.375714285714285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s v="theater/plays"/>
    <n v="1.003100000000000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s v="theater/plays"/>
    <n v="1.07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s v="theater/plays"/>
    <n v="2.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s v="theater/plays"/>
    <n v="1.23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s v="theater/plays"/>
    <n v="1.08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s v="theater/plays"/>
    <n v="1.035666666666666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s v="theater/plays"/>
    <n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s v="theater/plays"/>
    <n v="1.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s v="theater/plays"/>
    <n v="1.0349999999999999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s v="theater/plays"/>
    <n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s v="theater/plays"/>
    <n v="1.19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s v="theater/plays"/>
    <n v="1.000005882352941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s v="theater/plays"/>
    <n v="1.0087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s v="theater/plays"/>
    <n v="1.065454545454545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s v="theater/plays"/>
    <n v="1.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s v="theater/plays"/>
    <n v="1.01150000000000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s v="theater/plays"/>
    <n v="1.09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s v="theater/plays"/>
    <n v="1.4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s v="theater/plays"/>
    <n v="1.035833333333333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s v="theater/plays"/>
    <n v="1.02970333333333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s v="theater/plays"/>
    <n v="1.08133333333333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s v="theater/plays"/>
    <n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s v="theater/plays"/>
    <n v="1.027500000000000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s v="theater/plays"/>
    <n v="1.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s v="theater/plays"/>
    <n v="1.085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s v="theater/plays"/>
    <n v="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s v="theater/plays"/>
    <n v="1.096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s v="theater/plays"/>
    <n v="1.002631578947368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s v="theater/plays"/>
    <n v="1.055500000000000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s v="theater/plays"/>
    <n v="1.120000000000000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s v="theater/plays"/>
    <n v="1.0589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s v="theater/plays"/>
    <n v="1.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s v="theater/plays"/>
    <n v="1.042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s v="theater/plays"/>
    <n v="1.346783333333333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s v="theater/plays"/>
    <n v="1.05218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s v="theater/plays"/>
    <n v="1.02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s v="theater/plays"/>
    <n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s v="theater/plays"/>
    <n v="1.85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s v="theater/plays"/>
    <n v="2.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s v="theater/plays"/>
    <n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s v="theater/plays"/>
    <n v="1.082000000000000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s v="theater/plays"/>
    <n v="1.078000000000000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s v="theater/plays"/>
    <n v="1.097619047619047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s v="theater/plays"/>
    <n v="1.706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s v="theater/plays"/>
    <n v="1.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s v="theater/plays"/>
    <n v="1.01230769230769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s v="theater/plays"/>
    <n v="1.53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s v="theater/plays"/>
    <n v="1.283333333333333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s v="theater/plays"/>
    <n v="1.007142857142857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s v="theater/plays"/>
    <n v="1.006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s v="theater/plays"/>
    <n v="1.91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s v="theater/plays"/>
    <n v="1.40199999999999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s v="theater/plays"/>
    <n v="1.243353783231083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s v="theater/plays"/>
    <n v="1.2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s v="theater/plays"/>
    <n v="1.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s v="theater/plays"/>
    <n v="1.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s v="theater/plays"/>
    <n v="2.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s v="theater/plays"/>
    <n v="1.033800000000000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s v="theater/plays"/>
    <n v="1.02323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s v="theater/plays"/>
    <n v="1.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s v="theater/plays"/>
    <n v="1.271428571428571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s v="theater/plays"/>
    <n v="1.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s v="theater/plays"/>
    <n v="1.217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s v="theater/plays"/>
    <n v="1.133928571428571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s v="theater/plays"/>
    <n v="1.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s v="theater/plays"/>
    <n v="2.14599999999999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s v="theater/plays"/>
    <n v="1.020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s v="theater/plays"/>
    <n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s v="theater/plays"/>
    <n v="1.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s v="theater/plays"/>
    <n v="1.133333333333333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s v="theater/plays"/>
    <n v="1.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s v="theater/plays"/>
    <n v="1.153333333333333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s v="theater/plays"/>
    <n v="1.128500000000000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s v="theater/plays"/>
    <n v="1.278666666666666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s v="theater/plays"/>
    <n v="1.4266666666666667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s v="theater/plays"/>
    <n v="1.187999999999999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s v="theater/plays"/>
    <n v="1.3833333333333333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s v="theater/plays"/>
    <n v="1.59940298507462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s v="theater/plays"/>
    <n v="1.142400000000000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s v="theater/plays"/>
    <n v="1.006060606060606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s v="theater/plays"/>
    <n v="1.55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s v="theater/plays"/>
    <n v="1.277500000000000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s v="theater/plays"/>
    <n v="1.212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s v="theater/plays"/>
    <n v="1.12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s v="theater/plays"/>
    <n v="1.274999999999999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s v="theater/plays"/>
    <n v="1.582000000000000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s v="theater/plays"/>
    <n v="1.0526894736842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s v="theater/plays"/>
    <n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s v="theater/plays"/>
    <n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s v="theater/plays"/>
    <n v="1.068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s v="theater/plays"/>
    <n v="1.24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s v="theater/plays"/>
    <n v="1.087040618955512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s v="theater/plays"/>
    <n v="1.02424242424242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s v="theater/plays"/>
    <n v="1.05499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s v="theater/plays"/>
    <n v="1.0629999999999999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s v="theater/plays"/>
    <n v="1.006666666666666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s v="theater/plays"/>
    <n v="1.05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s v="theater/plays"/>
    <n v="1.075599999999999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s v="theater/plays"/>
    <n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s v="theater/plays"/>
    <n v="1.037600000000000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s v="theater/plays"/>
    <n v="1.014999999999999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s v="theater/plays"/>
    <n v="1.04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s v="theater/plays"/>
    <n v="1.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s v="theater/plays"/>
    <n v="1.0633333333333332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s v="theater/plays"/>
    <n v="1.005555555555555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s v="theater/plays"/>
    <n v="1.01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s v="theater/plays"/>
    <n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s v="theater/plays"/>
    <n v="1.183928571428571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s v="theater/plays"/>
    <n v="1.10000000000000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s v="theater/plays"/>
    <n v="1.026666666666666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s v="theater/plays"/>
    <n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s v="theater/plays"/>
    <n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s v="theater/plays"/>
    <n v="1.1004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s v="theater/plays"/>
    <n v="1.01350000000000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s v="theater/plays"/>
    <n v="1.00750000000000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s v="theater/plays"/>
    <n v="1.694285714285714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s v="theater/plays"/>
    <n v="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s v="theater/plays"/>
    <n v="1.136500000000000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s v="theater/plays"/>
    <n v="1.0156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s v="theater/plays"/>
    <n v="1.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s v="theater/plays"/>
    <n v="1.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s v="theater/plays"/>
    <n v="1.169166666666666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s v="theater/plays"/>
    <n v="1.011515151515151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s v="theater/plays"/>
    <n v="1.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s v="theater/plays"/>
    <n v="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s v="theater/plays"/>
    <n v="1.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s v="theater/plays"/>
    <n v="1.1895833333333334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s v="theater/plays"/>
    <n v="1.26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s v="theater/plays"/>
    <n v="1.562000000000000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s v="theater/plays"/>
    <n v="1.031500000000000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s v="theater/plays"/>
    <n v="1.533333333333333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s v="theater/plays"/>
    <n v="1.80444444444444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s v="theater/plays"/>
    <n v="1.284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s v="theater/plays"/>
    <n v="1.196666666666666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s v="theater/plays"/>
    <n v="1.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s v="theater/plays"/>
    <n v="1.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s v="theater/plays"/>
    <n v="1.022363636363636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s v="theater/plays"/>
    <n v="1.046666666666666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s v="theater/plays"/>
    <n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s v="theater/plays"/>
    <n v="1.00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s v="theater/plays"/>
    <n v="1.0227272727272727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s v="theater/plays"/>
    <n v="1.144092857142857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s v="theater/plays"/>
    <n v="1.01904761904761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s v="theater/plays"/>
    <n v="1.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s v="theater/plays"/>
    <n v="1.04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s v="theater/plays"/>
    <n v="1.018333333333333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s v="theater/plays"/>
    <n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s v="theater/plays"/>
    <n v="1.062727272727272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s v="theater/plays"/>
    <n v="1.134221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s v="theater/plays"/>
    <n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s v="theater/plays"/>
    <n v="1.004545454545454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s v="theater/plays"/>
    <n v="1.0003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s v="theater/plays"/>
    <n v="1.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s v="theater/plays"/>
    <n v="1.034999999999999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s v="theater/plays"/>
    <n v="1.084375000000000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s v="theater/plays"/>
    <n v="1.02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s v="theater/plays"/>
    <n v="1.488888888888888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s v="theater/plays"/>
    <n v="1.0549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s v="theater/plays"/>
    <n v="1.004999999999999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s v="theater/plays"/>
    <n v="1.305555555555555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s v="theater/plays"/>
    <n v="1.047500000000000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s v="theater/plays"/>
    <n v="1.088000000000000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s v="theater/plays"/>
    <n v="1.110000000000000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s v="theater/plays"/>
    <n v="1.0047999999999999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s v="theater/plays"/>
    <n v="1.143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s v="theater/plays"/>
    <n v="1.220666666666666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s v="theater/plays"/>
    <n v="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s v="theater/plays"/>
    <n v="1.02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s v="theater/plays"/>
    <n v="1.061206896551724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s v="theater/plays"/>
    <n v="1.01330000000000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s v="theater/plays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s v="theater/plays"/>
    <n v="1.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s v="theater/plays"/>
    <n v="1.000133333333333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s v="theater/plays"/>
    <n v="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s v="theater/plays"/>
    <n v="1.138888888888888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s v="theater/plays"/>
    <n v="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s v="theater/plays"/>
    <n v="2.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s v="theater/plays"/>
    <n v="1.08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s v="theater/plays"/>
    <n v="1.15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s v="theater/plays"/>
    <n v="1.191176470588235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s v="theater/plays"/>
    <n v="1.0942666666666667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s v="theater/plays"/>
    <n v="1.26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s v="theater/plays"/>
    <n v="1.004999999999999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s v="theater/plays"/>
    <n v="1.27499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s v="theater/plays"/>
    <n v="1.000599999999999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s v="theater/plays"/>
    <n v="1.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s v="theater/plays"/>
    <n v="1.272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s v="theater/plays"/>
    <n v="1.106333333333333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s v="theater/plays"/>
    <n v="1.259374999999999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s v="theater/plays"/>
    <n v="1.185000000000000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s v="theater/plays"/>
    <n v="1.0772727272727274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s v="theater/plays"/>
    <n v="1.02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s v="theater/plays"/>
    <n v="1.10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s v="theater/plays"/>
    <n v="2.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s v="theater/plays"/>
    <n v="1.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s v="theater/plays"/>
    <n v="1.043500000000000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s v="theater/plays"/>
    <n v="1.000499999999999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s v="theater/plays"/>
    <n v="1.7066666666666668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s v="theater/plays"/>
    <n v="1.128333333333333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s v="theater/plays"/>
    <n v="1.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s v="theater/plays"/>
    <n v="1.302666666666666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s v="theater/plays"/>
    <n v="1.054545454545454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s v="theater/plays"/>
    <n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s v="theater/plays"/>
    <n v="1.533163265306122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s v="theater/plays"/>
    <n v="1.623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s v="theater/plays"/>
    <n v="1.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s v="theater/plays"/>
    <n v="1.4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s v="theater/plays"/>
    <n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s v="theater/plays"/>
    <n v="1.00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s v="theater/plays"/>
    <n v="1.06800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s v="theater/plays"/>
    <n v="1.24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s v="theater/plays"/>
    <n v="1.189189189189189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s v="theater/plays"/>
    <n v="1.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s v="theater/plays"/>
    <n v="1.129999999999999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s v="theater/plays"/>
    <n v="1.05190476190476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s v="theater/plays"/>
    <n v="1.097333333333333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s v="theater/plays"/>
    <n v="1.0009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s v="theater/plays"/>
    <n v="1.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s v="theater/plays"/>
    <n v="1.049333333333333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s v="theater/plays"/>
    <n v="1.026666666666666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s v="theater/plays"/>
    <n v="1.018250000000000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s v="theater/plays"/>
    <n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s v="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s v="theater/musical"/>
    <n v="1.9999999999999999E-6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s v="theater/musical"/>
    <n v="3.3333333333333332E-4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s v="theater/musical"/>
    <n v="0.5102339181286549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s v="theater/musical"/>
    <n v="0.2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s v="theater/musical"/>
    <n v="0.35239999999999999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s v="theater/musical"/>
    <n v="4.2466666666666666E-2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s v="theater/musical"/>
    <n v="0.3645714285714285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s v="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s v="theater/musical"/>
    <n v="0.3086666666666666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s v="theater/musical"/>
    <n v="6.545454545454546E-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s v="theater/musical"/>
    <n v="4.0000000000000003E-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s v="theater/musical"/>
    <n v="5.5E-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s v="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s v="theater/musical"/>
    <n v="2.1428571428571429E-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s v="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s v="theater/musical"/>
    <n v="0.1642000000000000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s v="theater/musical"/>
    <n v="1E-3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s v="theater/musical"/>
    <n v="4.8099999999999997E-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s v="theater/musical"/>
    <n v="0.0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s v="theater/plays"/>
    <n v="1.00382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s v="theater/plays"/>
    <n v="1.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s v="theater/plays"/>
    <n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s v="theater/plays"/>
    <n v="1.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s v="theater/plays"/>
    <n v="2.506666666666666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s v="theater/plays"/>
    <n v="1.004999999999999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s v="theater/plays"/>
    <n v="1.74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s v="theater/plays"/>
    <n v="1.16260000000000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s v="theater/plays"/>
    <n v="1.058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s v="theater/plays"/>
    <n v="1.1074999999999999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s v="theater/plays"/>
    <n v="1.006666666666666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s v="theater/plays"/>
    <n v="1.020333333333333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s v="theater/plays"/>
    <n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s v="theater/plays"/>
    <n v="1.110000000000000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s v="theater/plays"/>
    <n v="1.01425000000000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s v="theater/plays"/>
    <n v="1.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s v="theater/plays"/>
    <n v="1.093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s v="theater/plays"/>
    <n v="1.151612903225806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s v="theater/plays"/>
    <n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s v="theater/plays"/>
    <n v="1.031703333333333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s v="theater/plays"/>
    <n v="1.0349999999999999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s v="theater/plays"/>
    <n v="1.381999999999999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s v="theater/plays"/>
    <n v="1.095454545454545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s v="theater/plays"/>
    <n v="1.0085714285714287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s v="theater/plays"/>
    <n v="1.015333333333333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s v="theater/plays"/>
    <n v="1.1362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s v="theater/plays"/>
    <n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s v="theater/plays"/>
    <n v="1.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s v="theater/plays"/>
    <n v="1.287500000000000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s v="theater/plays"/>
    <n v="1.029041666666666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s v="theater/plays"/>
    <n v="1.024999999999999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s v="theater/plays"/>
    <n v="1.10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s v="theater/plays"/>
    <n v="1.127666666666666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s v="theater/plays"/>
    <n v="1.11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s v="theater/plays"/>
    <n v="1.391999999999999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s v="theater/plays"/>
    <n v="1.1085714285714285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s v="theater/plays"/>
    <n v="1.3906666666666667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s v="theater/plays"/>
    <n v="1.0569999999999999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s v="theater/plays"/>
    <n v="1.014285714285714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s v="theater/plays"/>
    <n v="1.002450000000000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s v="theater/plays"/>
    <n v="1.091666666666666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s v="theater/plays"/>
    <n v="1.183333333333333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s v="theater/plays"/>
    <n v="1.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s v="theater/plays"/>
    <n v="1.279600000000000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s v="theater/plays"/>
    <n v="1.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s v="theater/plays"/>
    <n v="1.291291291291291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s v="theater/plays"/>
    <n v="1.074285714285714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s v="theater/plays"/>
    <n v="1.0012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s v="theater/plays"/>
    <n v="1.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s v="theater/plays"/>
    <n v="1.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s v="theater/plays"/>
    <n v="1.10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s v="theater/plays"/>
    <n v="1.00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s v="theater/plays"/>
    <n v="1.2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s v="theater/plays"/>
    <n v="1.003333333333333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s v="theater/plays"/>
    <n v="1.091666666666666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s v="theater/plays"/>
    <n v="1.234285714285714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s v="theater/plays"/>
    <n v="1.36336666666666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s v="theater/plays"/>
    <n v="1.034665723381676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s v="theater/plays"/>
    <n v="1.213333333333333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s v="theater/plays"/>
    <n v="1.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s v="theater/plays"/>
    <n v="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s v="theater/plays"/>
    <n v="1.08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s v="theater/plays"/>
    <n v="1.411538461538461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s v="theater/plays"/>
    <n v="1.139999999999999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s v="theater/plays"/>
    <n v="1.53733333333333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s v="theater/plays"/>
    <n v="1.014999999999999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s v="theater/plays"/>
    <n v="1.0235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s v="theater/plays"/>
    <n v="1.025714285714285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s v="theater/plays"/>
    <n v="1.557500000000000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s v="theater/plays"/>
    <n v="1.00750000000000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s v="theater/plays"/>
    <n v="2.394000000000000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s v="theater/plays"/>
    <n v="2.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s v="theater/plays"/>
    <n v="1.045151515151515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s v="theater/plays"/>
    <n v="1.00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s v="theater/plays"/>
    <n v="1.112000000000000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s v="theater/plays"/>
    <n v="1.020444444444444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s v="theater/plays"/>
    <n v="1.025476744186046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s v="theater/plays"/>
    <n v="1.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s v="theater/plays"/>
    <n v="3.38705882352941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s v="theater/plays"/>
    <n v="1.00750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s v="theater/plays"/>
    <n v="9.3100000000000002E-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s v="theater/plays"/>
    <n v="7.2400000000000006E-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s v="theater/plays"/>
    <n v="0.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s v="theater/plays"/>
    <n v="0.1127272727272727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s v="theater/plays"/>
    <n v="0.1541176470588235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s v="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s v="theater/plays"/>
    <n v="0.2846666666666666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s v="theater/plays"/>
    <n v="0.1333333333333333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s v="theater/plays"/>
    <n v="6.6666666666666671E-3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s v="theater/plays"/>
    <n v="0.2142857142857142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s v="theater/plays"/>
    <n v="0.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s v="theater/plays"/>
    <n v="0.201250000000000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s v="theater/plays"/>
    <n v="0.1789999999999999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s v="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s v="theater/plays"/>
    <n v="0.0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s v="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s v="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s v="theater/plays"/>
    <n v="0.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s v="theater/plays"/>
    <n v="2.3764705882352941E-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s v="theater/plays"/>
    <n v="0.0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s v="theater/musical"/>
    <n v="1.03519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s v="theater/musical"/>
    <n v="1.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s v="theater/musical"/>
    <n v="1.0044999999999999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s v="theater/musical"/>
    <n v="1.326000000000000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s v="theater/musical"/>
    <n v="1.12999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s v="theater/musical"/>
    <n v="1.033400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s v="theater/musical"/>
    <n v="1.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s v="theater/musical"/>
    <n v="1.296363636363636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s v="theater/musical"/>
    <n v="1.01111111111111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s v="theater/musical"/>
    <n v="1.085142857142857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s v="theater/musical"/>
    <n v="1.023333333333333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s v="theater/musical"/>
    <n v="1.1024425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s v="theater/musical"/>
    <n v="1.01015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s v="theater/musical"/>
    <n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s v="theater/musical"/>
    <n v="1.062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s v="theater/musical"/>
    <n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s v="theater/musical"/>
    <n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s v="theater/musical"/>
    <n v="1.134571428571428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s v="theater/musical"/>
    <n v="1.026501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s v="theater/musical"/>
    <n v="1.16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s v="theater/musical"/>
    <n v="1.0765274999999999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s v="theater/musical"/>
    <n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s v="theater/musical"/>
    <n v="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s v="theater/musical"/>
    <n v="1.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s v="theater/musical"/>
    <n v="1.102000000000000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s v="theater/musical"/>
    <n v="1.082000000000000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s v="theater/musical"/>
    <n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s v="theater/musical"/>
    <n v="1.0024999999999999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s v="theater/musical"/>
    <n v="1.067125000000000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s v="theater/musical"/>
    <n v="1.431999999999999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s v="theater/musical"/>
    <n v="1.050416666666666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s v="theater/musical"/>
    <n v="1.039800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s v="theater/musical"/>
    <n v="1.2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s v="theater/musical"/>
    <n v="1.096666666666666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s v="theater/musical"/>
    <n v="1.017500000000000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s v="theater/musical"/>
    <n v="1.289166666666666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s v="theater/musical"/>
    <n v="1.149999999999999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s v="theater/musical"/>
    <n v="1.50750000000000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s v="theater/musical"/>
    <n v="1.109666666666666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s v="theater/musical"/>
    <n v="1.002857142857142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s v="theater/musical"/>
    <n v="6.6666666666666671E-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s v="theater/musical"/>
    <n v="3.267605633802817E-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s v="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s v="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s v="theater/musical"/>
    <n v="2.8E-3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s v="theater/musical"/>
    <n v="0.5965714285714285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s v="theater/musical"/>
    <n v="0.0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s v="theater/musical"/>
    <n v="1.6666666666666666E-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s v="theater/musical"/>
    <n v="4.4444444444444447E-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s v="theater/musical"/>
    <n v="0.8966666666666666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s v="theater/musical"/>
    <n v="1.4642857142857143E-2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s v="theater/musical"/>
    <n v="4.02E-2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s v="theater/musical"/>
    <n v="4.0045454545454544E-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s v="theater/musical"/>
    <n v="8.5199999999999998E-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s v="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s v="theater/musical"/>
    <n v="0.19650000000000001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s v="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s v="theater/musical"/>
    <n v="2.0000000000000002E-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s v="theater/musical"/>
    <n v="6.6666666666666664E-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s v="theater/musical"/>
    <n v="0.3033333333333333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s v="theater/plays"/>
    <n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s v="theater/plays"/>
    <n v="1.01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s v="theater/plays"/>
    <n v="1.2173333333333334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s v="theater/plays"/>
    <n v="3.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s v="theater/plays"/>
    <n v="1.09549999999999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s v="theater/plays"/>
    <n v="1.009519047619047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s v="theater/plays"/>
    <n v="1.401333333333333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s v="theater/plays"/>
    <n v="1.00001000000000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s v="theater/plays"/>
    <n v="1.1923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s v="theater/plays"/>
    <n v="1.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s v="theater/plays"/>
    <n v="2.279999999999999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s v="theater/plays"/>
    <n v="1.064000000000000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s v="theater/plays"/>
    <n v="1.433333333333333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s v="theater/plays"/>
    <n v="1.045428571428571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s v="theater/plays"/>
    <n v="1.10020000000000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s v="theater/plays"/>
    <n v="1.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s v="theater/plays"/>
    <n v="1.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s v="theater/plays"/>
    <n v="1.054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s v="theater/plays"/>
    <n v="1.191666666666666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s v="theater/plays"/>
    <n v="1.526666666666666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s v="theater/plays"/>
    <n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s v="theater/plays"/>
    <n v="1.00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s v="theater/plays"/>
    <n v="2.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s v="theater/plays"/>
    <n v="1.060219999999999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s v="theater/plays"/>
    <n v="1.046666666666666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s v="theater/plays"/>
    <n v="1.166666666666666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s v="theater/plays"/>
    <n v="1.090333333333333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s v="theater/plays"/>
    <n v="1.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s v="theater/plays"/>
    <n v="1.12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s v="theater/plays"/>
    <n v="1.0209999999999999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s v="theater/plays"/>
    <n v="1.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s v="theater/plays"/>
    <n v="1.0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s v="theater/plays"/>
    <n v="6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s v="theater/plays"/>
    <n v="8.72E-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s v="theater/plays"/>
    <n v="0.21940000000000001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s v="theater/plays"/>
    <n v="0.21299999999999999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s v="theater/plays"/>
    <n v="0.4148979591836734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s v="theater/plays"/>
    <n v="2.1049999999999999E-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s v="theater/plays"/>
    <n v="2.7E-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s v="theater/plays"/>
    <n v="0.1616190476190476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s v="theater/plays"/>
    <n v="0.16376923076923078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s v="theater/plays"/>
    <n v="7.0433333333333334E-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s v="theater/plays"/>
    <n v="3.7999999999999999E-2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s v="theater/plays"/>
    <n v="0.3407999999999999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s v="theater/plays"/>
    <n v="2E-3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s v="theater/plays"/>
    <n v="2.5999999999999998E-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s v="theater/plays"/>
    <n v="0.162545454545454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s v="theater/plays"/>
    <n v="2.5000000000000001E-2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s v="theater/plays"/>
    <n v="2.0000000000000001E-4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s v="theater/plays"/>
    <n v="5.1999999999999998E-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s v="theater/plays"/>
    <n v="0.0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s v="theater/plays"/>
    <n v="4.0000000000000002E-4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s v="theater/plays"/>
    <n v="0.17666666666666667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s v="theater/plays"/>
    <n v="0.0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s v="theater/plays"/>
    <n v="1.3333333333333334E-4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s v="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s v="theater/plays"/>
    <n v="1.2E-2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s v="theater/plays"/>
    <n v="0.2693742229589722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s v="theater/plays"/>
    <n v="5.4999999999999997E-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s v="theater/plays"/>
    <n v="0.125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s v="theater/musical"/>
    <n v="2E-3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s v="theater/musical"/>
    <n v="3.44748684310884E-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s v="theater/musical"/>
    <n v="0.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s v="theater/musical"/>
    <n v="2.6666666666666668E-2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s v="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s v="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s v="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s v="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s v="theater/musical"/>
    <n v="0.5279487179487178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s v="theater/musical"/>
    <n v="4.9639999999999997E-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s v="theater/musical"/>
    <n v="5.5555555555555556E-4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s v="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s v="theater/musical"/>
    <n v="0.130666666666666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s v="theater/musical"/>
    <n v="0.0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s v="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s v="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s v="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s v=""/>
    <b v="0"/>
    <s v="theater/musical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s v="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s v="theater/musical"/>
    <n v="1.7500000000000002E-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s v="theater/plays"/>
    <n v="0.2710000000000000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s v="theater/plays"/>
    <n v="1.4749999999999999E-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s v="theater/plays"/>
    <n v="0.1682666666666666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s v="theater/plays"/>
    <n v="0.3250000000000000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s v="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s v="theater/plays"/>
    <n v="0.215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s v="theater/plays"/>
    <n v="3.4666666666666665E-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s v="theater/plays"/>
    <n v="0.0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s v="theater/plays"/>
    <n v="0.1062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s v="theater/plays"/>
    <n v="0.17599999999999999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s v="theater/plays"/>
    <n v="0.325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s v="theater/plays"/>
    <n v="1.2500000000000001E-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s v="theater/plays"/>
    <n v="5.3999999999999999E-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s v="theater/plays"/>
    <n v="8.3333333333333332E-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s v="theater/plays"/>
    <n v="0.4883333333333333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s v="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s v="theater/plays"/>
    <n v="2.9999999999999997E-4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s v="theater/plays"/>
    <n v="0.1153333333333333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s v="theater/plays"/>
    <n v="0.6733333333333333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s v="theater/plays"/>
    <n v="0.15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s v="theater/plays"/>
    <n v="8.666666666666667E-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s v="theater/plays"/>
    <n v="2.2499999999999998E-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s v="theater/plays"/>
    <n v="3.0833333333333334E-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s v="theater/plays"/>
    <n v="0.3741249999999999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s v="theater/plays"/>
    <n v="6.666666666666667E-5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s v="theater/plays"/>
    <n v="0.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s v="theater/plays"/>
    <n v="0.3635999999999999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s v="theater/plays"/>
    <n v="3.3333333333333335E-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s v="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s v="theater/plays"/>
    <n v="2.8571428571428571E-3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s v="theater/plays"/>
    <n v="2E-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s v="theater/plays"/>
    <n v="1.7999999999999999E-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s v="theater/plays"/>
    <n v="5.3999999999999999E-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s v="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s v="theater/plays"/>
    <n v="8.1333333333333327E-2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s v="theater/plays"/>
    <n v="0.1203478260869565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s v="theater/plays"/>
    <n v="0.1526666666666666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s v="theater/plays"/>
    <n v="0.1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s v="theater/plays"/>
    <n v="3.0000000000000001E-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s v="theater/plays"/>
    <n v="0.0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s v="theater/plays"/>
    <n v="0.1302000000000000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s v="theater/plays"/>
    <n v="2.265E-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s v="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s v="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s v="theater/plays"/>
    <n v="8.3333333333333331E-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s v="theater/plays"/>
    <n v="0.1574285714285714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s v="theater/plays"/>
    <n v="0.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s v="theater/plays"/>
    <n v="0.4383333333333333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s v="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s v="theater/plays"/>
    <n v="0.8613518197573656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s v="theater/plays"/>
    <n v="0.1219662058371735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s v="theater/plays"/>
    <n v="1E-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s v="theater/plays"/>
    <n v="2.2000000000000001E-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s v="theater/plays"/>
    <n v="9.0909090909090905E-3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s v="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s v="theater/plays"/>
    <n v="0.3563999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s v="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s v="theater/plays"/>
    <n v="2.5000000000000001E-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s v="theater/plays"/>
    <n v="3.2500000000000001E-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s v="theater/plays"/>
    <n v="3.3666666666666664E-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s v="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s v="theater/plays"/>
    <n v="0.1577000000000000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s v="theater/plays"/>
    <n v="6.2500000000000003E-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s v="theater/plays"/>
    <n v="5.0000000000000004E-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s v="theater/plays"/>
    <n v="9.6153846153846159E-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s v="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s v="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s v="theater/plays"/>
    <n v="0.2428571428571428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s v="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s v="theater/plays"/>
    <n v="2.5000000000000001E-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s v="theater/plays"/>
    <n v="0.3205000000000000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s v="theater/plays"/>
    <n v="0.2433333333333333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s v="theater/plays"/>
    <n v="1.4999999999999999E-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s v="theater/plays"/>
    <n v="4.1999999999999997E-3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s v="theater/plays"/>
    <n v="3.214285714285714E-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s v="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s v="theater/plays"/>
    <n v="6.3E-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s v="theater/plays"/>
    <n v="0.14249999999999999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s v="theater/plays"/>
    <n v="6.0000000000000001E-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s v="theater/plays"/>
    <n v="0.2411764705882353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s v="theater/plays"/>
    <n v="0.1053999999999999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s v="theater/plays"/>
    <n v="7.4690265486725665E-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s v="theater/plays"/>
    <n v="7.3333333333333334E-4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s v="theater/plays"/>
    <n v="9.7142857142857135E-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s v="theater/plays"/>
    <n v="0.2109999999999999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s v="theater/plays"/>
    <n v="0.7810000000000000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s v="theater/plays"/>
    <n v="0.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s v="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s v="theater/plays"/>
    <n v="0.4769230769230769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s v="theater/plays"/>
    <n v="1.4500000000000001E-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s v="theater/plays"/>
    <n v="0.10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s v="theater/plays"/>
    <n v="1.8333333333333333E-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s v="theater/plays"/>
    <n v="0.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s v="theater/plays"/>
    <n v="4.0833333333333333E-2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s v="theater/plays"/>
    <n v="0.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s v="theater/plays"/>
    <n v="0.348025134649910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s v="theater/plays"/>
    <n v="6.3333333333333339E-2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s v="theater/plays"/>
    <n v="0.32050000000000001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s v="theater/plays"/>
    <n v="9.7600000000000006E-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s v="theater/plays"/>
    <n v="0.377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s v="theater/plays"/>
    <n v="2.1333333333333333E-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s v="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s v="theater/plays"/>
    <n v="4.1818181818181817E-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s v="theater/plays"/>
    <n v="0.2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s v="theater/plays"/>
    <n v="5.4100000000000002E-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s v="theater/plays"/>
    <n v="6.0000000000000002E-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s v="theater/plays"/>
    <n v="2.5000000000000001E-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s v="theater/plays"/>
    <n v="0.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s v="theater/plays"/>
    <n v="0.1656666666666666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s v="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s v="theater/plays"/>
    <n v="0.5719999999999999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s v="theater/plays"/>
    <n v="0.1651428571428571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s v="theater/plays"/>
    <n v="1.25E-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s v="theater/plays"/>
    <n v="0.37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s v="theater/plays"/>
    <n v="1.84E-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s v="theater/plays"/>
    <n v="0.100500000000000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s v="theater/plays"/>
    <n v="2E-3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s v="theater/plays"/>
    <n v="1.3333333333333334E-2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s v="theater/plays"/>
    <n v="6.666666666666667E-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s v="theater/plays"/>
    <n v="2.5000000000000001E-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s v="theater/plays"/>
    <n v="0.0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s v="theater/plays"/>
    <n v="3.8860103626943004E-2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s v="theater/plays"/>
    <n v="0.2419444444444444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s v="theater/plays"/>
    <n v="7.5999999999999998E-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s v="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s v="theater/plays"/>
    <n v="1.2999999999999999E-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s v="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s v="theater/plays"/>
    <n v="1.4285714285714287E-4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s v="theater/plays"/>
    <n v="0.1400000000000000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s v="theater/plays"/>
    <n v="1.0500000000000001E-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s v="theater/plays"/>
    <n v="8.666666666666667E-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s v="theater/plays"/>
    <n v="8.2857142857142851E-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s v="theater/plays"/>
    <n v="0.1666666666666666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s v="theater/plays"/>
    <n v="8.3333333333333332E-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s v="theater/plays"/>
    <n v="0.6956111111111110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s v="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s v="theater/plays"/>
    <n v="1.2500000000000001E-2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s v="theater/plays"/>
    <n v="0.0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s v="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s v="theater/plays"/>
    <n v="7.166666666666667E-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s v="theater/plays"/>
    <n v="0.28050000000000003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s v="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s v="theater/plays"/>
    <n v="0.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s v="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s v="theater/plays"/>
    <n v="6.8287037037037035E-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s v="theater/plays"/>
    <n v="0.2569870292887029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s v="theater/plays"/>
    <n v="1.4814814814814815E-2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s v="theater/plays"/>
    <n v="0.36849999999999999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s v="theater/plays"/>
    <n v="0.4704999999999999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s v="theater/plays"/>
    <n v="0.11428571428571428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s v="theater/plays"/>
    <n v="0.12039999999999999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s v="theater/plays"/>
    <n v="0.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s v="theater/plays"/>
    <n v="0.312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s v="theater/plays"/>
    <n v="4.1999999999999997E-3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s v="theater/plays"/>
    <n v="2.0999999999999999E-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s v="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s v="theater/plays"/>
    <n v="0.37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s v="theater/plays"/>
    <n v="2.0000000000000001E-4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s v="theater/plays"/>
    <n v="8.2142857142857142E-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s v="theater/plays"/>
    <n v="2.1999999999999999E-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s v="theater/plays"/>
    <n v="0.1765294117647058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s v="theater/plays"/>
    <n v="8.0000000000000004E-4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s v="theater/plays"/>
    <n v="6.6666666666666664E-4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s v="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s v="theater/plays"/>
    <n v="0.3753333333333333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s v="theater/plays"/>
    <n v="0.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s v="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s v="theater/plays"/>
    <n v="0.176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s v="theater/plays"/>
    <n v="0.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s v="theater/plays"/>
    <n v="0.2214285714285714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s v="theater/plays"/>
    <n v="2.5333333333333333E-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s v="theater/plays"/>
    <n v="2.5000000000000001E-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s v="theater/plays"/>
    <n v="2.8500000000000001E-2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s v="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s v="theater/plays"/>
    <n v="2.4500000000000001E-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s v="theater/plays"/>
    <n v="1.4210526315789474E-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s v="theater/plays"/>
    <n v="0.192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s v="theater/plays"/>
    <n v="6.7499999999999999E-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s v="theater/plays"/>
    <n v="1.6666666666666668E-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s v="theater/plays"/>
    <n v="0.6089999999999999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s v="theater/plays"/>
    <n v="0.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s v="theater/plays"/>
    <n v="0.3439999999999999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s v="theater/plays"/>
    <n v="0.16500000000000001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s v="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s v="theater/plays"/>
    <n v="4.0000000000000001E-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s v="theater/plays"/>
    <n v="1.0571428571428572E-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s v="theater/plays"/>
    <n v="0.267272727272727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s v="theater/plays"/>
    <n v="0.28799999999999998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s v="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s v="theater/plays"/>
    <n v="8.8999999999999996E-2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s v="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s v="theater/plays"/>
    <n v="1.6666666666666668E-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s v="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s v="theater/plays"/>
    <n v="0.1573741007194244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s v="theater/plays"/>
    <n v="0.0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s v="theater/plays"/>
    <n v="0.2168571428571428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s v="theater/plays"/>
    <n v="3.3333333333333335E-3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s v="theater/plays"/>
    <n v="2.8571428571428571E-3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s v="theater/plays"/>
    <n v="4.7E-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s v="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s v="theater/plays"/>
    <n v="0.10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s v="theater/plays"/>
    <n v="4.8000000000000001E-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s v="theater/plays"/>
    <n v="3.2000000000000001E-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s v="theater/plays"/>
    <n v="0.127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s v="theater/plays"/>
    <n v="1.8181818181818181E-4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s v="theater/plays"/>
    <n v="2.4E-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s v="theater/plays"/>
    <n v="0.3649999999999999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s v="theater/plays"/>
    <n v="2.6666666666666668E-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s v="theater/plays"/>
    <n v="0.11428571428571428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s v="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s v="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s v="theater/plays"/>
    <n v="1.1111111111111112E-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s v="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s v="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s v="theater/plays"/>
    <n v="0.2740000000000000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s v="theater/plays"/>
    <n v="0.1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s v="theater/plays"/>
    <n v="0.2136666666666666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s v="theater/plays"/>
    <n v="6.9696969696969702E-2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s v="theater/plays"/>
    <n v="0.7059999999999999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s v="theater/plays"/>
    <n v="2.0500000000000001E-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s v="theater/plays"/>
    <n v="1.9666666666666666E-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s v="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s v="theater/plays"/>
    <n v="0.2866666666666666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s v="theater/plays"/>
    <n v="3.1333333333333331E-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s v="theater/plays"/>
    <n v="4.0000000000000002E-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s v="theater/plays"/>
    <n v="2E-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b v="0"/>
    <n v="182"/>
    <n v="63.917582417582416"/>
    <b v="1"/>
    <s v="film &amp; video/television"/>
    <n v="1.3685882352941177"/>
    <x v="0"/>
    <d v="2015-07-23T03:00:00"/>
    <x v="0"/>
    <s v="television"/>
  </r>
  <r>
    <x v="0"/>
    <s v="US"/>
    <s v="USD"/>
    <n v="1488464683"/>
    <n v="1485872683"/>
    <b v="0"/>
    <n v="79"/>
    <n v="185.48101265822785"/>
    <b v="1"/>
    <s v="film &amp; video/television"/>
    <n v="1.4260827250608272"/>
    <x v="1"/>
    <d v="2017-03-02T14:24:43"/>
    <x v="0"/>
    <s v="television"/>
  </r>
  <r>
    <x v="0"/>
    <s v="GB"/>
    <s v="GBP"/>
    <n v="1455555083"/>
    <n v="1454691083"/>
    <b v="0"/>
    <n v="35"/>
    <n v="15"/>
    <b v="1"/>
    <s v="film &amp; video/television"/>
    <n v="1.05"/>
    <x v="2"/>
    <d v="2016-02-15T16:51:23"/>
    <x v="0"/>
    <s v="television"/>
  </r>
  <r>
    <x v="0"/>
    <s v="US"/>
    <s v="USD"/>
    <n v="1407414107"/>
    <n v="1404822107"/>
    <b v="0"/>
    <n v="150"/>
    <n v="69.266666666666666"/>
    <b v="1"/>
    <s v="film &amp; video/television"/>
    <n v="1.0389999999999999"/>
    <x v="3"/>
    <d v="2014-08-07T12:21:47"/>
    <x v="0"/>
    <s v="television"/>
  </r>
  <r>
    <x v="0"/>
    <s v="US"/>
    <s v="USD"/>
    <n v="1450555279"/>
    <n v="1447963279"/>
    <b v="0"/>
    <n v="284"/>
    <n v="190.55028169014085"/>
    <b v="1"/>
    <s v="film &amp; video/television"/>
    <n v="1.2299154545454545"/>
    <x v="4"/>
    <d v="2015-12-19T20:01:19"/>
    <x v="0"/>
    <s v="television"/>
  </r>
  <r>
    <x v="0"/>
    <s v="US"/>
    <s v="USD"/>
    <n v="1469770500"/>
    <n v="1468362207"/>
    <b v="0"/>
    <n v="47"/>
    <n v="93.40425531914893"/>
    <b v="1"/>
    <s v="film &amp; video/television"/>
    <n v="1.0977744436109027"/>
    <x v="5"/>
    <d v="2016-07-29T05:35:00"/>
    <x v="0"/>
    <s v="television"/>
  </r>
  <r>
    <x v="0"/>
    <s v="US"/>
    <s v="USD"/>
    <n v="1402710250"/>
    <n v="1401846250"/>
    <b v="0"/>
    <n v="58"/>
    <n v="146.87931034482759"/>
    <b v="1"/>
    <s v="film &amp; video/television"/>
    <n v="1.064875"/>
    <x v="6"/>
    <d v="2014-06-14T01:44:10"/>
    <x v="0"/>
    <s v="television"/>
  </r>
  <r>
    <x v="0"/>
    <s v="US"/>
    <s v="USD"/>
    <n v="1467680867"/>
    <n v="1464224867"/>
    <b v="0"/>
    <n v="57"/>
    <n v="159.82456140350877"/>
    <b v="1"/>
    <s v="film &amp; video/television"/>
    <n v="1.0122222222222221"/>
    <x v="7"/>
    <d v="2016-07-05T01:07:47"/>
    <x v="0"/>
    <s v="television"/>
  </r>
  <r>
    <x v="0"/>
    <s v="US"/>
    <s v="USD"/>
    <n v="1460754000"/>
    <n v="1460155212"/>
    <b v="0"/>
    <n v="12"/>
    <n v="291.79333333333335"/>
    <b v="1"/>
    <s v="film &amp; video/television"/>
    <n v="1.0004342857142856"/>
    <x v="8"/>
    <d v="2016-04-15T21:00:00"/>
    <x v="0"/>
    <s v="television"/>
  </r>
  <r>
    <x v="0"/>
    <s v="US"/>
    <s v="USD"/>
    <n v="1460860144"/>
    <n v="1458268144"/>
    <b v="0"/>
    <n v="20"/>
    <n v="31.499500000000001"/>
    <b v="1"/>
    <s v="film &amp; video/television"/>
    <n v="1.2599800000000001"/>
    <x v="9"/>
    <d v="2016-04-17T02:29:04"/>
    <x v="0"/>
    <s v="television"/>
  </r>
  <r>
    <x v="0"/>
    <s v="US"/>
    <s v="USD"/>
    <n v="1403660279"/>
    <n v="1400636279"/>
    <b v="0"/>
    <n v="19"/>
    <n v="158.68421052631578"/>
    <b v="1"/>
    <s v="film &amp; video/television"/>
    <n v="1.0049999999999999"/>
    <x v="10"/>
    <d v="2014-06-25T01:37:59"/>
    <x v="0"/>
    <s v="television"/>
  </r>
  <r>
    <x v="0"/>
    <s v="US"/>
    <s v="USD"/>
    <n v="1471834800"/>
    <n v="1469126462"/>
    <b v="0"/>
    <n v="75"/>
    <n v="80.333333333333329"/>
    <b v="1"/>
    <s v="film &amp; video/television"/>
    <n v="1.2050000000000001"/>
    <x v="11"/>
    <d v="2016-08-22T03:00:00"/>
    <x v="0"/>
    <s v="television"/>
  </r>
  <r>
    <x v="0"/>
    <s v="US"/>
    <s v="USD"/>
    <n v="1405479600"/>
    <n v="1401642425"/>
    <b v="0"/>
    <n v="827"/>
    <n v="59.961305925030231"/>
    <b v="1"/>
    <s v="film &amp; video/television"/>
    <n v="1.6529333333333334"/>
    <x v="12"/>
    <d v="2014-07-16T03:00:00"/>
    <x v="0"/>
    <s v="television"/>
  </r>
  <r>
    <x v="0"/>
    <s v="US"/>
    <s v="USD"/>
    <n v="1466713620"/>
    <n v="1463588109"/>
    <b v="0"/>
    <n v="51"/>
    <n v="109.78431372549019"/>
    <b v="1"/>
    <s v="film &amp; video/television"/>
    <n v="1.5997142857142856"/>
    <x v="13"/>
    <d v="2016-06-23T20:27:00"/>
    <x v="0"/>
    <s v="television"/>
  </r>
  <r>
    <x v="0"/>
    <s v="AU"/>
    <s v="AUD"/>
    <n v="1405259940"/>
    <n v="1403051888"/>
    <b v="0"/>
    <n v="41"/>
    <n v="147.70731707317074"/>
    <b v="1"/>
    <s v="film &amp; video/television"/>
    <n v="1.0093333333333334"/>
    <x v="14"/>
    <d v="2014-07-13T13:59:00"/>
    <x v="0"/>
    <s v="television"/>
  </r>
  <r>
    <x v="0"/>
    <s v="ES"/>
    <s v="EUR"/>
    <n v="1443384840"/>
    <n v="1441790658"/>
    <b v="0"/>
    <n v="98"/>
    <n v="21.755102040816325"/>
    <b v="1"/>
    <s v="film &amp; video/television"/>
    <n v="1.0660000000000001"/>
    <x v="15"/>
    <d v="2015-09-27T20:14:00"/>
    <x v="0"/>
    <s v="television"/>
  </r>
  <r>
    <x v="0"/>
    <s v="US"/>
    <s v="USD"/>
    <n v="1402896600"/>
    <n v="1398971211"/>
    <b v="0"/>
    <n v="70"/>
    <n v="171.84285714285716"/>
    <b v="1"/>
    <s v="film &amp; video/television"/>
    <n v="1.0024166666666667"/>
    <x v="16"/>
    <d v="2014-06-16T05:30:00"/>
    <x v="0"/>
    <s v="television"/>
  </r>
  <r>
    <x v="0"/>
    <s v="GB"/>
    <s v="GBP"/>
    <n v="1415126022"/>
    <n v="1412530422"/>
    <b v="0"/>
    <n v="36"/>
    <n v="41.944444444444443"/>
    <b v="1"/>
    <s v="film &amp; video/television"/>
    <n v="1.0066666666666666"/>
    <x v="17"/>
    <d v="2014-11-04T18:33:42"/>
    <x v="0"/>
    <s v="television"/>
  </r>
  <r>
    <x v="0"/>
    <s v="US"/>
    <s v="USD"/>
    <n v="1410958856"/>
    <n v="1408366856"/>
    <b v="0"/>
    <n v="342"/>
    <n v="93.264122807017543"/>
    <b v="1"/>
    <s v="film &amp; video/television"/>
    <n v="1.0632110000000001"/>
    <x v="18"/>
    <d v="2014-09-17T13:00:56"/>
    <x v="0"/>
    <s v="television"/>
  </r>
  <r>
    <x v="0"/>
    <s v="US"/>
    <s v="USD"/>
    <n v="1437420934"/>
    <n v="1434828934"/>
    <b v="0"/>
    <n v="22"/>
    <n v="56.136363636363633"/>
    <b v="1"/>
    <s v="film &amp; video/television"/>
    <n v="1.4529411764705882"/>
    <x v="19"/>
    <d v="2015-07-20T19:35:34"/>
    <x v="0"/>
    <s v="television"/>
  </r>
  <r>
    <x v="0"/>
    <s v="US"/>
    <s v="USD"/>
    <n v="1442167912"/>
    <n v="1436983912"/>
    <b v="0"/>
    <n v="25"/>
    <n v="80.16"/>
    <b v="1"/>
    <s v="film &amp; video/television"/>
    <n v="1.002"/>
    <x v="20"/>
    <d v="2015-09-13T18:11:52"/>
    <x v="0"/>
    <s v="television"/>
  </r>
  <r>
    <x v="0"/>
    <s v="US"/>
    <s v="USD"/>
    <n v="1411743789"/>
    <n v="1409151789"/>
    <b v="0"/>
    <n v="101"/>
    <n v="199.9009900990099"/>
    <b v="1"/>
    <s v="film &amp; video/television"/>
    <n v="1.0913513513513513"/>
    <x v="21"/>
    <d v="2014-09-26T15:03:09"/>
    <x v="0"/>
    <s v="television"/>
  </r>
  <r>
    <x v="0"/>
    <s v="US"/>
    <s v="USD"/>
    <n v="1420099140"/>
    <n v="1418766740"/>
    <b v="0"/>
    <n v="8"/>
    <n v="51.25"/>
    <b v="1"/>
    <s v="film &amp; video/television"/>
    <n v="1.1714285714285715"/>
    <x v="22"/>
    <d v="2015-01-01T07:59:00"/>
    <x v="0"/>
    <s v="television"/>
  </r>
  <r>
    <x v="0"/>
    <s v="US"/>
    <s v="USD"/>
    <n v="1430407200"/>
    <n v="1428086501"/>
    <b v="0"/>
    <n v="23"/>
    <n v="103.04347826086956"/>
    <b v="1"/>
    <s v="film &amp; video/television"/>
    <n v="1.1850000000000001"/>
    <x v="23"/>
    <d v="2015-04-30T15:20:00"/>
    <x v="0"/>
    <s v="television"/>
  </r>
  <r>
    <x v="0"/>
    <s v="US"/>
    <s v="USD"/>
    <n v="1442345940"/>
    <n v="1439494863"/>
    <b v="0"/>
    <n v="574"/>
    <n v="66.346149825783982"/>
    <b v="1"/>
    <s v="film &amp; video/television"/>
    <n v="1.0880768571428572"/>
    <x v="24"/>
    <d v="2015-09-15T19:39:00"/>
    <x v="0"/>
    <s v="television"/>
  </r>
  <r>
    <x v="0"/>
    <s v="US"/>
    <s v="USD"/>
    <n v="1452299761"/>
    <n v="1447115761"/>
    <b v="0"/>
    <n v="14"/>
    <n v="57.142857142857146"/>
    <b v="1"/>
    <s v="film &amp; video/television"/>
    <n v="1.3333333333333333"/>
    <x v="25"/>
    <d v="2016-01-09T00:36:01"/>
    <x v="0"/>
    <s v="television"/>
  </r>
  <r>
    <x v="0"/>
    <s v="US"/>
    <s v="USD"/>
    <n v="1408278144"/>
    <n v="1404822144"/>
    <b v="0"/>
    <n v="19"/>
    <n v="102.10526315789474"/>
    <b v="1"/>
    <s v="film &amp; video/television"/>
    <n v="1.552"/>
    <x v="26"/>
    <d v="2014-08-17T12:22:24"/>
    <x v="0"/>
    <s v="television"/>
  </r>
  <r>
    <x v="0"/>
    <s v="NZ"/>
    <s v="NZD"/>
    <n v="1416113833"/>
    <n v="1413518233"/>
    <b v="0"/>
    <n v="150"/>
    <n v="148.96666666666667"/>
    <b v="1"/>
    <s v="film &amp; video/television"/>
    <n v="1.1172500000000001"/>
    <x v="27"/>
    <d v="2014-11-16T04:57:13"/>
    <x v="0"/>
    <s v="television"/>
  </r>
  <r>
    <x v="0"/>
    <s v="US"/>
    <s v="USD"/>
    <n v="1450307284"/>
    <n v="1447715284"/>
    <b v="0"/>
    <n v="71"/>
    <n v="169.6056338028169"/>
    <b v="1"/>
    <s v="film &amp; video/television"/>
    <n v="1.0035000000000001"/>
    <x v="28"/>
    <d v="2015-12-16T23:08:04"/>
    <x v="0"/>
    <s v="television"/>
  </r>
  <r>
    <x v="0"/>
    <s v="GB"/>
    <s v="GBP"/>
    <n v="1406045368"/>
    <n v="1403453368"/>
    <b v="0"/>
    <n v="117"/>
    <n v="31.623931623931625"/>
    <b v="1"/>
    <s v="film &amp; video/television"/>
    <n v="1.2333333333333334"/>
    <x v="29"/>
    <d v="2014-07-22T16:09:28"/>
    <x v="0"/>
    <s v="television"/>
  </r>
  <r>
    <x v="0"/>
    <s v="US"/>
    <s v="USD"/>
    <n v="1408604515"/>
    <n v="1406012515"/>
    <b v="0"/>
    <n v="53"/>
    <n v="76.45264150943396"/>
    <b v="1"/>
    <s v="film &amp; video/television"/>
    <n v="1.0129975"/>
    <x v="30"/>
    <d v="2014-08-21T07:01:55"/>
    <x v="0"/>
    <s v="television"/>
  </r>
  <r>
    <x v="0"/>
    <s v="US"/>
    <s v="USD"/>
    <n v="1453748434"/>
    <n v="1452193234"/>
    <b v="0"/>
    <n v="1"/>
    <n v="13"/>
    <b v="1"/>
    <s v="film &amp; video/television"/>
    <n v="1"/>
    <x v="31"/>
    <d v="2016-01-25T19:00:34"/>
    <x v="0"/>
    <s v="television"/>
  </r>
  <r>
    <x v="0"/>
    <s v="US"/>
    <s v="USD"/>
    <n v="1463111940"/>
    <n v="1459523017"/>
    <b v="0"/>
    <n v="89"/>
    <n v="320.44943820224717"/>
    <b v="1"/>
    <s v="film &amp; video/television"/>
    <n v="1.0024604569420035"/>
    <x v="32"/>
    <d v="2016-05-13T03:59:00"/>
    <x v="0"/>
    <s v="television"/>
  </r>
  <r>
    <x v="0"/>
    <s v="US"/>
    <s v="USD"/>
    <n v="1447001501"/>
    <n v="1444405901"/>
    <b v="0"/>
    <n v="64"/>
    <n v="83.75"/>
    <b v="1"/>
    <s v="film &amp; video/television"/>
    <n v="1.0209523809523811"/>
    <x v="33"/>
    <d v="2015-11-08T16:51:41"/>
    <x v="0"/>
    <s v="television"/>
  </r>
  <r>
    <x v="0"/>
    <s v="US"/>
    <s v="USD"/>
    <n v="1407224601"/>
    <n v="1405928601"/>
    <b v="0"/>
    <n v="68"/>
    <n v="49.882352941176471"/>
    <b v="1"/>
    <s v="film &amp; video/television"/>
    <n v="1.3046153846153845"/>
    <x v="34"/>
    <d v="2014-08-05T07:43:21"/>
    <x v="0"/>
    <s v="television"/>
  </r>
  <r>
    <x v="0"/>
    <s v="US"/>
    <s v="USD"/>
    <n v="1430179200"/>
    <n v="1428130814"/>
    <b v="0"/>
    <n v="28"/>
    <n v="59.464285714285715"/>
    <b v="1"/>
    <s v="film &amp; video/television"/>
    <n v="1.665"/>
    <x v="35"/>
    <d v="2015-04-28T00:00:00"/>
    <x v="0"/>
    <s v="television"/>
  </r>
  <r>
    <x v="0"/>
    <s v="US"/>
    <s v="USD"/>
    <n v="1428128525"/>
    <n v="1425540125"/>
    <b v="0"/>
    <n v="44"/>
    <n v="193.84090909090909"/>
    <b v="1"/>
    <s v="film &amp; video/television"/>
    <n v="1.4215"/>
    <x v="36"/>
    <d v="2015-04-04T06:22:05"/>
    <x v="0"/>
    <s v="television"/>
  </r>
  <r>
    <x v="0"/>
    <s v="US"/>
    <s v="USD"/>
    <n v="1425055079"/>
    <n v="1422463079"/>
    <b v="0"/>
    <n v="253"/>
    <n v="159.51383399209487"/>
    <b v="1"/>
    <s v="film &amp; video/television"/>
    <n v="1.8344090909090909"/>
    <x v="37"/>
    <d v="2015-02-27T16:37:59"/>
    <x v="0"/>
    <s v="television"/>
  </r>
  <r>
    <x v="0"/>
    <s v="US"/>
    <s v="USD"/>
    <n v="1368235344"/>
    <n v="1365643344"/>
    <b v="0"/>
    <n v="66"/>
    <n v="41.68181818181818"/>
    <b v="1"/>
    <s v="film &amp; video/television"/>
    <n v="1.1004"/>
    <x v="38"/>
    <d v="2013-05-11T01:22:24"/>
    <x v="0"/>
    <s v="television"/>
  </r>
  <r>
    <x v="0"/>
    <s v="GB"/>
    <s v="GBP"/>
    <n v="1401058740"/>
    <n v="1398388068"/>
    <b v="0"/>
    <n v="217"/>
    <n v="150.89861751152074"/>
    <b v="1"/>
    <s v="film &amp; video/television"/>
    <n v="1.3098000000000001"/>
    <x v="39"/>
    <d v="2014-05-25T22:59:00"/>
    <x v="0"/>
    <s v="television"/>
  </r>
  <r>
    <x v="0"/>
    <s v="US"/>
    <s v="USD"/>
    <n v="1403150400"/>
    <n v="1401426488"/>
    <b v="0"/>
    <n v="16"/>
    <n v="126.6875"/>
    <b v="1"/>
    <s v="film &amp; video/television"/>
    <n v="1.0135000000000001"/>
    <x v="40"/>
    <d v="2014-06-19T04:00:00"/>
    <x v="0"/>
    <s v="television"/>
  </r>
  <r>
    <x v="0"/>
    <s v="US"/>
    <s v="USD"/>
    <n v="1412516354"/>
    <n v="1409924354"/>
    <b v="0"/>
    <n v="19"/>
    <n v="105.26315789473684"/>
    <b v="1"/>
    <s v="film &amp; video/television"/>
    <n v="1"/>
    <x v="41"/>
    <d v="2014-10-05T13:39:14"/>
    <x v="0"/>
    <s v="television"/>
  </r>
  <r>
    <x v="0"/>
    <s v="US"/>
    <s v="USD"/>
    <n v="1419780026"/>
    <n v="1417188026"/>
    <b v="0"/>
    <n v="169"/>
    <n v="117.51479289940828"/>
    <b v="1"/>
    <s v="film &amp; video/television"/>
    <n v="1.4185714285714286"/>
    <x v="42"/>
    <d v="2014-12-28T15:20:26"/>
    <x v="0"/>
    <s v="television"/>
  </r>
  <r>
    <x v="0"/>
    <s v="US"/>
    <s v="USD"/>
    <n v="1405209600"/>
    <n v="1402599486"/>
    <b v="0"/>
    <n v="263"/>
    <n v="117.36121673003802"/>
    <b v="1"/>
    <s v="film &amp; video/television"/>
    <n v="3.0865999999999998"/>
    <x v="43"/>
    <d v="2014-07-13T00:00:00"/>
    <x v="0"/>
    <s v="television"/>
  </r>
  <r>
    <x v="0"/>
    <s v="US"/>
    <s v="USD"/>
    <n v="1412648537"/>
    <n v="1408760537"/>
    <b v="0"/>
    <n v="15"/>
    <n v="133.33333333333334"/>
    <b v="1"/>
    <s v="film &amp; video/television"/>
    <n v="1"/>
    <x v="44"/>
    <d v="2014-10-07T02:22:17"/>
    <x v="0"/>
    <s v="television"/>
  </r>
  <r>
    <x v="0"/>
    <s v="US"/>
    <s v="USD"/>
    <n v="1461769107"/>
    <n v="1459177107"/>
    <b v="0"/>
    <n v="61"/>
    <n v="98.360655737704917"/>
    <b v="1"/>
    <s v="film &amp; video/television"/>
    <n v="1.2"/>
    <x v="45"/>
    <d v="2016-04-27T14:58:27"/>
    <x v="0"/>
    <s v="television"/>
  </r>
  <r>
    <x v="0"/>
    <s v="AU"/>
    <s v="AUD"/>
    <n v="1450220974"/>
    <n v="1447628974"/>
    <b v="0"/>
    <n v="45"/>
    <n v="194.44444444444446"/>
    <b v="1"/>
    <s v="film &amp; video/television"/>
    <n v="1.0416666666666667"/>
    <x v="46"/>
    <d v="2015-12-15T23:09:34"/>
    <x v="0"/>
    <s v="television"/>
  </r>
  <r>
    <x v="0"/>
    <s v="US"/>
    <s v="USD"/>
    <n v="1419021607"/>
    <n v="1413834007"/>
    <b v="0"/>
    <n v="70"/>
    <n v="76.865000000000009"/>
    <b v="1"/>
    <s v="film &amp; video/television"/>
    <n v="1.0761100000000001"/>
    <x v="47"/>
    <d v="2014-12-19T20:40:07"/>
    <x v="0"/>
    <s v="television"/>
  </r>
  <r>
    <x v="0"/>
    <s v="GB"/>
    <s v="GBP"/>
    <n v="1425211200"/>
    <n v="1422534260"/>
    <b v="0"/>
    <n v="38"/>
    <n v="56.815789473684212"/>
    <b v="1"/>
    <s v="film &amp; video/television"/>
    <n v="1.0794999999999999"/>
    <x v="48"/>
    <d v="2015-03-01T12:00:00"/>
    <x v="0"/>
    <s v="television"/>
  </r>
  <r>
    <x v="0"/>
    <s v="US"/>
    <s v="USD"/>
    <n v="1445660045"/>
    <n v="1443068045"/>
    <b v="0"/>
    <n v="87"/>
    <n v="137.93103448275863"/>
    <b v="1"/>
    <s v="film &amp; video/television"/>
    <n v="1"/>
    <x v="49"/>
    <d v="2015-10-24T04:14:05"/>
    <x v="0"/>
    <s v="television"/>
  </r>
  <r>
    <x v="0"/>
    <s v="GB"/>
    <s v="GBP"/>
    <n v="1422637200"/>
    <n v="1419271458"/>
    <b v="0"/>
    <n v="22"/>
    <n v="27.272727272727273"/>
    <b v="1"/>
    <s v="film &amp; video/television"/>
    <n v="1"/>
    <x v="50"/>
    <d v="2015-01-30T17:00:00"/>
    <x v="0"/>
    <s v="television"/>
  </r>
  <r>
    <x v="0"/>
    <s v="US"/>
    <s v="USD"/>
    <n v="1439245037"/>
    <n v="1436653037"/>
    <b v="0"/>
    <n v="119"/>
    <n v="118.33613445378151"/>
    <b v="1"/>
    <s v="film &amp; video/television"/>
    <n v="1.2801818181818181"/>
    <x v="51"/>
    <d v="2015-08-10T22:17:17"/>
    <x v="0"/>
    <s v="television"/>
  </r>
  <r>
    <x v="0"/>
    <s v="US"/>
    <s v="USD"/>
    <n v="1405615846"/>
    <n v="1403023846"/>
    <b v="0"/>
    <n v="52"/>
    <n v="223.48076923076923"/>
    <b v="1"/>
    <s v="film &amp; video/television"/>
    <n v="1.1620999999999999"/>
    <x v="52"/>
    <d v="2014-07-17T16:50:46"/>
    <x v="0"/>
    <s v="television"/>
  </r>
  <r>
    <x v="0"/>
    <s v="US"/>
    <s v="USD"/>
    <n v="1396648800"/>
    <n v="1395407445"/>
    <b v="0"/>
    <n v="117"/>
    <n v="28.111111111111111"/>
    <b v="1"/>
    <s v="film &amp; video/television"/>
    <n v="1.0963333333333334"/>
    <x v="53"/>
    <d v="2014-04-04T22:00:00"/>
    <x v="0"/>
    <s v="television"/>
  </r>
  <r>
    <x v="0"/>
    <s v="US"/>
    <s v="USD"/>
    <n v="1451063221"/>
    <n v="1448471221"/>
    <b v="0"/>
    <n v="52"/>
    <n v="194.23076923076923"/>
    <b v="1"/>
    <s v="film &amp; video/television"/>
    <n v="1.01"/>
    <x v="54"/>
    <d v="2015-12-25T17:07:01"/>
    <x v="0"/>
    <s v="television"/>
  </r>
  <r>
    <x v="0"/>
    <s v="US"/>
    <s v="USD"/>
    <n v="1464390916"/>
    <n v="1462576516"/>
    <b v="0"/>
    <n v="86"/>
    <n v="128.95348837209303"/>
    <b v="1"/>
    <s v="film &amp; video/television"/>
    <n v="1.2895348837209302"/>
    <x v="55"/>
    <d v="2016-05-27T23:15:16"/>
    <x v="0"/>
    <s v="television"/>
  </r>
  <r>
    <x v="0"/>
    <s v="GB"/>
    <s v="GBP"/>
    <n v="1433779200"/>
    <n v="1432559424"/>
    <b v="0"/>
    <n v="174"/>
    <n v="49.316091954022987"/>
    <b v="1"/>
    <s v="film &amp; video/television"/>
    <n v="1.0726249999999999"/>
    <x v="56"/>
    <d v="2015-06-08T16:00:00"/>
    <x v="0"/>
    <s v="television"/>
  </r>
  <r>
    <x v="0"/>
    <s v="US"/>
    <s v="USD"/>
    <n v="1429991962"/>
    <n v="1427399962"/>
    <b v="0"/>
    <n v="69"/>
    <n v="221.52173913043478"/>
    <b v="1"/>
    <s v="film &amp; video/television"/>
    <n v="1.0189999999999999"/>
    <x v="57"/>
    <d v="2015-04-25T19:59:22"/>
    <x v="0"/>
    <s v="television"/>
  </r>
  <r>
    <x v="0"/>
    <s v="US"/>
    <s v="USD"/>
    <n v="1416423172"/>
    <n v="1413827572"/>
    <b v="0"/>
    <n v="75"/>
    <n v="137.21333333333334"/>
    <b v="1"/>
    <s v="film &amp; video/television"/>
    <n v="1.0290999999999999"/>
    <x v="58"/>
    <d v="2014-11-19T18:52:52"/>
    <x v="0"/>
    <s v="television"/>
  </r>
  <r>
    <x v="0"/>
    <s v="US"/>
    <s v="USD"/>
    <n v="1442264400"/>
    <n v="1439530776"/>
    <b v="0"/>
    <n v="33"/>
    <n v="606.82242424242418"/>
    <b v="1"/>
    <s v="film &amp; video/television"/>
    <n v="1.0012570000000001"/>
    <x v="59"/>
    <d v="2015-09-14T21:00:00"/>
    <x v="0"/>
    <s v="television"/>
  </r>
  <r>
    <x v="0"/>
    <s v="GB"/>
    <s v="GBP"/>
    <n v="1395532800"/>
    <n v="1393882717"/>
    <b v="0"/>
    <n v="108"/>
    <n v="43.040092592592593"/>
    <b v="1"/>
    <s v="film &amp; video/shorts"/>
    <n v="1.0329622222222221"/>
    <x v="60"/>
    <d v="2014-03-23T00:00:00"/>
    <x v="0"/>
    <s v="shorts"/>
  </r>
  <r>
    <x v="0"/>
    <s v="US"/>
    <s v="USD"/>
    <n v="1370547157"/>
    <n v="1368646357"/>
    <b v="0"/>
    <n v="23"/>
    <n v="322.39130434782606"/>
    <b v="1"/>
    <s v="film &amp; video/shorts"/>
    <n v="1.4830000000000001"/>
    <x v="61"/>
    <d v="2013-06-06T19:32:37"/>
    <x v="0"/>
    <s v="shorts"/>
  </r>
  <r>
    <x v="0"/>
    <s v="US"/>
    <s v="USD"/>
    <n v="1362337878"/>
    <n v="1360177878"/>
    <b v="0"/>
    <n v="48"/>
    <n v="96.708333333333329"/>
    <b v="1"/>
    <s v="film &amp; video/shorts"/>
    <n v="1.5473333333333332"/>
    <x v="62"/>
    <d v="2013-03-03T19:11:18"/>
    <x v="0"/>
    <s v="shorts"/>
  </r>
  <r>
    <x v="0"/>
    <s v="US"/>
    <s v="USD"/>
    <n v="1388206740"/>
    <n v="1386194013"/>
    <b v="0"/>
    <n v="64"/>
    <n v="35.474531249999998"/>
    <b v="1"/>
    <s v="film &amp; video/shorts"/>
    <n v="1.1351849999999999"/>
    <x v="63"/>
    <d v="2013-12-28T04:59:00"/>
    <x v="0"/>
    <s v="shorts"/>
  </r>
  <r>
    <x v="0"/>
    <s v="US"/>
    <s v="USD"/>
    <n v="1373243181"/>
    <n v="1370651181"/>
    <b v="0"/>
    <n v="24"/>
    <n v="86.666666666666671"/>
    <b v="1"/>
    <s v="film &amp; video/shorts"/>
    <n v="1.7333333333333334"/>
    <x v="64"/>
    <d v="2013-07-08T00:26:21"/>
    <x v="0"/>
    <s v="shorts"/>
  </r>
  <r>
    <x v="0"/>
    <s v="CA"/>
    <s v="CAD"/>
    <n v="1407736740"/>
    <n v="1405453354"/>
    <b v="0"/>
    <n v="57"/>
    <n v="132.05263157894737"/>
    <b v="1"/>
    <s v="film &amp; video/shorts"/>
    <n v="1.0752857142857142"/>
    <x v="65"/>
    <d v="2014-08-11T05:59:00"/>
    <x v="0"/>
    <s v="shorts"/>
  </r>
  <r>
    <x v="0"/>
    <s v="US"/>
    <s v="USD"/>
    <n v="1468873420"/>
    <n v="1466281420"/>
    <b v="0"/>
    <n v="26"/>
    <n v="91.230769230769226"/>
    <b v="1"/>
    <s v="film &amp; video/shorts"/>
    <n v="1.1859999999999999"/>
    <x v="66"/>
    <d v="2016-07-18T20:23:40"/>
    <x v="0"/>
    <s v="shorts"/>
  </r>
  <r>
    <x v="0"/>
    <s v="US"/>
    <s v="USD"/>
    <n v="1342360804"/>
    <n v="1339768804"/>
    <b v="0"/>
    <n v="20"/>
    <n v="116.25"/>
    <b v="1"/>
    <s v="film &amp; video/shorts"/>
    <n v="1.1625000000000001"/>
    <x v="67"/>
    <d v="2012-07-15T14:00:04"/>
    <x v="0"/>
    <s v="shorts"/>
  </r>
  <r>
    <x v="0"/>
    <s v="GB"/>
    <s v="GBP"/>
    <n v="1393162791"/>
    <n v="1390570791"/>
    <b v="0"/>
    <n v="36"/>
    <n v="21.194444444444443"/>
    <b v="1"/>
    <s v="film &amp; video/shorts"/>
    <n v="1.2716666666666667"/>
    <x v="68"/>
    <d v="2014-02-23T13:39:51"/>
    <x v="0"/>
    <s v="shorts"/>
  </r>
  <r>
    <x v="0"/>
    <s v="US"/>
    <s v="USD"/>
    <n v="1317538740"/>
    <n v="1314765025"/>
    <b v="0"/>
    <n v="178"/>
    <n v="62.327134831460668"/>
    <b v="1"/>
    <s v="film &amp; video/shorts"/>
    <n v="1.109423"/>
    <x v="69"/>
    <d v="2011-10-02T06:59:00"/>
    <x v="0"/>
    <s v="shorts"/>
  </r>
  <r>
    <x v="0"/>
    <s v="US"/>
    <s v="USD"/>
    <n v="1315171845"/>
    <n v="1309987845"/>
    <b v="0"/>
    <n v="17"/>
    <n v="37.411764705882355"/>
    <b v="1"/>
    <s v="film &amp; video/shorts"/>
    <n v="1.272"/>
    <x v="70"/>
    <d v="2011-09-04T21:30:45"/>
    <x v="0"/>
    <s v="shorts"/>
  </r>
  <r>
    <x v="0"/>
    <s v="US"/>
    <s v="USD"/>
    <n v="1338186657"/>
    <n v="1333002657"/>
    <b v="0"/>
    <n v="32"/>
    <n v="69.71875"/>
    <b v="1"/>
    <s v="film &amp; video/shorts"/>
    <n v="1.2394444444444443"/>
    <x v="71"/>
    <d v="2012-05-28T06:30:57"/>
    <x v="0"/>
    <s v="shorts"/>
  </r>
  <r>
    <x v="0"/>
    <s v="US"/>
    <s v="USD"/>
    <n v="1352937600"/>
    <n v="1351210481"/>
    <b v="0"/>
    <n v="41"/>
    <n v="58.170731707317074"/>
    <b v="1"/>
    <s v="film &amp; video/shorts"/>
    <n v="1.084090909090909"/>
    <x v="72"/>
    <d v="2012-11-15T00:00:00"/>
    <x v="0"/>
    <s v="shorts"/>
  </r>
  <r>
    <x v="0"/>
    <s v="US"/>
    <s v="USD"/>
    <n v="1304395140"/>
    <n v="1297620584"/>
    <b v="0"/>
    <n v="18"/>
    <n v="50"/>
    <b v="1"/>
    <s v="film &amp; video/shorts"/>
    <n v="1"/>
    <x v="73"/>
    <d v="2011-05-03T03:59:00"/>
    <x v="0"/>
    <s v="shorts"/>
  </r>
  <r>
    <x v="0"/>
    <s v="FR"/>
    <s v="EUR"/>
    <n v="1453376495"/>
    <n v="1450784495"/>
    <b v="0"/>
    <n v="29"/>
    <n v="19.471034482758618"/>
    <b v="1"/>
    <s v="film &amp; video/shorts"/>
    <n v="1.1293199999999999"/>
    <x v="74"/>
    <d v="2016-01-21T11:41:35"/>
    <x v="0"/>
    <s v="shorts"/>
  </r>
  <r>
    <x v="0"/>
    <s v="US"/>
    <s v="USD"/>
    <n v="1366693272"/>
    <n v="1364101272"/>
    <b v="0"/>
    <n v="47"/>
    <n v="85.957446808510639"/>
    <b v="1"/>
    <s v="film &amp; video/shorts"/>
    <n v="1.1542857142857144"/>
    <x v="75"/>
    <d v="2013-04-23T05:01:12"/>
    <x v="0"/>
    <s v="shorts"/>
  </r>
  <r>
    <x v="0"/>
    <s v="US"/>
    <s v="USD"/>
    <n v="1325007358"/>
    <n v="1319819758"/>
    <b v="0"/>
    <n v="15"/>
    <n v="30.666666666666668"/>
    <b v="1"/>
    <s v="film &amp; video/shorts"/>
    <n v="1.5333333333333334"/>
    <x v="76"/>
    <d v="2011-12-27T17:35:58"/>
    <x v="0"/>
    <s v="shorts"/>
  </r>
  <r>
    <x v="0"/>
    <s v="US"/>
    <s v="USD"/>
    <n v="1337569140"/>
    <n v="1332991717"/>
    <b v="0"/>
    <n v="26"/>
    <n v="60.384615384615387"/>
    <b v="1"/>
    <s v="film &amp; video/shorts"/>
    <n v="3.9249999999999998"/>
    <x v="77"/>
    <d v="2012-05-21T02:59:00"/>
    <x v="0"/>
    <s v="shorts"/>
  </r>
  <r>
    <x v="0"/>
    <s v="FR"/>
    <s v="EUR"/>
    <n v="1472751121"/>
    <n v="1471887121"/>
    <b v="0"/>
    <n v="35"/>
    <n v="38.6"/>
    <b v="1"/>
    <s v="film &amp; video/shorts"/>
    <n v="27.02"/>
    <x v="78"/>
    <d v="2016-09-01T17:32:01"/>
    <x v="0"/>
    <s v="shorts"/>
  </r>
  <r>
    <x v="0"/>
    <s v="GB"/>
    <s v="GBP"/>
    <n v="1398451093"/>
    <n v="1395859093"/>
    <b v="0"/>
    <n v="41"/>
    <n v="40.268292682926827"/>
    <b v="1"/>
    <s v="film &amp; video/shorts"/>
    <n v="1.27"/>
    <x v="79"/>
    <d v="2014-04-25T18:38:13"/>
    <x v="0"/>
    <s v="shorts"/>
  </r>
  <r>
    <x v="0"/>
    <s v="US"/>
    <s v="USD"/>
    <n v="1386640856"/>
    <n v="1383616856"/>
    <b v="0"/>
    <n v="47"/>
    <n v="273.82978723404256"/>
    <b v="1"/>
    <s v="film &amp; video/shorts"/>
    <n v="1.0725"/>
    <x v="80"/>
    <d v="2013-12-10T02:00:56"/>
    <x v="0"/>
    <s v="shorts"/>
  </r>
  <r>
    <x v="0"/>
    <s v="US"/>
    <s v="USD"/>
    <n v="1342234920"/>
    <n v="1341892127"/>
    <b v="0"/>
    <n v="28"/>
    <n v="53.035714285714285"/>
    <b v="1"/>
    <s v="film &amp; video/shorts"/>
    <n v="1.98"/>
    <x v="81"/>
    <d v="2012-07-14T03:02:00"/>
    <x v="0"/>
    <s v="shorts"/>
  </r>
  <r>
    <x v="0"/>
    <s v="US"/>
    <s v="USD"/>
    <n v="1318189261"/>
    <n v="1315597261"/>
    <b v="0"/>
    <n v="100"/>
    <n v="40.005000000000003"/>
    <b v="1"/>
    <s v="film &amp; video/shorts"/>
    <n v="1.0001249999999999"/>
    <x v="82"/>
    <d v="2011-10-09T19:41:01"/>
    <x v="0"/>
    <s v="shorts"/>
  </r>
  <r>
    <x v="0"/>
    <s v="GB"/>
    <s v="GBP"/>
    <n v="1424604600"/>
    <n v="1423320389"/>
    <b v="0"/>
    <n v="13"/>
    <n v="15.76923076923077"/>
    <b v="1"/>
    <s v="film &amp; video/shorts"/>
    <n v="1.0249999999999999"/>
    <x v="83"/>
    <d v="2015-02-22T11:30:00"/>
    <x v="0"/>
    <s v="shorts"/>
  </r>
  <r>
    <x v="0"/>
    <s v="US"/>
    <s v="USD"/>
    <n v="1305483086"/>
    <n v="1302891086"/>
    <b v="0"/>
    <n v="7"/>
    <n v="71.428571428571431"/>
    <b v="1"/>
    <s v="film &amp; video/shorts"/>
    <n v="1"/>
    <x v="84"/>
    <d v="2011-05-15T18:11:26"/>
    <x v="0"/>
    <s v="shorts"/>
  </r>
  <r>
    <x v="0"/>
    <s v="US"/>
    <s v="USD"/>
    <n v="1316746837"/>
    <n v="1314154837"/>
    <b v="0"/>
    <n v="21"/>
    <n v="71.714285714285708"/>
    <b v="1"/>
    <s v="film &amp; video/shorts"/>
    <n v="1.2549999999999999"/>
    <x v="85"/>
    <d v="2011-09-23T03:00:37"/>
    <x v="0"/>
    <s v="shorts"/>
  </r>
  <r>
    <x v="0"/>
    <s v="FR"/>
    <s v="EUR"/>
    <n v="1451226045"/>
    <n v="1444828845"/>
    <b v="0"/>
    <n v="17"/>
    <n v="375.76470588235293"/>
    <b v="1"/>
    <s v="film &amp; video/shorts"/>
    <n v="1.0646666666666667"/>
    <x v="86"/>
    <d v="2015-12-27T14:20:45"/>
    <x v="0"/>
    <s v="shorts"/>
  </r>
  <r>
    <x v="0"/>
    <s v="US"/>
    <s v="USD"/>
    <n v="1275529260"/>
    <n v="1274705803"/>
    <b v="0"/>
    <n v="25"/>
    <n v="104.6"/>
    <b v="1"/>
    <s v="film &amp; video/shorts"/>
    <n v="1.046"/>
    <x v="87"/>
    <d v="2010-06-03T01:41:00"/>
    <x v="0"/>
    <s v="shorts"/>
  </r>
  <r>
    <x v="0"/>
    <s v="US"/>
    <s v="USD"/>
    <n v="1403452131"/>
    <n v="1401205731"/>
    <b v="0"/>
    <n v="60"/>
    <n v="60"/>
    <b v="1"/>
    <s v="film &amp; video/shorts"/>
    <n v="1.0285714285714285"/>
    <x v="88"/>
    <d v="2014-06-22T15:48:51"/>
    <x v="0"/>
    <s v="shorts"/>
  </r>
  <r>
    <x v="0"/>
    <s v="US"/>
    <s v="USD"/>
    <n v="1370196192"/>
    <n v="1368036192"/>
    <b v="0"/>
    <n v="56"/>
    <n v="123.28571428571429"/>
    <b v="1"/>
    <s v="film &amp; video/shorts"/>
    <n v="1.1506666666666667"/>
    <x v="89"/>
    <d v="2013-06-02T18:03:12"/>
    <x v="0"/>
    <s v="shorts"/>
  </r>
  <r>
    <x v="0"/>
    <s v="US"/>
    <s v="USD"/>
    <n v="1310454499"/>
    <n v="1307862499"/>
    <b v="0"/>
    <n v="16"/>
    <n v="31.375"/>
    <b v="1"/>
    <s v="film &amp; video/shorts"/>
    <n v="1.004"/>
    <x v="90"/>
    <d v="2011-07-12T07:08:19"/>
    <x v="0"/>
    <s v="shorts"/>
  </r>
  <r>
    <x v="0"/>
    <s v="US"/>
    <s v="USD"/>
    <n v="1305625164"/>
    <n v="1300354764"/>
    <b v="0"/>
    <n v="46"/>
    <n v="78.260869565217391"/>
    <b v="1"/>
    <s v="film &amp; video/shorts"/>
    <n v="1.2"/>
    <x v="91"/>
    <d v="2011-05-17T09:39:24"/>
    <x v="0"/>
    <s v="shorts"/>
  </r>
  <r>
    <x v="0"/>
    <s v="CA"/>
    <s v="CAD"/>
    <n v="1485936000"/>
    <n v="1481949983"/>
    <b v="0"/>
    <n v="43"/>
    <n v="122.32558139534883"/>
    <b v="1"/>
    <s v="film &amp; video/shorts"/>
    <n v="1.052"/>
    <x v="92"/>
    <d v="2017-02-01T08:00:00"/>
    <x v="0"/>
    <s v="shorts"/>
  </r>
  <r>
    <x v="0"/>
    <s v="US"/>
    <s v="USD"/>
    <n v="1341349200"/>
    <n v="1338928537"/>
    <b v="0"/>
    <n v="15"/>
    <n v="73.733333333333334"/>
    <b v="1"/>
    <s v="film &amp; video/shorts"/>
    <n v="1.1060000000000001"/>
    <x v="93"/>
    <d v="2012-07-03T21:00:00"/>
    <x v="0"/>
    <s v="shorts"/>
  </r>
  <r>
    <x v="0"/>
    <s v="GB"/>
    <s v="GBP"/>
    <n v="1396890822"/>
    <n v="1395162822"/>
    <b v="0"/>
    <n v="12"/>
    <n v="21.666666666666668"/>
    <b v="1"/>
    <s v="film &amp; video/shorts"/>
    <n v="1.04"/>
    <x v="94"/>
    <d v="2014-04-07T17:13:42"/>
    <x v="0"/>
    <s v="shorts"/>
  </r>
  <r>
    <x v="0"/>
    <s v="US"/>
    <s v="USD"/>
    <n v="1330214841"/>
    <n v="1327622841"/>
    <b v="0"/>
    <n v="21"/>
    <n v="21.904761904761905"/>
    <b v="1"/>
    <s v="film &amp; video/shorts"/>
    <n v="1.3142857142857143"/>
    <x v="95"/>
    <d v="2012-02-26T00:07:21"/>
    <x v="0"/>
    <s v="shorts"/>
  </r>
  <r>
    <x v="0"/>
    <s v="US"/>
    <s v="USD"/>
    <n v="1280631600"/>
    <n v="1274889241"/>
    <b v="0"/>
    <n v="34"/>
    <n v="50.588235294117645"/>
    <b v="1"/>
    <s v="film &amp; video/shorts"/>
    <n v="1.1466666666666667"/>
    <x v="96"/>
    <d v="2010-08-01T03:00:00"/>
    <x v="0"/>
    <s v="shorts"/>
  </r>
  <r>
    <x v="0"/>
    <s v="US"/>
    <s v="USD"/>
    <n v="1310440482"/>
    <n v="1307848482"/>
    <b v="0"/>
    <n v="8"/>
    <n v="53.125"/>
    <b v="1"/>
    <s v="film &amp; video/shorts"/>
    <n v="1.0625"/>
    <x v="97"/>
    <d v="2011-07-12T03:14:42"/>
    <x v="0"/>
    <s v="shorts"/>
  </r>
  <r>
    <x v="0"/>
    <s v="US"/>
    <s v="USD"/>
    <n v="1354923000"/>
    <n v="1351796674"/>
    <b v="0"/>
    <n v="60"/>
    <n v="56.666666666666664"/>
    <b v="1"/>
    <s v="film &amp; video/shorts"/>
    <n v="1.0625"/>
    <x v="98"/>
    <d v="2012-12-07T23:30:00"/>
    <x v="0"/>
    <s v="shorts"/>
  </r>
  <r>
    <x v="0"/>
    <s v="US"/>
    <s v="USD"/>
    <n v="1390426799"/>
    <n v="1387834799"/>
    <b v="0"/>
    <n v="39"/>
    <n v="40.776666666666664"/>
    <b v="1"/>
    <s v="film &amp; video/shorts"/>
    <n v="1.0601933333333333"/>
    <x v="99"/>
    <d v="2014-01-22T21:39:59"/>
    <x v="0"/>
    <s v="shorts"/>
  </r>
  <r>
    <x v="0"/>
    <s v="US"/>
    <s v="USD"/>
    <n v="1352055886"/>
    <n v="1350324286"/>
    <b v="0"/>
    <n v="26"/>
    <n v="192.30769230769232"/>
    <b v="1"/>
    <s v="film &amp; video/shorts"/>
    <n v="1"/>
    <x v="100"/>
    <d v="2012-11-04T19:04:46"/>
    <x v="0"/>
    <s v="shorts"/>
  </r>
  <r>
    <x v="0"/>
    <s v="US"/>
    <s v="USD"/>
    <n v="1359052710"/>
    <n v="1356979110"/>
    <b v="0"/>
    <n v="35"/>
    <n v="100"/>
    <b v="1"/>
    <s v="film &amp; video/shorts"/>
    <n v="1"/>
    <x v="101"/>
    <d v="2013-01-24T18:38:30"/>
    <x v="0"/>
    <s v="shorts"/>
  </r>
  <r>
    <x v="0"/>
    <s v="US"/>
    <s v="USD"/>
    <n v="1293073733"/>
    <n v="1290481733"/>
    <b v="0"/>
    <n v="65"/>
    <n v="117.92307692307692"/>
    <b v="1"/>
    <s v="film &amp; video/shorts"/>
    <n v="1.2775000000000001"/>
    <x v="102"/>
    <d v="2010-12-23T03:08:53"/>
    <x v="0"/>
    <s v="shorts"/>
  </r>
  <r>
    <x v="0"/>
    <s v="GB"/>
    <s v="GBP"/>
    <n v="1394220030"/>
    <n v="1392232830"/>
    <b v="0"/>
    <n v="49"/>
    <n v="27.897959183673468"/>
    <b v="1"/>
    <s v="film &amp; video/shorts"/>
    <n v="1.0515384615384615"/>
    <x v="103"/>
    <d v="2014-03-07T19:20:30"/>
    <x v="0"/>
    <s v="shorts"/>
  </r>
  <r>
    <x v="0"/>
    <s v="US"/>
    <s v="USD"/>
    <n v="1301792400"/>
    <n v="1299775266"/>
    <b v="0"/>
    <n v="10"/>
    <n v="60"/>
    <b v="1"/>
    <s v="film &amp; video/shorts"/>
    <n v="1.2"/>
    <x v="104"/>
    <d v="2011-04-03T01:00:00"/>
    <x v="0"/>
    <s v="shorts"/>
  </r>
  <r>
    <x v="0"/>
    <s v="US"/>
    <s v="USD"/>
    <n v="1463184000"/>
    <n v="1461605020"/>
    <b v="0"/>
    <n v="60"/>
    <n v="39.383333333333333"/>
    <b v="1"/>
    <s v="film &amp; video/shorts"/>
    <n v="1.074090909090909"/>
    <x v="105"/>
    <d v="2016-05-14T00:00:00"/>
    <x v="0"/>
    <s v="shorts"/>
  </r>
  <r>
    <x v="0"/>
    <s v="US"/>
    <s v="USD"/>
    <n v="1333391901"/>
    <n v="1332182301"/>
    <b v="0"/>
    <n v="27"/>
    <n v="186.11111111111111"/>
    <b v="1"/>
    <s v="film &amp; video/shorts"/>
    <n v="1.0049999999999999"/>
    <x v="106"/>
    <d v="2012-04-02T18:38:21"/>
    <x v="0"/>
    <s v="shorts"/>
  </r>
  <r>
    <x v="0"/>
    <s v="US"/>
    <s v="USD"/>
    <n v="1303688087"/>
    <n v="1301787287"/>
    <b v="0"/>
    <n v="69"/>
    <n v="111.37681159420291"/>
    <b v="1"/>
    <s v="film &amp; video/shorts"/>
    <n v="1.0246666666666666"/>
    <x v="107"/>
    <d v="2011-04-24T23:34:47"/>
    <x v="0"/>
    <s v="shorts"/>
  </r>
  <r>
    <x v="0"/>
    <s v="US"/>
    <s v="USD"/>
    <n v="1370011370"/>
    <n v="1364827370"/>
    <b v="0"/>
    <n v="47"/>
    <n v="78.723404255319153"/>
    <b v="1"/>
    <s v="film &amp; video/shorts"/>
    <n v="2.4666666666666668"/>
    <x v="108"/>
    <d v="2013-05-31T14:42:50"/>
    <x v="0"/>
    <s v="shorts"/>
  </r>
  <r>
    <x v="0"/>
    <s v="US"/>
    <s v="USD"/>
    <n v="1298680630"/>
    <n v="1296088630"/>
    <b v="0"/>
    <n v="47"/>
    <n v="46.702127659574465"/>
    <b v="1"/>
    <s v="film &amp; video/shorts"/>
    <n v="2.1949999999999998"/>
    <x v="109"/>
    <d v="2011-02-26T00:37:10"/>
    <x v="0"/>
    <s v="shorts"/>
  </r>
  <r>
    <x v="0"/>
    <s v="US"/>
    <s v="USD"/>
    <n v="1384408740"/>
    <n v="1381445253"/>
    <b v="0"/>
    <n v="26"/>
    <n v="65.384615384615387"/>
    <b v="1"/>
    <s v="film &amp; video/shorts"/>
    <n v="1.3076923076923077"/>
    <x v="110"/>
    <d v="2013-11-14T05:59:00"/>
    <x v="0"/>
    <s v="shorts"/>
  </r>
  <r>
    <x v="0"/>
    <s v="AU"/>
    <s v="AUD"/>
    <n v="1433059187"/>
    <n v="1430467187"/>
    <b v="0"/>
    <n v="53"/>
    <n v="102.0754716981132"/>
    <b v="1"/>
    <s v="film &amp; video/shorts"/>
    <n v="1.5457142857142858"/>
    <x v="111"/>
    <d v="2015-05-31T07:59:47"/>
    <x v="0"/>
    <s v="shorts"/>
  </r>
  <r>
    <x v="0"/>
    <s v="US"/>
    <s v="USD"/>
    <n v="1397354400"/>
    <n v="1395277318"/>
    <b v="0"/>
    <n v="81"/>
    <n v="64.197530864197532"/>
    <b v="1"/>
    <s v="film &amp; video/shorts"/>
    <n v="1.04"/>
    <x v="112"/>
    <d v="2014-04-13T02:00:00"/>
    <x v="0"/>
    <s v="shorts"/>
  </r>
  <r>
    <x v="0"/>
    <s v="US"/>
    <s v="USD"/>
    <n v="1312642800"/>
    <n v="1311963128"/>
    <b v="0"/>
    <n v="78"/>
    <n v="90.384615384615387"/>
    <b v="1"/>
    <s v="film &amp; video/shorts"/>
    <n v="1.41"/>
    <x v="113"/>
    <d v="2011-08-06T15:00:00"/>
    <x v="0"/>
    <s v="shorts"/>
  </r>
  <r>
    <x v="0"/>
    <s v="US"/>
    <s v="USD"/>
    <n v="1326436488"/>
    <n v="1321252488"/>
    <b v="0"/>
    <n v="35"/>
    <n v="88.571428571428569"/>
    <b v="1"/>
    <s v="film &amp; video/shorts"/>
    <n v="1.0333333333333334"/>
    <x v="114"/>
    <d v="2012-01-13T06:34:48"/>
    <x v="0"/>
    <s v="shorts"/>
  </r>
  <r>
    <x v="0"/>
    <s v="US"/>
    <s v="USD"/>
    <n v="1328377444"/>
    <n v="1326217444"/>
    <b v="0"/>
    <n v="22"/>
    <n v="28.727272727272727"/>
    <b v="1"/>
    <s v="film &amp; video/shorts"/>
    <n v="1.4044444444444444"/>
    <x v="115"/>
    <d v="2012-02-04T17:44:04"/>
    <x v="0"/>
    <s v="shorts"/>
  </r>
  <r>
    <x v="0"/>
    <s v="US"/>
    <s v="USD"/>
    <n v="1302260155"/>
    <n v="1298289355"/>
    <b v="0"/>
    <n v="57"/>
    <n v="69.78947368421052"/>
    <b v="1"/>
    <s v="film &amp; video/shorts"/>
    <n v="1.1365714285714286"/>
    <x v="116"/>
    <d v="2011-04-08T10:55:55"/>
    <x v="0"/>
    <s v="shorts"/>
  </r>
  <r>
    <x v="0"/>
    <s v="US"/>
    <s v="USD"/>
    <n v="1276110000"/>
    <n v="1268337744"/>
    <b v="0"/>
    <n v="27"/>
    <n v="167.48962962962963"/>
    <b v="1"/>
    <s v="film &amp; video/shorts"/>
    <n v="1.0049377777777779"/>
    <x v="117"/>
    <d v="2010-06-09T19:00:00"/>
    <x v="0"/>
    <s v="shorts"/>
  </r>
  <r>
    <x v="0"/>
    <s v="US"/>
    <s v="USD"/>
    <n v="1311902236"/>
    <n v="1309310236"/>
    <b v="0"/>
    <n v="39"/>
    <n v="144.91230769230768"/>
    <b v="1"/>
    <s v="film &amp; video/shorts"/>
    <n v="1.1303159999999999"/>
    <x v="118"/>
    <d v="2011-07-29T01:17:16"/>
    <x v="0"/>
    <s v="shorts"/>
  </r>
  <r>
    <x v="0"/>
    <s v="US"/>
    <s v="USD"/>
    <n v="1313276400"/>
    <n v="1310693986"/>
    <b v="0"/>
    <n v="37"/>
    <n v="91.840540540540545"/>
    <b v="1"/>
    <s v="film &amp; video/shorts"/>
    <n v="1.0455692307692308"/>
    <x v="119"/>
    <d v="2011-08-13T23:00:00"/>
    <x v="0"/>
    <s v="shorts"/>
  </r>
  <r>
    <x v="1"/>
    <s v="HK"/>
    <s v="HKD"/>
    <n v="1475457107"/>
    <n v="1472865107"/>
    <b v="0"/>
    <n v="1"/>
    <n v="10"/>
    <b v="0"/>
    <s v="film &amp; video/science fiction"/>
    <n v="1.4285714285714287E-4"/>
    <x v="120"/>
    <d v="2016-10-03T01:11:47"/>
    <x v="0"/>
    <s v="science fiction"/>
  </r>
  <r>
    <x v="1"/>
    <s v="US"/>
    <s v="USD"/>
    <n v="1429352160"/>
    <n v="1427993710"/>
    <b v="0"/>
    <n v="1"/>
    <n v="1"/>
    <b v="0"/>
    <s v="film &amp; video/science fiction"/>
    <n v="3.3333333333333332E-4"/>
    <x v="121"/>
    <d v="2015-04-18T10:16:00"/>
    <x v="0"/>
    <s v="science fiction"/>
  </r>
  <r>
    <x v="1"/>
    <s v="US"/>
    <s v="USD"/>
    <n v="1476094907"/>
    <n v="1470910907"/>
    <b v="0"/>
    <n v="0"/>
    <s v=""/>
    <b v="0"/>
    <s v="film &amp; video/science fiction"/>
    <n v="0"/>
    <x v="122"/>
    <d v="2016-10-10T10:21:47"/>
    <x v="0"/>
    <s v="science fiction"/>
  </r>
  <r>
    <x v="1"/>
    <s v="US"/>
    <s v="USD"/>
    <n v="1414533600"/>
    <n v="1411411564"/>
    <b v="0"/>
    <n v="6"/>
    <n v="25.166666666666668"/>
    <b v="0"/>
    <s v="film &amp; video/science fiction"/>
    <n v="2.7454545454545453E-3"/>
    <x v="123"/>
    <d v="2014-10-28T22:00:00"/>
    <x v="0"/>
    <s v="science fiction"/>
  </r>
  <r>
    <x v="1"/>
    <s v="US"/>
    <s v="USD"/>
    <n v="1431728242"/>
    <n v="1429568242"/>
    <b v="0"/>
    <n v="0"/>
    <s v=""/>
    <b v="0"/>
    <s v="film &amp; video/science fiction"/>
    <n v="0"/>
    <x v="124"/>
    <d v="2015-05-15T22:17:22"/>
    <x v="0"/>
    <s v="science fiction"/>
  </r>
  <r>
    <x v="1"/>
    <s v="CA"/>
    <s v="CAD"/>
    <n v="1486165880"/>
    <n v="1480981880"/>
    <b v="0"/>
    <n v="6"/>
    <n v="11.666666666666666"/>
    <b v="0"/>
    <s v="film &amp; video/science fiction"/>
    <n v="0.14000000000000001"/>
    <x v="125"/>
    <d v="2017-02-03T23:51:20"/>
    <x v="0"/>
    <s v="science fiction"/>
  </r>
  <r>
    <x v="1"/>
    <s v="US"/>
    <s v="USD"/>
    <n v="1433988000"/>
    <n v="1431353337"/>
    <b v="0"/>
    <n v="13"/>
    <n v="106.69230769230769"/>
    <b v="0"/>
    <s v="film &amp; video/science fiction"/>
    <n v="5.5480000000000002E-2"/>
    <x v="126"/>
    <d v="2015-06-11T02:00:00"/>
    <x v="0"/>
    <s v="science fiction"/>
  </r>
  <r>
    <x v="1"/>
    <s v="US"/>
    <s v="USD"/>
    <n v="1428069541"/>
    <n v="1425481141"/>
    <b v="0"/>
    <n v="4"/>
    <n v="47.5"/>
    <b v="0"/>
    <s v="film &amp; video/science fiction"/>
    <n v="2.375E-2"/>
    <x v="127"/>
    <d v="2015-04-03T13:59:01"/>
    <x v="0"/>
    <s v="science fiction"/>
  </r>
  <r>
    <x v="1"/>
    <s v="US"/>
    <s v="USD"/>
    <n v="1476941293"/>
    <n v="1473917293"/>
    <b v="0"/>
    <n v="6"/>
    <n v="311.16666666666669"/>
    <b v="0"/>
    <s v="film &amp; video/science fiction"/>
    <n v="1.8669999999999999E-2"/>
    <x v="128"/>
    <d v="2016-10-20T05:28:13"/>
    <x v="0"/>
    <s v="science fiction"/>
  </r>
  <r>
    <x v="1"/>
    <s v="US"/>
    <s v="USD"/>
    <n v="1414708183"/>
    <n v="1409524183"/>
    <b v="0"/>
    <n v="0"/>
    <s v=""/>
    <b v="0"/>
    <s v="film &amp; video/science fiction"/>
    <n v="0"/>
    <x v="129"/>
    <d v="2014-10-30T22:29:43"/>
    <x v="0"/>
    <s v="science fiction"/>
  </r>
  <r>
    <x v="1"/>
    <s v="GB"/>
    <s v="GBP"/>
    <n v="1402949760"/>
    <n v="1400536692"/>
    <b v="0"/>
    <n v="0"/>
    <s v=""/>
    <b v="0"/>
    <s v="film &amp; video/science fiction"/>
    <n v="0"/>
    <x v="130"/>
    <d v="2014-06-16T20:16:00"/>
    <x v="0"/>
    <s v="science fiction"/>
  </r>
  <r>
    <x v="1"/>
    <s v="US"/>
    <s v="USD"/>
    <n v="1467763200"/>
    <n v="1466453161"/>
    <b v="0"/>
    <n v="0"/>
    <s v=""/>
    <b v="0"/>
    <s v="film &amp; video/science fiction"/>
    <n v="0"/>
    <x v="131"/>
    <d v="2016-07-06T00:00:00"/>
    <x v="0"/>
    <s v="science fiction"/>
  </r>
  <r>
    <x v="1"/>
    <s v="US"/>
    <s v="USD"/>
    <n v="1415392207"/>
    <n v="1411500607"/>
    <b v="0"/>
    <n v="81"/>
    <n v="94.506172839506178"/>
    <b v="0"/>
    <s v="film &amp; video/science fiction"/>
    <n v="9.5687499999999995E-2"/>
    <x v="132"/>
    <d v="2014-11-07T20:30:07"/>
    <x v="0"/>
    <s v="science fiction"/>
  </r>
  <r>
    <x v="1"/>
    <s v="US"/>
    <s v="USD"/>
    <n v="1464715860"/>
    <n v="1462130584"/>
    <b v="0"/>
    <n v="0"/>
    <s v=""/>
    <b v="0"/>
    <s v="film &amp; video/science fiction"/>
    <n v="0"/>
    <x v="133"/>
    <d v="2016-05-31T17:31:00"/>
    <x v="0"/>
    <s v="science fiction"/>
  </r>
  <r>
    <x v="1"/>
    <s v="US"/>
    <s v="USD"/>
    <n v="1441386000"/>
    <n v="1438811418"/>
    <b v="0"/>
    <n v="0"/>
    <s v=""/>
    <b v="0"/>
    <s v="film &amp; video/science fiction"/>
    <n v="0"/>
    <x v="134"/>
    <d v="2015-09-04T17:00:00"/>
    <x v="0"/>
    <s v="science fiction"/>
  </r>
  <r>
    <x v="1"/>
    <s v="US"/>
    <s v="USD"/>
    <n v="1404241200"/>
    <n v="1401354597"/>
    <b v="0"/>
    <n v="5"/>
    <n v="80.599999999999994"/>
    <b v="0"/>
    <s v="film &amp; video/science fiction"/>
    <n v="0.13433333333333333"/>
    <x v="135"/>
    <d v="2014-07-01T19:00:00"/>
    <x v="0"/>
    <s v="science fiction"/>
  </r>
  <r>
    <x v="1"/>
    <s v="US"/>
    <s v="USD"/>
    <n v="1431771360"/>
    <n v="1427968234"/>
    <b v="0"/>
    <n v="0"/>
    <s v=""/>
    <b v="0"/>
    <s v="film &amp; video/science fiction"/>
    <n v="0"/>
    <x v="136"/>
    <d v="2015-05-16T10:16:00"/>
    <x v="0"/>
    <s v="science fiction"/>
  </r>
  <r>
    <x v="1"/>
    <s v="DK"/>
    <s v="DKK"/>
    <n v="1444657593"/>
    <n v="1440337593"/>
    <b v="0"/>
    <n v="0"/>
    <s v=""/>
    <b v="0"/>
    <s v="film &amp; video/science fiction"/>
    <n v="0"/>
    <x v="137"/>
    <d v="2015-10-12T13:46:33"/>
    <x v="0"/>
    <s v="science fiction"/>
  </r>
  <r>
    <x v="1"/>
    <s v="US"/>
    <s v="USD"/>
    <n v="1438405140"/>
    <n v="1435731041"/>
    <b v="0"/>
    <n v="58"/>
    <n v="81.241379310344826"/>
    <b v="0"/>
    <s v="film &amp; video/science fiction"/>
    <n v="3.1413333333333335E-2"/>
    <x v="138"/>
    <d v="2015-08-01T04:59:00"/>
    <x v="0"/>
    <s v="science fiction"/>
  </r>
  <r>
    <x v="1"/>
    <s v="US"/>
    <s v="USD"/>
    <n v="1436738772"/>
    <n v="1435874772"/>
    <b v="0"/>
    <n v="1"/>
    <n v="500"/>
    <b v="0"/>
    <s v="film &amp; video/science fiction"/>
    <n v="1"/>
    <x v="139"/>
    <d v="2015-07-12T22:06:12"/>
    <x v="0"/>
    <s v="science fiction"/>
  </r>
  <r>
    <x v="1"/>
    <s v="US"/>
    <s v="USD"/>
    <n v="1426823132"/>
    <n v="1424234732"/>
    <b v="0"/>
    <n v="0"/>
    <s v=""/>
    <b v="0"/>
    <s v="film &amp; video/science fiction"/>
    <n v="0"/>
    <x v="140"/>
    <d v="2015-03-20T03:45:32"/>
    <x v="0"/>
    <s v="science fiction"/>
  </r>
  <r>
    <x v="1"/>
    <s v="US"/>
    <s v="USD"/>
    <n v="1433043623"/>
    <n v="1429155623"/>
    <b v="0"/>
    <n v="28"/>
    <n v="46.178571428571431"/>
    <b v="0"/>
    <s v="film &amp; video/science fiction"/>
    <n v="0.10775"/>
    <x v="141"/>
    <d v="2015-05-31T03:40:23"/>
    <x v="0"/>
    <s v="science fiction"/>
  </r>
  <r>
    <x v="1"/>
    <s v="US"/>
    <s v="USD"/>
    <n v="1416176778"/>
    <n v="1414358778"/>
    <b v="0"/>
    <n v="1"/>
    <n v="10"/>
    <b v="0"/>
    <s v="film &amp; video/science fiction"/>
    <n v="3.3333333333333335E-3"/>
    <x v="142"/>
    <d v="2014-11-16T22:26:18"/>
    <x v="0"/>
    <s v="science fiction"/>
  </r>
  <r>
    <x v="1"/>
    <s v="AU"/>
    <s v="AUD"/>
    <n v="1472882100"/>
    <n v="1467941542"/>
    <b v="0"/>
    <n v="0"/>
    <s v=""/>
    <b v="0"/>
    <s v="film &amp; video/science fiction"/>
    <n v="0"/>
    <x v="143"/>
    <d v="2016-09-03T05:55:00"/>
    <x v="0"/>
    <s v="science fiction"/>
  </r>
  <r>
    <x v="1"/>
    <s v="CA"/>
    <s v="CAD"/>
    <n v="1428945472"/>
    <n v="1423765072"/>
    <b v="0"/>
    <n v="37"/>
    <n v="55.945945945945944"/>
    <b v="0"/>
    <s v="film &amp; video/science fiction"/>
    <n v="0.27600000000000002"/>
    <x v="144"/>
    <d v="2015-04-13T17:17:52"/>
    <x v="0"/>
    <s v="science fiction"/>
  </r>
  <r>
    <x v="1"/>
    <s v="US"/>
    <s v="USD"/>
    <n v="1439298052"/>
    <n v="1436965252"/>
    <b v="0"/>
    <n v="9"/>
    <n v="37.555555555555557"/>
    <b v="0"/>
    <s v="film &amp; video/science fiction"/>
    <n v="7.5111111111111115E-2"/>
    <x v="145"/>
    <d v="2015-08-11T13:00:52"/>
    <x v="0"/>
    <s v="science fiction"/>
  </r>
  <r>
    <x v="1"/>
    <s v="US"/>
    <s v="USD"/>
    <n v="1484698998"/>
    <n v="1479514998"/>
    <b v="0"/>
    <n v="3"/>
    <n v="38.333333333333336"/>
    <b v="0"/>
    <s v="film &amp; video/science fiction"/>
    <n v="5.7499999999999999E-3"/>
    <x v="146"/>
    <d v="2017-01-18T00:23:18"/>
    <x v="0"/>
    <s v="science fiction"/>
  </r>
  <r>
    <x v="1"/>
    <s v="GB"/>
    <s v="GBP"/>
    <n v="1420741080"/>
    <n v="1417026340"/>
    <b v="0"/>
    <n v="0"/>
    <s v=""/>
    <b v="0"/>
    <s v="film &amp; video/science fiction"/>
    <n v="0"/>
    <x v="147"/>
    <d v="2015-01-08T18:18:00"/>
    <x v="0"/>
    <s v="science fiction"/>
  </r>
  <r>
    <x v="1"/>
    <s v="US"/>
    <s v="USD"/>
    <n v="1456555536"/>
    <n v="1453963536"/>
    <b v="0"/>
    <n v="2"/>
    <n v="20"/>
    <b v="0"/>
    <s v="film &amp; video/science fiction"/>
    <n v="8.0000000000000004E-4"/>
    <x v="148"/>
    <d v="2016-02-27T06:45:36"/>
    <x v="0"/>
    <s v="science fiction"/>
  </r>
  <r>
    <x v="1"/>
    <s v="US"/>
    <s v="USD"/>
    <n v="1419494400"/>
    <n v="1416888470"/>
    <b v="0"/>
    <n v="6"/>
    <n v="15.333333333333334"/>
    <b v="0"/>
    <s v="film &amp; video/science fiction"/>
    <n v="9.1999999999999998E-3"/>
    <x v="149"/>
    <d v="2014-12-25T08:00:00"/>
    <x v="0"/>
    <s v="science fiction"/>
  </r>
  <r>
    <x v="1"/>
    <s v="US"/>
    <s v="USD"/>
    <n v="1432612382"/>
    <n v="1427428382"/>
    <b v="0"/>
    <n v="67"/>
    <n v="449.43283582089555"/>
    <b v="0"/>
    <s v="film &amp; video/science fiction"/>
    <n v="0.23163076923076922"/>
    <x v="150"/>
    <d v="2015-05-26T03:53:02"/>
    <x v="0"/>
    <s v="science fiction"/>
  </r>
  <r>
    <x v="1"/>
    <s v="AU"/>
    <s v="AUD"/>
    <n v="1434633191"/>
    <n v="1429449191"/>
    <b v="0"/>
    <n v="5"/>
    <n v="28"/>
    <b v="0"/>
    <s v="film &amp; video/science fiction"/>
    <n v="5.5999999999999995E-4"/>
    <x v="151"/>
    <d v="2015-06-18T13:13:11"/>
    <x v="0"/>
    <s v="science fiction"/>
  </r>
  <r>
    <x v="1"/>
    <s v="US"/>
    <s v="USD"/>
    <n v="1411437100"/>
    <n v="1408845100"/>
    <b v="0"/>
    <n v="2"/>
    <n v="15"/>
    <b v="0"/>
    <s v="film &amp; video/science fiction"/>
    <n v="7.8947368421052633E-5"/>
    <x v="152"/>
    <d v="2014-09-23T01:51:40"/>
    <x v="0"/>
    <s v="science fiction"/>
  </r>
  <r>
    <x v="1"/>
    <s v="US"/>
    <s v="USD"/>
    <n v="1417532644"/>
    <n v="1413900244"/>
    <b v="0"/>
    <n v="10"/>
    <n v="35.9"/>
    <b v="0"/>
    <s v="film &amp; video/science fiction"/>
    <n v="7.1799999999999998E-3"/>
    <x v="153"/>
    <d v="2014-12-02T15:04:04"/>
    <x v="0"/>
    <s v="science fiction"/>
  </r>
  <r>
    <x v="1"/>
    <s v="US"/>
    <s v="USD"/>
    <n v="1433336895"/>
    <n v="1429621695"/>
    <b v="0"/>
    <n v="3"/>
    <n v="13.333333333333334"/>
    <b v="0"/>
    <s v="film &amp; video/science fiction"/>
    <n v="2.6666666666666668E-2"/>
    <x v="154"/>
    <d v="2015-06-03T13:08:15"/>
    <x v="0"/>
    <s v="science fiction"/>
  </r>
  <r>
    <x v="1"/>
    <s v="US"/>
    <s v="USD"/>
    <n v="1437657935"/>
    <n v="1434201935"/>
    <b v="0"/>
    <n v="4"/>
    <n v="20.25"/>
    <b v="0"/>
    <s v="film &amp; video/science fiction"/>
    <n v="6.0000000000000002E-5"/>
    <x v="155"/>
    <d v="2015-07-23T13:25:35"/>
    <x v="0"/>
    <s v="science fiction"/>
  </r>
  <r>
    <x v="1"/>
    <s v="CA"/>
    <s v="CAD"/>
    <n v="1407034796"/>
    <n v="1401850796"/>
    <b v="0"/>
    <n v="15"/>
    <n v="119"/>
    <b v="0"/>
    <s v="film &amp; video/science fiction"/>
    <n v="5.0999999999999997E-2"/>
    <x v="156"/>
    <d v="2014-08-03T02:59:56"/>
    <x v="0"/>
    <s v="science fiction"/>
  </r>
  <r>
    <x v="1"/>
    <s v="US"/>
    <s v="USD"/>
    <n v="1456523572"/>
    <n v="1453931572"/>
    <b v="0"/>
    <n v="2"/>
    <n v="4"/>
    <b v="0"/>
    <s v="film &amp; video/science fiction"/>
    <n v="2.671118530884808E-3"/>
    <x v="157"/>
    <d v="2016-02-26T21:52:52"/>
    <x v="0"/>
    <s v="science fiction"/>
  </r>
  <r>
    <x v="1"/>
    <s v="US"/>
    <s v="USD"/>
    <n v="1413942628"/>
    <n v="1411350628"/>
    <b v="0"/>
    <n v="0"/>
    <s v=""/>
    <b v="0"/>
    <s v="film &amp; video/science fiction"/>
    <n v="0"/>
    <x v="158"/>
    <d v="2014-10-22T01:50:28"/>
    <x v="0"/>
    <s v="science fiction"/>
  </r>
  <r>
    <x v="1"/>
    <s v="US"/>
    <s v="USD"/>
    <n v="1467541545"/>
    <n v="1464085545"/>
    <b v="0"/>
    <n v="1"/>
    <n v="10"/>
    <b v="0"/>
    <s v="film &amp; video/science fiction"/>
    <n v="2.0000000000000002E-5"/>
    <x v="159"/>
    <d v="2016-07-03T10:25:45"/>
    <x v="0"/>
    <s v="science fiction"/>
  </r>
  <r>
    <x v="2"/>
    <s v="US"/>
    <s v="USD"/>
    <n v="1439675691"/>
    <n v="1434491691"/>
    <b v="0"/>
    <n v="0"/>
    <s v=""/>
    <b v="0"/>
    <s v="film &amp; video/drama"/>
    <n v="0"/>
    <x v="160"/>
    <d v="2015-08-15T21:54:51"/>
    <x v="0"/>
    <s v="drama"/>
  </r>
  <r>
    <x v="2"/>
    <s v="US"/>
    <s v="USD"/>
    <n v="1404318595"/>
    <n v="1401726595"/>
    <b v="0"/>
    <n v="1"/>
    <n v="5"/>
    <b v="0"/>
    <s v="film &amp; video/drama"/>
    <n v="1E-4"/>
    <x v="161"/>
    <d v="2014-07-02T16:29:55"/>
    <x v="0"/>
    <s v="drama"/>
  </r>
  <r>
    <x v="2"/>
    <s v="US"/>
    <s v="USD"/>
    <n v="1408232520"/>
    <n v="1405393356"/>
    <b v="0"/>
    <n v="10"/>
    <n v="43.5"/>
    <b v="0"/>
    <s v="film &amp; video/drama"/>
    <n v="0.15535714285714286"/>
    <x v="162"/>
    <d v="2014-08-16T23:42:00"/>
    <x v="0"/>
    <s v="drama"/>
  </r>
  <r>
    <x v="2"/>
    <s v="US"/>
    <s v="USD"/>
    <n v="1443657600"/>
    <n v="1440716654"/>
    <b v="0"/>
    <n v="0"/>
    <s v=""/>
    <b v="0"/>
    <s v="film &amp; video/drama"/>
    <n v="0"/>
    <x v="163"/>
    <d v="2015-10-01T00:00:00"/>
    <x v="0"/>
    <s v="drama"/>
  </r>
  <r>
    <x v="2"/>
    <s v="US"/>
    <s v="USD"/>
    <n v="1411150701"/>
    <n v="1405966701"/>
    <b v="0"/>
    <n v="7"/>
    <n v="91.428571428571431"/>
    <b v="0"/>
    <s v="film &amp; video/drama"/>
    <n v="5.3333333333333332E-3"/>
    <x v="164"/>
    <d v="2014-09-19T18:18:21"/>
    <x v="0"/>
    <s v="drama"/>
  </r>
  <r>
    <x v="2"/>
    <s v="GB"/>
    <s v="GBP"/>
    <n v="1452613724"/>
    <n v="1450021724"/>
    <b v="0"/>
    <n v="0"/>
    <s v=""/>
    <b v="0"/>
    <s v="film &amp; video/drama"/>
    <n v="0"/>
    <x v="165"/>
    <d v="2016-01-12T15:48:44"/>
    <x v="0"/>
    <s v="drama"/>
  </r>
  <r>
    <x v="2"/>
    <s v="US"/>
    <s v="USD"/>
    <n v="1484531362"/>
    <n v="1481939362"/>
    <b v="0"/>
    <n v="1"/>
    <n v="3000"/>
    <b v="0"/>
    <s v="film &amp; video/drama"/>
    <n v="0.6"/>
    <x v="166"/>
    <d v="2017-01-16T01:49:22"/>
    <x v="0"/>
    <s v="drama"/>
  </r>
  <r>
    <x v="2"/>
    <s v="US"/>
    <s v="USD"/>
    <n v="1438726535"/>
    <n v="1433542535"/>
    <b v="0"/>
    <n v="2"/>
    <n v="5.5"/>
    <b v="0"/>
    <s v="film &amp; video/drama"/>
    <n v="1E-4"/>
    <x v="167"/>
    <d v="2015-08-04T22:15:35"/>
    <x v="0"/>
    <s v="drama"/>
  </r>
  <r>
    <x v="2"/>
    <s v="US"/>
    <s v="USD"/>
    <n v="1426791770"/>
    <n v="1424203370"/>
    <b v="0"/>
    <n v="3"/>
    <n v="108.33333333333333"/>
    <b v="0"/>
    <s v="film &amp; video/drama"/>
    <n v="4.0625000000000001E-2"/>
    <x v="168"/>
    <d v="2015-03-19T19:02:50"/>
    <x v="0"/>
    <s v="drama"/>
  </r>
  <r>
    <x v="2"/>
    <s v="GB"/>
    <s v="GBP"/>
    <n v="1413634059"/>
    <n v="1411042059"/>
    <b v="0"/>
    <n v="10"/>
    <n v="56"/>
    <b v="0"/>
    <s v="film &amp; video/drama"/>
    <n v="0.224"/>
    <x v="169"/>
    <d v="2014-10-18T12:07:39"/>
    <x v="0"/>
    <s v="drama"/>
  </r>
  <r>
    <x v="2"/>
    <s v="US"/>
    <s v="USD"/>
    <n v="1440912480"/>
    <n v="1438385283"/>
    <b v="0"/>
    <n v="10"/>
    <n v="32.5"/>
    <b v="0"/>
    <s v="film &amp; video/drama"/>
    <n v="3.2500000000000001E-2"/>
    <x v="170"/>
    <d v="2015-08-30T05:28:00"/>
    <x v="0"/>
    <s v="drama"/>
  </r>
  <r>
    <x v="2"/>
    <s v="US"/>
    <s v="USD"/>
    <n v="1470975614"/>
    <n v="1465791614"/>
    <b v="0"/>
    <n v="1"/>
    <n v="1"/>
    <b v="0"/>
    <s v="film &amp; video/drama"/>
    <n v="2.0000000000000002E-5"/>
    <x v="171"/>
    <d v="2016-08-12T04:20:14"/>
    <x v="0"/>
    <s v="drama"/>
  </r>
  <r>
    <x v="2"/>
    <s v="US"/>
    <s v="USD"/>
    <n v="1426753723"/>
    <n v="1423733323"/>
    <b v="0"/>
    <n v="0"/>
    <s v=""/>
    <b v="0"/>
    <s v="film &amp; video/drama"/>
    <n v="0"/>
    <x v="172"/>
    <d v="2015-03-19T08:28:43"/>
    <x v="0"/>
    <s v="drama"/>
  </r>
  <r>
    <x v="2"/>
    <s v="GB"/>
    <s v="GBP"/>
    <n v="1425131108"/>
    <n v="1422539108"/>
    <b v="0"/>
    <n v="0"/>
    <s v=""/>
    <b v="0"/>
    <s v="film &amp; video/drama"/>
    <n v="0"/>
    <x v="173"/>
    <d v="2015-02-28T13:45:08"/>
    <x v="0"/>
    <s v="drama"/>
  </r>
  <r>
    <x v="2"/>
    <s v="NL"/>
    <s v="EUR"/>
    <n v="1431108776"/>
    <n v="1425924776"/>
    <b v="0"/>
    <n v="0"/>
    <s v=""/>
    <b v="0"/>
    <s v="film &amp; video/drama"/>
    <n v="0"/>
    <x v="174"/>
    <d v="2015-05-08T18:12:56"/>
    <x v="0"/>
    <s v="drama"/>
  </r>
  <r>
    <x v="2"/>
    <s v="GB"/>
    <s v="GBP"/>
    <n v="1409337611"/>
    <n v="1407177611"/>
    <b v="0"/>
    <n v="26"/>
    <n v="49.884615384615387"/>
    <b v="0"/>
    <s v="film &amp; video/drama"/>
    <n v="6.4850000000000005E-2"/>
    <x v="175"/>
    <d v="2014-08-29T18:40:11"/>
    <x v="0"/>
    <s v="drama"/>
  </r>
  <r>
    <x v="2"/>
    <s v="US"/>
    <s v="USD"/>
    <n v="1438803999"/>
    <n v="1436211999"/>
    <b v="0"/>
    <n v="0"/>
    <s v=""/>
    <b v="0"/>
    <s v="film &amp; video/drama"/>
    <n v="0"/>
    <x v="176"/>
    <d v="2015-08-05T19:46:39"/>
    <x v="0"/>
    <s v="drama"/>
  </r>
  <r>
    <x v="2"/>
    <s v="US"/>
    <s v="USD"/>
    <n v="1427155726"/>
    <n v="1425690526"/>
    <b v="0"/>
    <n v="7"/>
    <n v="25.714285714285715"/>
    <b v="0"/>
    <s v="film &amp; video/drama"/>
    <n v="0.4"/>
    <x v="177"/>
    <d v="2015-03-24T00:08:46"/>
    <x v="0"/>
    <s v="drama"/>
  </r>
  <r>
    <x v="2"/>
    <s v="ES"/>
    <s v="EUR"/>
    <n v="1448582145"/>
    <n v="1445986545"/>
    <b v="0"/>
    <n v="0"/>
    <s v=""/>
    <b v="0"/>
    <s v="film &amp; video/drama"/>
    <n v="0"/>
    <x v="178"/>
    <d v="2015-11-26T23:55:45"/>
    <x v="0"/>
    <s v="drama"/>
  </r>
  <r>
    <x v="2"/>
    <s v="US"/>
    <s v="USD"/>
    <n v="1457056555"/>
    <n v="1454464555"/>
    <b v="0"/>
    <n v="2"/>
    <n v="100"/>
    <b v="0"/>
    <s v="film &amp; video/drama"/>
    <n v="0.2"/>
    <x v="179"/>
    <d v="2016-03-04T01:55:55"/>
    <x v="0"/>
    <s v="drama"/>
  </r>
  <r>
    <x v="2"/>
    <s v="GB"/>
    <s v="GBP"/>
    <n v="1428951600"/>
    <n v="1425512843"/>
    <b v="0"/>
    <n v="13"/>
    <n v="30.846153846153847"/>
    <b v="0"/>
    <s v="film &amp; video/drama"/>
    <n v="0.33416666666666667"/>
    <x v="180"/>
    <d v="2015-04-13T19:00:00"/>
    <x v="0"/>
    <s v="drama"/>
  </r>
  <r>
    <x v="2"/>
    <s v="GB"/>
    <s v="GBP"/>
    <n v="1434995295"/>
    <n v="1432403295"/>
    <b v="0"/>
    <n v="4"/>
    <n v="180.5"/>
    <b v="0"/>
    <s v="film &amp; video/drama"/>
    <n v="0.21092608822670172"/>
    <x v="181"/>
    <d v="2015-06-22T17:48:15"/>
    <x v="0"/>
    <s v="drama"/>
  </r>
  <r>
    <x v="2"/>
    <s v="US"/>
    <s v="USD"/>
    <n v="1483748232"/>
    <n v="1481156232"/>
    <b v="0"/>
    <n v="0"/>
    <s v=""/>
    <b v="0"/>
    <s v="film &amp; video/drama"/>
    <n v="0"/>
    <x v="182"/>
    <d v="2017-01-07T00:17:12"/>
    <x v="0"/>
    <s v="drama"/>
  </r>
  <r>
    <x v="2"/>
    <s v="GB"/>
    <s v="GBP"/>
    <n v="1417033610"/>
    <n v="1414438010"/>
    <b v="0"/>
    <n v="12"/>
    <n v="373.5"/>
    <b v="0"/>
    <s v="film &amp; video/drama"/>
    <n v="0.35855999999999999"/>
    <x v="183"/>
    <d v="2014-11-26T20:26:50"/>
    <x v="0"/>
    <s v="drama"/>
  </r>
  <r>
    <x v="2"/>
    <s v="CA"/>
    <s v="CAD"/>
    <n v="1409543940"/>
    <n v="1404586762"/>
    <b v="0"/>
    <n v="2"/>
    <n v="25.5"/>
    <b v="0"/>
    <s v="film &amp; video/drama"/>
    <n v="3.4000000000000002E-2"/>
    <x v="184"/>
    <d v="2014-09-01T03:59:00"/>
    <x v="0"/>
    <s v="drama"/>
  </r>
  <r>
    <x v="2"/>
    <s v="NO"/>
    <s v="NOK"/>
    <n v="1471557139"/>
    <n v="1468965139"/>
    <b v="0"/>
    <n v="10"/>
    <n v="220"/>
    <b v="0"/>
    <s v="film &amp; video/drama"/>
    <n v="5.5E-2"/>
    <x v="185"/>
    <d v="2016-08-18T21:52:19"/>
    <x v="0"/>
    <s v="drama"/>
  </r>
  <r>
    <x v="2"/>
    <s v="US"/>
    <s v="USD"/>
    <n v="1488571200"/>
    <n v="1485977434"/>
    <b v="0"/>
    <n v="0"/>
    <s v=""/>
    <b v="0"/>
    <s v="film &amp; video/drama"/>
    <n v="0"/>
    <x v="186"/>
    <d v="2017-03-03T20:00:00"/>
    <x v="0"/>
    <s v="drama"/>
  </r>
  <r>
    <x v="2"/>
    <s v="US"/>
    <s v="USD"/>
    <n v="1437461940"/>
    <n v="1435383457"/>
    <b v="0"/>
    <n v="5"/>
    <n v="160"/>
    <b v="0"/>
    <s v="film &amp; video/drama"/>
    <n v="0.16"/>
    <x v="187"/>
    <d v="2015-07-21T06:59:00"/>
    <x v="0"/>
    <s v="drama"/>
  </r>
  <r>
    <x v="2"/>
    <s v="US"/>
    <s v="USD"/>
    <n v="1409891015"/>
    <n v="1407299015"/>
    <b v="0"/>
    <n v="0"/>
    <s v=""/>
    <b v="0"/>
    <s v="film &amp; video/drama"/>
    <n v="0"/>
    <x v="188"/>
    <d v="2014-09-05T04:23:35"/>
    <x v="0"/>
    <s v="drama"/>
  </r>
  <r>
    <x v="2"/>
    <s v="US"/>
    <s v="USD"/>
    <n v="1472920477"/>
    <n v="1467736477"/>
    <b v="0"/>
    <n v="5"/>
    <n v="69"/>
    <b v="0"/>
    <s v="film &amp; video/drama"/>
    <n v="6.8999999999999997E-4"/>
    <x v="189"/>
    <d v="2016-09-03T16:34:37"/>
    <x v="0"/>
    <s v="drama"/>
  </r>
  <r>
    <x v="2"/>
    <s v="US"/>
    <s v="USD"/>
    <n v="1466091446"/>
    <n v="1465227446"/>
    <b v="0"/>
    <n v="1"/>
    <n v="50"/>
    <b v="0"/>
    <s v="film &amp; video/drama"/>
    <n v="4.1666666666666666E-3"/>
    <x v="190"/>
    <d v="2016-06-16T15:37:26"/>
    <x v="0"/>
    <s v="drama"/>
  </r>
  <r>
    <x v="2"/>
    <s v="AU"/>
    <s v="AUD"/>
    <n v="1443782138"/>
    <n v="1440326138"/>
    <b v="0"/>
    <n v="3"/>
    <n v="83.333333333333329"/>
    <b v="0"/>
    <s v="film &amp; video/drama"/>
    <n v="0.05"/>
    <x v="191"/>
    <d v="2015-10-02T10:35:38"/>
    <x v="0"/>
    <s v="drama"/>
  </r>
  <r>
    <x v="2"/>
    <s v="US"/>
    <s v="USD"/>
    <n v="1413572432"/>
    <n v="1410980432"/>
    <b v="0"/>
    <n v="3"/>
    <n v="5.666666666666667"/>
    <b v="0"/>
    <s v="film &amp; video/drama"/>
    <n v="1.7E-5"/>
    <x v="192"/>
    <d v="2014-10-17T19:00:32"/>
    <x v="0"/>
    <s v="drama"/>
  </r>
  <r>
    <x v="2"/>
    <s v="GB"/>
    <s v="GBP"/>
    <n v="1417217166"/>
    <n v="1412029566"/>
    <b v="0"/>
    <n v="0"/>
    <s v=""/>
    <b v="0"/>
    <s v="film &amp; video/drama"/>
    <n v="0"/>
    <x v="193"/>
    <d v="2014-11-28T23:26:06"/>
    <x v="0"/>
    <s v="drama"/>
  </r>
  <r>
    <x v="2"/>
    <s v="GB"/>
    <s v="GBP"/>
    <n v="1457308531"/>
    <n v="1452124531"/>
    <b v="0"/>
    <n v="3"/>
    <n v="1"/>
    <b v="0"/>
    <s v="film &amp; video/drama"/>
    <n v="1.1999999999999999E-3"/>
    <x v="194"/>
    <d v="2016-03-06T23:55:31"/>
    <x v="0"/>
    <s v="drama"/>
  </r>
  <r>
    <x v="2"/>
    <s v="US"/>
    <s v="USD"/>
    <n v="1436544332"/>
    <n v="1431360332"/>
    <b v="0"/>
    <n v="0"/>
    <s v=""/>
    <b v="0"/>
    <s v="film &amp; video/drama"/>
    <n v="0"/>
    <x v="195"/>
    <d v="2015-07-10T16:05:32"/>
    <x v="0"/>
    <s v="drama"/>
  </r>
  <r>
    <x v="2"/>
    <s v="GB"/>
    <s v="GBP"/>
    <n v="1444510800"/>
    <n v="1442062898"/>
    <b v="0"/>
    <n v="19"/>
    <n v="77.10526315789474"/>
    <b v="0"/>
    <s v="film &amp; video/drama"/>
    <n v="0.41857142857142859"/>
    <x v="196"/>
    <d v="2015-10-10T21:00:00"/>
    <x v="0"/>
    <s v="drama"/>
  </r>
  <r>
    <x v="2"/>
    <s v="GB"/>
    <s v="GBP"/>
    <n v="1487365200"/>
    <n v="1483734100"/>
    <b v="0"/>
    <n v="8"/>
    <n v="32.75"/>
    <b v="0"/>
    <s v="film &amp; video/drama"/>
    <n v="0.1048"/>
    <x v="197"/>
    <d v="2017-02-17T21:00:00"/>
    <x v="0"/>
    <s v="drama"/>
  </r>
  <r>
    <x v="2"/>
    <s v="US"/>
    <s v="USD"/>
    <n v="1412500322"/>
    <n v="1409908322"/>
    <b v="0"/>
    <n v="6"/>
    <n v="46.5"/>
    <b v="0"/>
    <s v="film &amp; video/drama"/>
    <n v="1.116E-2"/>
    <x v="198"/>
    <d v="2014-10-05T09:12:02"/>
    <x v="0"/>
    <s v="drama"/>
  </r>
  <r>
    <x v="2"/>
    <s v="US"/>
    <s v="USD"/>
    <n v="1472698702"/>
    <n v="1470106702"/>
    <b v="0"/>
    <n v="0"/>
    <s v=""/>
    <b v="0"/>
    <s v="film &amp; video/drama"/>
    <n v="0"/>
    <x v="199"/>
    <d v="2016-09-01T02:58:22"/>
    <x v="0"/>
    <s v="drama"/>
  </r>
  <r>
    <x v="2"/>
    <s v="US"/>
    <s v="USD"/>
    <n v="1410746403"/>
    <n v="1408154403"/>
    <b v="0"/>
    <n v="18"/>
    <n v="87.308333333333337"/>
    <b v="0"/>
    <s v="film &amp; video/drama"/>
    <n v="0.26192500000000002"/>
    <x v="200"/>
    <d v="2014-09-15T02:00:03"/>
    <x v="0"/>
    <s v="drama"/>
  </r>
  <r>
    <x v="2"/>
    <s v="US"/>
    <s v="USD"/>
    <n v="1423424329"/>
    <n v="1421696329"/>
    <b v="0"/>
    <n v="7"/>
    <n v="54.285714285714285"/>
    <b v="0"/>
    <s v="film &amp; video/drama"/>
    <n v="0.58461538461538465"/>
    <x v="201"/>
    <d v="2015-02-08T19:38:49"/>
    <x v="0"/>
    <s v="drama"/>
  </r>
  <r>
    <x v="2"/>
    <s v="US"/>
    <s v="USD"/>
    <n v="1444337940"/>
    <n v="1441750564"/>
    <b v="0"/>
    <n v="0"/>
    <s v=""/>
    <b v="0"/>
    <s v="film &amp; video/drama"/>
    <n v="0"/>
    <x v="202"/>
    <d v="2015-10-08T20:59:00"/>
    <x v="0"/>
    <s v="drama"/>
  </r>
  <r>
    <x v="2"/>
    <s v="GB"/>
    <s v="GBP"/>
    <n v="1422562864"/>
    <n v="1417378864"/>
    <b v="0"/>
    <n v="8"/>
    <n v="93.25"/>
    <b v="0"/>
    <s v="film &amp; video/drama"/>
    <n v="0.2984"/>
    <x v="203"/>
    <d v="2015-01-29T20:21:04"/>
    <x v="0"/>
    <s v="drama"/>
  </r>
  <r>
    <x v="2"/>
    <s v="AU"/>
    <s v="AUD"/>
    <n v="1470319203"/>
    <n v="1467727203"/>
    <b v="0"/>
    <n v="1293"/>
    <n v="117.68368136117556"/>
    <b v="0"/>
    <s v="film &amp; video/drama"/>
    <n v="0.50721666666666665"/>
    <x v="204"/>
    <d v="2016-08-04T14:00:03"/>
    <x v="0"/>
    <s v="drama"/>
  </r>
  <r>
    <x v="2"/>
    <s v="US"/>
    <s v="USD"/>
    <n v="1444144222"/>
    <n v="1441120222"/>
    <b v="0"/>
    <n v="17"/>
    <n v="76.470588235294116"/>
    <b v="0"/>
    <s v="film &amp; video/drama"/>
    <n v="0.16250000000000001"/>
    <x v="205"/>
    <d v="2015-10-06T15:10:22"/>
    <x v="0"/>
    <s v="drama"/>
  </r>
  <r>
    <x v="2"/>
    <s v="US"/>
    <s v="USD"/>
    <n v="1470441983"/>
    <n v="1468627583"/>
    <b v="0"/>
    <n v="0"/>
    <s v=""/>
    <b v="0"/>
    <s v="film &amp; video/drama"/>
    <n v="0"/>
    <x v="206"/>
    <d v="2016-08-06T00:06:23"/>
    <x v="0"/>
    <s v="drama"/>
  </r>
  <r>
    <x v="2"/>
    <s v="CA"/>
    <s v="CAD"/>
    <n v="1420346638"/>
    <n v="1417754638"/>
    <b v="0"/>
    <n v="13"/>
    <n v="163.84615384615384"/>
    <b v="0"/>
    <s v="film &amp; video/drama"/>
    <n v="0.15214285714285714"/>
    <x v="207"/>
    <d v="2015-01-04T04:43:58"/>
    <x v="0"/>
    <s v="drama"/>
  </r>
  <r>
    <x v="2"/>
    <s v="AU"/>
    <s v="AUD"/>
    <n v="1418719967"/>
    <n v="1416127967"/>
    <b v="0"/>
    <n v="0"/>
    <s v=""/>
    <b v="0"/>
    <s v="film &amp; video/drama"/>
    <n v="0"/>
    <x v="208"/>
    <d v="2014-12-16T08:52:47"/>
    <x v="0"/>
    <s v="drama"/>
  </r>
  <r>
    <x v="2"/>
    <s v="US"/>
    <s v="USD"/>
    <n v="1436566135"/>
    <n v="1433974135"/>
    <b v="0"/>
    <n v="0"/>
    <s v=""/>
    <b v="0"/>
    <s v="film &amp; video/drama"/>
    <n v="0"/>
    <x v="209"/>
    <d v="2015-07-10T22:08:55"/>
    <x v="0"/>
    <s v="drama"/>
  </r>
  <r>
    <x v="2"/>
    <s v="US"/>
    <s v="USD"/>
    <n v="1443675600"/>
    <n v="1441157592"/>
    <b v="0"/>
    <n v="33"/>
    <n v="91.818181818181813"/>
    <b v="0"/>
    <s v="film &amp; video/drama"/>
    <n v="0.2525"/>
    <x v="210"/>
    <d v="2015-10-01T05:00:00"/>
    <x v="0"/>
    <s v="drama"/>
  </r>
  <r>
    <x v="2"/>
    <s v="US"/>
    <s v="USD"/>
    <n v="1442634617"/>
    <n v="1440042617"/>
    <b v="0"/>
    <n v="12"/>
    <n v="185.83333333333334"/>
    <b v="0"/>
    <s v="film &amp; video/drama"/>
    <n v="0.44600000000000001"/>
    <x v="211"/>
    <d v="2015-09-19T03:50:17"/>
    <x v="0"/>
    <s v="drama"/>
  </r>
  <r>
    <x v="2"/>
    <s v="US"/>
    <s v="USD"/>
    <n v="1460837320"/>
    <n v="1455656920"/>
    <b v="0"/>
    <n v="1"/>
    <n v="1"/>
    <b v="0"/>
    <s v="film &amp; video/drama"/>
    <n v="1.5873015873015873E-4"/>
    <x v="212"/>
    <d v="2016-04-16T20:08:40"/>
    <x v="0"/>
    <s v="drama"/>
  </r>
  <r>
    <x v="2"/>
    <s v="US"/>
    <s v="USD"/>
    <n v="1439734001"/>
    <n v="1437142547"/>
    <b v="0"/>
    <n v="1"/>
    <n v="20"/>
    <b v="0"/>
    <s v="film &amp; video/drama"/>
    <n v="4.0000000000000002E-4"/>
    <x v="213"/>
    <d v="2015-08-16T14:06:41"/>
    <x v="0"/>
    <s v="drama"/>
  </r>
  <r>
    <x v="2"/>
    <s v="US"/>
    <s v="USD"/>
    <n v="1425655349"/>
    <n v="1420471349"/>
    <b v="0"/>
    <n v="1"/>
    <n v="1"/>
    <b v="0"/>
    <s v="film &amp; video/drama"/>
    <n v="8.0000000000000007E-5"/>
    <x v="214"/>
    <d v="2015-03-06T15:22:29"/>
    <x v="0"/>
    <s v="drama"/>
  </r>
  <r>
    <x v="2"/>
    <s v="GB"/>
    <s v="GBP"/>
    <n v="1455753540"/>
    <n v="1452058282"/>
    <b v="0"/>
    <n v="1"/>
    <n v="10"/>
    <b v="0"/>
    <s v="film &amp; video/drama"/>
    <n v="2.2727272727272726E-3"/>
    <x v="215"/>
    <d v="2016-02-17T23:59:00"/>
    <x v="0"/>
    <s v="drama"/>
  </r>
  <r>
    <x v="2"/>
    <s v="US"/>
    <s v="USD"/>
    <n v="1429740037"/>
    <n v="1425423637"/>
    <b v="0"/>
    <n v="84"/>
    <n v="331.53833333333336"/>
    <b v="0"/>
    <s v="film &amp; video/drama"/>
    <n v="0.55698440000000005"/>
    <x v="216"/>
    <d v="2015-04-22T22:00:37"/>
    <x v="0"/>
    <s v="drama"/>
  </r>
  <r>
    <x v="2"/>
    <s v="SE"/>
    <s v="SEK"/>
    <n v="1419780149"/>
    <n v="1417101749"/>
    <b v="0"/>
    <n v="38"/>
    <n v="314.28947368421052"/>
    <b v="0"/>
    <s v="film &amp; video/drama"/>
    <n v="0.11942999999999999"/>
    <x v="217"/>
    <d v="2014-12-28T15:22:29"/>
    <x v="0"/>
    <s v="drama"/>
  </r>
  <r>
    <x v="2"/>
    <s v="US"/>
    <s v="USD"/>
    <n v="1431702289"/>
    <n v="1426518289"/>
    <b v="0"/>
    <n v="1"/>
    <n v="100"/>
    <b v="0"/>
    <s v="film &amp; video/drama"/>
    <n v="0.02"/>
    <x v="218"/>
    <d v="2015-05-15T15:04:49"/>
    <x v="0"/>
    <s v="drama"/>
  </r>
  <r>
    <x v="2"/>
    <s v="US"/>
    <s v="USD"/>
    <n v="1459493940"/>
    <n v="1456732225"/>
    <b v="0"/>
    <n v="76"/>
    <n v="115.98684210526316"/>
    <b v="0"/>
    <s v="film &amp; video/drama"/>
    <n v="0.17630000000000001"/>
    <x v="219"/>
    <d v="2016-04-01T06:59:00"/>
    <x v="0"/>
    <s v="drama"/>
  </r>
  <r>
    <x v="2"/>
    <s v="US"/>
    <s v="USD"/>
    <n v="1440101160"/>
    <n v="1436542030"/>
    <b v="0"/>
    <n v="3"/>
    <n v="120"/>
    <b v="0"/>
    <s v="film &amp; video/drama"/>
    <n v="7.1999999999999998E-3"/>
    <x v="220"/>
    <d v="2015-08-20T20:06:00"/>
    <x v="0"/>
    <s v="drama"/>
  </r>
  <r>
    <x v="2"/>
    <s v="US"/>
    <s v="USD"/>
    <n v="1427569564"/>
    <n v="1422389164"/>
    <b v="0"/>
    <n v="0"/>
    <s v=""/>
    <b v="0"/>
    <s v="film &amp; video/drama"/>
    <n v="0"/>
    <x v="221"/>
    <d v="2015-03-28T19:06:04"/>
    <x v="0"/>
    <s v="drama"/>
  </r>
  <r>
    <x v="2"/>
    <s v="US"/>
    <s v="USD"/>
    <n v="1427423940"/>
    <n v="1422383318"/>
    <b v="0"/>
    <n v="2"/>
    <n v="65"/>
    <b v="0"/>
    <s v="film &amp; video/drama"/>
    <n v="0.13"/>
    <x v="222"/>
    <d v="2015-03-27T02:39:00"/>
    <x v="0"/>
    <s v="drama"/>
  </r>
  <r>
    <x v="2"/>
    <s v="US"/>
    <s v="USD"/>
    <n v="1463879100"/>
    <n v="1461287350"/>
    <b v="0"/>
    <n v="0"/>
    <s v=""/>
    <b v="0"/>
    <s v="film &amp; video/drama"/>
    <n v="0"/>
    <x v="223"/>
    <d v="2016-05-22T01:05:00"/>
    <x v="0"/>
    <s v="drama"/>
  </r>
  <r>
    <x v="2"/>
    <s v="AU"/>
    <s v="AUD"/>
    <n v="1436506726"/>
    <n v="1431322726"/>
    <b v="0"/>
    <n v="0"/>
    <s v=""/>
    <b v="0"/>
    <s v="film &amp; video/drama"/>
    <n v="0"/>
    <x v="224"/>
    <d v="2015-07-10T05:38:46"/>
    <x v="0"/>
    <s v="drama"/>
  </r>
  <r>
    <x v="2"/>
    <s v="US"/>
    <s v="USD"/>
    <n v="1460153054"/>
    <n v="1457564654"/>
    <b v="0"/>
    <n v="0"/>
    <s v=""/>
    <b v="0"/>
    <s v="film &amp; video/drama"/>
    <n v="0"/>
    <x v="225"/>
    <d v="2016-04-08T22:04:14"/>
    <x v="0"/>
    <s v="drama"/>
  </r>
  <r>
    <x v="2"/>
    <s v="GB"/>
    <s v="GBP"/>
    <n v="1433064540"/>
    <n v="1428854344"/>
    <b v="0"/>
    <n v="2"/>
    <n v="125"/>
    <b v="0"/>
    <s v="film &amp; video/drama"/>
    <n v="8.6206896551724137E-3"/>
    <x v="226"/>
    <d v="2015-05-31T09:29:00"/>
    <x v="0"/>
    <s v="drama"/>
  </r>
  <r>
    <x v="2"/>
    <s v="US"/>
    <s v="USD"/>
    <n v="1436477241"/>
    <n v="1433885241"/>
    <b v="0"/>
    <n v="0"/>
    <s v=""/>
    <b v="0"/>
    <s v="film &amp; video/drama"/>
    <n v="0"/>
    <x v="227"/>
    <d v="2015-07-09T21:27:21"/>
    <x v="0"/>
    <s v="drama"/>
  </r>
  <r>
    <x v="2"/>
    <s v="GB"/>
    <s v="GBP"/>
    <n v="1433176105"/>
    <n v="1427992105"/>
    <b v="0"/>
    <n v="0"/>
    <s v=""/>
    <b v="0"/>
    <s v="film &amp; video/drama"/>
    <n v="0"/>
    <x v="228"/>
    <d v="2015-06-01T16:28:25"/>
    <x v="0"/>
    <s v="drama"/>
  </r>
  <r>
    <x v="2"/>
    <s v="DE"/>
    <s v="EUR"/>
    <n v="1455402297"/>
    <n v="1452810297"/>
    <b v="0"/>
    <n v="0"/>
    <s v=""/>
    <b v="0"/>
    <s v="film &amp; video/drama"/>
    <n v="0"/>
    <x v="229"/>
    <d v="2016-02-13T22:24:57"/>
    <x v="0"/>
    <s v="drama"/>
  </r>
  <r>
    <x v="2"/>
    <s v="US"/>
    <s v="USD"/>
    <n v="1433443151"/>
    <n v="1430851151"/>
    <b v="0"/>
    <n v="2"/>
    <n v="30"/>
    <b v="0"/>
    <s v="film &amp; video/drama"/>
    <n v="4.0000000000000001E-3"/>
    <x v="230"/>
    <d v="2015-06-04T18:39:11"/>
    <x v="0"/>
    <s v="drama"/>
  </r>
  <r>
    <x v="2"/>
    <s v="US"/>
    <s v="USD"/>
    <n v="1451775651"/>
    <n v="1449183651"/>
    <b v="0"/>
    <n v="0"/>
    <s v=""/>
    <b v="0"/>
    <s v="film &amp; video/drama"/>
    <n v="0"/>
    <x v="231"/>
    <d v="2016-01-02T23:00:51"/>
    <x v="0"/>
    <s v="drama"/>
  </r>
  <r>
    <x v="2"/>
    <s v="GB"/>
    <s v="GBP"/>
    <n v="1425066546"/>
    <n v="1422474546"/>
    <b v="0"/>
    <n v="7"/>
    <n v="15.714285714285714"/>
    <b v="0"/>
    <s v="film &amp; video/drama"/>
    <n v="2.75E-2"/>
    <x v="232"/>
    <d v="2015-02-27T19:49:06"/>
    <x v="0"/>
    <s v="drama"/>
  </r>
  <r>
    <x v="2"/>
    <s v="US"/>
    <s v="USD"/>
    <n v="1475185972"/>
    <n v="1472593972"/>
    <b v="0"/>
    <n v="0"/>
    <s v=""/>
    <b v="0"/>
    <s v="film &amp; video/drama"/>
    <n v="0"/>
    <x v="233"/>
    <d v="2016-09-29T21:52:52"/>
    <x v="0"/>
    <s v="drama"/>
  </r>
  <r>
    <x v="2"/>
    <s v="US"/>
    <s v="USD"/>
    <n v="1434847859"/>
    <n v="1431391859"/>
    <b v="0"/>
    <n v="5"/>
    <n v="80.2"/>
    <b v="0"/>
    <s v="film &amp; video/drama"/>
    <n v="0.40100000000000002"/>
    <x v="234"/>
    <d v="2015-06-21T00:50:59"/>
    <x v="0"/>
    <s v="drama"/>
  </r>
  <r>
    <x v="2"/>
    <s v="US"/>
    <s v="USD"/>
    <n v="1436478497"/>
    <n v="1433886497"/>
    <b v="0"/>
    <n v="0"/>
    <s v=""/>
    <b v="0"/>
    <s v="film &amp; video/drama"/>
    <n v="0"/>
    <x v="235"/>
    <d v="2015-07-09T21:48:17"/>
    <x v="0"/>
    <s v="drama"/>
  </r>
  <r>
    <x v="2"/>
    <s v="US"/>
    <s v="USD"/>
    <n v="1451952000"/>
    <n v="1447380099"/>
    <b v="0"/>
    <n v="0"/>
    <s v=""/>
    <b v="0"/>
    <s v="film &amp; video/drama"/>
    <n v="0"/>
    <x v="236"/>
    <d v="2016-01-05T00:00:00"/>
    <x v="0"/>
    <s v="drama"/>
  </r>
  <r>
    <x v="2"/>
    <s v="US"/>
    <s v="USD"/>
    <n v="1457445069"/>
    <n v="1452261069"/>
    <b v="0"/>
    <n v="1"/>
    <n v="50"/>
    <b v="0"/>
    <s v="film &amp; video/drama"/>
    <n v="3.3333333333333335E-3"/>
    <x v="237"/>
    <d v="2016-03-08T13:51:09"/>
    <x v="0"/>
    <s v="drama"/>
  </r>
  <r>
    <x v="2"/>
    <s v="US"/>
    <s v="USD"/>
    <n v="1483088400"/>
    <n v="1481324760"/>
    <b v="0"/>
    <n v="0"/>
    <s v=""/>
    <b v="0"/>
    <s v="film &amp; video/drama"/>
    <n v="0"/>
    <x v="238"/>
    <d v="2016-12-30T09:00:00"/>
    <x v="0"/>
    <s v="drama"/>
  </r>
  <r>
    <x v="2"/>
    <s v="AU"/>
    <s v="AUD"/>
    <n v="1446984000"/>
    <n v="1445308730"/>
    <b v="0"/>
    <n v="5"/>
    <n v="50"/>
    <b v="0"/>
    <s v="film &amp; video/drama"/>
    <n v="0.25"/>
    <x v="239"/>
    <d v="2015-11-08T12:00:00"/>
    <x v="0"/>
    <s v="drama"/>
  </r>
  <r>
    <x v="0"/>
    <s v="US"/>
    <s v="USD"/>
    <n v="1367773211"/>
    <n v="1363885211"/>
    <b v="1"/>
    <n v="137"/>
    <n v="117.84759124087591"/>
    <b v="1"/>
    <s v="film &amp; video/documentary"/>
    <n v="1.0763413333333334"/>
    <x v="240"/>
    <d v="2013-05-05T17:00:11"/>
    <x v="0"/>
    <s v="documentary"/>
  </r>
  <r>
    <x v="0"/>
    <s v="US"/>
    <s v="USD"/>
    <n v="1419180304"/>
    <n v="1415292304"/>
    <b v="1"/>
    <n v="376"/>
    <n v="109.04255319148936"/>
    <b v="1"/>
    <s v="film &amp; video/documentary"/>
    <n v="1.1263736263736264"/>
    <x v="241"/>
    <d v="2014-12-21T16:45:04"/>
    <x v="0"/>
    <s v="documentary"/>
  </r>
  <r>
    <x v="0"/>
    <s v="US"/>
    <s v="USD"/>
    <n v="1324381790"/>
    <n v="1321357790"/>
    <b v="1"/>
    <n v="202"/>
    <n v="73.019801980198025"/>
    <b v="1"/>
    <s v="film &amp; video/documentary"/>
    <n v="1.1346153846153846"/>
    <x v="242"/>
    <d v="2011-12-20T11:49:50"/>
    <x v="0"/>
    <s v="documentary"/>
  </r>
  <r>
    <x v="0"/>
    <s v="US"/>
    <s v="USD"/>
    <n v="1393031304"/>
    <n v="1390439304"/>
    <b v="1"/>
    <n v="328"/>
    <n v="78.195121951219505"/>
    <b v="1"/>
    <s v="film &amp; video/documentary"/>
    <n v="1.0259199999999999"/>
    <x v="243"/>
    <d v="2014-02-22T01:08:24"/>
    <x v="0"/>
    <s v="documentary"/>
  </r>
  <r>
    <x v="0"/>
    <s v="US"/>
    <s v="USD"/>
    <n v="1268723160"/>
    <n v="1265269559"/>
    <b v="1"/>
    <n v="84"/>
    <n v="47.398809523809526"/>
    <b v="1"/>
    <s v="film &amp; video/documentary"/>
    <n v="1.1375714285714287"/>
    <x v="244"/>
    <d v="2010-03-16T07:06:00"/>
    <x v="0"/>
    <s v="documentary"/>
  </r>
  <r>
    <x v="0"/>
    <s v="US"/>
    <s v="USD"/>
    <n v="1345079785"/>
    <n v="1342487785"/>
    <b v="1"/>
    <n v="96"/>
    <n v="54.020833333333336"/>
    <b v="1"/>
    <s v="film &amp; video/documentary"/>
    <n v="1.0371999999999999"/>
    <x v="245"/>
    <d v="2012-08-16T01:16:25"/>
    <x v="0"/>
    <s v="documentary"/>
  </r>
  <r>
    <x v="0"/>
    <s v="US"/>
    <s v="USD"/>
    <n v="1292665405"/>
    <n v="1288341805"/>
    <b v="1"/>
    <n v="223"/>
    <n v="68.488789237668158"/>
    <b v="1"/>
    <s v="film &amp; video/documentary"/>
    <n v="3.0546000000000002"/>
    <x v="246"/>
    <d v="2010-12-18T09:43:25"/>
    <x v="0"/>
    <s v="documentary"/>
  </r>
  <r>
    <x v="0"/>
    <s v="US"/>
    <s v="USD"/>
    <n v="1287200340"/>
    <n v="1284042614"/>
    <b v="1"/>
    <n v="62"/>
    <n v="108.14516129032258"/>
    <b v="1"/>
    <s v="film &amp; video/documentary"/>
    <n v="1.341"/>
    <x v="247"/>
    <d v="2010-10-16T03:39:00"/>
    <x v="0"/>
    <s v="documentary"/>
  </r>
  <r>
    <x v="0"/>
    <s v="US"/>
    <s v="USD"/>
    <n v="1325961309"/>
    <n v="1322073309"/>
    <b v="1"/>
    <n v="146"/>
    <n v="589.95205479452056"/>
    <b v="1"/>
    <s v="film &amp; video/documentary"/>
    <n v="1.0133294117647058"/>
    <x v="248"/>
    <d v="2012-01-07T18:35:09"/>
    <x v="0"/>
    <s v="documentary"/>
  </r>
  <r>
    <x v="0"/>
    <s v="US"/>
    <s v="USD"/>
    <n v="1282498800"/>
    <n v="1275603020"/>
    <b v="1"/>
    <n v="235"/>
    <n v="48.051063829787232"/>
    <b v="1"/>
    <s v="film &amp; video/documentary"/>
    <n v="1.1292"/>
    <x v="249"/>
    <d v="2010-08-22T17:40:00"/>
    <x v="0"/>
    <s v="documentary"/>
  </r>
  <r>
    <x v="0"/>
    <s v="US"/>
    <s v="USD"/>
    <n v="1370525691"/>
    <n v="1367933691"/>
    <b v="1"/>
    <n v="437"/>
    <n v="72.482837528604122"/>
    <b v="1"/>
    <s v="film &amp; video/documentary"/>
    <n v="1.0558333333333334"/>
    <x v="250"/>
    <d v="2013-06-06T13:34:51"/>
    <x v="0"/>
    <s v="documentary"/>
  </r>
  <r>
    <x v="0"/>
    <s v="US"/>
    <s v="USD"/>
    <n v="1337194800"/>
    <n v="1334429646"/>
    <b v="1"/>
    <n v="77"/>
    <n v="57.077922077922075"/>
    <b v="1"/>
    <s v="film &amp; video/documentary"/>
    <n v="1.2557142857142858"/>
    <x v="251"/>
    <d v="2012-05-16T19:00:00"/>
    <x v="0"/>
    <s v="documentary"/>
  </r>
  <r>
    <x v="0"/>
    <s v="US"/>
    <s v="USD"/>
    <n v="1275364740"/>
    <n v="1269878058"/>
    <b v="1"/>
    <n v="108"/>
    <n v="85.444444444444443"/>
    <b v="1"/>
    <s v="film &amp; video/documentary"/>
    <n v="1.8455999999999999"/>
    <x v="252"/>
    <d v="2010-06-01T03:59:00"/>
    <x v="0"/>
    <s v="documentary"/>
  </r>
  <r>
    <x v="0"/>
    <s v="US"/>
    <s v="USD"/>
    <n v="1329320235"/>
    <n v="1326728235"/>
    <b v="1"/>
    <n v="7"/>
    <n v="215.85714285714286"/>
    <b v="1"/>
    <s v="film &amp; video/documentary"/>
    <n v="1.0073333333333334"/>
    <x v="253"/>
    <d v="2012-02-15T15:37:15"/>
    <x v="0"/>
    <s v="documentary"/>
  </r>
  <r>
    <x v="0"/>
    <s v="US"/>
    <s v="USD"/>
    <n v="1445047200"/>
    <n v="1442443910"/>
    <b v="1"/>
    <n v="314"/>
    <n v="89.38643312101911"/>
    <b v="1"/>
    <s v="film &amp; video/documentary"/>
    <n v="1.1694724999999999"/>
    <x v="254"/>
    <d v="2015-10-17T02:00:00"/>
    <x v="0"/>
    <s v="documentary"/>
  </r>
  <r>
    <x v="0"/>
    <s v="US"/>
    <s v="USD"/>
    <n v="1300275482"/>
    <n v="1297687082"/>
    <b v="1"/>
    <n v="188"/>
    <n v="45.418404255319146"/>
    <b v="1"/>
    <s v="film &amp; video/documentary"/>
    <n v="1.0673325"/>
    <x v="255"/>
    <d v="2011-03-16T11:38:02"/>
    <x v="0"/>
    <s v="documentary"/>
  </r>
  <r>
    <x v="0"/>
    <s v="US"/>
    <s v="USD"/>
    <n v="1363458467"/>
    <n v="1360866467"/>
    <b v="1"/>
    <n v="275"/>
    <n v="65.756363636363631"/>
    <b v="1"/>
    <s v="film &amp; video/documentary"/>
    <n v="1.391"/>
    <x v="256"/>
    <d v="2013-03-16T18:27:47"/>
    <x v="0"/>
    <s v="documentary"/>
  </r>
  <r>
    <x v="0"/>
    <s v="US"/>
    <s v="USD"/>
    <n v="1463670162"/>
    <n v="1461078162"/>
    <b v="1"/>
    <n v="560"/>
    <n v="66.70405357142856"/>
    <b v="1"/>
    <s v="film &amp; video/documentary"/>
    <n v="1.0672648571428571"/>
    <x v="257"/>
    <d v="2016-05-19T15:02:42"/>
    <x v="0"/>
    <s v="documentary"/>
  </r>
  <r>
    <x v="0"/>
    <s v="US"/>
    <s v="USD"/>
    <n v="1308359666"/>
    <n v="1305767666"/>
    <b v="1"/>
    <n v="688"/>
    <n v="83.345930232558146"/>
    <b v="1"/>
    <s v="film &amp; video/documentary"/>
    <n v="1.9114"/>
    <x v="258"/>
    <d v="2011-06-18T01:14:26"/>
    <x v="0"/>
    <s v="documentary"/>
  </r>
  <r>
    <x v="0"/>
    <s v="US"/>
    <s v="USD"/>
    <n v="1428514969"/>
    <n v="1425922969"/>
    <b v="1"/>
    <n v="942"/>
    <n v="105.04609341825902"/>
    <b v="1"/>
    <s v="film &amp; video/documentary"/>
    <n v="1.3193789333333332"/>
    <x v="259"/>
    <d v="2015-04-08T17:42:49"/>
    <x v="0"/>
    <s v="documentary"/>
  </r>
  <r>
    <x v="0"/>
    <s v="US"/>
    <s v="USD"/>
    <n v="1279360740"/>
    <n v="1275415679"/>
    <b v="1"/>
    <n v="88"/>
    <n v="120.90909090909091"/>
    <b v="1"/>
    <s v="film &amp; video/documentary"/>
    <n v="1.0640000000000001"/>
    <x v="260"/>
    <d v="2010-07-17T09:59:00"/>
    <x v="0"/>
    <s v="documentary"/>
  </r>
  <r>
    <x v="0"/>
    <s v="US"/>
    <s v="USD"/>
    <n v="1339080900"/>
    <n v="1334783704"/>
    <b v="1"/>
    <n v="220"/>
    <n v="97.63636363636364"/>
    <b v="1"/>
    <s v="film &amp; video/documentary"/>
    <n v="1.0740000000000001"/>
    <x v="261"/>
    <d v="2012-06-07T14:55:00"/>
    <x v="0"/>
    <s v="documentary"/>
  </r>
  <r>
    <x v="0"/>
    <s v="US"/>
    <s v="USD"/>
    <n v="1298699828"/>
    <n v="1294811828"/>
    <b v="1"/>
    <n v="145"/>
    <n v="41.379310344827587"/>
    <b v="1"/>
    <s v="film &amp; video/documentary"/>
    <n v="2.4"/>
    <x v="262"/>
    <d v="2011-02-26T05:57:08"/>
    <x v="0"/>
    <s v="documentary"/>
  </r>
  <r>
    <x v="0"/>
    <s v="US"/>
    <s v="USD"/>
    <n v="1348786494"/>
    <n v="1346194494"/>
    <b v="1"/>
    <n v="963"/>
    <n v="30.654485981308412"/>
    <b v="1"/>
    <s v="film &amp; video/documentary"/>
    <n v="1.1808107999999999"/>
    <x v="263"/>
    <d v="2012-09-27T22:54:54"/>
    <x v="0"/>
    <s v="documentary"/>
  </r>
  <r>
    <x v="0"/>
    <s v="US"/>
    <s v="USD"/>
    <n v="1336747995"/>
    <n v="1334155995"/>
    <b v="1"/>
    <n v="91"/>
    <n v="64.945054945054949"/>
    <b v="1"/>
    <s v="film &amp; video/documentary"/>
    <n v="1.1819999999999999"/>
    <x v="264"/>
    <d v="2012-05-11T14:53:15"/>
    <x v="0"/>
    <s v="documentary"/>
  </r>
  <r>
    <x v="0"/>
    <s v="US"/>
    <s v="USD"/>
    <n v="1273522560"/>
    <n v="1269928430"/>
    <b v="1"/>
    <n v="58"/>
    <n v="95.775862068965523"/>
    <b v="1"/>
    <s v="film &amp; video/documentary"/>
    <n v="1.111"/>
    <x v="265"/>
    <d v="2010-05-10T20:16:00"/>
    <x v="0"/>
    <s v="documentary"/>
  </r>
  <r>
    <x v="0"/>
    <s v="US"/>
    <s v="USD"/>
    <n v="1271994660"/>
    <n v="1264565507"/>
    <b v="1"/>
    <n v="36"/>
    <n v="40.416666666666664"/>
    <b v="1"/>
    <s v="film &amp; video/documentary"/>
    <n v="1.4550000000000001"/>
    <x v="266"/>
    <d v="2010-04-23T03:51:00"/>
    <x v="0"/>
    <s v="documentary"/>
  </r>
  <r>
    <x v="0"/>
    <s v="GB"/>
    <s v="GBP"/>
    <n v="1403693499"/>
    <n v="1401101499"/>
    <b v="1"/>
    <n v="165"/>
    <n v="78.578424242424248"/>
    <b v="1"/>
    <s v="film &amp; video/documentary"/>
    <n v="1.3162883248730965"/>
    <x v="267"/>
    <d v="2014-06-25T10:51:39"/>
    <x v="0"/>
    <s v="documentary"/>
  </r>
  <r>
    <x v="0"/>
    <s v="US"/>
    <s v="USD"/>
    <n v="1320640778"/>
    <n v="1316749178"/>
    <b v="1"/>
    <n v="111"/>
    <n v="50.18018018018018"/>
    <b v="1"/>
    <s v="film &amp; video/documentary"/>
    <n v="1.1140000000000001"/>
    <x v="268"/>
    <d v="2011-11-07T04:39:38"/>
    <x v="0"/>
    <s v="documentary"/>
  </r>
  <r>
    <x v="0"/>
    <s v="AU"/>
    <s v="AUD"/>
    <n v="1487738622"/>
    <n v="1485146622"/>
    <b v="1"/>
    <n v="1596"/>
    <n v="92.251735588972423"/>
    <b v="1"/>
    <s v="film &amp; video/documentary"/>
    <n v="1.4723377"/>
    <x v="269"/>
    <d v="2017-02-22T04:43:42"/>
    <x v="0"/>
    <s v="documentary"/>
  </r>
  <r>
    <x v="0"/>
    <s v="US"/>
    <s v="USD"/>
    <n v="1306296000"/>
    <n v="1301950070"/>
    <b v="1"/>
    <n v="61"/>
    <n v="57.540983606557376"/>
    <b v="1"/>
    <s v="film &amp; video/documentary"/>
    <n v="1.5260869565217392"/>
    <x v="270"/>
    <d v="2011-05-25T04:00:00"/>
    <x v="0"/>
    <s v="documentary"/>
  </r>
  <r>
    <x v="0"/>
    <s v="US"/>
    <s v="USD"/>
    <n v="1388649600"/>
    <n v="1386123861"/>
    <b v="1"/>
    <n v="287"/>
    <n v="109.42160278745645"/>
    <b v="1"/>
    <s v="film &amp; video/documentary"/>
    <n v="1.0468"/>
    <x v="271"/>
    <d v="2014-01-02T08:00:00"/>
    <x v="0"/>
    <s v="documentary"/>
  </r>
  <r>
    <x v="0"/>
    <s v="US"/>
    <s v="USD"/>
    <n v="1272480540"/>
    <n v="1267220191"/>
    <b v="1"/>
    <n v="65"/>
    <n v="81.892461538461546"/>
    <b v="1"/>
    <s v="film &amp; video/documentary"/>
    <n v="1.7743366666666667"/>
    <x v="272"/>
    <d v="2010-04-28T18:49:00"/>
    <x v="0"/>
    <s v="documentary"/>
  </r>
  <r>
    <x v="0"/>
    <s v="US"/>
    <s v="USD"/>
    <n v="1309694266"/>
    <n v="1307102266"/>
    <b v="1"/>
    <n v="118"/>
    <n v="45.667711864406776"/>
    <b v="1"/>
    <s v="film &amp; video/documentary"/>
    <n v="1.077758"/>
    <x v="273"/>
    <d v="2011-07-03T11:57:46"/>
    <x v="0"/>
    <s v="documentary"/>
  </r>
  <r>
    <x v="0"/>
    <s v="US"/>
    <s v="USD"/>
    <n v="1333609140"/>
    <n v="1330638829"/>
    <b v="1"/>
    <n v="113"/>
    <n v="55.221238938053098"/>
    <b v="1"/>
    <s v="film &amp; video/documentary"/>
    <n v="1.56"/>
    <x v="274"/>
    <d v="2012-04-05T06:59:00"/>
    <x v="0"/>
    <s v="documentary"/>
  </r>
  <r>
    <x v="0"/>
    <s v="US"/>
    <s v="USD"/>
    <n v="1352511966"/>
    <n v="1349916366"/>
    <b v="1"/>
    <n v="332"/>
    <n v="65.298192771084331"/>
    <b v="1"/>
    <s v="film &amp; video/documentary"/>
    <n v="1.08395"/>
    <x v="275"/>
    <d v="2012-11-10T01:46:06"/>
    <x v="0"/>
    <s v="documentary"/>
  </r>
  <r>
    <x v="0"/>
    <s v="US"/>
    <s v="USD"/>
    <n v="1335574674"/>
    <n v="1330394274"/>
    <b v="1"/>
    <n v="62"/>
    <n v="95.225806451612897"/>
    <b v="1"/>
    <s v="film &amp; video/documentary"/>
    <n v="1.476"/>
    <x v="276"/>
    <d v="2012-04-28T00:57:54"/>
    <x v="0"/>
    <s v="documentary"/>
  </r>
  <r>
    <x v="0"/>
    <s v="US"/>
    <s v="USD"/>
    <n v="1432416219"/>
    <n v="1429824219"/>
    <b v="1"/>
    <n v="951"/>
    <n v="75.444794952681391"/>
    <b v="1"/>
    <s v="film &amp; video/documentary"/>
    <n v="1.1038153846153846"/>
    <x v="277"/>
    <d v="2015-05-23T21:23:39"/>
    <x v="0"/>
    <s v="documentary"/>
  </r>
  <r>
    <x v="0"/>
    <s v="US"/>
    <s v="USD"/>
    <n v="1350003539"/>
    <n v="1347411539"/>
    <b v="1"/>
    <n v="415"/>
    <n v="97.816867469879512"/>
    <b v="1"/>
    <s v="film &amp; video/documentary"/>
    <n v="1.5034814814814814"/>
    <x v="278"/>
    <d v="2012-10-12T00:58:59"/>
    <x v="0"/>
    <s v="documentary"/>
  </r>
  <r>
    <x v="0"/>
    <s v="US"/>
    <s v="USD"/>
    <n v="1488160860"/>
    <n v="1485237096"/>
    <b v="1"/>
    <n v="305"/>
    <n v="87.685606557377056"/>
    <b v="1"/>
    <s v="film &amp; video/documentary"/>
    <n v="1.5731829411764706"/>
    <x v="279"/>
    <d v="2017-02-27T02:01:00"/>
    <x v="0"/>
    <s v="documentary"/>
  </r>
  <r>
    <x v="0"/>
    <s v="US"/>
    <s v="USD"/>
    <n v="1401459035"/>
    <n v="1397571035"/>
    <b v="1"/>
    <n v="2139"/>
    <n v="54.748948106591868"/>
    <b v="1"/>
    <s v="film &amp; video/documentary"/>
    <n v="1.5614399999999999"/>
    <x v="280"/>
    <d v="2014-05-30T14:10:35"/>
    <x v="0"/>
    <s v="documentary"/>
  </r>
  <r>
    <x v="0"/>
    <s v="US"/>
    <s v="USD"/>
    <n v="1249932360"/>
    <n v="1242532513"/>
    <b v="1"/>
    <n v="79"/>
    <n v="83.953417721518989"/>
    <b v="1"/>
    <s v="film &amp; video/documentary"/>
    <n v="1.2058763636363636"/>
    <x v="281"/>
    <d v="2009-08-10T19:26:00"/>
    <x v="0"/>
    <s v="documentary"/>
  </r>
  <r>
    <x v="0"/>
    <s v="US"/>
    <s v="USD"/>
    <n v="1266876000"/>
    <n v="1263679492"/>
    <b v="1"/>
    <n v="179"/>
    <n v="254.38547486033519"/>
    <b v="1"/>
    <s v="film &amp; video/documentary"/>
    <n v="1.0118888888888888"/>
    <x v="282"/>
    <d v="2010-02-22T22:00:00"/>
    <x v="0"/>
    <s v="documentary"/>
  </r>
  <r>
    <x v="0"/>
    <s v="US"/>
    <s v="USD"/>
    <n v="1306904340"/>
    <n v="1305219744"/>
    <b v="1"/>
    <n v="202"/>
    <n v="101.8269801980198"/>
    <b v="1"/>
    <s v="film &amp; video/documentary"/>
    <n v="1.142725"/>
    <x v="283"/>
    <d v="2011-06-01T04:59:00"/>
    <x v="0"/>
    <s v="documentary"/>
  </r>
  <r>
    <x v="0"/>
    <s v="US"/>
    <s v="USD"/>
    <n v="1327167780"/>
    <n v="1325007780"/>
    <b v="1"/>
    <n v="760"/>
    <n v="55.066394736842106"/>
    <b v="1"/>
    <s v="film &amp; video/documentary"/>
    <n v="1.0462615"/>
    <x v="284"/>
    <d v="2012-01-21T17:43:00"/>
    <x v="0"/>
    <s v="documentary"/>
  </r>
  <r>
    <x v="0"/>
    <s v="US"/>
    <s v="USD"/>
    <n v="1379614128"/>
    <n v="1377022128"/>
    <b v="1"/>
    <n v="563"/>
    <n v="56.901438721136763"/>
    <b v="1"/>
    <s v="film &amp; video/documentary"/>
    <n v="2.2882507142857142"/>
    <x v="285"/>
    <d v="2013-09-19T18:08:48"/>
    <x v="0"/>
    <s v="documentary"/>
  </r>
  <r>
    <x v="0"/>
    <s v="US"/>
    <s v="USD"/>
    <n v="1364236524"/>
    <n v="1360352124"/>
    <b v="1"/>
    <n v="135"/>
    <n v="121.28148148148148"/>
    <b v="1"/>
    <s v="film &amp; video/documentary"/>
    <n v="1.0915333333333332"/>
    <x v="286"/>
    <d v="2013-03-25T18:35:24"/>
    <x v="0"/>
    <s v="documentary"/>
  </r>
  <r>
    <x v="0"/>
    <s v="US"/>
    <s v="USD"/>
    <n v="1351828800"/>
    <n v="1349160018"/>
    <b v="1"/>
    <n v="290"/>
    <n v="91.189655172413794"/>
    <b v="1"/>
    <s v="film &amp; video/documentary"/>
    <n v="1.7629999999999999"/>
    <x v="287"/>
    <d v="2012-11-02T04:00:00"/>
    <x v="0"/>
    <s v="documentary"/>
  </r>
  <r>
    <x v="0"/>
    <s v="US"/>
    <s v="USD"/>
    <n v="1340683393"/>
    <n v="1337659393"/>
    <b v="1"/>
    <n v="447"/>
    <n v="115.44812080536913"/>
    <b v="1"/>
    <s v="film &amp; video/documentary"/>
    <n v="1.0321061999999999"/>
    <x v="288"/>
    <d v="2012-06-26T04:03:13"/>
    <x v="0"/>
    <s v="documentary"/>
  </r>
  <r>
    <x v="0"/>
    <s v="GB"/>
    <s v="GBP"/>
    <n v="1383389834"/>
    <n v="1380797834"/>
    <b v="1"/>
    <n v="232"/>
    <n v="67.771551724137936"/>
    <b v="1"/>
    <s v="film &amp; video/documentary"/>
    <n v="1.0482"/>
    <x v="289"/>
    <d v="2013-11-02T10:57:14"/>
    <x v="0"/>
    <s v="documentary"/>
  </r>
  <r>
    <x v="0"/>
    <s v="US"/>
    <s v="USD"/>
    <n v="1296633540"/>
    <n v="1292316697"/>
    <b v="1"/>
    <n v="168"/>
    <n v="28.576190476190476"/>
    <b v="1"/>
    <s v="film &amp; video/documentary"/>
    <n v="1.0668444444444445"/>
    <x v="290"/>
    <d v="2011-02-02T07:59:00"/>
    <x v="0"/>
    <s v="documentary"/>
  </r>
  <r>
    <x v="0"/>
    <s v="US"/>
    <s v="USD"/>
    <n v="1367366460"/>
    <n v="1365791246"/>
    <b v="1"/>
    <n v="128"/>
    <n v="46.8828125"/>
    <b v="1"/>
    <s v="film &amp; video/documentary"/>
    <n v="1.2001999999999999"/>
    <x v="291"/>
    <d v="2013-05-01T00:01:00"/>
    <x v="0"/>
    <s v="documentary"/>
  </r>
  <r>
    <x v="0"/>
    <s v="US"/>
    <s v="USD"/>
    <n v="1319860740"/>
    <n v="1317064599"/>
    <b v="1"/>
    <n v="493"/>
    <n v="154.42231237322514"/>
    <b v="1"/>
    <s v="film &amp; video/documentary"/>
    <n v="1.0150693333333334"/>
    <x v="292"/>
    <d v="2011-10-29T03:59:00"/>
    <x v="0"/>
    <s v="documentary"/>
  </r>
  <r>
    <x v="0"/>
    <s v="US"/>
    <s v="USD"/>
    <n v="1398009714"/>
    <n v="1395417714"/>
    <b v="1"/>
    <n v="131"/>
    <n v="201.22137404580153"/>
    <b v="1"/>
    <s v="film &amp; video/documentary"/>
    <n v="1.0138461538461538"/>
    <x v="293"/>
    <d v="2014-04-20T16:01:54"/>
    <x v="0"/>
    <s v="documentary"/>
  </r>
  <r>
    <x v="0"/>
    <s v="US"/>
    <s v="USD"/>
    <n v="1279555200"/>
    <n v="1276480894"/>
    <b v="1"/>
    <n v="50"/>
    <n v="100"/>
    <b v="1"/>
    <s v="film &amp; video/documentary"/>
    <n v="1"/>
    <x v="294"/>
    <d v="2010-07-19T16:00:00"/>
    <x v="0"/>
    <s v="documentary"/>
  </r>
  <r>
    <x v="0"/>
    <s v="US"/>
    <s v="USD"/>
    <n v="1383264000"/>
    <n v="1378080409"/>
    <b v="1"/>
    <n v="665"/>
    <n v="100.08204511278196"/>
    <b v="1"/>
    <s v="film &amp; video/documentary"/>
    <n v="1.3310911999999999"/>
    <x v="295"/>
    <d v="2013-11-01T00:00:00"/>
    <x v="0"/>
    <s v="documentary"/>
  </r>
  <r>
    <x v="0"/>
    <s v="US"/>
    <s v="USD"/>
    <n v="1347017083"/>
    <n v="1344857083"/>
    <b v="1"/>
    <n v="129"/>
    <n v="230.08953488372092"/>
    <b v="1"/>
    <s v="film &amp; video/documentary"/>
    <n v="1.187262"/>
    <x v="296"/>
    <d v="2012-09-07T11:24:43"/>
    <x v="0"/>
    <s v="documentary"/>
  </r>
  <r>
    <x v="0"/>
    <s v="US"/>
    <s v="USD"/>
    <n v="1430452740"/>
    <n v="1427390901"/>
    <b v="1"/>
    <n v="142"/>
    <n v="141.74647887323943"/>
    <b v="1"/>
    <s v="film &amp; video/documentary"/>
    <n v="1.0064"/>
    <x v="297"/>
    <d v="2015-05-01T03:59:00"/>
    <x v="0"/>
    <s v="documentary"/>
  </r>
  <r>
    <x v="0"/>
    <s v="US"/>
    <s v="USD"/>
    <n v="1399669200"/>
    <n v="1394536048"/>
    <b v="1"/>
    <n v="2436"/>
    <n v="56.344351395730705"/>
    <b v="1"/>
    <s v="film &amp; video/documentary"/>
    <n v="1.089324126984127"/>
    <x v="298"/>
    <d v="2014-05-09T21:00:00"/>
    <x v="0"/>
    <s v="documentary"/>
  </r>
  <r>
    <x v="0"/>
    <s v="US"/>
    <s v="USD"/>
    <n v="1289975060"/>
    <n v="1287379460"/>
    <b v="1"/>
    <n v="244"/>
    <n v="73.341188524590166"/>
    <b v="1"/>
    <s v="film &amp; video/documentary"/>
    <n v="1.789525"/>
    <x v="299"/>
    <d v="2010-11-17T06:24:20"/>
    <x v="0"/>
    <s v="documentary"/>
  </r>
  <r>
    <x v="0"/>
    <s v="US"/>
    <s v="USD"/>
    <n v="1303686138"/>
    <n v="1301007738"/>
    <b v="1"/>
    <n v="298"/>
    <n v="85.337785234899329"/>
    <b v="1"/>
    <s v="film &amp; video/documentary"/>
    <n v="1.0172264"/>
    <x v="300"/>
    <d v="2011-04-24T23:02:18"/>
    <x v="0"/>
    <s v="documentary"/>
  </r>
  <r>
    <x v="0"/>
    <s v="US"/>
    <s v="USD"/>
    <n v="1363711335"/>
    <n v="1360258935"/>
    <b v="1"/>
    <n v="251"/>
    <n v="61.496215139442228"/>
    <b v="1"/>
    <s v="film &amp; video/documentary"/>
    <n v="1.1873499999999999"/>
    <x v="301"/>
    <d v="2013-03-19T16:42:15"/>
    <x v="0"/>
    <s v="documentary"/>
  </r>
  <r>
    <x v="0"/>
    <s v="US"/>
    <s v="USD"/>
    <n v="1330115638"/>
    <n v="1327523638"/>
    <b v="1"/>
    <n v="108"/>
    <n v="93.018518518518519"/>
    <b v="1"/>
    <s v="film &amp; video/documentary"/>
    <n v="1.0045999999999999"/>
    <x v="302"/>
    <d v="2012-02-24T20:33:58"/>
    <x v="0"/>
    <s v="documentary"/>
  </r>
  <r>
    <x v="0"/>
    <s v="US"/>
    <s v="USD"/>
    <n v="1338601346"/>
    <n v="1336009346"/>
    <b v="1"/>
    <n v="82"/>
    <n v="50.292682926829265"/>
    <b v="1"/>
    <s v="film &amp; video/documentary"/>
    <n v="1.3746666666666667"/>
    <x v="303"/>
    <d v="2012-06-02T01:42:26"/>
    <x v="0"/>
    <s v="documentary"/>
  </r>
  <r>
    <x v="0"/>
    <s v="US"/>
    <s v="USD"/>
    <n v="1346464800"/>
    <n v="1343096197"/>
    <b v="1"/>
    <n v="74"/>
    <n v="106.43243243243244"/>
    <b v="1"/>
    <s v="film &amp; video/documentary"/>
    <n v="2.3164705882352941"/>
    <x v="304"/>
    <d v="2012-09-01T02:00:00"/>
    <x v="0"/>
    <s v="documentary"/>
  </r>
  <r>
    <x v="0"/>
    <s v="US"/>
    <s v="USD"/>
    <n v="1331392049"/>
    <n v="1328800049"/>
    <b v="1"/>
    <n v="189"/>
    <n v="51.719576719576722"/>
    <b v="1"/>
    <s v="film &amp; video/documentary"/>
    <n v="1.3033333333333332"/>
    <x v="305"/>
    <d v="2012-03-10T15:07:29"/>
    <x v="0"/>
    <s v="documentary"/>
  </r>
  <r>
    <x v="0"/>
    <s v="US"/>
    <s v="USD"/>
    <n v="1363806333"/>
    <n v="1362081933"/>
    <b v="1"/>
    <n v="80"/>
    <n v="36.612499999999997"/>
    <b v="1"/>
    <s v="film &amp; video/documentary"/>
    <n v="2.9289999999999998"/>
    <x v="306"/>
    <d v="2013-03-20T19:05:33"/>
    <x v="0"/>
    <s v="documentary"/>
  </r>
  <r>
    <x v="0"/>
    <s v="US"/>
    <s v="USD"/>
    <n v="1360276801"/>
    <n v="1357684801"/>
    <b v="1"/>
    <n v="576"/>
    <n v="42.517361111111114"/>
    <b v="1"/>
    <s v="film &amp; video/documentary"/>
    <n v="1.1131818181818183"/>
    <x v="307"/>
    <d v="2013-02-07T22:40:01"/>
    <x v="0"/>
    <s v="documentary"/>
  </r>
  <r>
    <x v="0"/>
    <s v="US"/>
    <s v="USD"/>
    <n v="1299775210"/>
    <n v="1295887210"/>
    <b v="1"/>
    <n v="202"/>
    <n v="62.712871287128714"/>
    <b v="1"/>
    <s v="film &amp; video/documentary"/>
    <n v="1.0556666666666668"/>
    <x v="308"/>
    <d v="2011-03-10T16:40:10"/>
    <x v="0"/>
    <s v="documentary"/>
  </r>
  <r>
    <x v="0"/>
    <s v="US"/>
    <s v="USD"/>
    <n v="1346695334"/>
    <n v="1344880934"/>
    <b v="1"/>
    <n v="238"/>
    <n v="89.957983193277315"/>
    <b v="1"/>
    <s v="film &amp; video/documentary"/>
    <n v="1.1894444444444445"/>
    <x v="309"/>
    <d v="2012-09-03T18:02:14"/>
    <x v="0"/>
    <s v="documentary"/>
  </r>
  <r>
    <x v="0"/>
    <s v="US"/>
    <s v="USD"/>
    <n v="1319076000"/>
    <n v="1317788623"/>
    <b v="1"/>
    <n v="36"/>
    <n v="28.924722222222222"/>
    <b v="1"/>
    <s v="film &amp; video/documentary"/>
    <n v="1.04129"/>
    <x v="310"/>
    <d v="2011-10-20T02:00:00"/>
    <x v="0"/>
    <s v="documentary"/>
  </r>
  <r>
    <x v="0"/>
    <s v="US"/>
    <s v="USD"/>
    <n v="1325404740"/>
    <n v="1321852592"/>
    <b v="1"/>
    <n v="150"/>
    <n v="138.8022"/>
    <b v="1"/>
    <s v="film &amp; video/documentary"/>
    <n v="1.0410165"/>
    <x v="311"/>
    <d v="2012-01-01T07:59:00"/>
    <x v="0"/>
    <s v="documentary"/>
  </r>
  <r>
    <x v="0"/>
    <s v="US"/>
    <s v="USD"/>
    <n v="1365973432"/>
    <n v="1363381432"/>
    <b v="1"/>
    <n v="146"/>
    <n v="61.301369863013697"/>
    <b v="1"/>
    <s v="film &amp; video/documentary"/>
    <n v="1.1187499999999999"/>
    <x v="312"/>
    <d v="2013-04-14T21:03:52"/>
    <x v="0"/>
    <s v="documentary"/>
  </r>
  <r>
    <x v="0"/>
    <s v="US"/>
    <s v="USD"/>
    <n v="1281542340"/>
    <n v="1277702894"/>
    <b v="1"/>
    <n v="222"/>
    <n v="80.202702702702709"/>
    <b v="1"/>
    <s v="film &amp; video/documentary"/>
    <n v="1.0473529411764706"/>
    <x v="313"/>
    <d v="2010-08-11T15:59:00"/>
    <x v="0"/>
    <s v="documentary"/>
  </r>
  <r>
    <x v="0"/>
    <s v="US"/>
    <s v="USD"/>
    <n v="1362167988"/>
    <n v="1359575988"/>
    <b v="1"/>
    <n v="120"/>
    <n v="32.095833333333331"/>
    <b v="1"/>
    <s v="film &amp; video/documentary"/>
    <n v="3.8515000000000001"/>
    <x v="314"/>
    <d v="2013-03-01T19:59:48"/>
    <x v="0"/>
    <s v="documentary"/>
  </r>
  <r>
    <x v="0"/>
    <s v="US"/>
    <s v="USD"/>
    <n v="1345660334"/>
    <n v="1343068334"/>
    <b v="1"/>
    <n v="126"/>
    <n v="200.88888888888889"/>
    <b v="1"/>
    <s v="film &amp; video/documentary"/>
    <n v="1.01248"/>
    <x v="315"/>
    <d v="2012-08-22T18:32:14"/>
    <x v="0"/>
    <s v="documentary"/>
  </r>
  <r>
    <x v="0"/>
    <s v="CA"/>
    <s v="CAD"/>
    <n v="1418273940"/>
    <n v="1415398197"/>
    <b v="1"/>
    <n v="158"/>
    <n v="108.01265822784811"/>
    <b v="1"/>
    <s v="film &amp; video/documentary"/>
    <n v="1.1377333333333333"/>
    <x v="316"/>
    <d v="2014-12-11T04:59:00"/>
    <x v="0"/>
    <s v="documentary"/>
  </r>
  <r>
    <x v="0"/>
    <s v="US"/>
    <s v="USD"/>
    <n v="1386778483"/>
    <n v="1384186483"/>
    <b v="1"/>
    <n v="316"/>
    <n v="95.699367088607602"/>
    <b v="1"/>
    <s v="film &amp; video/documentary"/>
    <n v="1.0080333333333333"/>
    <x v="317"/>
    <d v="2013-12-11T16:14:43"/>
    <x v="0"/>
    <s v="documentary"/>
  </r>
  <r>
    <x v="0"/>
    <s v="US"/>
    <s v="USD"/>
    <n v="1364342151"/>
    <n v="1361753751"/>
    <b v="1"/>
    <n v="284"/>
    <n v="49.880281690140848"/>
    <b v="1"/>
    <s v="film &amp; video/documentary"/>
    <n v="2.8332000000000002"/>
    <x v="318"/>
    <d v="2013-03-26T23:55:51"/>
    <x v="0"/>
    <s v="documentary"/>
  </r>
  <r>
    <x v="0"/>
    <s v="US"/>
    <s v="USD"/>
    <n v="1265097540"/>
    <n v="1257538029"/>
    <b v="1"/>
    <n v="51"/>
    <n v="110.47058823529412"/>
    <b v="1"/>
    <s v="film &amp; video/documentary"/>
    <n v="1.1268"/>
    <x v="319"/>
    <d v="2010-02-02T07:59:00"/>
    <x v="0"/>
    <s v="documentary"/>
  </r>
  <r>
    <x v="0"/>
    <s v="GB"/>
    <s v="GBP"/>
    <n v="1450825200"/>
    <n v="1448284433"/>
    <b v="1"/>
    <n v="158"/>
    <n v="134.91139240506328"/>
    <b v="1"/>
    <s v="film &amp; video/documentary"/>
    <n v="1.0658000000000001"/>
    <x v="320"/>
    <d v="2015-12-22T23:00:00"/>
    <x v="0"/>
    <s v="documentary"/>
  </r>
  <r>
    <x v="0"/>
    <s v="DE"/>
    <s v="EUR"/>
    <n v="1478605386"/>
    <n v="1475577786"/>
    <b v="1"/>
    <n v="337"/>
    <n v="106.62314540059347"/>
    <b v="1"/>
    <s v="film &amp; video/documentary"/>
    <n v="1.0266285714285714"/>
    <x v="321"/>
    <d v="2016-11-08T11:43:06"/>
    <x v="0"/>
    <s v="documentary"/>
  </r>
  <r>
    <x v="0"/>
    <s v="US"/>
    <s v="USD"/>
    <n v="1463146848"/>
    <n v="1460554848"/>
    <b v="1"/>
    <n v="186"/>
    <n v="145.04301075268816"/>
    <b v="1"/>
    <s v="film &amp; video/documentary"/>
    <n v="1.0791200000000001"/>
    <x v="322"/>
    <d v="2016-05-13T13:40:48"/>
    <x v="0"/>
    <s v="documentary"/>
  </r>
  <r>
    <x v="0"/>
    <s v="US"/>
    <s v="USD"/>
    <n v="1482307140"/>
    <n v="1479886966"/>
    <b v="1"/>
    <n v="58"/>
    <n v="114.58620689655173"/>
    <b v="1"/>
    <s v="film &amp; video/documentary"/>
    <n v="1.2307407407407407"/>
    <x v="323"/>
    <d v="2016-12-21T07:59:00"/>
    <x v="0"/>
    <s v="documentary"/>
  </r>
  <r>
    <x v="0"/>
    <s v="US"/>
    <s v="USD"/>
    <n v="1438441308"/>
    <n v="1435590108"/>
    <b v="1"/>
    <n v="82"/>
    <n v="105.3170731707317"/>
    <b v="1"/>
    <s v="film &amp; video/documentary"/>
    <n v="1.016"/>
    <x v="324"/>
    <d v="2015-08-01T15:01:48"/>
    <x v="0"/>
    <s v="documentary"/>
  </r>
  <r>
    <x v="0"/>
    <s v="US"/>
    <s v="USD"/>
    <n v="1482208233"/>
    <n v="1479184233"/>
    <b v="1"/>
    <n v="736"/>
    <n v="70.921195652173907"/>
    <b v="1"/>
    <s v="film &amp; video/documentary"/>
    <n v="1.04396"/>
    <x v="325"/>
    <d v="2016-12-20T04:30:33"/>
    <x v="0"/>
    <s v="documentary"/>
  </r>
  <r>
    <x v="0"/>
    <s v="US"/>
    <s v="USD"/>
    <n v="1489532220"/>
    <n v="1486625606"/>
    <b v="1"/>
    <n v="1151"/>
    <n v="147.17167680278018"/>
    <b v="1"/>
    <s v="film &amp; video/documentary"/>
    <n v="1.1292973333333334"/>
    <x v="326"/>
    <d v="2017-03-14T22:57:00"/>
    <x v="0"/>
    <s v="documentary"/>
  </r>
  <r>
    <x v="0"/>
    <s v="US"/>
    <s v="USD"/>
    <n v="1427011200"/>
    <n v="1424669929"/>
    <b v="1"/>
    <n v="34"/>
    <n v="160.47058823529412"/>
    <b v="1"/>
    <s v="film &amp; video/documentary"/>
    <n v="1.3640000000000001"/>
    <x v="327"/>
    <d v="2015-03-22T08:00:00"/>
    <x v="0"/>
    <s v="documentary"/>
  </r>
  <r>
    <x v="0"/>
    <s v="US"/>
    <s v="USD"/>
    <n v="1446350400"/>
    <n v="1443739388"/>
    <b v="1"/>
    <n v="498"/>
    <n v="156.04578313253012"/>
    <b v="1"/>
    <s v="film &amp; video/documentary"/>
    <n v="1.036144"/>
    <x v="328"/>
    <d v="2015-11-01T04:00:00"/>
    <x v="0"/>
    <s v="documentary"/>
  </r>
  <r>
    <x v="0"/>
    <s v="US"/>
    <s v="USD"/>
    <n v="1446868800"/>
    <n v="1444821127"/>
    <b v="1"/>
    <n v="167"/>
    <n v="63.17365269461078"/>
    <b v="1"/>
    <s v="film &amp; video/documentary"/>
    <n v="1.0549999999999999"/>
    <x v="329"/>
    <d v="2015-11-07T04:00:00"/>
    <x v="0"/>
    <s v="documentary"/>
  </r>
  <r>
    <x v="0"/>
    <s v="US"/>
    <s v="USD"/>
    <n v="1368763140"/>
    <n v="1366028563"/>
    <b v="1"/>
    <n v="340"/>
    <n v="104.82352941176471"/>
    <b v="1"/>
    <s v="film &amp; video/documentary"/>
    <n v="1.0182857142857142"/>
    <x v="330"/>
    <d v="2013-05-17T03:59:00"/>
    <x v="0"/>
    <s v="documentary"/>
  </r>
  <r>
    <x v="0"/>
    <s v="US"/>
    <s v="USD"/>
    <n v="1466171834"/>
    <n v="1463493434"/>
    <b v="1"/>
    <n v="438"/>
    <n v="97.356164383561648"/>
    <b v="1"/>
    <s v="film &amp; video/documentary"/>
    <n v="1.0660499999999999"/>
    <x v="331"/>
    <d v="2016-06-17T13:57:14"/>
    <x v="0"/>
    <s v="documentary"/>
  </r>
  <r>
    <x v="0"/>
    <s v="US"/>
    <s v="USD"/>
    <n v="1446019200"/>
    <n v="1442420377"/>
    <b v="1"/>
    <n v="555"/>
    <n v="203.63063063063063"/>
    <b v="1"/>
    <s v="film &amp; video/documentary"/>
    <n v="1.13015"/>
    <x v="332"/>
    <d v="2015-10-28T08:00:00"/>
    <x v="0"/>
    <s v="documentary"/>
  </r>
  <r>
    <x v="0"/>
    <s v="US"/>
    <s v="USD"/>
    <n v="1460038591"/>
    <n v="1457450191"/>
    <b v="1"/>
    <n v="266"/>
    <n v="188.31203007518798"/>
    <b v="1"/>
    <s v="film &amp; video/documentary"/>
    <n v="1.252275"/>
    <x v="333"/>
    <d v="2016-04-07T14:16:31"/>
    <x v="0"/>
    <s v="documentary"/>
  </r>
  <r>
    <x v="0"/>
    <s v="US"/>
    <s v="USD"/>
    <n v="1431716400"/>
    <n v="1428423757"/>
    <b v="1"/>
    <n v="69"/>
    <n v="146.65217391304347"/>
    <b v="1"/>
    <s v="film &amp; video/documentary"/>
    <n v="1.0119"/>
    <x v="334"/>
    <d v="2015-05-15T19:00:00"/>
    <x v="0"/>
    <s v="documentary"/>
  </r>
  <r>
    <x v="0"/>
    <s v="US"/>
    <s v="USD"/>
    <n v="1431122400"/>
    <n v="1428428515"/>
    <b v="1"/>
    <n v="80"/>
    <n v="109.1875"/>
    <b v="1"/>
    <s v="film &amp; video/documentary"/>
    <n v="1.0276470588235294"/>
    <x v="335"/>
    <d v="2015-05-08T22:00:00"/>
    <x v="0"/>
    <s v="documentary"/>
  </r>
  <r>
    <x v="0"/>
    <s v="US"/>
    <s v="USD"/>
    <n v="1447427918"/>
    <n v="1444832318"/>
    <b v="1"/>
    <n v="493"/>
    <n v="59.249046653144013"/>
    <b v="1"/>
    <s v="film &amp; video/documentary"/>
    <n v="1.1683911999999999"/>
    <x v="336"/>
    <d v="2015-11-13T15:18:38"/>
    <x v="0"/>
    <s v="documentary"/>
  </r>
  <r>
    <x v="0"/>
    <s v="US"/>
    <s v="USD"/>
    <n v="1426298708"/>
    <n v="1423710308"/>
    <b v="1"/>
    <n v="31"/>
    <n v="97.904838709677421"/>
    <b v="1"/>
    <s v="film &amp; video/documentary"/>
    <n v="1.0116833333333335"/>
    <x v="337"/>
    <d v="2015-03-14T02:05:08"/>
    <x v="0"/>
    <s v="documentary"/>
  </r>
  <r>
    <x v="0"/>
    <s v="US"/>
    <s v="USD"/>
    <n v="1472864400"/>
    <n v="1468001290"/>
    <b v="1"/>
    <n v="236"/>
    <n v="70.000169491525426"/>
    <b v="1"/>
    <s v="film &amp; video/documentary"/>
    <n v="1.1013360000000001"/>
    <x v="338"/>
    <d v="2016-09-03T01:00:00"/>
    <x v="0"/>
    <s v="documentary"/>
  </r>
  <r>
    <x v="0"/>
    <s v="US"/>
    <s v="USD"/>
    <n v="1430331268"/>
    <n v="1427739268"/>
    <b v="1"/>
    <n v="89"/>
    <n v="72.865168539325836"/>
    <b v="1"/>
    <s v="film &amp; video/documentary"/>
    <n v="1.0808333333333333"/>
    <x v="339"/>
    <d v="2015-04-29T18:14:28"/>
    <x v="0"/>
    <s v="documentary"/>
  </r>
  <r>
    <x v="0"/>
    <s v="US"/>
    <s v="USD"/>
    <n v="1489006800"/>
    <n v="1486397007"/>
    <b v="1"/>
    <n v="299"/>
    <n v="146.34782608695653"/>
    <b v="1"/>
    <s v="film &amp; video/documentary"/>
    <n v="1.2502285714285715"/>
    <x v="340"/>
    <d v="2017-03-08T21:00:00"/>
    <x v="0"/>
    <s v="documentary"/>
  </r>
  <r>
    <x v="0"/>
    <s v="US"/>
    <s v="USD"/>
    <n v="1412135940"/>
    <n v="1410555998"/>
    <b v="1"/>
    <n v="55"/>
    <n v="67.909090909090907"/>
    <b v="1"/>
    <s v="film &amp; video/documentary"/>
    <n v="1.0671428571428572"/>
    <x v="341"/>
    <d v="2014-10-01T03:59:00"/>
    <x v="0"/>
    <s v="documentary"/>
  </r>
  <r>
    <x v="0"/>
    <s v="US"/>
    <s v="USD"/>
    <n v="1461955465"/>
    <n v="1459363465"/>
    <b v="1"/>
    <n v="325"/>
    <n v="169.85083076923075"/>
    <b v="1"/>
    <s v="film &amp; video/documentary"/>
    <n v="1.0036639999999999"/>
    <x v="342"/>
    <d v="2016-04-29T18:44:25"/>
    <x v="0"/>
    <s v="documentary"/>
  </r>
  <r>
    <x v="0"/>
    <s v="US"/>
    <s v="USD"/>
    <n v="1415934000"/>
    <n v="1413308545"/>
    <b v="1"/>
    <n v="524"/>
    <n v="58.413339694656486"/>
    <b v="1"/>
    <s v="film &amp; video/documentary"/>
    <n v="1.0202863333333334"/>
    <x v="343"/>
    <d v="2014-11-14T03:00:00"/>
    <x v="0"/>
    <s v="documentary"/>
  </r>
  <r>
    <x v="0"/>
    <s v="US"/>
    <s v="USD"/>
    <n v="1433125200"/>
    <n v="1429312694"/>
    <b v="1"/>
    <n v="285"/>
    <n v="119.99298245614035"/>
    <b v="1"/>
    <s v="film &amp; video/documentary"/>
    <n v="1.0208358208955224"/>
    <x v="344"/>
    <d v="2015-06-01T02:20:00"/>
    <x v="0"/>
    <s v="documentary"/>
  </r>
  <r>
    <x v="0"/>
    <s v="US"/>
    <s v="USD"/>
    <n v="1432161590"/>
    <n v="1429569590"/>
    <b v="1"/>
    <n v="179"/>
    <n v="99.860335195530723"/>
    <b v="1"/>
    <s v="film &amp; video/documentary"/>
    <n v="1.2327586206896552"/>
    <x v="345"/>
    <d v="2015-05-20T22:39:50"/>
    <x v="0"/>
    <s v="documentary"/>
  </r>
  <r>
    <x v="0"/>
    <s v="US"/>
    <s v="USD"/>
    <n v="1444824021"/>
    <n v="1442232021"/>
    <b v="1"/>
    <n v="188"/>
    <n v="90.579148936170213"/>
    <b v="1"/>
    <s v="film &amp; video/documentary"/>
    <n v="1.7028880000000002"/>
    <x v="346"/>
    <d v="2015-10-14T12:00:21"/>
    <x v="0"/>
    <s v="documentary"/>
  </r>
  <r>
    <x v="0"/>
    <s v="US"/>
    <s v="USD"/>
    <n v="1447505609"/>
    <n v="1444910009"/>
    <b v="1"/>
    <n v="379"/>
    <n v="117.77361477572559"/>
    <b v="1"/>
    <s v="film &amp; video/documentary"/>
    <n v="1.1159049999999999"/>
    <x v="347"/>
    <d v="2015-11-14T12:53:29"/>
    <x v="0"/>
    <s v="documentary"/>
  </r>
  <r>
    <x v="0"/>
    <s v="US"/>
    <s v="USD"/>
    <n v="1440165916"/>
    <n v="1437573916"/>
    <b v="1"/>
    <n v="119"/>
    <n v="86.554621848739501"/>
    <b v="1"/>
    <s v="film &amp; video/documentary"/>
    <n v="1.03"/>
    <x v="348"/>
    <d v="2015-08-21T14:05:16"/>
    <x v="0"/>
    <s v="documentary"/>
  </r>
  <r>
    <x v="0"/>
    <s v="US"/>
    <s v="USD"/>
    <n v="1487937508"/>
    <n v="1485345508"/>
    <b v="1"/>
    <n v="167"/>
    <n v="71.899281437125751"/>
    <b v="1"/>
    <s v="film &amp; video/documentary"/>
    <n v="1.0663570159857905"/>
    <x v="349"/>
    <d v="2017-02-24T11:58:28"/>
    <x v="0"/>
    <s v="documentary"/>
  </r>
  <r>
    <x v="0"/>
    <s v="US"/>
    <s v="USD"/>
    <n v="1473566340"/>
    <n v="1470274509"/>
    <b v="1"/>
    <n v="221"/>
    <n v="129.81900452488688"/>
    <b v="1"/>
    <s v="film &amp; video/documentary"/>
    <n v="1.1476"/>
    <x v="350"/>
    <d v="2016-09-11T03:59:00"/>
    <x v="0"/>
    <s v="documentary"/>
  </r>
  <r>
    <x v="0"/>
    <s v="ES"/>
    <s v="EUR"/>
    <n v="1460066954"/>
    <n v="1456614554"/>
    <b v="1"/>
    <n v="964"/>
    <n v="44.912863070539416"/>
    <b v="1"/>
    <s v="film &amp; video/documentary"/>
    <n v="1.2734117647058822"/>
    <x v="351"/>
    <d v="2016-04-07T22:09:14"/>
    <x v="0"/>
    <s v="documentary"/>
  </r>
  <r>
    <x v="0"/>
    <s v="US"/>
    <s v="USD"/>
    <n v="1412740868"/>
    <n v="1410148868"/>
    <b v="1"/>
    <n v="286"/>
    <n v="40.755244755244753"/>
    <b v="1"/>
    <s v="film &amp; video/documentary"/>
    <n v="1.1656"/>
    <x v="352"/>
    <d v="2014-10-08T04:01:08"/>
    <x v="0"/>
    <s v="documentary"/>
  </r>
  <r>
    <x v="0"/>
    <s v="US"/>
    <s v="USD"/>
    <n v="1447963219"/>
    <n v="1445367619"/>
    <b v="1"/>
    <n v="613"/>
    <n v="103.52394779771615"/>
    <b v="1"/>
    <s v="film &amp; video/documentary"/>
    <n v="1.0861819426615318"/>
    <x v="353"/>
    <d v="2015-11-19T20:00:19"/>
    <x v="0"/>
    <s v="documentary"/>
  </r>
  <r>
    <x v="0"/>
    <s v="US"/>
    <s v="USD"/>
    <n v="1460141521"/>
    <n v="1457553121"/>
    <b v="1"/>
    <n v="29"/>
    <n v="125.44827586206897"/>
    <b v="1"/>
    <s v="film &amp; video/documentary"/>
    <n v="1.0394285714285714"/>
    <x v="354"/>
    <d v="2016-04-08T18:52:01"/>
    <x v="0"/>
    <s v="documentary"/>
  </r>
  <r>
    <x v="0"/>
    <s v="US"/>
    <s v="USD"/>
    <n v="1417420994"/>
    <n v="1414738994"/>
    <b v="1"/>
    <n v="165"/>
    <n v="246.60606060606059"/>
    <b v="1"/>
    <s v="film &amp; video/documentary"/>
    <n v="1.1625714285714286"/>
    <x v="355"/>
    <d v="2014-12-01T08:03:14"/>
    <x v="0"/>
    <s v="documentary"/>
  </r>
  <r>
    <x v="0"/>
    <s v="US"/>
    <s v="USD"/>
    <n v="1458152193"/>
    <n v="1455563793"/>
    <b v="1"/>
    <n v="97"/>
    <n v="79.401340206185566"/>
    <b v="1"/>
    <s v="film &amp; video/documentary"/>
    <n v="1.0269239999999999"/>
    <x v="356"/>
    <d v="2016-03-16T18:16:33"/>
    <x v="0"/>
    <s v="documentary"/>
  </r>
  <r>
    <x v="0"/>
    <s v="US"/>
    <s v="USD"/>
    <n v="1429852797"/>
    <n v="1426396797"/>
    <b v="1"/>
    <n v="303"/>
    <n v="86.138613861386133"/>
    <b v="1"/>
    <s v="film &amp; video/documentary"/>
    <n v="1.74"/>
    <x v="357"/>
    <d v="2015-04-24T05:19:57"/>
    <x v="0"/>
    <s v="documentary"/>
  </r>
  <r>
    <x v="0"/>
    <s v="US"/>
    <s v="USD"/>
    <n v="1466002800"/>
    <n v="1463517521"/>
    <b v="1"/>
    <n v="267"/>
    <n v="193.04868913857678"/>
    <b v="1"/>
    <s v="film &amp; video/documentary"/>
    <n v="1.03088"/>
    <x v="358"/>
    <d v="2016-06-15T15:00:00"/>
    <x v="0"/>
    <s v="documentary"/>
  </r>
  <r>
    <x v="0"/>
    <s v="US"/>
    <s v="USD"/>
    <n v="1415941920"/>
    <n v="1414028490"/>
    <b v="1"/>
    <n v="302"/>
    <n v="84.023178807947019"/>
    <b v="1"/>
    <s v="film &amp; video/documentary"/>
    <n v="1.0485537190082646"/>
    <x v="359"/>
    <d v="2014-11-14T05:12:00"/>
    <x v="0"/>
    <s v="documentary"/>
  </r>
  <r>
    <x v="0"/>
    <s v="US"/>
    <s v="USD"/>
    <n v="1437621060"/>
    <n v="1433799180"/>
    <b v="0"/>
    <n v="87"/>
    <n v="139.82758620689654"/>
    <b v="1"/>
    <s v="film &amp; video/documentary"/>
    <n v="1.0137499999999999"/>
    <x v="360"/>
    <d v="2015-07-23T03:11:00"/>
    <x v="0"/>
    <s v="documentary"/>
  </r>
  <r>
    <x v="0"/>
    <s v="US"/>
    <s v="USD"/>
    <n v="1416704506"/>
    <n v="1414108906"/>
    <b v="0"/>
    <n v="354"/>
    <n v="109.82189265536722"/>
    <b v="1"/>
    <s v="film &amp; video/documentary"/>
    <n v="1.1107699999999998"/>
    <x v="361"/>
    <d v="2014-11-23T01:01:46"/>
    <x v="0"/>
    <s v="documentary"/>
  </r>
  <r>
    <x v="0"/>
    <s v="US"/>
    <s v="USD"/>
    <n v="1407456000"/>
    <n v="1405573391"/>
    <b v="0"/>
    <n v="86"/>
    <n v="139.53488372093022"/>
    <b v="1"/>
    <s v="film &amp; video/documentary"/>
    <n v="1.2415933781686497"/>
    <x v="362"/>
    <d v="2014-08-08T00:00:00"/>
    <x v="0"/>
    <s v="documentary"/>
  </r>
  <r>
    <x v="0"/>
    <s v="US"/>
    <s v="USD"/>
    <n v="1272828120"/>
    <n v="1268934736"/>
    <b v="0"/>
    <n v="26"/>
    <n v="347.84615384615387"/>
    <b v="1"/>
    <s v="film &amp; video/documentary"/>
    <n v="1.0133333333333334"/>
    <x v="363"/>
    <d v="2010-05-02T19:22:00"/>
    <x v="0"/>
    <s v="documentary"/>
  </r>
  <r>
    <x v="0"/>
    <s v="US"/>
    <s v="USD"/>
    <n v="1403323140"/>
    <n v="1400704672"/>
    <b v="0"/>
    <n v="113"/>
    <n v="68.24159292035398"/>
    <b v="1"/>
    <s v="film &amp; video/documentary"/>
    <n v="1.1016142857142857"/>
    <x v="364"/>
    <d v="2014-06-21T03:59:00"/>
    <x v="0"/>
    <s v="documentary"/>
  </r>
  <r>
    <x v="0"/>
    <s v="GB"/>
    <s v="GBP"/>
    <n v="1393597999"/>
    <n v="1391005999"/>
    <b v="0"/>
    <n v="65"/>
    <n v="239.93846153846152"/>
    <b v="1"/>
    <s v="film &amp; video/documentary"/>
    <n v="1.0397333333333334"/>
    <x v="365"/>
    <d v="2014-02-28T14:33:19"/>
    <x v="0"/>
    <s v="documentary"/>
  </r>
  <r>
    <x v="0"/>
    <s v="US"/>
    <s v="USD"/>
    <n v="1337540518"/>
    <n v="1334948518"/>
    <b v="0"/>
    <n v="134"/>
    <n v="287.31343283582089"/>
    <b v="1"/>
    <s v="film &amp; video/documentary"/>
    <n v="1.013157894736842"/>
    <x v="366"/>
    <d v="2012-05-20T19:01:58"/>
    <x v="0"/>
    <s v="documentary"/>
  </r>
  <r>
    <x v="0"/>
    <s v="US"/>
    <s v="USD"/>
    <n v="1367384340"/>
    <n v="1363960278"/>
    <b v="0"/>
    <n v="119"/>
    <n v="86.84882352941176"/>
    <b v="1"/>
    <s v="film &amp; video/documentary"/>
    <n v="1.033501"/>
    <x v="367"/>
    <d v="2013-05-01T04:59:00"/>
    <x v="0"/>
    <s v="documentary"/>
  </r>
  <r>
    <x v="0"/>
    <s v="US"/>
    <s v="USD"/>
    <n v="1426426322"/>
    <n v="1423405922"/>
    <b v="0"/>
    <n v="159"/>
    <n v="81.84905660377359"/>
    <b v="1"/>
    <s v="film &amp; video/documentary"/>
    <n v="1.04112"/>
    <x v="368"/>
    <d v="2015-03-15T13:32:02"/>
    <x v="0"/>
    <s v="documentary"/>
  </r>
  <r>
    <x v="0"/>
    <s v="US"/>
    <s v="USD"/>
    <n v="1326633269"/>
    <n v="1324041269"/>
    <b v="0"/>
    <n v="167"/>
    <n v="42.874970059880241"/>
    <b v="1"/>
    <s v="film &amp; video/documentary"/>
    <n v="1.1015569230769231"/>
    <x v="369"/>
    <d v="2012-01-15T13:14:29"/>
    <x v="0"/>
    <s v="documentary"/>
  </r>
  <r>
    <x v="0"/>
    <s v="US"/>
    <s v="USD"/>
    <n v="1483729500"/>
    <n v="1481137500"/>
    <b v="0"/>
    <n v="43"/>
    <n v="709.41860465116281"/>
    <b v="1"/>
    <s v="film &amp; video/documentary"/>
    <n v="1.2202"/>
    <x v="370"/>
    <d v="2017-01-06T19:05:00"/>
    <x v="0"/>
    <s v="documentary"/>
  </r>
  <r>
    <x v="0"/>
    <s v="US"/>
    <s v="USD"/>
    <n v="1359743139"/>
    <n v="1355855139"/>
    <b v="0"/>
    <n v="1062"/>
    <n v="161.25517890772127"/>
    <b v="1"/>
    <s v="film &amp; video/documentary"/>
    <n v="1.1416866666666667"/>
    <x v="371"/>
    <d v="2013-02-01T18:25:39"/>
    <x v="0"/>
    <s v="documentary"/>
  </r>
  <r>
    <x v="0"/>
    <s v="GB"/>
    <s v="GBP"/>
    <n v="1459872000"/>
    <n v="1456408244"/>
    <b v="0"/>
    <n v="9"/>
    <n v="41.777777777777779"/>
    <b v="1"/>
    <s v="film &amp; video/documentary"/>
    <n v="1.2533333333333334"/>
    <x v="372"/>
    <d v="2016-04-05T16:00:00"/>
    <x v="0"/>
    <s v="documentary"/>
  </r>
  <r>
    <x v="0"/>
    <s v="US"/>
    <s v="USD"/>
    <n v="1342648398"/>
    <n v="1340056398"/>
    <b v="0"/>
    <n v="89"/>
    <n v="89.887640449438209"/>
    <b v="1"/>
    <s v="film &amp; video/documentary"/>
    <n v="1.0666666666666667"/>
    <x v="373"/>
    <d v="2012-07-18T21:53:18"/>
    <x v="0"/>
    <s v="documentary"/>
  </r>
  <r>
    <x v="0"/>
    <s v="US"/>
    <s v="USD"/>
    <n v="1316208031"/>
    <n v="1312320031"/>
    <b v="0"/>
    <n v="174"/>
    <n v="45.051724137931032"/>
    <b v="1"/>
    <s v="film &amp; video/documentary"/>
    <n v="1.3065"/>
    <x v="374"/>
    <d v="2011-09-16T21:20:31"/>
    <x v="0"/>
    <s v="documentary"/>
  </r>
  <r>
    <x v="0"/>
    <s v="US"/>
    <s v="USD"/>
    <n v="1393694280"/>
    <n v="1390088311"/>
    <b v="0"/>
    <n v="14"/>
    <n v="42.857142857142854"/>
    <b v="1"/>
    <s v="film &amp; video/documentary"/>
    <n v="1.2"/>
    <x v="375"/>
    <d v="2014-03-01T17:18:00"/>
    <x v="0"/>
    <s v="documentary"/>
  </r>
  <r>
    <x v="0"/>
    <s v="GB"/>
    <s v="GBP"/>
    <n v="1472122316"/>
    <n v="1469443916"/>
    <b v="0"/>
    <n v="48"/>
    <n v="54.083333333333336"/>
    <b v="1"/>
    <s v="film &amp; video/documentary"/>
    <n v="1.0595918367346939"/>
    <x v="376"/>
    <d v="2016-08-25T10:51:56"/>
    <x v="0"/>
    <s v="documentary"/>
  </r>
  <r>
    <x v="0"/>
    <s v="US"/>
    <s v="USD"/>
    <n v="1447484460"/>
    <n v="1444888868"/>
    <b v="0"/>
    <n v="133"/>
    <n v="103.21804511278195"/>
    <b v="1"/>
    <s v="film &amp; video/documentary"/>
    <n v="1.1439999999999999"/>
    <x v="377"/>
    <d v="2015-11-14T07:01:00"/>
    <x v="0"/>
    <s v="documentary"/>
  </r>
  <r>
    <x v="0"/>
    <s v="CA"/>
    <s v="CAD"/>
    <n v="1453765920"/>
    <n v="1451655808"/>
    <b v="0"/>
    <n v="83"/>
    <n v="40.397590361445786"/>
    <b v="1"/>
    <s v="film &amp; video/documentary"/>
    <n v="1.1176666666666666"/>
    <x v="378"/>
    <d v="2016-01-25T23:52:00"/>
    <x v="0"/>
    <s v="documentary"/>
  </r>
  <r>
    <x v="0"/>
    <s v="US"/>
    <s v="USD"/>
    <n v="1336062672"/>
    <n v="1332174672"/>
    <b v="0"/>
    <n v="149"/>
    <n v="116.85906040268456"/>
    <b v="1"/>
    <s v="film &amp; video/documentary"/>
    <n v="1.1608000000000001"/>
    <x v="379"/>
    <d v="2012-05-03T16:31:12"/>
    <x v="0"/>
    <s v="documentary"/>
  </r>
  <r>
    <x v="0"/>
    <s v="US"/>
    <s v="USD"/>
    <n v="1453569392"/>
    <n v="1451409392"/>
    <b v="0"/>
    <n v="49"/>
    <n v="115.51020408163265"/>
    <b v="1"/>
    <s v="film &amp; video/documentary"/>
    <n v="1.415"/>
    <x v="380"/>
    <d v="2016-01-23T17:16:32"/>
    <x v="0"/>
    <s v="documentary"/>
  </r>
  <r>
    <x v="0"/>
    <s v="US"/>
    <s v="USD"/>
    <n v="1343624400"/>
    <n v="1340642717"/>
    <b v="0"/>
    <n v="251"/>
    <n v="104.31274900398407"/>
    <b v="1"/>
    <s v="film &amp; video/documentary"/>
    <n v="1.0472999999999999"/>
    <x v="381"/>
    <d v="2012-07-30T05:00:00"/>
    <x v="0"/>
    <s v="documentary"/>
  </r>
  <r>
    <x v="0"/>
    <s v="US"/>
    <s v="USD"/>
    <n v="1346950900"/>
    <n v="1345741300"/>
    <b v="0"/>
    <n v="22"/>
    <n v="69.772727272727266"/>
    <b v="1"/>
    <s v="film &amp; video/documentary"/>
    <n v="2.5583333333333331"/>
    <x v="382"/>
    <d v="2012-09-06T17:01:40"/>
    <x v="0"/>
    <s v="documentary"/>
  </r>
  <r>
    <x v="0"/>
    <s v="US"/>
    <s v="USD"/>
    <n v="1400467759"/>
    <n v="1398480559"/>
    <b v="0"/>
    <n v="48"/>
    <n v="43.020833333333336"/>
    <b v="1"/>
    <s v="film &amp; video/documentary"/>
    <n v="2.0670670670670672"/>
    <x v="383"/>
    <d v="2014-05-19T02:49:19"/>
    <x v="0"/>
    <s v="documentary"/>
  </r>
  <r>
    <x v="0"/>
    <s v="US"/>
    <s v="USD"/>
    <n v="1420569947"/>
    <n v="1417977947"/>
    <b v="0"/>
    <n v="383"/>
    <n v="58.540469973890339"/>
    <b v="1"/>
    <s v="film &amp; video/documentary"/>
    <n v="1.1210500000000001"/>
    <x v="384"/>
    <d v="2015-01-06T18:45:47"/>
    <x v="0"/>
    <s v="documentary"/>
  </r>
  <r>
    <x v="0"/>
    <s v="US"/>
    <s v="USD"/>
    <n v="1416582101"/>
    <n v="1413986501"/>
    <b v="0"/>
    <n v="237"/>
    <n v="111.79535864978902"/>
    <b v="1"/>
    <s v="film &amp; video/documentary"/>
    <n v="1.05982"/>
    <x v="385"/>
    <d v="2014-11-21T15:01:41"/>
    <x v="0"/>
    <s v="documentary"/>
  </r>
  <r>
    <x v="0"/>
    <s v="US"/>
    <s v="USD"/>
    <n v="1439246991"/>
    <n v="1437950991"/>
    <b v="0"/>
    <n v="13"/>
    <n v="46.230769230769234"/>
    <b v="1"/>
    <s v="film &amp; video/documentary"/>
    <n v="1.0016666666666667"/>
    <x v="386"/>
    <d v="2015-08-10T22:49:51"/>
    <x v="0"/>
    <s v="documentary"/>
  </r>
  <r>
    <x v="0"/>
    <s v="US"/>
    <s v="USD"/>
    <n v="1439618400"/>
    <n v="1436976858"/>
    <b v="0"/>
    <n v="562"/>
    <n v="144.69039145907473"/>
    <b v="1"/>
    <s v="film &amp; video/documentary"/>
    <n v="2.1398947368421051"/>
    <x v="387"/>
    <d v="2015-08-15T06:00:00"/>
    <x v="0"/>
    <s v="documentary"/>
  </r>
  <r>
    <x v="0"/>
    <s v="US"/>
    <s v="USD"/>
    <n v="1469670580"/>
    <n v="1467078580"/>
    <b v="0"/>
    <n v="71"/>
    <n v="88.845070422535215"/>
    <b v="1"/>
    <s v="film &amp; video/documentary"/>
    <n v="1.2616000000000001"/>
    <x v="388"/>
    <d v="2016-07-28T01:49:40"/>
    <x v="0"/>
    <s v="documentary"/>
  </r>
  <r>
    <x v="0"/>
    <s v="US"/>
    <s v="USD"/>
    <n v="1394233140"/>
    <n v="1391477450"/>
    <b v="0"/>
    <n v="1510"/>
    <n v="81.75107284768211"/>
    <b v="1"/>
    <s v="film &amp; video/documentary"/>
    <n v="1.8153547058823529"/>
    <x v="389"/>
    <d v="2014-03-07T22:59:00"/>
    <x v="0"/>
    <s v="documentary"/>
  </r>
  <r>
    <x v="0"/>
    <s v="US"/>
    <s v="USD"/>
    <n v="1431046372"/>
    <n v="1429318372"/>
    <b v="0"/>
    <n v="14"/>
    <n v="71.428571428571431"/>
    <b v="1"/>
    <s v="film &amp; video/documentary"/>
    <n v="1"/>
    <x v="390"/>
    <d v="2015-05-08T00:52:52"/>
    <x v="0"/>
    <s v="documentary"/>
  </r>
  <r>
    <x v="0"/>
    <s v="US"/>
    <s v="USD"/>
    <n v="1324169940"/>
    <n v="1321578051"/>
    <b v="0"/>
    <n v="193"/>
    <n v="104.25906735751295"/>
    <b v="1"/>
    <s v="film &amp; video/documentary"/>
    <n v="1.0061"/>
    <x v="391"/>
    <d v="2011-12-18T00:59:00"/>
    <x v="0"/>
    <s v="documentary"/>
  </r>
  <r>
    <x v="0"/>
    <s v="US"/>
    <s v="USD"/>
    <n v="1315450800"/>
    <n v="1312823571"/>
    <b v="0"/>
    <n v="206"/>
    <n v="90.616504854368927"/>
    <b v="1"/>
    <s v="film &amp; video/documentary"/>
    <n v="1.009027027027027"/>
    <x v="392"/>
    <d v="2011-09-08T03:00:00"/>
    <x v="0"/>
    <s v="documentary"/>
  </r>
  <r>
    <x v="0"/>
    <s v="US"/>
    <s v="USD"/>
    <n v="1381424452"/>
    <n v="1378746052"/>
    <b v="0"/>
    <n v="351"/>
    <n v="157.33048433048432"/>
    <b v="1"/>
    <s v="film &amp; video/documentary"/>
    <n v="1.10446"/>
    <x v="393"/>
    <d v="2013-10-10T17:00:52"/>
    <x v="0"/>
    <s v="documentary"/>
  </r>
  <r>
    <x v="0"/>
    <s v="ES"/>
    <s v="EUR"/>
    <n v="1460918282"/>
    <n v="1455737882"/>
    <b v="0"/>
    <n v="50"/>
    <n v="105.18"/>
    <b v="1"/>
    <s v="film &amp; video/documentary"/>
    <n v="1.118936170212766"/>
    <x v="394"/>
    <d v="2016-04-17T18:38:02"/>
    <x v="0"/>
    <s v="documentary"/>
  </r>
  <r>
    <x v="0"/>
    <s v="US"/>
    <s v="USD"/>
    <n v="1335562320"/>
    <n v="1332452960"/>
    <b v="0"/>
    <n v="184"/>
    <n v="58.719836956521746"/>
    <b v="1"/>
    <s v="film &amp; video/documentary"/>
    <n v="1.0804450000000001"/>
    <x v="395"/>
    <d v="2012-04-27T21:32:00"/>
    <x v="0"/>
    <s v="documentary"/>
  </r>
  <r>
    <x v="0"/>
    <s v="US"/>
    <s v="USD"/>
    <n v="1341668006"/>
    <n v="1340372006"/>
    <b v="0"/>
    <n v="196"/>
    <n v="81.632653061224488"/>
    <b v="1"/>
    <s v="film &amp; video/documentary"/>
    <n v="1.0666666666666667"/>
    <x v="396"/>
    <d v="2012-07-07T13:33:26"/>
    <x v="0"/>
    <s v="documentary"/>
  </r>
  <r>
    <x v="0"/>
    <s v="US"/>
    <s v="USD"/>
    <n v="1283312640"/>
    <n v="1279651084"/>
    <b v="0"/>
    <n v="229"/>
    <n v="56.460043668122275"/>
    <b v="1"/>
    <s v="film &amp; video/documentary"/>
    <n v="1.0390027322404372"/>
    <x v="397"/>
    <d v="2010-09-01T03:44:00"/>
    <x v="0"/>
    <s v="documentary"/>
  </r>
  <r>
    <x v="0"/>
    <s v="US"/>
    <s v="USD"/>
    <n v="1430334126"/>
    <n v="1426446126"/>
    <b v="0"/>
    <n v="67"/>
    <n v="140.1044776119403"/>
    <b v="1"/>
    <s v="film &amp; video/documentary"/>
    <n v="1.2516"/>
    <x v="398"/>
    <d v="2015-04-29T19:02:06"/>
    <x v="0"/>
    <s v="documentary"/>
  </r>
  <r>
    <x v="0"/>
    <s v="GB"/>
    <s v="GBP"/>
    <n v="1481716800"/>
    <n v="1479070867"/>
    <b v="0"/>
    <n v="95"/>
    <n v="224.85263157894738"/>
    <b v="1"/>
    <s v="film &amp; video/documentary"/>
    <n v="1.0680499999999999"/>
    <x v="399"/>
    <d v="2016-12-14T12:00:00"/>
    <x v="0"/>
    <s v="documentary"/>
  </r>
  <r>
    <x v="0"/>
    <s v="US"/>
    <s v="USD"/>
    <n v="1400297400"/>
    <n v="1397661347"/>
    <b v="0"/>
    <n v="62"/>
    <n v="181.13306451612902"/>
    <b v="1"/>
    <s v="film &amp; video/documentary"/>
    <n v="1.1230249999999999"/>
    <x v="400"/>
    <d v="2014-05-17T03:30:00"/>
    <x v="0"/>
    <s v="documentary"/>
  </r>
  <r>
    <x v="0"/>
    <s v="US"/>
    <s v="USD"/>
    <n v="1312747970"/>
    <n v="1310155970"/>
    <b v="0"/>
    <n v="73"/>
    <n v="711.04109589041093"/>
    <b v="1"/>
    <s v="film &amp; video/documentary"/>
    <n v="1.0381199999999999"/>
    <x v="401"/>
    <d v="2011-08-07T20:12:50"/>
    <x v="0"/>
    <s v="documentary"/>
  </r>
  <r>
    <x v="0"/>
    <s v="US"/>
    <s v="USD"/>
    <n v="1446731817"/>
    <n v="1444913817"/>
    <b v="0"/>
    <n v="43"/>
    <n v="65.883720930232556"/>
    <b v="1"/>
    <s v="film &amp; video/documentary"/>
    <n v="1.4165000000000001"/>
    <x v="402"/>
    <d v="2015-11-05T13:56:57"/>
    <x v="0"/>
    <s v="documentary"/>
  </r>
  <r>
    <x v="0"/>
    <s v="US"/>
    <s v="USD"/>
    <n v="1312960080"/>
    <n v="1308900441"/>
    <b v="0"/>
    <n v="70"/>
    <n v="75.185714285714283"/>
    <b v="1"/>
    <s v="film &amp; video/documentary"/>
    <n v="1.0526"/>
    <x v="403"/>
    <d v="2011-08-10T07:08:00"/>
    <x v="0"/>
    <s v="documentary"/>
  </r>
  <r>
    <x v="0"/>
    <s v="US"/>
    <s v="USD"/>
    <n v="1391641440"/>
    <n v="1389107062"/>
    <b v="0"/>
    <n v="271"/>
    <n v="133.14391143911439"/>
    <b v="1"/>
    <s v="film &amp; video/documentary"/>
    <n v="1.0309142857142857"/>
    <x v="404"/>
    <d v="2014-02-05T23:04:00"/>
    <x v="0"/>
    <s v="documentary"/>
  </r>
  <r>
    <x v="0"/>
    <s v="US"/>
    <s v="USD"/>
    <n v="1394071339"/>
    <n v="1391479339"/>
    <b v="0"/>
    <n v="55"/>
    <n v="55.2"/>
    <b v="1"/>
    <s v="film &amp; video/documentary"/>
    <n v="1.0765957446808512"/>
    <x v="405"/>
    <d v="2014-03-06T02:02:19"/>
    <x v="0"/>
    <s v="documentary"/>
  </r>
  <r>
    <x v="0"/>
    <s v="US"/>
    <s v="USD"/>
    <n v="1304920740"/>
    <n v="1301975637"/>
    <b v="0"/>
    <n v="35"/>
    <n v="86.163714285714292"/>
    <b v="1"/>
    <s v="film &amp; video/documentary"/>
    <n v="1.0770464285714285"/>
    <x v="406"/>
    <d v="2011-05-09T05:59:00"/>
    <x v="0"/>
    <s v="documentary"/>
  </r>
  <r>
    <x v="0"/>
    <s v="US"/>
    <s v="USD"/>
    <n v="1321739650"/>
    <n v="1316552050"/>
    <b v="0"/>
    <n v="22"/>
    <n v="92.318181818181813"/>
    <b v="1"/>
    <s v="film &amp; video/documentary"/>
    <n v="1.0155000000000001"/>
    <x v="407"/>
    <d v="2011-11-19T21:54:10"/>
    <x v="0"/>
    <s v="documentary"/>
  </r>
  <r>
    <x v="0"/>
    <s v="US"/>
    <s v="USD"/>
    <n v="1383676790"/>
    <n v="1380217190"/>
    <b v="0"/>
    <n v="38"/>
    <n v="160.16473684210527"/>
    <b v="1"/>
    <s v="film &amp; video/documentary"/>
    <n v="1.0143766666666667"/>
    <x v="408"/>
    <d v="2013-11-05T18:39:50"/>
    <x v="0"/>
    <s v="documentary"/>
  </r>
  <r>
    <x v="0"/>
    <s v="GB"/>
    <s v="GBP"/>
    <n v="1469220144"/>
    <n v="1466628144"/>
    <b v="0"/>
    <n v="15"/>
    <n v="45.6"/>
    <b v="1"/>
    <s v="film &amp; video/documentary"/>
    <n v="1.3680000000000001"/>
    <x v="409"/>
    <d v="2016-07-22T20:42:24"/>
    <x v="0"/>
    <s v="documentary"/>
  </r>
  <r>
    <x v="0"/>
    <s v="CA"/>
    <s v="CAD"/>
    <n v="1434670397"/>
    <n v="1429486397"/>
    <b v="0"/>
    <n v="7"/>
    <n v="183.28571428571428"/>
    <b v="1"/>
    <s v="film &amp; video/documentary"/>
    <n v="1.2829999999999999"/>
    <x v="410"/>
    <d v="2015-06-18T23:33:17"/>
    <x v="0"/>
    <s v="documentary"/>
  </r>
  <r>
    <x v="0"/>
    <s v="US"/>
    <s v="USD"/>
    <n v="1387688400"/>
    <n v="1384920804"/>
    <b v="0"/>
    <n v="241"/>
    <n v="125.78838174273859"/>
    <b v="1"/>
    <s v="film &amp; video/documentary"/>
    <n v="1.0105"/>
    <x v="411"/>
    <d v="2013-12-22T05:00:00"/>
    <x v="0"/>
    <s v="documentary"/>
  </r>
  <r>
    <x v="0"/>
    <s v="US"/>
    <s v="USD"/>
    <n v="1343238578"/>
    <n v="1341856178"/>
    <b v="0"/>
    <n v="55"/>
    <n v="57.654545454545456"/>
    <b v="1"/>
    <s v="film &amp; video/documentary"/>
    <n v="1.2684"/>
    <x v="412"/>
    <d v="2012-07-25T17:49:38"/>
    <x v="0"/>
    <s v="documentary"/>
  </r>
  <r>
    <x v="0"/>
    <s v="US"/>
    <s v="USD"/>
    <n v="1342731811"/>
    <n v="1340139811"/>
    <b v="0"/>
    <n v="171"/>
    <n v="78.660818713450297"/>
    <b v="1"/>
    <s v="film &amp; video/documentary"/>
    <n v="1.0508593749999999"/>
    <x v="413"/>
    <d v="2012-07-19T21:03:31"/>
    <x v="0"/>
    <s v="documentary"/>
  </r>
  <r>
    <x v="0"/>
    <s v="US"/>
    <s v="USD"/>
    <n v="1381541465"/>
    <n v="1378949465"/>
    <b v="0"/>
    <n v="208"/>
    <n v="91.480769230769226"/>
    <b v="1"/>
    <s v="film &amp; video/documentary"/>
    <n v="1.0285405405405406"/>
    <x v="414"/>
    <d v="2013-10-12T01:31:05"/>
    <x v="0"/>
    <s v="documentary"/>
  </r>
  <r>
    <x v="0"/>
    <s v="CA"/>
    <s v="CAD"/>
    <n v="1413547200"/>
    <n v="1411417602"/>
    <b v="0"/>
    <n v="21"/>
    <n v="68.09809523809524"/>
    <b v="1"/>
    <s v="film &amp; video/documentary"/>
    <n v="1.0214714285714286"/>
    <x v="415"/>
    <d v="2014-10-17T12:00:00"/>
    <x v="0"/>
    <s v="documentary"/>
  </r>
  <r>
    <x v="0"/>
    <s v="US"/>
    <s v="USD"/>
    <n v="1391851831"/>
    <n v="1389259831"/>
    <b v="0"/>
    <n v="25"/>
    <n v="48.086800000000004"/>
    <b v="1"/>
    <s v="film &amp; video/documentary"/>
    <n v="1.2021700000000002"/>
    <x v="416"/>
    <d v="2014-02-08T09:30:31"/>
    <x v="0"/>
    <s v="documentary"/>
  </r>
  <r>
    <x v="0"/>
    <s v="US"/>
    <s v="USD"/>
    <n v="1365395580"/>
    <n v="1364426260"/>
    <b v="0"/>
    <n v="52"/>
    <n v="202.42307692307693"/>
    <b v="1"/>
    <s v="film &amp; video/documentary"/>
    <n v="1.0024761904761905"/>
    <x v="417"/>
    <d v="2013-04-08T04:33:00"/>
    <x v="0"/>
    <s v="documentary"/>
  </r>
  <r>
    <x v="0"/>
    <s v="US"/>
    <s v="USD"/>
    <n v="1437633997"/>
    <n v="1435041997"/>
    <b v="0"/>
    <n v="104"/>
    <n v="216.75"/>
    <b v="1"/>
    <s v="film &amp; video/documentary"/>
    <n v="1.0063392857142857"/>
    <x v="418"/>
    <d v="2015-07-23T06:46:37"/>
    <x v="0"/>
    <s v="documentary"/>
  </r>
  <r>
    <x v="0"/>
    <s v="US"/>
    <s v="USD"/>
    <n v="1372536787"/>
    <n v="1367352787"/>
    <b v="0"/>
    <n v="73"/>
    <n v="110.06849315068493"/>
    <b v="1"/>
    <s v="film &amp; video/documentary"/>
    <n v="1.004375"/>
    <x v="419"/>
    <d v="2013-06-29T20:13:07"/>
    <x v="0"/>
    <s v="documentary"/>
  </r>
  <r>
    <x v="2"/>
    <s v="US"/>
    <s v="USD"/>
    <n v="1394772031"/>
    <n v="1392183631"/>
    <b v="0"/>
    <n v="3"/>
    <n v="4.833333333333333"/>
    <b v="0"/>
    <s v="film &amp; video/animation"/>
    <n v="4.3939393939393936E-3"/>
    <x v="420"/>
    <d v="2014-03-14T04:40:31"/>
    <x v="0"/>
    <s v="animation"/>
  </r>
  <r>
    <x v="2"/>
    <s v="US"/>
    <s v="USD"/>
    <n v="1440157656"/>
    <n v="1434973656"/>
    <b v="0"/>
    <n v="6"/>
    <n v="50.166666666666664"/>
    <b v="0"/>
    <s v="film &amp; video/animation"/>
    <n v="2.0066666666666667E-2"/>
    <x v="421"/>
    <d v="2015-08-21T11:47:36"/>
    <x v="0"/>
    <s v="animation"/>
  </r>
  <r>
    <x v="2"/>
    <s v="US"/>
    <s v="USD"/>
    <n v="1410416097"/>
    <n v="1407824097"/>
    <b v="0"/>
    <n v="12"/>
    <n v="35.833333333333336"/>
    <b v="0"/>
    <s v="film &amp; video/animation"/>
    <n v="1.0749999999999999E-2"/>
    <x v="422"/>
    <d v="2014-09-11T06:14:57"/>
    <x v="0"/>
    <s v="animation"/>
  </r>
  <r>
    <x v="2"/>
    <s v="US"/>
    <s v="USD"/>
    <n v="1370470430"/>
    <n v="1367878430"/>
    <b v="0"/>
    <n v="13"/>
    <n v="11.76923076923077"/>
    <b v="0"/>
    <s v="film &amp; video/animation"/>
    <n v="7.6499999999999997E-3"/>
    <x v="423"/>
    <d v="2013-06-05T22:13:50"/>
    <x v="0"/>
    <s v="animation"/>
  </r>
  <r>
    <x v="2"/>
    <s v="US"/>
    <s v="USD"/>
    <n v="1332748899"/>
    <n v="1327568499"/>
    <b v="0"/>
    <n v="5"/>
    <n v="40.78"/>
    <b v="0"/>
    <s v="film &amp; video/animation"/>
    <n v="6.7966666666666675E-2"/>
    <x v="424"/>
    <d v="2012-03-26T08:01:39"/>
    <x v="0"/>
    <s v="animation"/>
  </r>
  <r>
    <x v="2"/>
    <s v="US"/>
    <s v="USD"/>
    <n v="1448660404"/>
    <n v="1443472804"/>
    <b v="0"/>
    <n v="2"/>
    <n v="3"/>
    <b v="0"/>
    <s v="film &amp; video/animation"/>
    <n v="1.2E-4"/>
    <x v="425"/>
    <d v="2015-11-27T21:40:04"/>
    <x v="0"/>
    <s v="animation"/>
  </r>
  <r>
    <x v="2"/>
    <s v="US"/>
    <s v="USD"/>
    <n v="1456851914"/>
    <n v="1454259914"/>
    <b v="0"/>
    <n v="8"/>
    <n v="16.625"/>
    <b v="0"/>
    <s v="film &amp; video/animation"/>
    <n v="1.3299999999999999E-2"/>
    <x v="426"/>
    <d v="2016-03-01T17:05:14"/>
    <x v="0"/>
    <s v="animation"/>
  </r>
  <r>
    <x v="2"/>
    <s v="US"/>
    <s v="USD"/>
    <n v="1445540340"/>
    <n v="1444340940"/>
    <b v="0"/>
    <n v="0"/>
    <s v=""/>
    <b v="0"/>
    <s v="film &amp; video/animation"/>
    <n v="0"/>
    <x v="427"/>
    <d v="2015-10-22T18:59:00"/>
    <x v="0"/>
    <s v="animation"/>
  </r>
  <r>
    <x v="2"/>
    <s v="US"/>
    <s v="USD"/>
    <n v="1402956000"/>
    <n v="1400523845"/>
    <b v="0"/>
    <n v="13"/>
    <n v="52"/>
    <b v="0"/>
    <s v="film &amp; video/animation"/>
    <n v="5.6333333333333332E-2"/>
    <x v="428"/>
    <d v="2014-06-16T22:00:00"/>
    <x v="0"/>
    <s v="animation"/>
  </r>
  <r>
    <x v="2"/>
    <s v="US"/>
    <s v="USD"/>
    <n v="1259297940"/>
    <n v="1252964282"/>
    <b v="0"/>
    <n v="0"/>
    <s v=""/>
    <b v="0"/>
    <s v="film &amp; video/animation"/>
    <n v="0"/>
    <x v="429"/>
    <d v="2009-11-27T04:59:00"/>
    <x v="0"/>
    <s v="animation"/>
  </r>
  <r>
    <x v="2"/>
    <s v="US"/>
    <s v="USD"/>
    <n v="1378866867"/>
    <n v="1377570867"/>
    <b v="0"/>
    <n v="5"/>
    <n v="4.8"/>
    <b v="0"/>
    <s v="film &amp; video/animation"/>
    <n v="2.4E-2"/>
    <x v="430"/>
    <d v="2013-09-11T02:34:27"/>
    <x v="0"/>
    <s v="animation"/>
  </r>
  <r>
    <x v="2"/>
    <s v="GB"/>
    <s v="GBP"/>
    <n v="1467752083"/>
    <n v="1465160083"/>
    <b v="0"/>
    <n v="8"/>
    <n v="51.875"/>
    <b v="0"/>
    <s v="film &amp; video/animation"/>
    <n v="0.13833333333333334"/>
    <x v="431"/>
    <d v="2016-07-05T20:54:43"/>
    <x v="0"/>
    <s v="animation"/>
  </r>
  <r>
    <x v="2"/>
    <s v="US"/>
    <s v="USD"/>
    <n v="1445448381"/>
    <n v="1440264381"/>
    <b v="0"/>
    <n v="8"/>
    <n v="71.25"/>
    <b v="0"/>
    <s v="film &amp; video/animation"/>
    <n v="9.5000000000000001E-2"/>
    <x v="432"/>
    <d v="2015-10-21T17:26:21"/>
    <x v="0"/>
    <s v="animation"/>
  </r>
  <r>
    <x v="2"/>
    <s v="US"/>
    <s v="USD"/>
    <n v="1444576022"/>
    <n v="1439392022"/>
    <b v="0"/>
    <n v="0"/>
    <s v=""/>
    <b v="0"/>
    <s v="film &amp; video/animation"/>
    <n v="0"/>
    <x v="433"/>
    <d v="2015-10-11T15:07:02"/>
    <x v="0"/>
    <s v="animation"/>
  </r>
  <r>
    <x v="2"/>
    <s v="US"/>
    <s v="USD"/>
    <n v="1385931702"/>
    <n v="1383076902"/>
    <b v="0"/>
    <n v="2"/>
    <n v="62.5"/>
    <b v="0"/>
    <s v="film &amp; video/animation"/>
    <n v="0.05"/>
    <x v="434"/>
    <d v="2013-12-01T21:01:42"/>
    <x v="0"/>
    <s v="animation"/>
  </r>
  <r>
    <x v="2"/>
    <s v="US"/>
    <s v="USD"/>
    <n v="1379094980"/>
    <n v="1376502980"/>
    <b v="0"/>
    <n v="3"/>
    <n v="1"/>
    <b v="0"/>
    <s v="film &amp; video/animation"/>
    <n v="2.7272727272727273E-5"/>
    <x v="435"/>
    <d v="2013-09-13T17:56:20"/>
    <x v="0"/>
    <s v="animation"/>
  </r>
  <r>
    <x v="2"/>
    <s v="US"/>
    <s v="USD"/>
    <n v="1375260113"/>
    <n v="1372668113"/>
    <b v="0"/>
    <n v="0"/>
    <s v=""/>
    <b v="0"/>
    <s v="film &amp; video/animation"/>
    <n v="0"/>
    <x v="436"/>
    <d v="2013-07-31T08:41:53"/>
    <x v="0"/>
    <s v="animation"/>
  </r>
  <r>
    <x v="2"/>
    <s v="CA"/>
    <s v="CAD"/>
    <n v="1475912326"/>
    <n v="1470728326"/>
    <b v="0"/>
    <n v="0"/>
    <s v=""/>
    <b v="0"/>
    <s v="film &amp; video/animation"/>
    <n v="0"/>
    <x v="437"/>
    <d v="2016-10-08T07:38:46"/>
    <x v="0"/>
    <s v="animation"/>
  </r>
  <r>
    <x v="2"/>
    <s v="US"/>
    <s v="USD"/>
    <n v="1447830958"/>
    <n v="1445235358"/>
    <b v="0"/>
    <n v="11"/>
    <n v="170.54545454545453"/>
    <b v="0"/>
    <s v="film &amp; video/animation"/>
    <n v="9.3799999999999994E-2"/>
    <x v="438"/>
    <d v="2015-11-18T07:15:58"/>
    <x v="0"/>
    <s v="animation"/>
  </r>
  <r>
    <x v="2"/>
    <s v="US"/>
    <s v="USD"/>
    <n v="1413569818"/>
    <n v="1412705818"/>
    <b v="0"/>
    <n v="0"/>
    <s v=""/>
    <b v="0"/>
    <s v="film &amp; video/animation"/>
    <n v="0"/>
    <x v="439"/>
    <d v="2014-10-17T18:16:58"/>
    <x v="0"/>
    <s v="animation"/>
  </r>
  <r>
    <x v="2"/>
    <s v="US"/>
    <s v="USD"/>
    <n v="1458859153"/>
    <n v="1456270753"/>
    <b v="0"/>
    <n v="1"/>
    <n v="5"/>
    <b v="0"/>
    <s v="film &amp; video/animation"/>
    <n v="1E-3"/>
    <x v="440"/>
    <d v="2016-03-24T22:39:13"/>
    <x v="0"/>
    <s v="animation"/>
  </r>
  <r>
    <x v="2"/>
    <s v="GB"/>
    <s v="GBP"/>
    <n v="1383418996"/>
    <n v="1380826996"/>
    <b v="0"/>
    <n v="0"/>
    <s v=""/>
    <b v="0"/>
    <s v="film &amp; video/animation"/>
    <n v="0"/>
    <x v="441"/>
    <d v="2013-11-02T19:03:16"/>
    <x v="0"/>
    <s v="animation"/>
  </r>
  <r>
    <x v="2"/>
    <s v="US"/>
    <s v="USD"/>
    <n v="1424380783"/>
    <n v="1421788783"/>
    <b v="0"/>
    <n v="17"/>
    <n v="393.58823529411762"/>
    <b v="0"/>
    <s v="film &amp; video/animation"/>
    <n v="0.39358823529411763"/>
    <x v="442"/>
    <d v="2015-02-19T21:19:43"/>
    <x v="0"/>
    <s v="animation"/>
  </r>
  <r>
    <x v="2"/>
    <s v="CA"/>
    <s v="CAD"/>
    <n v="1391991701"/>
    <n v="1389399701"/>
    <b v="0"/>
    <n v="2"/>
    <n v="5"/>
    <b v="0"/>
    <s v="film &amp; video/animation"/>
    <n v="1E-3"/>
    <x v="443"/>
    <d v="2014-02-10T00:21:41"/>
    <x v="0"/>
    <s v="animation"/>
  </r>
  <r>
    <x v="2"/>
    <s v="US"/>
    <s v="USD"/>
    <n v="1329342361"/>
    <n v="1324158361"/>
    <b v="0"/>
    <n v="1"/>
    <n v="50"/>
    <b v="0"/>
    <s v="film &amp; video/animation"/>
    <n v="0.05"/>
    <x v="444"/>
    <d v="2012-02-15T21:46:01"/>
    <x v="0"/>
    <s v="animation"/>
  </r>
  <r>
    <x v="2"/>
    <s v="US"/>
    <s v="USD"/>
    <n v="1432195375"/>
    <n v="1430899375"/>
    <b v="0"/>
    <n v="2"/>
    <n v="1"/>
    <b v="0"/>
    <s v="film &amp; video/animation"/>
    <n v="3.3333333333333335E-5"/>
    <x v="445"/>
    <d v="2015-05-21T08:02:55"/>
    <x v="0"/>
    <s v="animation"/>
  </r>
  <r>
    <x v="2"/>
    <s v="US"/>
    <s v="USD"/>
    <n v="1425434420"/>
    <n v="1422842420"/>
    <b v="0"/>
    <n v="16"/>
    <n v="47.875"/>
    <b v="0"/>
    <s v="film &amp; video/animation"/>
    <n v="7.2952380952380949E-2"/>
    <x v="446"/>
    <d v="2015-03-04T02:00:20"/>
    <x v="0"/>
    <s v="animation"/>
  </r>
  <r>
    <x v="2"/>
    <s v="GB"/>
    <s v="GBP"/>
    <n v="1364041163"/>
    <n v="1361884763"/>
    <b v="0"/>
    <n v="1"/>
    <n v="5"/>
    <b v="0"/>
    <s v="film &amp; video/animation"/>
    <n v="1.6666666666666666E-4"/>
    <x v="447"/>
    <d v="2013-03-23T12:19:23"/>
    <x v="0"/>
    <s v="animation"/>
  </r>
  <r>
    <x v="2"/>
    <s v="US"/>
    <s v="USD"/>
    <n v="1400091095"/>
    <n v="1398363095"/>
    <b v="0"/>
    <n v="4"/>
    <n v="20.502500000000001"/>
    <b v="0"/>
    <s v="film &amp; video/animation"/>
    <n v="3.2804E-2"/>
    <x v="448"/>
    <d v="2014-05-14T18:11:35"/>
    <x v="0"/>
    <s v="animation"/>
  </r>
  <r>
    <x v="2"/>
    <s v="GB"/>
    <s v="GBP"/>
    <n v="1382017085"/>
    <n v="1379425085"/>
    <b v="0"/>
    <n v="5"/>
    <n v="9"/>
    <b v="0"/>
    <s v="film &amp; video/animation"/>
    <n v="2.2499999999999999E-2"/>
    <x v="449"/>
    <d v="2013-10-17T13:38:05"/>
    <x v="0"/>
    <s v="animation"/>
  </r>
  <r>
    <x v="2"/>
    <s v="US"/>
    <s v="USD"/>
    <n v="1392417800"/>
    <n v="1389825800"/>
    <b v="0"/>
    <n v="7"/>
    <n v="56.571428571428569"/>
    <b v="0"/>
    <s v="film &amp; video/animation"/>
    <n v="7.92E-3"/>
    <x v="450"/>
    <d v="2014-02-14T22:43:20"/>
    <x v="0"/>
    <s v="animation"/>
  </r>
  <r>
    <x v="2"/>
    <s v="US"/>
    <s v="USD"/>
    <n v="1390669791"/>
    <n v="1388077791"/>
    <b v="0"/>
    <n v="0"/>
    <s v=""/>
    <b v="0"/>
    <s v="film &amp; video/animation"/>
    <n v="0"/>
    <x v="451"/>
    <d v="2014-01-25T17:09:51"/>
    <x v="0"/>
    <s v="animation"/>
  </r>
  <r>
    <x v="2"/>
    <s v="US"/>
    <s v="USD"/>
    <n v="1431536015"/>
    <n v="1428944015"/>
    <b v="0"/>
    <n v="12"/>
    <n v="40"/>
    <b v="0"/>
    <s v="film &amp; video/animation"/>
    <n v="0.64"/>
    <x v="452"/>
    <d v="2015-05-13T16:53:35"/>
    <x v="0"/>
    <s v="animation"/>
  </r>
  <r>
    <x v="2"/>
    <s v="US"/>
    <s v="USD"/>
    <n v="1424375279"/>
    <n v="1422992879"/>
    <b v="0"/>
    <n v="2"/>
    <n v="13"/>
    <b v="0"/>
    <s v="film &amp; video/animation"/>
    <n v="2.740447957839262E-4"/>
    <x v="453"/>
    <d v="2015-02-19T19:47:59"/>
    <x v="0"/>
    <s v="animation"/>
  </r>
  <r>
    <x v="2"/>
    <s v="US"/>
    <s v="USD"/>
    <n v="1417007640"/>
    <n v="1414343571"/>
    <b v="0"/>
    <n v="5"/>
    <n v="16.399999999999999"/>
    <b v="0"/>
    <s v="film &amp; video/animation"/>
    <n v="8.2000000000000007E-3"/>
    <x v="454"/>
    <d v="2014-11-26T13:14:00"/>
    <x v="0"/>
    <s v="animation"/>
  </r>
  <r>
    <x v="2"/>
    <s v="US"/>
    <s v="USD"/>
    <n v="1334622660"/>
    <n v="1330733022"/>
    <b v="0"/>
    <n v="2"/>
    <n v="22.5"/>
    <b v="0"/>
    <s v="film &amp; video/animation"/>
    <n v="6.9230769230769226E-4"/>
    <x v="455"/>
    <d v="2012-04-17T00:31:00"/>
    <x v="0"/>
    <s v="animation"/>
  </r>
  <r>
    <x v="2"/>
    <s v="US"/>
    <s v="USD"/>
    <n v="1382414340"/>
    <n v="1380559201"/>
    <b v="0"/>
    <n v="3"/>
    <n v="20.333333333333332"/>
    <b v="0"/>
    <s v="film &amp; video/animation"/>
    <n v="6.8631863186318634E-3"/>
    <x v="456"/>
    <d v="2013-10-22T03:59:00"/>
    <x v="0"/>
    <s v="animation"/>
  </r>
  <r>
    <x v="2"/>
    <s v="CA"/>
    <s v="CAD"/>
    <n v="1408213512"/>
    <n v="1405621512"/>
    <b v="0"/>
    <n v="0"/>
    <s v=""/>
    <b v="0"/>
    <s v="film &amp; video/animation"/>
    <n v="0"/>
    <x v="457"/>
    <d v="2014-08-16T18:25:12"/>
    <x v="0"/>
    <s v="animation"/>
  </r>
  <r>
    <x v="2"/>
    <s v="GB"/>
    <s v="GBP"/>
    <n v="1368550060"/>
    <n v="1365958060"/>
    <b v="0"/>
    <n v="49"/>
    <n v="16.755102040816325"/>
    <b v="0"/>
    <s v="film &amp; video/animation"/>
    <n v="8.2100000000000006E-2"/>
    <x v="458"/>
    <d v="2013-05-14T16:47:40"/>
    <x v="0"/>
    <s v="animation"/>
  </r>
  <r>
    <x v="2"/>
    <s v="US"/>
    <s v="USD"/>
    <n v="1321201327"/>
    <n v="1316013727"/>
    <b v="0"/>
    <n v="1"/>
    <n v="25"/>
    <b v="0"/>
    <s v="film &amp; video/animation"/>
    <n v="6.4102564102564103E-4"/>
    <x v="459"/>
    <d v="2011-11-13T16:22:07"/>
    <x v="0"/>
    <s v="animation"/>
  </r>
  <r>
    <x v="2"/>
    <s v="US"/>
    <s v="USD"/>
    <n v="1401595200"/>
    <n v="1398862875"/>
    <b v="0"/>
    <n v="2"/>
    <n v="12.5"/>
    <b v="0"/>
    <s v="film &amp; video/animation"/>
    <n v="2.9411764705882353E-3"/>
    <x v="460"/>
    <d v="2014-06-01T04:00:00"/>
    <x v="0"/>
    <s v="animation"/>
  </r>
  <r>
    <x v="2"/>
    <s v="GB"/>
    <s v="GBP"/>
    <n v="1370204367"/>
    <n v="1368476367"/>
    <b v="0"/>
    <n v="0"/>
    <s v=""/>
    <b v="0"/>
    <s v="film &amp; video/animation"/>
    <n v="0"/>
    <x v="461"/>
    <d v="2013-06-02T20:19:27"/>
    <x v="0"/>
    <s v="animation"/>
  </r>
  <r>
    <x v="2"/>
    <s v="US"/>
    <s v="USD"/>
    <n v="1312945341"/>
    <n v="1307761341"/>
    <b v="0"/>
    <n v="0"/>
    <s v=""/>
    <b v="0"/>
    <s v="film &amp; video/animation"/>
    <n v="0"/>
    <x v="462"/>
    <d v="2011-08-10T03:02:21"/>
    <x v="0"/>
    <s v="animation"/>
  </r>
  <r>
    <x v="2"/>
    <s v="US"/>
    <s v="USD"/>
    <n v="1316883753"/>
    <n v="1311699753"/>
    <b v="0"/>
    <n v="11"/>
    <n v="113.63636363636364"/>
    <b v="0"/>
    <s v="film &amp; video/animation"/>
    <n v="2.2727272727272728E-2"/>
    <x v="463"/>
    <d v="2011-09-24T17:02:33"/>
    <x v="0"/>
    <s v="animation"/>
  </r>
  <r>
    <x v="2"/>
    <s v="DE"/>
    <s v="EUR"/>
    <n v="1463602935"/>
    <n v="1461874935"/>
    <b v="0"/>
    <n v="1"/>
    <n v="1"/>
    <b v="0"/>
    <s v="film &amp; video/animation"/>
    <n v="9.9009900990099011E-4"/>
    <x v="464"/>
    <d v="2016-05-18T20:22:15"/>
    <x v="0"/>
    <s v="animation"/>
  </r>
  <r>
    <x v="2"/>
    <s v="US"/>
    <s v="USD"/>
    <n v="1403837574"/>
    <n v="1402455174"/>
    <b v="0"/>
    <n v="8"/>
    <n v="17.25"/>
    <b v="0"/>
    <s v="film &amp; video/animation"/>
    <n v="0.26953125"/>
    <x v="465"/>
    <d v="2014-06-27T02:52:54"/>
    <x v="0"/>
    <s v="animation"/>
  </r>
  <r>
    <x v="2"/>
    <s v="US"/>
    <s v="USD"/>
    <n v="1347057464"/>
    <n v="1344465464"/>
    <b v="0"/>
    <n v="5"/>
    <n v="15.2"/>
    <b v="0"/>
    <s v="film &amp; video/animation"/>
    <n v="7.6E-3"/>
    <x v="466"/>
    <d v="2012-09-07T22:37:44"/>
    <x v="0"/>
    <s v="animation"/>
  </r>
  <r>
    <x v="2"/>
    <s v="US"/>
    <s v="USD"/>
    <n v="1348849134"/>
    <n v="1344961134"/>
    <b v="0"/>
    <n v="39"/>
    <n v="110.64102564102564"/>
    <b v="0"/>
    <s v="film &amp; video/animation"/>
    <n v="0.21575"/>
    <x v="467"/>
    <d v="2012-09-28T16:18:54"/>
    <x v="0"/>
    <s v="animation"/>
  </r>
  <r>
    <x v="2"/>
    <s v="US"/>
    <s v="USD"/>
    <n v="1341978665"/>
    <n v="1336795283"/>
    <b v="0"/>
    <n v="0"/>
    <s v=""/>
    <b v="0"/>
    <s v="film &amp; video/animation"/>
    <n v="0"/>
    <x v="468"/>
    <d v="2012-07-11T03:51:05"/>
    <x v="0"/>
    <s v="animation"/>
  </r>
  <r>
    <x v="2"/>
    <s v="GB"/>
    <s v="GBP"/>
    <n v="1409960724"/>
    <n v="1404776724"/>
    <b v="0"/>
    <n v="0"/>
    <s v=""/>
    <b v="0"/>
    <s v="film &amp; video/animation"/>
    <n v="0"/>
    <x v="469"/>
    <d v="2014-09-05T23:45:24"/>
    <x v="0"/>
    <s v="animation"/>
  </r>
  <r>
    <x v="2"/>
    <s v="US"/>
    <s v="USD"/>
    <n v="1389844800"/>
    <n v="1385524889"/>
    <b v="0"/>
    <n v="2"/>
    <n v="25.5"/>
    <b v="0"/>
    <s v="film &amp; video/animation"/>
    <n v="1.0200000000000001E-2"/>
    <x v="470"/>
    <d v="2014-01-16T04:00:00"/>
    <x v="0"/>
    <s v="animation"/>
  </r>
  <r>
    <x v="2"/>
    <s v="US"/>
    <s v="USD"/>
    <n v="1397924379"/>
    <n v="1394039979"/>
    <b v="0"/>
    <n v="170"/>
    <n v="38.476470588235294"/>
    <b v="0"/>
    <s v="film &amp; video/animation"/>
    <n v="0.11892727272727273"/>
    <x v="471"/>
    <d v="2014-04-19T16:19:39"/>
    <x v="0"/>
    <s v="animation"/>
  </r>
  <r>
    <x v="2"/>
    <s v="US"/>
    <s v="USD"/>
    <n v="1408831718"/>
    <n v="1406239718"/>
    <b v="0"/>
    <n v="5"/>
    <n v="28.2"/>
    <b v="0"/>
    <s v="film &amp; video/animation"/>
    <n v="0.17624999999999999"/>
    <x v="472"/>
    <d v="2014-08-23T22:08:38"/>
    <x v="0"/>
    <s v="animation"/>
  </r>
  <r>
    <x v="2"/>
    <s v="US"/>
    <s v="USD"/>
    <n v="1410972319"/>
    <n v="1408380319"/>
    <b v="0"/>
    <n v="14"/>
    <n v="61.5"/>
    <b v="0"/>
    <s v="film &amp; video/animation"/>
    <n v="2.87E-2"/>
    <x v="473"/>
    <d v="2014-09-17T16:45:19"/>
    <x v="0"/>
    <s v="animation"/>
  </r>
  <r>
    <x v="2"/>
    <s v="US"/>
    <s v="USD"/>
    <n v="1487318029"/>
    <n v="1484726029"/>
    <b v="0"/>
    <n v="1"/>
    <n v="1"/>
    <b v="0"/>
    <s v="film &amp; video/animation"/>
    <n v="3.0303030303030303E-4"/>
    <x v="474"/>
    <d v="2017-02-17T07:53:49"/>
    <x v="0"/>
    <s v="animation"/>
  </r>
  <r>
    <x v="2"/>
    <s v="US"/>
    <s v="USD"/>
    <n v="1430877843"/>
    <n v="1428285843"/>
    <b v="0"/>
    <n v="0"/>
    <s v=""/>
    <b v="0"/>
    <s v="film &amp; video/animation"/>
    <n v="0"/>
    <x v="475"/>
    <d v="2015-05-06T02:04:03"/>
    <x v="0"/>
    <s v="animation"/>
  </r>
  <r>
    <x v="2"/>
    <s v="US"/>
    <s v="USD"/>
    <n v="1401767940"/>
    <n v="1398727441"/>
    <b v="0"/>
    <n v="124"/>
    <n v="39.569274193548388"/>
    <b v="0"/>
    <s v="film &amp; video/animation"/>
    <n v="2.2302681818181819E-2"/>
    <x v="476"/>
    <d v="2014-06-03T03:59:00"/>
    <x v="0"/>
    <s v="animation"/>
  </r>
  <r>
    <x v="2"/>
    <s v="US"/>
    <s v="USD"/>
    <n v="1337371334"/>
    <n v="1332187334"/>
    <b v="0"/>
    <n v="0"/>
    <s v=""/>
    <b v="0"/>
    <s v="film &amp; video/animation"/>
    <n v="0"/>
    <x v="477"/>
    <d v="2012-05-18T20:02:14"/>
    <x v="0"/>
    <s v="animation"/>
  </r>
  <r>
    <x v="2"/>
    <s v="US"/>
    <s v="USD"/>
    <n v="1427921509"/>
    <n v="1425333109"/>
    <b v="0"/>
    <n v="0"/>
    <s v=""/>
    <b v="0"/>
    <s v="film &amp; video/animation"/>
    <n v="0"/>
    <x v="478"/>
    <d v="2015-04-01T20:51:49"/>
    <x v="0"/>
    <s v="animation"/>
  </r>
  <r>
    <x v="2"/>
    <s v="US"/>
    <s v="USD"/>
    <n v="1416566835"/>
    <n v="1411379235"/>
    <b v="0"/>
    <n v="55"/>
    <n v="88.8"/>
    <b v="0"/>
    <s v="film &amp; video/animation"/>
    <n v="0.3256"/>
    <x v="479"/>
    <d v="2014-11-21T10:47:15"/>
    <x v="0"/>
    <s v="animation"/>
  </r>
  <r>
    <x v="2"/>
    <s v="US"/>
    <s v="USD"/>
    <n v="1376049615"/>
    <n v="1373457615"/>
    <b v="0"/>
    <n v="140"/>
    <n v="55.457142857142856"/>
    <b v="0"/>
    <s v="film &amp; video/animation"/>
    <n v="0.19409999999999999"/>
    <x v="480"/>
    <d v="2013-08-09T12:00:15"/>
    <x v="0"/>
    <s v="animation"/>
  </r>
  <r>
    <x v="2"/>
    <s v="US"/>
    <s v="USD"/>
    <n v="1349885289"/>
    <n v="1347293289"/>
    <b v="0"/>
    <n v="21"/>
    <n v="87.142857142857139"/>
    <b v="0"/>
    <s v="film &amp; video/animation"/>
    <n v="6.0999999999999999E-2"/>
    <x v="481"/>
    <d v="2012-10-10T16:08:09"/>
    <x v="0"/>
    <s v="animation"/>
  </r>
  <r>
    <x v="2"/>
    <s v="US"/>
    <s v="USD"/>
    <n v="1460644440"/>
    <n v="1458336690"/>
    <b v="0"/>
    <n v="1"/>
    <n v="10"/>
    <b v="0"/>
    <s v="film &amp; video/animation"/>
    <n v="1E-3"/>
    <x v="482"/>
    <d v="2016-04-14T14:34:00"/>
    <x v="0"/>
    <s v="animation"/>
  </r>
  <r>
    <x v="2"/>
    <s v="GB"/>
    <s v="GBP"/>
    <n v="1359434672"/>
    <n v="1354250672"/>
    <b v="0"/>
    <n v="147"/>
    <n v="51.224489795918366"/>
    <b v="0"/>
    <s v="film &amp; video/animation"/>
    <n v="0.502"/>
    <x v="483"/>
    <d v="2013-01-29T04:44:32"/>
    <x v="0"/>
    <s v="animation"/>
  </r>
  <r>
    <x v="2"/>
    <s v="GB"/>
    <s v="GBP"/>
    <n v="1446766372"/>
    <n v="1443220372"/>
    <b v="0"/>
    <n v="11"/>
    <n v="13.545454545454545"/>
    <b v="0"/>
    <s v="film &amp; video/animation"/>
    <n v="1.8625E-3"/>
    <x v="484"/>
    <d v="2015-11-05T23:32:52"/>
    <x v="0"/>
    <s v="animation"/>
  </r>
  <r>
    <x v="2"/>
    <s v="GB"/>
    <s v="GBP"/>
    <n v="1368792499"/>
    <n v="1366200499"/>
    <b v="0"/>
    <n v="125"/>
    <n v="66.520080000000007"/>
    <b v="0"/>
    <s v="film &amp; video/animation"/>
    <n v="0.21906971229845085"/>
    <x v="485"/>
    <d v="2013-05-17T12:08:19"/>
    <x v="0"/>
    <s v="animation"/>
  </r>
  <r>
    <x v="2"/>
    <s v="AU"/>
    <s v="AUD"/>
    <n v="1401662239"/>
    <n v="1399070239"/>
    <b v="0"/>
    <n v="1"/>
    <n v="50"/>
    <b v="0"/>
    <s v="film &amp; video/animation"/>
    <n v="9.0909090909090904E-5"/>
    <x v="486"/>
    <d v="2014-06-01T22:37:19"/>
    <x v="0"/>
    <s v="animation"/>
  </r>
  <r>
    <x v="2"/>
    <s v="CA"/>
    <s v="CAD"/>
    <n v="1482678994"/>
    <n v="1477491394"/>
    <b v="0"/>
    <n v="0"/>
    <s v=""/>
    <b v="0"/>
    <s v="film &amp; video/animation"/>
    <n v="0"/>
    <x v="487"/>
    <d v="2016-12-25T15:16:34"/>
    <x v="0"/>
    <s v="animation"/>
  </r>
  <r>
    <x v="2"/>
    <s v="US"/>
    <s v="USD"/>
    <n v="1483924700"/>
    <n v="1481332700"/>
    <b v="0"/>
    <n v="0"/>
    <s v=""/>
    <b v="0"/>
    <s v="film &amp; video/animation"/>
    <n v="0"/>
    <x v="488"/>
    <d v="2017-01-09T01:18:20"/>
    <x v="0"/>
    <s v="animation"/>
  </r>
  <r>
    <x v="2"/>
    <s v="US"/>
    <s v="USD"/>
    <n v="1325763180"/>
    <n v="1323084816"/>
    <b v="0"/>
    <n v="3"/>
    <n v="71.666666666666671"/>
    <b v="0"/>
    <s v="film &amp; video/animation"/>
    <n v="2.8667813379201833E-3"/>
    <x v="489"/>
    <d v="2012-01-05T11:33:00"/>
    <x v="0"/>
    <s v="animation"/>
  </r>
  <r>
    <x v="2"/>
    <s v="US"/>
    <s v="USD"/>
    <n v="1345677285"/>
    <n v="1343085285"/>
    <b v="0"/>
    <n v="0"/>
    <s v=""/>
    <b v="0"/>
    <s v="film &amp; video/animation"/>
    <n v="0"/>
    <x v="490"/>
    <d v="2012-08-22T23:14:45"/>
    <x v="0"/>
    <s v="animation"/>
  </r>
  <r>
    <x v="2"/>
    <s v="US"/>
    <s v="USD"/>
    <n v="1453937699"/>
    <n v="1451345699"/>
    <b v="0"/>
    <n v="0"/>
    <s v=""/>
    <b v="0"/>
    <s v="film &amp; video/animation"/>
    <n v="0"/>
    <x v="491"/>
    <d v="2016-01-27T23:34:59"/>
    <x v="0"/>
    <s v="animation"/>
  </r>
  <r>
    <x v="2"/>
    <s v="SE"/>
    <s v="SEK"/>
    <n v="1476319830"/>
    <n v="1471135830"/>
    <b v="0"/>
    <n v="0"/>
    <s v=""/>
    <b v="0"/>
    <s v="film &amp; video/animation"/>
    <n v="0"/>
    <x v="492"/>
    <d v="2016-10-13T00:50:30"/>
    <x v="0"/>
    <s v="animation"/>
  </r>
  <r>
    <x v="2"/>
    <s v="GB"/>
    <s v="GBP"/>
    <n v="1432142738"/>
    <n v="1429550738"/>
    <b v="0"/>
    <n v="0"/>
    <s v=""/>
    <b v="0"/>
    <s v="film &amp; video/animation"/>
    <n v="0"/>
    <x v="493"/>
    <d v="2015-05-20T17:25:38"/>
    <x v="0"/>
    <s v="animation"/>
  </r>
  <r>
    <x v="2"/>
    <s v="US"/>
    <s v="USD"/>
    <n v="1404356400"/>
    <n v="1402343765"/>
    <b v="0"/>
    <n v="3"/>
    <n v="10.333333333333334"/>
    <b v="0"/>
    <s v="film &amp; video/animation"/>
    <n v="1.5499999999999999E-3"/>
    <x v="494"/>
    <d v="2014-07-03T03:00:00"/>
    <x v="0"/>
    <s v="animation"/>
  </r>
  <r>
    <x v="2"/>
    <s v="US"/>
    <s v="USD"/>
    <n v="1437076305"/>
    <n v="1434484305"/>
    <b v="0"/>
    <n v="0"/>
    <s v=""/>
    <b v="0"/>
    <s v="film &amp; video/animation"/>
    <n v="0"/>
    <x v="495"/>
    <d v="2015-07-16T19:51:45"/>
    <x v="0"/>
    <s v="animation"/>
  </r>
  <r>
    <x v="2"/>
    <s v="US"/>
    <s v="USD"/>
    <n v="1392070874"/>
    <n v="1386886874"/>
    <b v="0"/>
    <n v="1"/>
    <n v="1"/>
    <b v="0"/>
    <s v="film &amp; video/animation"/>
    <n v="1.6666666666666667E-5"/>
    <x v="496"/>
    <d v="2014-02-10T22:21:14"/>
    <x v="0"/>
    <s v="animation"/>
  </r>
  <r>
    <x v="2"/>
    <s v="US"/>
    <s v="USD"/>
    <n v="1419483600"/>
    <n v="1414889665"/>
    <b v="0"/>
    <n v="3"/>
    <n v="10"/>
    <b v="0"/>
    <s v="film &amp; video/animation"/>
    <n v="6.6964285714285711E-3"/>
    <x v="497"/>
    <d v="2014-12-25T05:00:00"/>
    <x v="0"/>
    <s v="animation"/>
  </r>
  <r>
    <x v="2"/>
    <s v="US"/>
    <s v="USD"/>
    <n v="1324664249"/>
    <n v="1321035449"/>
    <b v="0"/>
    <n v="22"/>
    <n v="136.09090909090909"/>
    <b v="0"/>
    <s v="film &amp; video/animation"/>
    <n v="4.5985132395404561E-2"/>
    <x v="498"/>
    <d v="2011-12-23T18:17:29"/>
    <x v="0"/>
    <s v="animation"/>
  </r>
  <r>
    <x v="2"/>
    <s v="US"/>
    <s v="USD"/>
    <n v="1255381140"/>
    <n v="1250630968"/>
    <b v="0"/>
    <n v="26"/>
    <n v="73.461538461538467"/>
    <b v="0"/>
    <s v="film &amp; video/animation"/>
    <n v="9.5500000000000002E-2"/>
    <x v="499"/>
    <d v="2009-10-12T20:59:00"/>
    <x v="0"/>
    <s v="animation"/>
  </r>
  <r>
    <x v="2"/>
    <s v="US"/>
    <s v="USD"/>
    <n v="1273356960"/>
    <n v="1268255751"/>
    <b v="0"/>
    <n v="4"/>
    <n v="53.75"/>
    <b v="0"/>
    <s v="film &amp; video/animation"/>
    <n v="3.307692307692308E-2"/>
    <x v="500"/>
    <d v="2010-05-08T22:16:00"/>
    <x v="0"/>
    <s v="animation"/>
  </r>
  <r>
    <x v="2"/>
    <s v="US"/>
    <s v="USD"/>
    <n v="1310189851"/>
    <n v="1307597851"/>
    <b v="0"/>
    <n v="0"/>
    <s v=""/>
    <b v="0"/>
    <s v="film &amp; video/animation"/>
    <n v="0"/>
    <x v="501"/>
    <d v="2011-07-09T05:37:31"/>
    <x v="0"/>
    <s v="animation"/>
  </r>
  <r>
    <x v="2"/>
    <s v="US"/>
    <s v="USD"/>
    <n v="1332073025"/>
    <n v="1329484625"/>
    <b v="0"/>
    <n v="4"/>
    <n v="57.5"/>
    <b v="0"/>
    <s v="film &amp; video/animation"/>
    <n v="1.15E-2"/>
    <x v="502"/>
    <d v="2012-03-18T12:17:05"/>
    <x v="0"/>
    <s v="animation"/>
  </r>
  <r>
    <x v="2"/>
    <s v="GB"/>
    <s v="GBP"/>
    <n v="1421498303"/>
    <n v="1418906303"/>
    <b v="0"/>
    <n v="9"/>
    <n v="12.666666666666666"/>
    <b v="0"/>
    <s v="film &amp; video/animation"/>
    <n v="1.7538461538461537E-2"/>
    <x v="503"/>
    <d v="2015-01-17T12:38:23"/>
    <x v="0"/>
    <s v="animation"/>
  </r>
  <r>
    <x v="2"/>
    <s v="US"/>
    <s v="USD"/>
    <n v="1334097387"/>
    <n v="1328916987"/>
    <b v="0"/>
    <n v="5"/>
    <n v="67"/>
    <b v="0"/>
    <s v="film &amp; video/animation"/>
    <n v="1.3673469387755101E-2"/>
    <x v="504"/>
    <d v="2012-04-10T22:36:27"/>
    <x v="0"/>
    <s v="animation"/>
  </r>
  <r>
    <x v="2"/>
    <s v="US"/>
    <s v="USD"/>
    <n v="1451010086"/>
    <n v="1447122086"/>
    <b v="0"/>
    <n v="14"/>
    <n v="3.7142857142857144"/>
    <b v="0"/>
    <s v="film &amp; video/animation"/>
    <n v="4.3333333333333331E-3"/>
    <x v="505"/>
    <d v="2015-12-25T02:21:26"/>
    <x v="0"/>
    <s v="animation"/>
  </r>
  <r>
    <x v="2"/>
    <s v="US"/>
    <s v="USD"/>
    <n v="1376140520"/>
    <n v="1373548520"/>
    <b v="0"/>
    <n v="1"/>
    <n v="250"/>
    <b v="0"/>
    <s v="film &amp; video/animation"/>
    <n v="1.25E-3"/>
    <x v="506"/>
    <d v="2013-08-10T13:15:20"/>
    <x v="0"/>
    <s v="animation"/>
  </r>
  <r>
    <x v="2"/>
    <s v="US"/>
    <s v="USD"/>
    <n v="1350687657"/>
    <n v="1346799657"/>
    <b v="0"/>
    <n v="10"/>
    <n v="64"/>
    <b v="0"/>
    <s v="film &amp; video/animation"/>
    <n v="3.2000000000000001E-2"/>
    <x v="507"/>
    <d v="2012-10-19T23:00:57"/>
    <x v="0"/>
    <s v="animation"/>
  </r>
  <r>
    <x v="2"/>
    <s v="US"/>
    <s v="USD"/>
    <n v="1337955240"/>
    <n v="1332808501"/>
    <b v="0"/>
    <n v="3"/>
    <n v="133.33333333333334"/>
    <b v="0"/>
    <s v="film &amp; video/animation"/>
    <n v="8.0000000000000002E-3"/>
    <x v="508"/>
    <d v="2012-05-25T14:14:00"/>
    <x v="0"/>
    <s v="animation"/>
  </r>
  <r>
    <x v="2"/>
    <s v="GB"/>
    <s v="GBP"/>
    <n v="1435504170"/>
    <n v="1432912170"/>
    <b v="0"/>
    <n v="1"/>
    <n v="10"/>
    <b v="0"/>
    <s v="film &amp; video/animation"/>
    <n v="2E-3"/>
    <x v="509"/>
    <d v="2015-06-28T15:09:30"/>
    <x v="0"/>
    <s v="animation"/>
  </r>
  <r>
    <x v="2"/>
    <s v="US"/>
    <s v="USD"/>
    <n v="1456805639"/>
    <n v="1454213639"/>
    <b v="0"/>
    <n v="0"/>
    <s v=""/>
    <b v="0"/>
    <s v="film &amp; video/animation"/>
    <n v="0"/>
    <x v="510"/>
    <d v="2016-03-01T04:13:59"/>
    <x v="0"/>
    <s v="animation"/>
  </r>
  <r>
    <x v="2"/>
    <s v="US"/>
    <s v="USD"/>
    <n v="1365228982"/>
    <n v="1362640582"/>
    <b v="0"/>
    <n v="5"/>
    <n v="30"/>
    <b v="0"/>
    <s v="film &amp; video/animation"/>
    <n v="0.03"/>
    <x v="511"/>
    <d v="2013-04-06T06:16:22"/>
    <x v="0"/>
    <s v="animation"/>
  </r>
  <r>
    <x v="2"/>
    <s v="US"/>
    <s v="USD"/>
    <n v="1479667727"/>
    <n v="1475776127"/>
    <b v="0"/>
    <n v="2"/>
    <n v="5.5"/>
    <b v="0"/>
    <s v="film &amp; video/animation"/>
    <n v="1.3749999999999999E-3"/>
    <x v="512"/>
    <d v="2016-11-20T18:48:47"/>
    <x v="0"/>
    <s v="animation"/>
  </r>
  <r>
    <x v="2"/>
    <s v="US"/>
    <s v="USD"/>
    <n v="1471244400"/>
    <n v="1467387705"/>
    <b v="0"/>
    <n v="68"/>
    <n v="102.38235294117646"/>
    <b v="0"/>
    <s v="film &amp; video/animation"/>
    <n v="0.13924"/>
    <x v="513"/>
    <d v="2016-08-15T07:00:00"/>
    <x v="0"/>
    <s v="animation"/>
  </r>
  <r>
    <x v="2"/>
    <s v="CA"/>
    <s v="CAD"/>
    <n v="1407595447"/>
    <n v="1405003447"/>
    <b v="0"/>
    <n v="3"/>
    <n v="16.666666666666668"/>
    <b v="0"/>
    <s v="film &amp; video/animation"/>
    <n v="3.3333333333333333E-2"/>
    <x v="514"/>
    <d v="2014-08-09T14:44:07"/>
    <x v="0"/>
    <s v="animation"/>
  </r>
  <r>
    <x v="2"/>
    <s v="US"/>
    <s v="USD"/>
    <n v="1451389601"/>
    <n v="1447933601"/>
    <b v="0"/>
    <n v="34"/>
    <n v="725.02941176470586"/>
    <b v="0"/>
    <s v="film &amp; video/animation"/>
    <n v="0.25413402061855672"/>
    <x v="515"/>
    <d v="2015-12-29T11:46:41"/>
    <x v="0"/>
    <s v="animation"/>
  </r>
  <r>
    <x v="2"/>
    <s v="GB"/>
    <s v="GBP"/>
    <n v="1432752080"/>
    <n v="1427568080"/>
    <b v="0"/>
    <n v="0"/>
    <s v=""/>
    <b v="0"/>
    <s v="film &amp; video/animation"/>
    <n v="0"/>
    <x v="516"/>
    <d v="2015-05-27T18:41:20"/>
    <x v="0"/>
    <s v="animation"/>
  </r>
  <r>
    <x v="2"/>
    <s v="US"/>
    <s v="USD"/>
    <n v="1486046761"/>
    <n v="1483454761"/>
    <b v="0"/>
    <n v="3"/>
    <n v="68.333333333333329"/>
    <b v="0"/>
    <s v="film &amp; video/animation"/>
    <n v="1.3666666666666667E-2"/>
    <x v="517"/>
    <d v="2017-02-02T14:46:01"/>
    <x v="0"/>
    <s v="animation"/>
  </r>
  <r>
    <x v="2"/>
    <s v="US"/>
    <s v="USD"/>
    <n v="1441550760"/>
    <n v="1438958824"/>
    <b v="0"/>
    <n v="0"/>
    <s v=""/>
    <b v="0"/>
    <s v="film &amp; video/animation"/>
    <n v="0"/>
    <x v="518"/>
    <d v="2015-09-06T14:46:00"/>
    <x v="0"/>
    <s v="animation"/>
  </r>
  <r>
    <x v="2"/>
    <s v="US"/>
    <s v="USD"/>
    <n v="1354699421"/>
    <n v="1352107421"/>
    <b v="0"/>
    <n v="70"/>
    <n v="39.228571428571428"/>
    <b v="0"/>
    <s v="film &amp; video/animation"/>
    <n v="0.22881426547787684"/>
    <x v="519"/>
    <d v="2012-12-05T09:23:41"/>
    <x v="0"/>
    <s v="animation"/>
  </r>
  <r>
    <x v="0"/>
    <s v="GB"/>
    <s v="GBP"/>
    <n v="1449766261"/>
    <n v="1447174261"/>
    <b v="0"/>
    <n v="34"/>
    <n v="150.14705882352942"/>
    <b v="1"/>
    <s v="theater/plays"/>
    <n v="1.0209999999999999"/>
    <x v="520"/>
    <d v="2015-12-10T16:51:01"/>
    <x v="1"/>
    <s v="plays"/>
  </r>
  <r>
    <x v="0"/>
    <s v="US"/>
    <s v="USD"/>
    <n v="1477976340"/>
    <n v="1475460819"/>
    <b v="0"/>
    <n v="56"/>
    <n v="93.428571428571431"/>
    <b v="1"/>
    <s v="theater/plays"/>
    <n v="1.0464"/>
    <x v="521"/>
    <d v="2016-11-01T04:59:00"/>
    <x v="1"/>
    <s v="plays"/>
  </r>
  <r>
    <x v="0"/>
    <s v="US"/>
    <s v="USD"/>
    <n v="1458518325"/>
    <n v="1456793925"/>
    <b v="0"/>
    <n v="31"/>
    <n v="110.96774193548387"/>
    <b v="1"/>
    <s v="theater/plays"/>
    <n v="1.1466666666666667"/>
    <x v="522"/>
    <d v="2016-03-20T23:58:45"/>
    <x v="1"/>
    <s v="plays"/>
  </r>
  <r>
    <x v="0"/>
    <s v="US"/>
    <s v="USD"/>
    <n v="1442805076"/>
    <n v="1440213076"/>
    <b v="0"/>
    <n v="84"/>
    <n v="71.785714285714292"/>
    <b v="1"/>
    <s v="theater/plays"/>
    <n v="1.206"/>
    <x v="523"/>
    <d v="2015-09-21T03:11:16"/>
    <x v="1"/>
    <s v="plays"/>
  </r>
  <r>
    <x v="0"/>
    <s v="GB"/>
    <s v="GBP"/>
    <n v="1464801169"/>
    <n v="1462209169"/>
    <b v="0"/>
    <n v="130"/>
    <n v="29.258076923076924"/>
    <b v="1"/>
    <s v="theater/plays"/>
    <n v="1.0867285714285715"/>
    <x v="524"/>
    <d v="2016-06-01T17:12:49"/>
    <x v="1"/>
    <s v="plays"/>
  </r>
  <r>
    <x v="0"/>
    <s v="US"/>
    <s v="USD"/>
    <n v="1410601041"/>
    <n v="1406713041"/>
    <b v="0"/>
    <n v="12"/>
    <n v="1000"/>
    <b v="1"/>
    <s v="theater/plays"/>
    <n v="1"/>
    <x v="525"/>
    <d v="2014-09-13T09:37:21"/>
    <x v="1"/>
    <s v="plays"/>
  </r>
  <r>
    <x v="0"/>
    <s v="GB"/>
    <s v="GBP"/>
    <n v="1438966800"/>
    <n v="1436278344"/>
    <b v="0"/>
    <n v="23"/>
    <n v="74.347826086956516"/>
    <b v="1"/>
    <s v="theater/plays"/>
    <n v="1.1399999999999999"/>
    <x v="526"/>
    <d v="2015-08-07T17:00:00"/>
    <x v="1"/>
    <s v="plays"/>
  </r>
  <r>
    <x v="0"/>
    <s v="US"/>
    <s v="USD"/>
    <n v="1487347500"/>
    <n v="1484715366"/>
    <b v="0"/>
    <n v="158"/>
    <n v="63.829113924050631"/>
    <b v="1"/>
    <s v="theater/plays"/>
    <n v="1.0085"/>
    <x v="527"/>
    <d v="2017-02-17T16:05:00"/>
    <x v="1"/>
    <s v="plays"/>
  </r>
  <r>
    <x v="0"/>
    <s v="US"/>
    <s v="USD"/>
    <n v="1434921600"/>
    <n v="1433109907"/>
    <b v="0"/>
    <n v="30"/>
    <n v="44.333333333333336"/>
    <b v="1"/>
    <s v="theater/plays"/>
    <n v="1.1565217391304348"/>
    <x v="528"/>
    <d v="2015-06-21T21:20:00"/>
    <x v="1"/>
    <s v="plays"/>
  </r>
  <r>
    <x v="0"/>
    <s v="CA"/>
    <s v="CAD"/>
    <n v="1484110800"/>
    <n v="1482281094"/>
    <b v="0"/>
    <n v="18"/>
    <n v="86.944444444444443"/>
    <b v="1"/>
    <s v="theater/plays"/>
    <n v="1.3041666666666667"/>
    <x v="529"/>
    <d v="2017-01-11T05:00:00"/>
    <x v="1"/>
    <s v="plays"/>
  </r>
  <r>
    <x v="0"/>
    <s v="US"/>
    <s v="USD"/>
    <n v="1435111200"/>
    <n v="1433254268"/>
    <b v="0"/>
    <n v="29"/>
    <n v="126.55172413793103"/>
    <b v="1"/>
    <s v="theater/plays"/>
    <n v="1.0778267254038179"/>
    <x v="530"/>
    <d v="2015-06-24T02:00:00"/>
    <x v="1"/>
    <s v="plays"/>
  </r>
  <r>
    <x v="0"/>
    <s v="US"/>
    <s v="USD"/>
    <n v="1481957940"/>
    <n v="1478050429"/>
    <b v="0"/>
    <n v="31"/>
    <n v="129.03225806451613"/>
    <b v="1"/>
    <s v="theater/plays"/>
    <n v="1"/>
    <x v="531"/>
    <d v="2016-12-17T06:59:00"/>
    <x v="1"/>
    <s v="plays"/>
  </r>
  <r>
    <x v="0"/>
    <s v="US"/>
    <s v="USD"/>
    <n v="1463098208"/>
    <n v="1460506208"/>
    <b v="0"/>
    <n v="173"/>
    <n v="71.242774566473983"/>
    <b v="1"/>
    <s v="theater/plays"/>
    <n v="1.2324999999999999"/>
    <x v="532"/>
    <d v="2016-05-13T00:10:08"/>
    <x v="1"/>
    <s v="plays"/>
  </r>
  <r>
    <x v="0"/>
    <s v="GB"/>
    <s v="GBP"/>
    <n v="1463394365"/>
    <n v="1461320765"/>
    <b v="0"/>
    <n v="17"/>
    <n v="117.88235294117646"/>
    <b v="1"/>
    <s v="theater/plays"/>
    <n v="1.002"/>
    <x v="533"/>
    <d v="2016-05-16T10:26:05"/>
    <x v="1"/>
    <s v="plays"/>
  </r>
  <r>
    <x v="0"/>
    <s v="NO"/>
    <s v="NOK"/>
    <n v="1446418800"/>
    <n v="1443036470"/>
    <b v="0"/>
    <n v="48"/>
    <n v="327.08333333333331"/>
    <b v="1"/>
    <s v="theater/plays"/>
    <n v="1.0466666666666666"/>
    <x v="534"/>
    <d v="2015-11-01T23:00:00"/>
    <x v="1"/>
    <s v="plays"/>
  </r>
  <r>
    <x v="0"/>
    <s v="GB"/>
    <s v="GBP"/>
    <n v="1483707905"/>
    <n v="1481115905"/>
    <b v="0"/>
    <n v="59"/>
    <n v="34.745762711864408"/>
    <b v="1"/>
    <s v="theater/plays"/>
    <n v="1.0249999999999999"/>
    <x v="535"/>
    <d v="2017-01-06T13:05:05"/>
    <x v="1"/>
    <s v="plays"/>
  </r>
  <r>
    <x v="0"/>
    <s v="GB"/>
    <s v="GBP"/>
    <n v="1438624800"/>
    <n v="1435133807"/>
    <b v="0"/>
    <n v="39"/>
    <n v="100.06410256410257"/>
    <b v="1"/>
    <s v="theater/plays"/>
    <n v="1.1825757575757576"/>
    <x v="536"/>
    <d v="2015-08-03T18:00:00"/>
    <x v="1"/>
    <s v="plays"/>
  </r>
  <r>
    <x v="0"/>
    <s v="US"/>
    <s v="USD"/>
    <n v="1446665191"/>
    <n v="1444069591"/>
    <b v="0"/>
    <n v="59"/>
    <n v="40.847457627118644"/>
    <b v="1"/>
    <s v="theater/plays"/>
    <n v="1.2050000000000001"/>
    <x v="537"/>
    <d v="2015-11-04T19:26:31"/>
    <x v="1"/>
    <s v="plays"/>
  </r>
  <r>
    <x v="0"/>
    <s v="US"/>
    <s v="USD"/>
    <n v="1463166263"/>
    <n v="1460574263"/>
    <b v="0"/>
    <n v="60"/>
    <n v="252.01666666666668"/>
    <b v="1"/>
    <s v="theater/plays"/>
    <n v="3.0242"/>
    <x v="538"/>
    <d v="2016-05-13T19:04:23"/>
    <x v="1"/>
    <s v="plays"/>
  </r>
  <r>
    <x v="0"/>
    <s v="GB"/>
    <s v="GBP"/>
    <n v="1467681107"/>
    <n v="1465866707"/>
    <b v="0"/>
    <n v="20"/>
    <n v="25.161000000000001"/>
    <b v="1"/>
    <s v="theater/plays"/>
    <n v="1.00644"/>
    <x v="539"/>
    <d v="2016-07-05T01:11:47"/>
    <x v="1"/>
    <s v="plays"/>
  </r>
  <r>
    <x v="2"/>
    <s v="US"/>
    <s v="USD"/>
    <n v="1423078606"/>
    <n v="1420486606"/>
    <b v="0"/>
    <n v="1"/>
    <n v="1"/>
    <b v="0"/>
    <s v="technology/web"/>
    <n v="6.666666666666667E-5"/>
    <x v="540"/>
    <d v="2015-02-04T19:36:46"/>
    <x v="2"/>
    <s v="web"/>
  </r>
  <r>
    <x v="2"/>
    <s v="US"/>
    <s v="USD"/>
    <n v="1446080834"/>
    <n v="1443488834"/>
    <b v="0"/>
    <n v="1"/>
    <n v="25"/>
    <b v="0"/>
    <s v="technology/web"/>
    <n v="5.5555555555555558E-3"/>
    <x v="541"/>
    <d v="2015-10-29T01:07:14"/>
    <x v="2"/>
    <s v="web"/>
  </r>
  <r>
    <x v="2"/>
    <s v="US"/>
    <s v="USD"/>
    <n v="1462293716"/>
    <n v="1457113316"/>
    <b v="0"/>
    <n v="1"/>
    <n v="1"/>
    <b v="0"/>
    <s v="technology/web"/>
    <n v="3.9999999999999998E-6"/>
    <x v="542"/>
    <d v="2016-05-03T16:41:56"/>
    <x v="2"/>
    <s v="web"/>
  </r>
  <r>
    <x v="2"/>
    <s v="AU"/>
    <s v="AUD"/>
    <n v="1414807962"/>
    <n v="1412215962"/>
    <b v="0"/>
    <n v="2"/>
    <n v="35"/>
    <b v="0"/>
    <s v="technology/web"/>
    <n v="3.1818181818181819E-3"/>
    <x v="543"/>
    <d v="2014-11-01T02:12:42"/>
    <x v="2"/>
    <s v="web"/>
  </r>
  <r>
    <x v="2"/>
    <s v="US"/>
    <s v="USD"/>
    <n v="1467647160"/>
    <n v="1465055160"/>
    <b v="0"/>
    <n v="2"/>
    <n v="3"/>
    <b v="0"/>
    <s v="technology/web"/>
    <n v="1.2E-2"/>
    <x v="544"/>
    <d v="2016-07-04T15:46:00"/>
    <x v="2"/>
    <s v="web"/>
  </r>
  <r>
    <x v="2"/>
    <s v="FR"/>
    <s v="EUR"/>
    <n v="1447600389"/>
    <n v="1444140789"/>
    <b v="0"/>
    <n v="34"/>
    <n v="402.70588235294116"/>
    <b v="0"/>
    <s v="technology/web"/>
    <n v="0.27383999999999997"/>
    <x v="545"/>
    <d v="2015-11-15T15:13:09"/>
    <x v="2"/>
    <s v="web"/>
  </r>
  <r>
    <x v="2"/>
    <s v="US"/>
    <s v="USD"/>
    <n v="1445097715"/>
    <n v="1441209715"/>
    <b v="0"/>
    <n v="2"/>
    <n v="26"/>
    <b v="0"/>
    <s v="technology/web"/>
    <n v="8.6666666666666663E-4"/>
    <x v="546"/>
    <d v="2015-10-17T16:01:55"/>
    <x v="2"/>
    <s v="web"/>
  </r>
  <r>
    <x v="2"/>
    <s v="GB"/>
    <s v="GBP"/>
    <n v="1455122564"/>
    <n v="1452530564"/>
    <b v="0"/>
    <n v="0"/>
    <s v=""/>
    <b v="0"/>
    <s v="technology/web"/>
    <n v="0"/>
    <x v="547"/>
    <d v="2016-02-10T16:42:44"/>
    <x v="2"/>
    <s v="web"/>
  </r>
  <r>
    <x v="2"/>
    <s v="GB"/>
    <s v="GBP"/>
    <n v="1446154848"/>
    <n v="1443562848"/>
    <b v="0"/>
    <n v="1"/>
    <n v="9"/>
    <b v="0"/>
    <s v="technology/web"/>
    <n v="8.9999999999999998E-4"/>
    <x v="548"/>
    <d v="2015-10-29T21:40:48"/>
    <x v="2"/>
    <s v="web"/>
  </r>
  <r>
    <x v="2"/>
    <s v="GB"/>
    <s v="GBP"/>
    <n v="1436368622"/>
    <n v="1433776622"/>
    <b v="0"/>
    <n v="8"/>
    <n v="8.5"/>
    <b v="0"/>
    <s v="technology/web"/>
    <n v="2.7199999999999998E-2"/>
    <x v="549"/>
    <d v="2015-07-08T15:17:02"/>
    <x v="2"/>
    <s v="web"/>
  </r>
  <r>
    <x v="2"/>
    <s v="CA"/>
    <s v="CAD"/>
    <n v="1485838800"/>
    <n v="1484756245"/>
    <b v="0"/>
    <n v="4"/>
    <n v="8.75"/>
    <b v="0"/>
    <s v="technology/web"/>
    <n v="7.0000000000000001E-3"/>
    <x v="550"/>
    <d v="2017-01-31T05:00:00"/>
    <x v="2"/>
    <s v="web"/>
  </r>
  <r>
    <x v="2"/>
    <s v="US"/>
    <s v="USD"/>
    <n v="1438451580"/>
    <n v="1434609424"/>
    <b v="0"/>
    <n v="28"/>
    <n v="135.03571428571428"/>
    <b v="0"/>
    <s v="technology/web"/>
    <n v="5.0413333333333331E-2"/>
    <x v="551"/>
    <d v="2015-08-01T17:53:00"/>
    <x v="2"/>
    <s v="web"/>
  </r>
  <r>
    <x v="2"/>
    <s v="CA"/>
    <s v="CAD"/>
    <n v="1452350896"/>
    <n v="1447166896"/>
    <b v="0"/>
    <n v="0"/>
    <s v=""/>
    <b v="0"/>
    <s v="technology/web"/>
    <n v="0"/>
    <x v="552"/>
    <d v="2016-01-09T14:48:16"/>
    <x v="2"/>
    <s v="web"/>
  </r>
  <r>
    <x v="2"/>
    <s v="US"/>
    <s v="USD"/>
    <n v="1415988991"/>
    <n v="1413393391"/>
    <b v="0"/>
    <n v="6"/>
    <n v="20.5"/>
    <b v="0"/>
    <s v="technology/web"/>
    <n v="4.9199999999999999E-3"/>
    <x v="553"/>
    <d v="2014-11-14T18:16:31"/>
    <x v="2"/>
    <s v="web"/>
  </r>
  <r>
    <x v="2"/>
    <s v="US"/>
    <s v="USD"/>
    <n v="1413735972"/>
    <n v="1411143972"/>
    <b v="0"/>
    <n v="22"/>
    <n v="64.36363636363636"/>
    <b v="0"/>
    <s v="technology/web"/>
    <n v="0.36589147286821705"/>
    <x v="554"/>
    <d v="2014-10-19T16:26:12"/>
    <x v="2"/>
    <s v="web"/>
  </r>
  <r>
    <x v="2"/>
    <s v="GB"/>
    <s v="GBP"/>
    <n v="1465720143"/>
    <n v="1463128143"/>
    <b v="0"/>
    <n v="0"/>
    <s v=""/>
    <b v="0"/>
    <s v="technology/web"/>
    <n v="0"/>
    <x v="555"/>
    <d v="2016-06-12T08:29:03"/>
    <x v="2"/>
    <s v="web"/>
  </r>
  <r>
    <x v="2"/>
    <s v="US"/>
    <s v="USD"/>
    <n v="1452112717"/>
    <n v="1449520717"/>
    <b v="0"/>
    <n v="1"/>
    <n v="200"/>
    <b v="0"/>
    <s v="technology/web"/>
    <n v="2.5000000000000001E-2"/>
    <x v="556"/>
    <d v="2016-01-06T20:38:37"/>
    <x v="2"/>
    <s v="web"/>
  </r>
  <r>
    <x v="2"/>
    <s v="DE"/>
    <s v="EUR"/>
    <n v="1480721803"/>
    <n v="1478126203"/>
    <b v="0"/>
    <n v="20"/>
    <n v="68.3"/>
    <b v="0"/>
    <s v="technology/web"/>
    <n v="9.1066666666666674E-3"/>
    <x v="557"/>
    <d v="2016-12-02T23:36:43"/>
    <x v="2"/>
    <s v="web"/>
  </r>
  <r>
    <x v="2"/>
    <s v="US"/>
    <s v="USD"/>
    <n v="1427227905"/>
    <n v="1424639505"/>
    <b v="0"/>
    <n v="0"/>
    <s v=""/>
    <b v="0"/>
    <s v="technology/web"/>
    <n v="0"/>
    <x v="558"/>
    <d v="2015-03-24T20:11:45"/>
    <x v="2"/>
    <s v="web"/>
  </r>
  <r>
    <x v="2"/>
    <s v="US"/>
    <s v="USD"/>
    <n v="1449989260"/>
    <n v="1447397260"/>
    <b v="0"/>
    <n v="1"/>
    <n v="50"/>
    <b v="0"/>
    <s v="technology/web"/>
    <n v="2.0833333333333335E-4"/>
    <x v="559"/>
    <d v="2015-12-13T06:47:40"/>
    <x v="2"/>
    <s v="web"/>
  </r>
  <r>
    <x v="2"/>
    <s v="CA"/>
    <s v="CAD"/>
    <n v="1418841045"/>
    <n v="1416249045"/>
    <b v="0"/>
    <n v="3"/>
    <n v="4"/>
    <b v="0"/>
    <s v="technology/web"/>
    <n v="1.2E-4"/>
    <x v="560"/>
    <d v="2014-12-17T18:30:45"/>
    <x v="2"/>
    <s v="web"/>
  </r>
  <r>
    <x v="2"/>
    <s v="US"/>
    <s v="USD"/>
    <n v="1445874513"/>
    <n v="1442850513"/>
    <b v="0"/>
    <n v="2"/>
    <n v="27.5"/>
    <b v="0"/>
    <s v="technology/web"/>
    <n v="3.6666666666666666E-3"/>
    <x v="561"/>
    <d v="2015-10-26T15:48:33"/>
    <x v="2"/>
    <s v="web"/>
  </r>
  <r>
    <x v="2"/>
    <s v="NL"/>
    <s v="EUR"/>
    <n v="1482052815"/>
    <n v="1479460815"/>
    <b v="0"/>
    <n v="0"/>
    <s v=""/>
    <b v="0"/>
    <s v="technology/web"/>
    <n v="0"/>
    <x v="562"/>
    <d v="2016-12-18T09:20:15"/>
    <x v="2"/>
    <s v="web"/>
  </r>
  <r>
    <x v="2"/>
    <s v="AU"/>
    <s v="AUD"/>
    <n v="1424137247"/>
    <n v="1421545247"/>
    <b v="0"/>
    <n v="2"/>
    <n v="34"/>
    <b v="0"/>
    <s v="technology/web"/>
    <n v="9.0666666666666662E-4"/>
    <x v="563"/>
    <d v="2015-02-17T01:40:47"/>
    <x v="2"/>
    <s v="web"/>
  </r>
  <r>
    <x v="2"/>
    <s v="FR"/>
    <s v="EUR"/>
    <n v="1457822275"/>
    <n v="1455230275"/>
    <b v="0"/>
    <n v="1"/>
    <n v="1"/>
    <b v="0"/>
    <s v="technology/web"/>
    <n v="5.5555555555555558E-5"/>
    <x v="564"/>
    <d v="2016-03-12T22:37:55"/>
    <x v="2"/>
    <s v="web"/>
  </r>
  <r>
    <x v="2"/>
    <s v="GB"/>
    <s v="GBP"/>
    <n v="1436554249"/>
    <n v="1433962249"/>
    <b v="0"/>
    <n v="0"/>
    <s v=""/>
    <b v="0"/>
    <s v="technology/web"/>
    <n v="0"/>
    <x v="565"/>
    <d v="2015-07-10T18:50:49"/>
    <x v="2"/>
    <s v="web"/>
  </r>
  <r>
    <x v="2"/>
    <s v="US"/>
    <s v="USD"/>
    <n v="1468513533"/>
    <n v="1465921533"/>
    <b v="0"/>
    <n v="1"/>
    <n v="1"/>
    <b v="0"/>
    <s v="technology/web"/>
    <n v="2.0000000000000001E-4"/>
    <x v="566"/>
    <d v="2016-07-14T16:25:33"/>
    <x v="2"/>
    <s v="web"/>
  </r>
  <r>
    <x v="2"/>
    <s v="US"/>
    <s v="USD"/>
    <n v="1420143194"/>
    <n v="1417551194"/>
    <b v="0"/>
    <n v="0"/>
    <s v=""/>
    <b v="0"/>
    <s v="technology/web"/>
    <n v="0"/>
    <x v="567"/>
    <d v="2015-01-01T20:13:14"/>
    <x v="2"/>
    <s v="web"/>
  </r>
  <r>
    <x v="2"/>
    <s v="NZ"/>
    <s v="NZD"/>
    <n v="1452942000"/>
    <n v="1449785223"/>
    <b v="0"/>
    <n v="5"/>
    <n v="49"/>
    <b v="0"/>
    <s v="technology/web"/>
    <n v="0.01"/>
    <x v="568"/>
    <d v="2016-01-16T11:00:00"/>
    <x v="2"/>
    <s v="web"/>
  </r>
  <r>
    <x v="2"/>
    <s v="CA"/>
    <s v="CAD"/>
    <n v="1451679612"/>
    <n v="1449087612"/>
    <b v="0"/>
    <n v="1"/>
    <n v="20"/>
    <b v="0"/>
    <s v="technology/web"/>
    <n v="8.0000000000000002E-3"/>
    <x v="569"/>
    <d v="2016-01-01T20:20:12"/>
    <x v="2"/>
    <s v="web"/>
  </r>
  <r>
    <x v="2"/>
    <s v="US"/>
    <s v="USD"/>
    <n v="1455822569"/>
    <n v="1453230569"/>
    <b v="0"/>
    <n v="1"/>
    <n v="142"/>
    <b v="0"/>
    <s v="technology/web"/>
    <n v="1.6705882352941177E-3"/>
    <x v="570"/>
    <d v="2016-02-18T19:09:29"/>
    <x v="2"/>
    <s v="web"/>
  </r>
  <r>
    <x v="2"/>
    <s v="US"/>
    <s v="USD"/>
    <n v="1437969540"/>
    <n v="1436297723"/>
    <b v="0"/>
    <n v="2"/>
    <n v="53"/>
    <b v="0"/>
    <s v="technology/web"/>
    <n v="4.2399999999999998E-3"/>
    <x v="571"/>
    <d v="2015-07-27T03:59:00"/>
    <x v="2"/>
    <s v="web"/>
  </r>
  <r>
    <x v="2"/>
    <s v="US"/>
    <s v="USD"/>
    <n v="1446660688"/>
    <n v="1444065088"/>
    <b v="0"/>
    <n v="0"/>
    <s v=""/>
    <b v="0"/>
    <s v="technology/web"/>
    <n v="0"/>
    <x v="572"/>
    <d v="2015-11-04T18:11:28"/>
    <x v="2"/>
    <s v="web"/>
  </r>
  <r>
    <x v="2"/>
    <s v="US"/>
    <s v="USD"/>
    <n v="1421543520"/>
    <n v="1416445931"/>
    <b v="0"/>
    <n v="9"/>
    <n v="38.444444444444443"/>
    <b v="0"/>
    <s v="technology/web"/>
    <n v="3.892538925389254E-3"/>
    <x v="573"/>
    <d v="2015-01-18T01:12:00"/>
    <x v="2"/>
    <s v="web"/>
  </r>
  <r>
    <x v="2"/>
    <s v="GB"/>
    <s v="GBP"/>
    <n v="1476873507"/>
    <n v="1474281507"/>
    <b v="0"/>
    <n v="4"/>
    <n v="20"/>
    <b v="0"/>
    <s v="technology/web"/>
    <n v="7.1556350626118068E-3"/>
    <x v="574"/>
    <d v="2016-10-19T10:38:27"/>
    <x v="2"/>
    <s v="web"/>
  </r>
  <r>
    <x v="2"/>
    <s v="DE"/>
    <s v="EUR"/>
    <n v="1434213443"/>
    <n v="1431621443"/>
    <b v="0"/>
    <n v="4"/>
    <n v="64.75"/>
    <b v="0"/>
    <s v="technology/web"/>
    <n v="4.3166666666666666E-3"/>
    <x v="575"/>
    <d v="2015-06-13T16:37:23"/>
    <x v="2"/>
    <s v="web"/>
  </r>
  <r>
    <x v="2"/>
    <s v="US"/>
    <s v="USD"/>
    <n v="1427537952"/>
    <n v="1422357552"/>
    <b v="0"/>
    <n v="1"/>
    <n v="1"/>
    <b v="0"/>
    <s v="technology/web"/>
    <n v="1.2500000000000001E-5"/>
    <x v="576"/>
    <d v="2015-03-28T10:19:12"/>
    <x v="2"/>
    <s v="web"/>
  </r>
  <r>
    <x v="2"/>
    <s v="US"/>
    <s v="USD"/>
    <n v="1463753302"/>
    <n v="1458569302"/>
    <b v="0"/>
    <n v="1"/>
    <n v="10"/>
    <b v="0"/>
    <s v="technology/web"/>
    <n v="2E-3"/>
    <x v="577"/>
    <d v="2016-05-20T14:08:22"/>
    <x v="2"/>
    <s v="web"/>
  </r>
  <r>
    <x v="2"/>
    <s v="GB"/>
    <s v="GBP"/>
    <n v="1441633993"/>
    <n v="1439560393"/>
    <b v="0"/>
    <n v="7"/>
    <n v="2"/>
    <b v="0"/>
    <s v="technology/web"/>
    <n v="1.12E-4"/>
    <x v="578"/>
    <d v="2015-09-07T13:53:13"/>
    <x v="2"/>
    <s v="web"/>
  </r>
  <r>
    <x v="2"/>
    <s v="US"/>
    <s v="USD"/>
    <n v="1419539223"/>
    <n v="1416947223"/>
    <b v="0"/>
    <n v="5"/>
    <n v="35"/>
    <b v="0"/>
    <s v="technology/web"/>
    <n v="1.4583333333333334E-2"/>
    <x v="579"/>
    <d v="2014-12-25T20:27:03"/>
    <x v="2"/>
    <s v="web"/>
  </r>
  <r>
    <x v="2"/>
    <s v="US"/>
    <s v="USD"/>
    <n v="1474580867"/>
    <n v="1471988867"/>
    <b v="0"/>
    <n v="1"/>
    <n v="1"/>
    <b v="0"/>
    <s v="technology/web"/>
    <n v="3.3333333333333332E-4"/>
    <x v="580"/>
    <d v="2016-09-22T21:47:47"/>
    <x v="2"/>
    <s v="web"/>
  </r>
  <r>
    <x v="2"/>
    <s v="US"/>
    <s v="USD"/>
    <n v="1438474704"/>
    <n v="1435882704"/>
    <b v="0"/>
    <n v="0"/>
    <s v=""/>
    <b v="0"/>
    <s v="technology/web"/>
    <n v="0"/>
    <x v="581"/>
    <d v="2015-08-02T00:18:24"/>
    <x v="2"/>
    <s v="web"/>
  </r>
  <r>
    <x v="2"/>
    <s v="US"/>
    <s v="USD"/>
    <n v="1426442400"/>
    <n v="1424454319"/>
    <b v="0"/>
    <n v="0"/>
    <s v=""/>
    <b v="0"/>
    <s v="technology/web"/>
    <n v="0"/>
    <x v="582"/>
    <d v="2015-03-15T18:00:00"/>
    <x v="2"/>
    <s v="web"/>
  </r>
  <r>
    <x v="2"/>
    <s v="US"/>
    <s v="USD"/>
    <n v="1426800687"/>
    <n v="1424212287"/>
    <b v="0"/>
    <n v="1"/>
    <n v="1"/>
    <b v="0"/>
    <s v="technology/web"/>
    <n v="1.1111111111111112E-4"/>
    <x v="583"/>
    <d v="2015-03-19T21:31:27"/>
    <x v="2"/>
    <s v="web"/>
  </r>
  <r>
    <x v="2"/>
    <s v="US"/>
    <s v="USD"/>
    <n v="1426522316"/>
    <n v="1423933916"/>
    <b v="0"/>
    <n v="2"/>
    <n v="5"/>
    <b v="0"/>
    <s v="technology/web"/>
    <n v="0.01"/>
    <x v="584"/>
    <d v="2015-03-16T16:11:56"/>
    <x v="2"/>
    <s v="web"/>
  </r>
  <r>
    <x v="2"/>
    <s v="GB"/>
    <s v="GBP"/>
    <n v="1448928000"/>
    <n v="1444123377"/>
    <b v="0"/>
    <n v="0"/>
    <s v=""/>
    <b v="0"/>
    <s v="technology/web"/>
    <n v="0"/>
    <x v="585"/>
    <d v="2015-12-01T00:00:00"/>
    <x v="2"/>
    <s v="web"/>
  </r>
  <r>
    <x v="2"/>
    <s v="US"/>
    <s v="USD"/>
    <n v="1424032207"/>
    <n v="1421440207"/>
    <b v="0"/>
    <n v="4"/>
    <n v="14"/>
    <b v="0"/>
    <s v="technology/web"/>
    <n v="5.5999999999999999E-3"/>
    <x v="586"/>
    <d v="2015-02-15T20:30:07"/>
    <x v="2"/>
    <s v="web"/>
  </r>
  <r>
    <x v="2"/>
    <s v="CA"/>
    <s v="CAD"/>
    <n v="1429207833"/>
    <n v="1426615833"/>
    <b v="0"/>
    <n v="7"/>
    <n v="389.28571428571428"/>
    <b v="0"/>
    <s v="technology/web"/>
    <n v="9.0833333333333335E-2"/>
    <x v="587"/>
    <d v="2015-04-16T18:10:33"/>
    <x v="2"/>
    <s v="web"/>
  </r>
  <r>
    <x v="2"/>
    <s v="IT"/>
    <s v="EUR"/>
    <n v="1479410886"/>
    <n v="1474223286"/>
    <b v="0"/>
    <n v="2"/>
    <n v="150.5"/>
    <b v="0"/>
    <s v="technology/web"/>
    <n v="3.3444444444444443E-2"/>
    <x v="588"/>
    <d v="2016-11-17T19:28:06"/>
    <x v="2"/>
    <s v="web"/>
  </r>
  <r>
    <x v="2"/>
    <s v="US"/>
    <s v="USD"/>
    <n v="1436366699"/>
    <n v="1435070699"/>
    <b v="0"/>
    <n v="1"/>
    <n v="1"/>
    <b v="0"/>
    <s v="technology/web"/>
    <n v="1.3333333333333334E-4"/>
    <x v="589"/>
    <d v="2015-07-08T14:44:59"/>
    <x v="2"/>
    <s v="web"/>
  </r>
  <r>
    <x v="2"/>
    <s v="GB"/>
    <s v="GBP"/>
    <n v="1454936460"/>
    <n v="1452259131"/>
    <b v="0"/>
    <n v="9"/>
    <n v="24.777777777777779"/>
    <b v="0"/>
    <s v="technology/web"/>
    <n v="4.4600000000000001E-2"/>
    <x v="590"/>
    <d v="2016-02-08T13:01:00"/>
    <x v="2"/>
    <s v="web"/>
  </r>
  <r>
    <x v="2"/>
    <s v="US"/>
    <s v="USD"/>
    <n v="1437570130"/>
    <n v="1434978130"/>
    <b v="0"/>
    <n v="2"/>
    <n v="30.5"/>
    <b v="0"/>
    <s v="technology/web"/>
    <n v="6.0999999999999997E-4"/>
    <x v="591"/>
    <d v="2015-07-22T13:02:10"/>
    <x v="2"/>
    <s v="web"/>
  </r>
  <r>
    <x v="2"/>
    <s v="US"/>
    <s v="USD"/>
    <n v="1417584860"/>
    <n v="1414992860"/>
    <b v="0"/>
    <n v="1"/>
    <n v="250"/>
    <b v="0"/>
    <s v="technology/web"/>
    <n v="3.3333333333333333E-2"/>
    <x v="592"/>
    <d v="2014-12-03T05:34:20"/>
    <x v="2"/>
    <s v="web"/>
  </r>
  <r>
    <x v="2"/>
    <s v="GB"/>
    <s v="GBP"/>
    <n v="1428333345"/>
    <n v="1425744945"/>
    <b v="0"/>
    <n v="7"/>
    <n v="16.428571428571427"/>
    <b v="0"/>
    <s v="technology/web"/>
    <n v="0.23"/>
    <x v="593"/>
    <d v="2015-04-06T15:15:45"/>
    <x v="2"/>
    <s v="web"/>
  </r>
  <r>
    <x v="2"/>
    <s v="US"/>
    <s v="USD"/>
    <n v="1460832206"/>
    <n v="1458240206"/>
    <b v="0"/>
    <n v="2"/>
    <n v="13"/>
    <b v="0"/>
    <s v="technology/web"/>
    <n v="1.0399999999999999E-3"/>
    <x v="594"/>
    <d v="2016-04-16T18:43:26"/>
    <x v="2"/>
    <s v="web"/>
  </r>
  <r>
    <x v="2"/>
    <s v="US"/>
    <s v="USD"/>
    <n v="1430703638"/>
    <n v="1426815638"/>
    <b v="0"/>
    <n v="8"/>
    <n v="53.25"/>
    <b v="0"/>
    <s v="technology/web"/>
    <n v="4.2599999999999999E-3"/>
    <x v="595"/>
    <d v="2015-05-04T01:40:38"/>
    <x v="2"/>
    <s v="web"/>
  </r>
  <r>
    <x v="2"/>
    <s v="US"/>
    <s v="USD"/>
    <n v="1478122292"/>
    <n v="1475530292"/>
    <b v="0"/>
    <n v="2"/>
    <n v="3"/>
    <b v="0"/>
    <s v="technology/web"/>
    <n v="2.9999999999999997E-4"/>
    <x v="596"/>
    <d v="2016-11-02T21:31:32"/>
    <x v="2"/>
    <s v="web"/>
  </r>
  <r>
    <x v="2"/>
    <s v="US"/>
    <s v="USD"/>
    <n v="1469980800"/>
    <n v="1466787335"/>
    <b v="0"/>
    <n v="2"/>
    <n v="10"/>
    <b v="0"/>
    <s v="technology/web"/>
    <n v="2.6666666666666666E-3"/>
    <x v="597"/>
    <d v="2016-07-31T16:00:00"/>
    <x v="2"/>
    <s v="web"/>
  </r>
  <r>
    <x v="2"/>
    <s v="US"/>
    <s v="USD"/>
    <n v="1417737781"/>
    <n v="1415145781"/>
    <b v="0"/>
    <n v="7"/>
    <n v="121.42857142857143"/>
    <b v="0"/>
    <s v="technology/web"/>
    <n v="0.34"/>
    <x v="598"/>
    <d v="2014-12-05T00:03:01"/>
    <x v="2"/>
    <s v="web"/>
  </r>
  <r>
    <x v="2"/>
    <s v="US"/>
    <s v="USD"/>
    <n v="1425827760"/>
    <n v="1423769402"/>
    <b v="0"/>
    <n v="2"/>
    <n v="15.5"/>
    <b v="0"/>
    <s v="technology/web"/>
    <n v="6.2E-4"/>
    <x v="599"/>
    <d v="2015-03-08T15:16:00"/>
    <x v="2"/>
    <s v="web"/>
  </r>
  <r>
    <x v="1"/>
    <s v="US"/>
    <s v="USD"/>
    <n v="1431198562"/>
    <n v="1426014562"/>
    <b v="0"/>
    <n v="1"/>
    <n v="100"/>
    <b v="0"/>
    <s v="technology/web"/>
    <n v="0.02"/>
    <x v="600"/>
    <d v="2015-05-09T19:09:22"/>
    <x v="2"/>
    <s v="web"/>
  </r>
  <r>
    <x v="1"/>
    <s v="CA"/>
    <s v="CAD"/>
    <n v="1419626139"/>
    <n v="1417034139"/>
    <b v="0"/>
    <n v="6"/>
    <n v="23.333333333333332"/>
    <b v="0"/>
    <s v="technology/web"/>
    <n v="1.4E-2"/>
    <x v="601"/>
    <d v="2014-12-26T20:35:39"/>
    <x v="2"/>
    <s v="web"/>
  </r>
  <r>
    <x v="1"/>
    <s v="US"/>
    <s v="USD"/>
    <n v="1434654215"/>
    <n v="1432062215"/>
    <b v="0"/>
    <n v="0"/>
    <s v=""/>
    <b v="0"/>
    <s v="technology/web"/>
    <n v="0"/>
    <x v="602"/>
    <d v="2015-06-18T19:03:35"/>
    <x v="2"/>
    <s v="web"/>
  </r>
  <r>
    <x v="1"/>
    <s v="US"/>
    <s v="USD"/>
    <n v="1408029623"/>
    <n v="1405437623"/>
    <b v="0"/>
    <n v="13"/>
    <n v="45.386153846153846"/>
    <b v="0"/>
    <s v="technology/web"/>
    <n v="3.9334666666666664E-2"/>
    <x v="603"/>
    <d v="2014-08-14T15:20:23"/>
    <x v="2"/>
    <s v="web"/>
  </r>
  <r>
    <x v="1"/>
    <s v="US"/>
    <s v="USD"/>
    <n v="1409187056"/>
    <n v="1406595056"/>
    <b v="0"/>
    <n v="0"/>
    <s v=""/>
    <b v="0"/>
    <s v="technology/web"/>
    <n v="0"/>
    <x v="604"/>
    <d v="2014-08-28T00:50:56"/>
    <x v="2"/>
    <s v="web"/>
  </r>
  <r>
    <x v="1"/>
    <s v="US"/>
    <s v="USD"/>
    <n v="1440318908"/>
    <n v="1436430908"/>
    <b v="0"/>
    <n v="8"/>
    <n v="16.375"/>
    <b v="0"/>
    <s v="technology/web"/>
    <n v="2.6200000000000001E-2"/>
    <x v="605"/>
    <d v="2015-08-23T08:35:08"/>
    <x v="2"/>
    <s v="web"/>
  </r>
  <r>
    <x v="1"/>
    <s v="NL"/>
    <s v="EUR"/>
    <n v="1432479600"/>
    <n v="1428507409"/>
    <b v="0"/>
    <n v="1"/>
    <n v="10"/>
    <b v="0"/>
    <s v="technology/web"/>
    <n v="2E-3"/>
    <x v="606"/>
    <d v="2015-05-24T15:00:00"/>
    <x v="2"/>
    <s v="web"/>
  </r>
  <r>
    <x v="1"/>
    <s v="US"/>
    <s v="USD"/>
    <n v="1448225336"/>
    <n v="1445629736"/>
    <b v="0"/>
    <n v="0"/>
    <s v=""/>
    <b v="0"/>
    <s v="technology/web"/>
    <n v="0"/>
    <x v="607"/>
    <d v="2015-11-22T20:48:56"/>
    <x v="2"/>
    <s v="web"/>
  </r>
  <r>
    <x v="1"/>
    <s v="US"/>
    <s v="USD"/>
    <n v="1434405980"/>
    <n v="1431813980"/>
    <b v="0"/>
    <n v="5"/>
    <n v="292.2"/>
    <b v="0"/>
    <s v="technology/web"/>
    <n v="9.7400000000000004E-3"/>
    <x v="608"/>
    <d v="2015-06-15T22:06:20"/>
    <x v="2"/>
    <s v="web"/>
  </r>
  <r>
    <x v="1"/>
    <s v="GB"/>
    <s v="GBP"/>
    <n v="1448761744"/>
    <n v="1446166144"/>
    <b v="0"/>
    <n v="1"/>
    <n v="5"/>
    <b v="0"/>
    <s v="technology/web"/>
    <n v="6.41025641025641E-3"/>
    <x v="609"/>
    <d v="2015-11-29T01:49:04"/>
    <x v="2"/>
    <s v="web"/>
  </r>
  <r>
    <x v="1"/>
    <s v="US"/>
    <s v="USD"/>
    <n v="1429732586"/>
    <n v="1427140586"/>
    <b v="0"/>
    <n v="0"/>
    <s v=""/>
    <b v="0"/>
    <s v="technology/web"/>
    <n v="0"/>
    <x v="610"/>
    <d v="2015-04-22T19:56:26"/>
    <x v="2"/>
    <s v="web"/>
  </r>
  <r>
    <x v="1"/>
    <s v="FR"/>
    <s v="EUR"/>
    <n v="1453210037"/>
    <n v="1448026037"/>
    <b v="0"/>
    <n v="0"/>
    <s v=""/>
    <b v="0"/>
    <s v="technology/web"/>
    <n v="0"/>
    <x v="611"/>
    <d v="2016-01-19T13:27:17"/>
    <x v="2"/>
    <s v="web"/>
  </r>
  <r>
    <x v="1"/>
    <s v="IT"/>
    <s v="EUR"/>
    <n v="1472777146"/>
    <n v="1470185146"/>
    <b v="0"/>
    <n v="0"/>
    <s v=""/>
    <b v="0"/>
    <s v="technology/web"/>
    <n v="0"/>
    <x v="612"/>
    <d v="2016-09-02T00:45:46"/>
    <x v="2"/>
    <s v="web"/>
  </r>
  <r>
    <x v="1"/>
    <s v="US"/>
    <s v="USD"/>
    <n v="1443675540"/>
    <n v="1441022120"/>
    <b v="0"/>
    <n v="121"/>
    <n v="105.93388429752066"/>
    <b v="0"/>
    <s v="technology/web"/>
    <n v="0.21363333333333334"/>
    <x v="613"/>
    <d v="2015-10-01T04:59:00"/>
    <x v="2"/>
    <s v="web"/>
  </r>
  <r>
    <x v="1"/>
    <s v="US"/>
    <s v="USD"/>
    <n v="1466731740"/>
    <n v="1464139740"/>
    <b v="0"/>
    <n v="0"/>
    <s v=""/>
    <b v="0"/>
    <s v="technology/web"/>
    <n v="0"/>
    <x v="614"/>
    <d v="2016-06-24T01:29:00"/>
    <x v="2"/>
    <s v="web"/>
  </r>
  <r>
    <x v="1"/>
    <s v="NZ"/>
    <s v="NZD"/>
    <n v="1443149759"/>
    <n v="1440557759"/>
    <b v="0"/>
    <n v="0"/>
    <s v=""/>
    <b v="0"/>
    <s v="technology/web"/>
    <n v="0"/>
    <x v="615"/>
    <d v="2015-09-25T02:55:59"/>
    <x v="2"/>
    <s v="web"/>
  </r>
  <r>
    <x v="1"/>
    <s v="FR"/>
    <s v="EUR"/>
    <n v="1488013307"/>
    <n v="1485421307"/>
    <b v="0"/>
    <n v="0"/>
    <s v=""/>
    <b v="0"/>
    <s v="technology/web"/>
    <n v="0"/>
    <x v="616"/>
    <d v="2017-02-25T09:01:47"/>
    <x v="2"/>
    <s v="web"/>
  </r>
  <r>
    <x v="1"/>
    <s v="GB"/>
    <s v="GBP"/>
    <n v="1431072843"/>
    <n v="1427184843"/>
    <b v="0"/>
    <n v="3"/>
    <n v="20"/>
    <b v="0"/>
    <s v="technology/web"/>
    <n v="0.03"/>
    <x v="617"/>
    <d v="2015-05-08T08:14:03"/>
    <x v="2"/>
    <s v="web"/>
  </r>
  <r>
    <x v="1"/>
    <s v="US"/>
    <s v="USD"/>
    <n v="1449689203"/>
    <n v="1447097203"/>
    <b v="0"/>
    <n v="0"/>
    <s v=""/>
    <b v="0"/>
    <s v="technology/web"/>
    <n v="0"/>
    <x v="618"/>
    <d v="2015-12-09T19:26:43"/>
    <x v="2"/>
    <s v="web"/>
  </r>
  <r>
    <x v="1"/>
    <s v="US"/>
    <s v="USD"/>
    <n v="1416933390"/>
    <n v="1411745790"/>
    <b v="0"/>
    <n v="1"/>
    <n v="1"/>
    <b v="0"/>
    <s v="technology/web"/>
    <n v="3.9999999999999998E-7"/>
    <x v="619"/>
    <d v="2014-11-25T16:36:30"/>
    <x v="2"/>
    <s v="web"/>
  </r>
  <r>
    <x v="1"/>
    <s v="CA"/>
    <s v="CAD"/>
    <n v="1408986738"/>
    <n v="1405098738"/>
    <b v="0"/>
    <n v="1"/>
    <n v="300"/>
    <b v="0"/>
    <s v="technology/web"/>
    <n v="0.01"/>
    <x v="620"/>
    <d v="2014-08-25T17:12:18"/>
    <x v="2"/>
    <s v="web"/>
  </r>
  <r>
    <x v="1"/>
    <s v="US"/>
    <s v="USD"/>
    <n v="1467934937"/>
    <n v="1465342937"/>
    <b v="0"/>
    <n v="3"/>
    <n v="87"/>
    <b v="0"/>
    <s v="technology/web"/>
    <n v="1.044E-2"/>
    <x v="621"/>
    <d v="2016-07-07T23:42:17"/>
    <x v="2"/>
    <s v="web"/>
  </r>
  <r>
    <x v="1"/>
    <s v="US"/>
    <s v="USD"/>
    <n v="1467398138"/>
    <n v="1465670138"/>
    <b v="0"/>
    <n v="9"/>
    <n v="37.888888888888886"/>
    <b v="0"/>
    <s v="technology/web"/>
    <n v="5.6833333333333333E-2"/>
    <x v="622"/>
    <d v="2016-07-01T18:35:38"/>
    <x v="2"/>
    <s v="web"/>
  </r>
  <r>
    <x v="1"/>
    <s v="AU"/>
    <s v="AUD"/>
    <n v="1432771997"/>
    <n v="1430179997"/>
    <b v="0"/>
    <n v="0"/>
    <s v=""/>
    <b v="0"/>
    <s v="technology/web"/>
    <n v="0"/>
    <x v="623"/>
    <d v="2015-05-28T00:13:17"/>
    <x v="2"/>
    <s v="web"/>
  </r>
  <r>
    <x v="1"/>
    <s v="US"/>
    <s v="USD"/>
    <n v="1431647041"/>
    <n v="1429055041"/>
    <b v="0"/>
    <n v="0"/>
    <s v=""/>
    <b v="0"/>
    <s v="technology/web"/>
    <n v="0"/>
    <x v="624"/>
    <d v="2015-05-14T23:44:01"/>
    <x v="2"/>
    <s v="web"/>
  </r>
  <r>
    <x v="1"/>
    <s v="CA"/>
    <s v="CAD"/>
    <n v="1490560177"/>
    <n v="1487971777"/>
    <b v="0"/>
    <n v="0"/>
    <s v=""/>
    <b v="0"/>
    <s v="technology/web"/>
    <n v="0"/>
    <x v="625"/>
    <d v="2017-03-26T20:29:37"/>
    <x v="2"/>
    <s v="web"/>
  </r>
  <r>
    <x v="1"/>
    <s v="US"/>
    <s v="USD"/>
    <n v="1439644920"/>
    <n v="1436793939"/>
    <b v="0"/>
    <n v="39"/>
    <n v="111.41025641025641"/>
    <b v="0"/>
    <s v="technology/web"/>
    <n v="0.17380000000000001"/>
    <x v="626"/>
    <d v="2015-08-15T13:22:00"/>
    <x v="2"/>
    <s v="web"/>
  </r>
  <r>
    <x v="1"/>
    <s v="SE"/>
    <s v="SEK"/>
    <n v="1457996400"/>
    <n v="1452842511"/>
    <b v="0"/>
    <n v="1"/>
    <n v="90"/>
    <b v="0"/>
    <s v="technology/web"/>
    <n v="2.0000000000000001E-4"/>
    <x v="627"/>
    <d v="2016-03-14T23:00:00"/>
    <x v="2"/>
    <s v="web"/>
  </r>
  <r>
    <x v="1"/>
    <s v="US"/>
    <s v="USD"/>
    <n v="1405269457"/>
    <n v="1402677457"/>
    <b v="0"/>
    <n v="0"/>
    <s v=""/>
    <b v="0"/>
    <s v="technology/web"/>
    <n v="0"/>
    <x v="628"/>
    <d v="2014-07-13T16:37:37"/>
    <x v="2"/>
    <s v="web"/>
  </r>
  <r>
    <x v="1"/>
    <s v="AU"/>
    <s v="AUD"/>
    <n v="1463239108"/>
    <n v="1460647108"/>
    <b v="0"/>
    <n v="3"/>
    <n v="116.66666666666667"/>
    <b v="0"/>
    <s v="technology/web"/>
    <n v="1.75E-3"/>
    <x v="629"/>
    <d v="2016-05-14T15:18:28"/>
    <x v="2"/>
    <s v="web"/>
  </r>
  <r>
    <x v="1"/>
    <s v="US"/>
    <s v="USD"/>
    <n v="1441516200"/>
    <n v="1438959121"/>
    <b v="0"/>
    <n v="1"/>
    <n v="10"/>
    <b v="0"/>
    <s v="technology/web"/>
    <n v="8.3340278356529708E-4"/>
    <x v="630"/>
    <d v="2015-09-06T05:10:00"/>
    <x v="2"/>
    <s v="web"/>
  </r>
  <r>
    <x v="1"/>
    <s v="CA"/>
    <s v="CAD"/>
    <n v="1464460329"/>
    <n v="1461954729"/>
    <b v="0"/>
    <n v="9"/>
    <n v="76.666666666666671"/>
    <b v="0"/>
    <s v="technology/web"/>
    <n v="1.38E-2"/>
    <x v="631"/>
    <d v="2016-05-28T18:32:09"/>
    <x v="2"/>
    <s v="web"/>
  </r>
  <r>
    <x v="1"/>
    <s v="NL"/>
    <s v="EUR"/>
    <n v="1448470165"/>
    <n v="1445874565"/>
    <b v="0"/>
    <n v="0"/>
    <s v=""/>
    <b v="0"/>
    <s v="technology/web"/>
    <n v="0"/>
    <x v="632"/>
    <d v="2015-11-25T16:49:25"/>
    <x v="2"/>
    <s v="web"/>
  </r>
  <r>
    <x v="1"/>
    <s v="US"/>
    <s v="USD"/>
    <n v="1466204400"/>
    <n v="1463469062"/>
    <b v="0"/>
    <n v="25"/>
    <n v="49.8"/>
    <b v="0"/>
    <s v="technology/web"/>
    <n v="0.1245"/>
    <x v="633"/>
    <d v="2016-06-17T23:00:00"/>
    <x v="2"/>
    <s v="web"/>
  </r>
  <r>
    <x v="1"/>
    <s v="US"/>
    <s v="USD"/>
    <n v="1424989029"/>
    <n v="1422397029"/>
    <b v="0"/>
    <n v="1"/>
    <n v="1"/>
    <b v="0"/>
    <s v="technology/web"/>
    <n v="2.0000000000000001E-4"/>
    <x v="634"/>
    <d v="2015-02-26T22:17:09"/>
    <x v="2"/>
    <s v="web"/>
  </r>
  <r>
    <x v="1"/>
    <s v="US"/>
    <s v="USD"/>
    <n v="1428804762"/>
    <n v="1426212762"/>
    <b v="0"/>
    <n v="1"/>
    <n v="2"/>
    <b v="0"/>
    <s v="technology/web"/>
    <n v="8.0000000000000007E-5"/>
    <x v="635"/>
    <d v="2015-04-12T02:12:42"/>
    <x v="2"/>
    <s v="web"/>
  </r>
  <r>
    <x v="1"/>
    <s v="GB"/>
    <s v="GBP"/>
    <n v="1433587620"/>
    <n v="1430996150"/>
    <b v="0"/>
    <n v="1"/>
    <n v="4"/>
    <b v="0"/>
    <s v="technology/web"/>
    <n v="2E-3"/>
    <x v="636"/>
    <d v="2015-06-06T10:47:00"/>
    <x v="2"/>
    <s v="web"/>
  </r>
  <r>
    <x v="1"/>
    <s v="GB"/>
    <s v="GBP"/>
    <n v="1488063840"/>
    <n v="1485558318"/>
    <b v="0"/>
    <n v="0"/>
    <s v=""/>
    <b v="0"/>
    <s v="technology/web"/>
    <n v="0"/>
    <x v="637"/>
    <d v="2017-02-25T23:04:00"/>
    <x v="2"/>
    <s v="web"/>
  </r>
  <r>
    <x v="1"/>
    <s v="DE"/>
    <s v="EUR"/>
    <n v="1490447662"/>
    <n v="1485267262"/>
    <b v="0"/>
    <n v="6"/>
    <n v="3"/>
    <b v="0"/>
    <s v="technology/web"/>
    <n v="9.0000000000000006E-5"/>
    <x v="638"/>
    <d v="2017-03-25T13:14:22"/>
    <x v="2"/>
    <s v="web"/>
  </r>
  <r>
    <x v="1"/>
    <s v="US"/>
    <s v="USD"/>
    <n v="1413208795"/>
    <n v="1408024795"/>
    <b v="0"/>
    <n v="1"/>
    <n v="1"/>
    <b v="0"/>
    <s v="technology/web"/>
    <n v="9.9999999999999995E-7"/>
    <x v="639"/>
    <d v="2014-10-13T13:59:55"/>
    <x v="2"/>
    <s v="web"/>
  </r>
  <r>
    <x v="0"/>
    <s v="FR"/>
    <s v="EUR"/>
    <n v="1480028400"/>
    <n v="1478685915"/>
    <b v="0"/>
    <n v="2"/>
    <n v="50.5"/>
    <b v="1"/>
    <s v="technology/wearables"/>
    <n v="1.4428571428571428"/>
    <x v="640"/>
    <d v="2016-11-24T23:00:00"/>
    <x v="2"/>
    <s v="wearables"/>
  </r>
  <r>
    <x v="0"/>
    <s v="US"/>
    <s v="USD"/>
    <n v="1439473248"/>
    <n v="1436881248"/>
    <b v="0"/>
    <n v="315"/>
    <n v="151.31746031746033"/>
    <b v="1"/>
    <s v="technology/wearables"/>
    <n v="1.1916249999999999"/>
    <x v="641"/>
    <d v="2015-08-13T13:40:48"/>
    <x v="2"/>
    <s v="wearables"/>
  </r>
  <r>
    <x v="0"/>
    <s v="DE"/>
    <s v="EUR"/>
    <n v="1439998674"/>
    <n v="1436888274"/>
    <b v="0"/>
    <n v="2174"/>
    <n v="134.3592456301748"/>
    <b v="1"/>
    <s v="technology/wearables"/>
    <n v="14.604850000000001"/>
    <x v="642"/>
    <d v="2015-08-19T15:37:54"/>
    <x v="2"/>
    <s v="wearables"/>
  </r>
  <r>
    <x v="0"/>
    <s v="US"/>
    <s v="USD"/>
    <n v="1433085875"/>
    <n v="1428333875"/>
    <b v="0"/>
    <n v="152"/>
    <n v="174.02631578947367"/>
    <b v="1"/>
    <s v="technology/wearables"/>
    <n v="1.0580799999999999"/>
    <x v="643"/>
    <d v="2015-05-31T15:24:35"/>
    <x v="2"/>
    <s v="wearables"/>
  </r>
  <r>
    <x v="0"/>
    <s v="US"/>
    <s v="USD"/>
    <n v="1414544400"/>
    <n v="1410883139"/>
    <b v="0"/>
    <n v="1021"/>
    <n v="73.486268364348675"/>
    <b v="1"/>
    <s v="technology/wearables"/>
    <n v="3.0011791999999997"/>
    <x v="644"/>
    <d v="2014-10-29T01:00:00"/>
    <x v="2"/>
    <s v="wearables"/>
  </r>
  <r>
    <x v="0"/>
    <s v="US"/>
    <s v="USD"/>
    <n v="1470962274"/>
    <n v="1468370274"/>
    <b v="0"/>
    <n v="237"/>
    <n v="23.518987341772153"/>
    <b v="1"/>
    <s v="technology/wearables"/>
    <n v="2.7869999999999999"/>
    <x v="645"/>
    <d v="2016-08-12T00:37:54"/>
    <x v="2"/>
    <s v="wearables"/>
  </r>
  <r>
    <x v="0"/>
    <s v="US"/>
    <s v="USD"/>
    <n v="1407788867"/>
    <n v="1405196867"/>
    <b v="0"/>
    <n v="27"/>
    <n v="39.074444444444445"/>
    <b v="1"/>
    <s v="technology/wearables"/>
    <n v="1.3187625000000001"/>
    <x v="646"/>
    <d v="2014-08-11T20:27:47"/>
    <x v="2"/>
    <s v="wearables"/>
  </r>
  <r>
    <x v="0"/>
    <s v="CA"/>
    <s v="CAD"/>
    <n v="1458235549"/>
    <n v="1455647149"/>
    <b v="0"/>
    <n v="17"/>
    <n v="125.94117647058823"/>
    <b v="1"/>
    <s v="technology/wearables"/>
    <n v="1.0705"/>
    <x v="647"/>
    <d v="2016-03-17T17:25:49"/>
    <x v="2"/>
    <s v="wearables"/>
  </r>
  <r>
    <x v="0"/>
    <s v="US"/>
    <s v="USD"/>
    <n v="1413304708"/>
    <n v="1410280708"/>
    <b v="0"/>
    <n v="27"/>
    <n v="1644"/>
    <b v="1"/>
    <s v="technology/wearables"/>
    <n v="1.2682285714285715"/>
    <x v="648"/>
    <d v="2014-10-14T16:38:28"/>
    <x v="2"/>
    <s v="wearables"/>
  </r>
  <r>
    <x v="0"/>
    <s v="US"/>
    <s v="USD"/>
    <n v="1410904413"/>
    <n v="1409090013"/>
    <b v="0"/>
    <n v="82"/>
    <n v="42.670731707317074"/>
    <b v="1"/>
    <s v="technology/wearables"/>
    <n v="1.3996"/>
    <x v="649"/>
    <d v="2014-09-16T21:53:33"/>
    <x v="2"/>
    <s v="wearables"/>
  </r>
  <r>
    <x v="0"/>
    <s v="US"/>
    <s v="USD"/>
    <n v="1418953984"/>
    <n v="1413766384"/>
    <b v="0"/>
    <n v="48"/>
    <n v="35.125"/>
    <b v="1"/>
    <s v="technology/wearables"/>
    <n v="1.1240000000000001"/>
    <x v="650"/>
    <d v="2014-12-19T01:53:04"/>
    <x v="2"/>
    <s v="wearables"/>
  </r>
  <r>
    <x v="0"/>
    <s v="US"/>
    <s v="USD"/>
    <n v="1418430311"/>
    <n v="1415838311"/>
    <b v="0"/>
    <n v="105"/>
    <n v="239.35238095238094"/>
    <b v="1"/>
    <s v="technology/wearables"/>
    <n v="1.00528"/>
    <x v="651"/>
    <d v="2014-12-13T00:25:11"/>
    <x v="2"/>
    <s v="wearables"/>
  </r>
  <r>
    <x v="0"/>
    <s v="US"/>
    <s v="USD"/>
    <n v="1480613650"/>
    <n v="1478018050"/>
    <b v="0"/>
    <n v="28"/>
    <n v="107.64285714285714"/>
    <b v="1"/>
    <s v="technology/wearables"/>
    <n v="1.0046666666666666"/>
    <x v="652"/>
    <d v="2016-12-01T17:34:10"/>
    <x v="2"/>
    <s v="wearables"/>
  </r>
  <r>
    <x v="0"/>
    <s v="US"/>
    <s v="USD"/>
    <n v="1440082240"/>
    <n v="1436885440"/>
    <b v="0"/>
    <n v="1107"/>
    <n v="95.830623306233065"/>
    <b v="1"/>
    <s v="technology/wearables"/>
    <n v="1.4144600000000001"/>
    <x v="653"/>
    <d v="2015-08-20T14:50:40"/>
    <x v="2"/>
    <s v="wearables"/>
  </r>
  <r>
    <x v="0"/>
    <s v="US"/>
    <s v="USD"/>
    <n v="1436396313"/>
    <n v="1433804313"/>
    <b v="0"/>
    <n v="1013"/>
    <n v="31.663376110562684"/>
    <b v="1"/>
    <s v="technology/wearables"/>
    <n v="2.6729166666666666"/>
    <x v="654"/>
    <d v="2015-07-08T22:58:33"/>
    <x v="2"/>
    <s v="wearables"/>
  </r>
  <r>
    <x v="0"/>
    <s v="US"/>
    <s v="USD"/>
    <n v="1426197512"/>
    <n v="1423609112"/>
    <b v="0"/>
    <n v="274"/>
    <n v="42.886861313868614"/>
    <b v="1"/>
    <s v="technology/wearables"/>
    <n v="1.4688749999999999"/>
    <x v="655"/>
    <d v="2015-03-12T21:58:32"/>
    <x v="2"/>
    <s v="wearables"/>
  </r>
  <r>
    <x v="0"/>
    <s v="US"/>
    <s v="USD"/>
    <n v="1460917119"/>
    <n v="1455736719"/>
    <b v="0"/>
    <n v="87"/>
    <n v="122.73563218390805"/>
    <b v="1"/>
    <s v="technology/wearables"/>
    <n v="2.1356000000000002"/>
    <x v="656"/>
    <d v="2016-04-17T18:18:39"/>
    <x v="2"/>
    <s v="wearables"/>
  </r>
  <r>
    <x v="0"/>
    <s v="US"/>
    <s v="USD"/>
    <n v="1450901872"/>
    <n v="1448309872"/>
    <b v="0"/>
    <n v="99"/>
    <n v="190.45454545454547"/>
    <b v="1"/>
    <s v="technology/wearables"/>
    <n v="1.2569999999999999"/>
    <x v="657"/>
    <d v="2015-12-23T20:17:52"/>
    <x v="2"/>
    <s v="wearables"/>
  </r>
  <r>
    <x v="0"/>
    <s v="US"/>
    <s v="USD"/>
    <n v="1437933600"/>
    <n v="1435117889"/>
    <b v="0"/>
    <n v="276"/>
    <n v="109.33695652173913"/>
    <b v="1"/>
    <s v="technology/wearables"/>
    <n v="1.0446206037108834"/>
    <x v="658"/>
    <d v="2015-07-26T18:00:00"/>
    <x v="2"/>
    <s v="wearables"/>
  </r>
  <r>
    <x v="0"/>
    <s v="US"/>
    <s v="USD"/>
    <n v="1440339295"/>
    <n v="1437747295"/>
    <b v="0"/>
    <n v="21"/>
    <n v="143.66666666666666"/>
    <b v="1"/>
    <s v="technology/wearables"/>
    <n v="1.0056666666666667"/>
    <x v="659"/>
    <d v="2015-08-23T14:14:55"/>
    <x v="2"/>
    <s v="wearables"/>
  </r>
  <r>
    <x v="2"/>
    <s v="US"/>
    <s v="USD"/>
    <n v="1415558879"/>
    <n v="1412963279"/>
    <b v="0"/>
    <n v="18"/>
    <n v="84.944444444444443"/>
    <b v="0"/>
    <s v="technology/wearables"/>
    <n v="3.058E-2"/>
    <x v="660"/>
    <d v="2014-11-09T18:47:59"/>
    <x v="2"/>
    <s v="wearables"/>
  </r>
  <r>
    <x v="2"/>
    <s v="US"/>
    <s v="USD"/>
    <n v="1477236559"/>
    <n v="1474644559"/>
    <b v="0"/>
    <n v="9"/>
    <n v="10.555555555555555"/>
    <b v="0"/>
    <s v="technology/wearables"/>
    <n v="9.4999999999999998E-3"/>
    <x v="661"/>
    <d v="2016-10-23T15:29:19"/>
    <x v="2"/>
    <s v="wearables"/>
  </r>
  <r>
    <x v="2"/>
    <s v="US"/>
    <s v="USD"/>
    <n v="1421404247"/>
    <n v="1418812247"/>
    <b v="0"/>
    <n v="4"/>
    <n v="39"/>
    <b v="0"/>
    <s v="technology/wearables"/>
    <n v="4.0000000000000001E-3"/>
    <x v="662"/>
    <d v="2015-01-16T10:30:47"/>
    <x v="2"/>
    <s v="wearables"/>
  </r>
  <r>
    <x v="2"/>
    <s v="DK"/>
    <s v="DKK"/>
    <n v="1437250456"/>
    <n v="1434658456"/>
    <b v="0"/>
    <n v="7"/>
    <n v="100"/>
    <b v="0"/>
    <s v="technology/wearables"/>
    <n v="3.5000000000000001E-3"/>
    <x v="663"/>
    <d v="2015-07-18T20:14:16"/>
    <x v="2"/>
    <s v="wearables"/>
  </r>
  <r>
    <x v="2"/>
    <s v="US"/>
    <s v="USD"/>
    <n v="1428940775"/>
    <n v="1426348775"/>
    <b v="0"/>
    <n v="29"/>
    <n v="31.172413793103448"/>
    <b v="0"/>
    <s v="technology/wearables"/>
    <n v="7.5333333333333335E-2"/>
    <x v="664"/>
    <d v="2015-04-13T15:59:35"/>
    <x v="2"/>
    <s v="wearables"/>
  </r>
  <r>
    <x v="2"/>
    <s v="US"/>
    <s v="USD"/>
    <n v="1484327061"/>
    <n v="1479143061"/>
    <b v="0"/>
    <n v="12"/>
    <n v="155.33333333333334"/>
    <b v="0"/>
    <s v="technology/wearables"/>
    <n v="0.18640000000000001"/>
    <x v="665"/>
    <d v="2017-01-13T17:04:21"/>
    <x v="2"/>
    <s v="wearables"/>
  </r>
  <r>
    <x v="2"/>
    <s v="US"/>
    <s v="USD"/>
    <n v="1408305498"/>
    <n v="1405713498"/>
    <b v="0"/>
    <n v="4"/>
    <n v="2"/>
    <b v="0"/>
    <s v="technology/wearables"/>
    <n v="4.0000000000000003E-5"/>
    <x v="666"/>
    <d v="2014-08-17T19:58:18"/>
    <x v="2"/>
    <s v="wearables"/>
  </r>
  <r>
    <x v="2"/>
    <s v="IT"/>
    <s v="EUR"/>
    <n v="1477731463"/>
    <n v="1474275463"/>
    <b v="0"/>
    <n v="28"/>
    <n v="178.92857142857142"/>
    <b v="0"/>
    <s v="technology/wearables"/>
    <n v="0.1002"/>
    <x v="667"/>
    <d v="2016-10-29T08:57:43"/>
    <x v="2"/>
    <s v="wearables"/>
  </r>
  <r>
    <x v="2"/>
    <s v="US"/>
    <s v="USD"/>
    <n v="1431374222"/>
    <n v="1427486222"/>
    <b v="0"/>
    <n v="25"/>
    <n v="27.36"/>
    <b v="0"/>
    <s v="technology/wearables"/>
    <n v="4.5600000000000002E-2"/>
    <x v="668"/>
    <d v="2015-05-11T19:57:02"/>
    <x v="2"/>
    <s v="wearables"/>
  </r>
  <r>
    <x v="2"/>
    <s v="SE"/>
    <s v="SEK"/>
    <n v="1467817258"/>
    <n v="1465225258"/>
    <b v="0"/>
    <n v="28"/>
    <n v="1536.25"/>
    <b v="0"/>
    <s v="technology/wearables"/>
    <n v="0.21507499999999999"/>
    <x v="669"/>
    <d v="2016-07-06T15:00:58"/>
    <x v="2"/>
    <s v="wearables"/>
  </r>
  <r>
    <x v="2"/>
    <s v="IT"/>
    <s v="EUR"/>
    <n v="1466323800"/>
    <n v="1463418120"/>
    <b v="0"/>
    <n v="310"/>
    <n v="84.99677419354839"/>
    <b v="0"/>
    <s v="technology/wearables"/>
    <n v="0.29276666666666668"/>
    <x v="670"/>
    <d v="2016-06-19T08:10:00"/>
    <x v="2"/>
    <s v="wearables"/>
  </r>
  <r>
    <x v="2"/>
    <s v="US"/>
    <s v="USD"/>
    <n v="1421208000"/>
    <n v="1418315852"/>
    <b v="0"/>
    <n v="15"/>
    <n v="788.5333333333333"/>
    <b v="0"/>
    <s v="technology/wearables"/>
    <n v="0.39426666666666665"/>
    <x v="671"/>
    <d v="2015-01-14T04:00:00"/>
    <x v="2"/>
    <s v="wearables"/>
  </r>
  <r>
    <x v="2"/>
    <s v="US"/>
    <s v="USD"/>
    <n v="1420088340"/>
    <n v="1417410964"/>
    <b v="0"/>
    <n v="215"/>
    <n v="50.29767441860465"/>
    <b v="0"/>
    <s v="technology/wearables"/>
    <n v="0.21628"/>
    <x v="672"/>
    <d v="2015-01-01T04:59:00"/>
    <x v="2"/>
    <s v="wearables"/>
  </r>
  <r>
    <x v="2"/>
    <s v="US"/>
    <s v="USD"/>
    <n v="1409602217"/>
    <n v="1405714217"/>
    <b v="0"/>
    <n v="3"/>
    <n v="68.333333333333329"/>
    <b v="0"/>
    <s v="technology/wearables"/>
    <n v="2.0500000000000002E-3"/>
    <x v="673"/>
    <d v="2014-09-01T20:10:17"/>
    <x v="2"/>
    <s v="wearables"/>
  </r>
  <r>
    <x v="2"/>
    <s v="US"/>
    <s v="USD"/>
    <n v="1407811627"/>
    <n v="1402627627"/>
    <b v="0"/>
    <n v="2"/>
    <n v="7.5"/>
    <b v="0"/>
    <s v="technology/wearables"/>
    <n v="2.9999999999999997E-4"/>
    <x v="674"/>
    <d v="2014-08-12T02:47:07"/>
    <x v="2"/>
    <s v="wearables"/>
  </r>
  <r>
    <x v="2"/>
    <s v="US"/>
    <s v="USD"/>
    <n v="1420095540"/>
    <n v="1417558804"/>
    <b v="0"/>
    <n v="26"/>
    <n v="34.269230769230766"/>
    <b v="0"/>
    <s v="technology/wearables"/>
    <n v="0.14849999999999999"/>
    <x v="675"/>
    <d v="2015-01-01T06:59:00"/>
    <x v="2"/>
    <s v="wearables"/>
  </r>
  <r>
    <x v="2"/>
    <s v="CA"/>
    <s v="CAD"/>
    <n v="1423333581"/>
    <n v="1420741581"/>
    <b v="0"/>
    <n v="24"/>
    <n v="61.291666666666664"/>
    <b v="0"/>
    <s v="technology/wearables"/>
    <n v="1.4710000000000001E-2"/>
    <x v="676"/>
    <d v="2015-02-07T18:26:21"/>
    <x v="2"/>
    <s v="wearables"/>
  </r>
  <r>
    <x v="2"/>
    <s v="IT"/>
    <s v="EUR"/>
    <n v="1467106895"/>
    <n v="1463218895"/>
    <b v="0"/>
    <n v="96"/>
    <n v="133.25"/>
    <b v="0"/>
    <s v="technology/wearables"/>
    <n v="0.25584000000000001"/>
    <x v="677"/>
    <d v="2016-06-28T09:41:35"/>
    <x v="2"/>
    <s v="wearables"/>
  </r>
  <r>
    <x v="2"/>
    <s v="US"/>
    <s v="USD"/>
    <n v="1463821338"/>
    <n v="1461229338"/>
    <b v="0"/>
    <n v="17"/>
    <n v="65.17647058823529"/>
    <b v="0"/>
    <s v="technology/wearables"/>
    <n v="3.8206896551724136E-2"/>
    <x v="678"/>
    <d v="2016-05-21T09:02:18"/>
    <x v="2"/>
    <s v="wearables"/>
  </r>
  <r>
    <x v="2"/>
    <s v="US"/>
    <s v="USD"/>
    <n v="1472920909"/>
    <n v="1467736909"/>
    <b v="0"/>
    <n v="94"/>
    <n v="93.90425531914893"/>
    <b v="0"/>
    <s v="technology/wearables"/>
    <n v="0.15485964912280703"/>
    <x v="679"/>
    <d v="2016-09-03T16:41:49"/>
    <x v="2"/>
    <s v="wearables"/>
  </r>
  <r>
    <x v="2"/>
    <s v="US"/>
    <s v="USD"/>
    <n v="1410955331"/>
    <n v="1407931331"/>
    <b v="0"/>
    <n v="129"/>
    <n v="150.65116279069767"/>
    <b v="0"/>
    <s v="technology/wearables"/>
    <n v="0.25912000000000002"/>
    <x v="680"/>
    <d v="2014-09-17T12:02:11"/>
    <x v="2"/>
    <s v="wearables"/>
  </r>
  <r>
    <x v="2"/>
    <s v="US"/>
    <s v="USD"/>
    <n v="1477509604"/>
    <n v="1474917604"/>
    <b v="0"/>
    <n v="1"/>
    <n v="1"/>
    <b v="0"/>
    <s v="technology/wearables"/>
    <n v="4.0000000000000002E-4"/>
    <x v="681"/>
    <d v="2016-10-26T19:20:04"/>
    <x v="2"/>
    <s v="wearables"/>
  </r>
  <r>
    <x v="2"/>
    <s v="US"/>
    <s v="USD"/>
    <n v="1489512122"/>
    <n v="1486923722"/>
    <b v="0"/>
    <n v="4"/>
    <n v="13.25"/>
    <b v="0"/>
    <s v="technology/wearables"/>
    <n v="1.06E-3"/>
    <x v="682"/>
    <d v="2017-03-14T17:22:02"/>
    <x v="2"/>
    <s v="wearables"/>
  </r>
  <r>
    <x v="2"/>
    <s v="US"/>
    <s v="USD"/>
    <n v="1477949764"/>
    <n v="1474493764"/>
    <b v="0"/>
    <n v="3"/>
    <n v="99.333333333333329"/>
    <b v="0"/>
    <s v="technology/wearables"/>
    <n v="8.5142857142857138E-3"/>
    <x v="683"/>
    <d v="2016-10-31T21:36:04"/>
    <x v="2"/>
    <s v="wearables"/>
  </r>
  <r>
    <x v="2"/>
    <s v="US"/>
    <s v="USD"/>
    <n v="1406257200"/>
    <n v="1403176891"/>
    <b v="0"/>
    <n v="135"/>
    <n v="177.39259259259259"/>
    <b v="0"/>
    <s v="technology/wearables"/>
    <n v="7.4837500000000001E-2"/>
    <x v="684"/>
    <d v="2014-07-25T03:00:00"/>
    <x v="2"/>
    <s v="wearables"/>
  </r>
  <r>
    <x v="2"/>
    <s v="US"/>
    <s v="USD"/>
    <n v="1421095672"/>
    <n v="1417207672"/>
    <b v="0"/>
    <n v="10"/>
    <n v="55.3"/>
    <b v="0"/>
    <s v="technology/wearables"/>
    <n v="0.27650000000000002"/>
    <x v="685"/>
    <d v="2015-01-12T20:47:52"/>
    <x v="2"/>
    <s v="wearables"/>
  </r>
  <r>
    <x v="2"/>
    <s v="IT"/>
    <s v="EUR"/>
    <n v="1438618170"/>
    <n v="1436026170"/>
    <b v="0"/>
    <n v="0"/>
    <s v=""/>
    <b v="0"/>
    <s v="technology/wearables"/>
    <n v="0"/>
    <x v="686"/>
    <d v="2015-08-03T16:09:30"/>
    <x v="2"/>
    <s v="wearables"/>
  </r>
  <r>
    <x v="2"/>
    <s v="MX"/>
    <s v="MXN"/>
    <n v="1486317653"/>
    <n v="1481133653"/>
    <b v="0"/>
    <n v="6"/>
    <n v="591.66666666666663"/>
    <b v="0"/>
    <s v="technology/wearables"/>
    <n v="3.5499999999999997E-2"/>
    <x v="687"/>
    <d v="2017-02-05T18:00:53"/>
    <x v="2"/>
    <s v="wearables"/>
  </r>
  <r>
    <x v="2"/>
    <s v="US"/>
    <s v="USD"/>
    <n v="1444876253"/>
    <n v="1442284253"/>
    <b v="0"/>
    <n v="36"/>
    <n v="405.5"/>
    <b v="0"/>
    <s v="technology/wearables"/>
    <n v="0.72989999999999999"/>
    <x v="688"/>
    <d v="2015-10-15T02:30:53"/>
    <x v="2"/>
    <s v="wearables"/>
  </r>
  <r>
    <x v="2"/>
    <s v="US"/>
    <s v="USD"/>
    <n v="1481173140"/>
    <n v="1478016097"/>
    <b v="0"/>
    <n v="336"/>
    <n v="343.14732142857144"/>
    <b v="0"/>
    <s v="technology/wearables"/>
    <n v="0.57648750000000004"/>
    <x v="689"/>
    <d v="2016-12-08T04:59:00"/>
    <x v="2"/>
    <s v="wearables"/>
  </r>
  <r>
    <x v="2"/>
    <s v="US"/>
    <s v="USD"/>
    <n v="1473400800"/>
    <n v="1469718841"/>
    <b v="0"/>
    <n v="34"/>
    <n v="72.588235294117652"/>
    <b v="0"/>
    <s v="technology/wearables"/>
    <n v="0.1234"/>
    <x v="690"/>
    <d v="2016-09-09T06:00:00"/>
    <x v="2"/>
    <s v="wearables"/>
  </r>
  <r>
    <x v="2"/>
    <s v="US"/>
    <s v="USD"/>
    <n v="1435711246"/>
    <n v="1433292046"/>
    <b v="0"/>
    <n v="10"/>
    <n v="26"/>
    <b v="0"/>
    <s v="technology/wearables"/>
    <n v="5.1999999999999998E-3"/>
    <x v="691"/>
    <d v="2015-07-01T00:40:46"/>
    <x v="2"/>
    <s v="wearables"/>
  </r>
  <r>
    <x v="2"/>
    <s v="GB"/>
    <s v="GBP"/>
    <n v="1482397263"/>
    <n v="1479805263"/>
    <b v="0"/>
    <n v="201"/>
    <n v="6.4975124378109452"/>
    <b v="0"/>
    <s v="technology/wearables"/>
    <n v="6.5299999999999997E-2"/>
    <x v="692"/>
    <d v="2016-12-22T09:01:03"/>
    <x v="2"/>
    <s v="wearables"/>
  </r>
  <r>
    <x v="2"/>
    <s v="US"/>
    <s v="USD"/>
    <n v="1430421827"/>
    <n v="1427829827"/>
    <b v="0"/>
    <n v="296"/>
    <n v="119.38513513513513"/>
    <b v="0"/>
    <s v="technology/wearables"/>
    <n v="0.35338000000000003"/>
    <x v="693"/>
    <d v="2015-04-30T19:23:47"/>
    <x v="2"/>
    <s v="wearables"/>
  </r>
  <r>
    <x v="2"/>
    <s v="US"/>
    <s v="USD"/>
    <n v="1485964559"/>
    <n v="1483372559"/>
    <b v="0"/>
    <n v="7"/>
    <n v="84.285714285714292"/>
    <b v="0"/>
    <s v="technology/wearables"/>
    <n v="3.933333333333333E-3"/>
    <x v="694"/>
    <d v="2017-02-01T15:55:59"/>
    <x v="2"/>
    <s v="wearables"/>
  </r>
  <r>
    <x v="2"/>
    <s v="US"/>
    <s v="USD"/>
    <n v="1414758620"/>
    <n v="1412166620"/>
    <b v="0"/>
    <n v="7"/>
    <n v="90.857142857142861"/>
    <b v="0"/>
    <s v="technology/wearables"/>
    <n v="1.06E-2"/>
    <x v="695"/>
    <d v="2014-10-31T12:30:20"/>
    <x v="2"/>
    <s v="wearables"/>
  </r>
  <r>
    <x v="2"/>
    <s v="NL"/>
    <s v="EUR"/>
    <n v="1406326502"/>
    <n v="1403734502"/>
    <b v="0"/>
    <n v="1"/>
    <n v="1"/>
    <b v="0"/>
    <s v="technology/wearables"/>
    <n v="5.7142857142857145E-6"/>
    <x v="696"/>
    <d v="2014-07-25T22:15:02"/>
    <x v="2"/>
    <s v="wearables"/>
  </r>
  <r>
    <x v="2"/>
    <s v="DE"/>
    <s v="EUR"/>
    <n v="1454502789"/>
    <n v="1453206789"/>
    <b v="0"/>
    <n v="114"/>
    <n v="20.342105263157894"/>
    <b v="0"/>
    <s v="technology/wearables"/>
    <n v="0.46379999999999999"/>
    <x v="697"/>
    <d v="2016-02-03T12:33:09"/>
    <x v="2"/>
    <s v="wearables"/>
  </r>
  <r>
    <x v="2"/>
    <s v="US"/>
    <s v="USD"/>
    <n v="1411005600"/>
    <n v="1408141245"/>
    <b v="0"/>
    <n v="29"/>
    <n v="530.68965517241384"/>
    <b v="0"/>
    <s v="technology/wearables"/>
    <n v="0.15390000000000001"/>
    <x v="698"/>
    <d v="2014-09-18T02:00:00"/>
    <x v="2"/>
    <s v="wearables"/>
  </r>
  <r>
    <x v="2"/>
    <s v="US"/>
    <s v="USD"/>
    <n v="1385136000"/>
    <n v="1381923548"/>
    <b v="0"/>
    <n v="890"/>
    <n v="120.39184269662923"/>
    <b v="0"/>
    <s v="technology/wearables"/>
    <n v="0.824221076923077"/>
    <x v="699"/>
    <d v="2013-11-22T16:00:00"/>
    <x v="2"/>
    <s v="wearables"/>
  </r>
  <r>
    <x v="2"/>
    <s v="ES"/>
    <s v="EUR"/>
    <n v="1484065881"/>
    <n v="1481473881"/>
    <b v="0"/>
    <n v="31"/>
    <n v="13"/>
    <b v="0"/>
    <s v="technology/wearables"/>
    <n v="2.6866666666666667E-2"/>
    <x v="700"/>
    <d v="2017-01-10T16:31:21"/>
    <x v="2"/>
    <s v="wearables"/>
  </r>
  <r>
    <x v="2"/>
    <s v="GB"/>
    <s v="GBP"/>
    <n v="1406130880"/>
    <n v="1403538880"/>
    <b v="0"/>
    <n v="21"/>
    <n v="291.33333333333331"/>
    <b v="0"/>
    <s v="technology/wearables"/>
    <n v="0.26600000000000001"/>
    <x v="701"/>
    <d v="2014-07-23T15:54:40"/>
    <x v="2"/>
    <s v="wearables"/>
  </r>
  <r>
    <x v="2"/>
    <s v="US"/>
    <s v="USD"/>
    <n v="1480011987"/>
    <n v="1477416387"/>
    <b v="0"/>
    <n v="37"/>
    <n v="124.9191891891892"/>
    <b v="0"/>
    <s v="technology/wearables"/>
    <n v="0.30813400000000002"/>
    <x v="702"/>
    <d v="2016-11-24T18:26:27"/>
    <x v="2"/>
    <s v="wearables"/>
  </r>
  <r>
    <x v="2"/>
    <s v="US"/>
    <s v="USD"/>
    <n v="1485905520"/>
    <n v="1481150949"/>
    <b v="0"/>
    <n v="7"/>
    <n v="119.57142857142857"/>
    <b v="0"/>
    <s v="technology/wearables"/>
    <n v="5.5800000000000002E-2"/>
    <x v="703"/>
    <d v="2017-01-31T23:32:00"/>
    <x v="2"/>
    <s v="wearables"/>
  </r>
  <r>
    <x v="2"/>
    <s v="CA"/>
    <s v="CAD"/>
    <n v="1487565468"/>
    <n v="1482381468"/>
    <b v="0"/>
    <n v="4"/>
    <n v="120.25"/>
    <b v="0"/>
    <s v="technology/wearables"/>
    <n v="8.7454545454545458E-3"/>
    <x v="704"/>
    <d v="2017-02-20T04:37:48"/>
    <x v="2"/>
    <s v="wearables"/>
  </r>
  <r>
    <x v="2"/>
    <s v="NL"/>
    <s v="EUR"/>
    <n v="1484999278"/>
    <n v="1482407278"/>
    <b v="0"/>
    <n v="5"/>
    <n v="195.4"/>
    <b v="0"/>
    <s v="technology/wearables"/>
    <n v="9.7699999999999992E-3"/>
    <x v="705"/>
    <d v="2017-01-21T11:47:58"/>
    <x v="2"/>
    <s v="wearables"/>
  </r>
  <r>
    <x v="2"/>
    <s v="ES"/>
    <s v="EUR"/>
    <n v="1481740740"/>
    <n v="1478130783"/>
    <b v="0"/>
    <n v="0"/>
    <s v=""/>
    <b v="0"/>
    <s v="technology/wearables"/>
    <n v="0"/>
    <x v="706"/>
    <d v="2016-12-14T18:39:00"/>
    <x v="2"/>
    <s v="wearables"/>
  </r>
  <r>
    <x v="2"/>
    <s v="GB"/>
    <s v="GBP"/>
    <n v="1483286127"/>
    <n v="1479830127"/>
    <b v="0"/>
    <n v="456"/>
    <n v="117.69868421052631"/>
    <b v="0"/>
    <s v="technology/wearables"/>
    <n v="0.78927352941176465"/>
    <x v="707"/>
    <d v="2017-01-01T15:55:27"/>
    <x v="2"/>
    <s v="wearables"/>
  </r>
  <r>
    <x v="2"/>
    <s v="GB"/>
    <s v="GBP"/>
    <n v="1410616600"/>
    <n v="1405432600"/>
    <b v="0"/>
    <n v="369"/>
    <n v="23.948509485094849"/>
    <b v="0"/>
    <s v="technology/wearables"/>
    <n v="0.22092500000000001"/>
    <x v="708"/>
    <d v="2014-09-13T13:56:40"/>
    <x v="2"/>
    <s v="wearables"/>
  </r>
  <r>
    <x v="2"/>
    <s v="US"/>
    <s v="USD"/>
    <n v="1417741159"/>
    <n v="1415149159"/>
    <b v="0"/>
    <n v="2"/>
    <n v="30.5"/>
    <b v="0"/>
    <s v="technology/wearables"/>
    <n v="4.0666666666666663E-3"/>
    <x v="709"/>
    <d v="2014-12-05T00:59:19"/>
    <x v="2"/>
    <s v="wearables"/>
  </r>
  <r>
    <x v="2"/>
    <s v="CA"/>
    <s v="CAD"/>
    <n v="1408495440"/>
    <n v="1405640302"/>
    <b v="0"/>
    <n v="0"/>
    <s v=""/>
    <b v="0"/>
    <s v="technology/wearables"/>
    <n v="0"/>
    <x v="710"/>
    <d v="2014-08-20T00:44:00"/>
    <x v="2"/>
    <s v="wearables"/>
  </r>
  <r>
    <x v="2"/>
    <s v="NL"/>
    <s v="EUR"/>
    <n v="1481716868"/>
    <n v="1478257268"/>
    <b v="0"/>
    <n v="338"/>
    <n v="99.973372781065095"/>
    <b v="0"/>
    <s v="technology/wearables"/>
    <n v="0.33790999999999999"/>
    <x v="711"/>
    <d v="2016-12-14T12:01:08"/>
    <x v="2"/>
    <s v="wearables"/>
  </r>
  <r>
    <x v="2"/>
    <s v="US"/>
    <s v="USD"/>
    <n v="1455466832"/>
    <n v="1452874832"/>
    <b v="0"/>
    <n v="4"/>
    <n v="26.25"/>
    <b v="0"/>
    <s v="technology/wearables"/>
    <n v="2.1649484536082476E-3"/>
    <x v="712"/>
    <d v="2016-02-14T16:20:32"/>
    <x v="2"/>
    <s v="wearables"/>
  </r>
  <r>
    <x v="2"/>
    <s v="IT"/>
    <s v="EUR"/>
    <n v="1465130532"/>
    <n v="1462538532"/>
    <b v="0"/>
    <n v="1"/>
    <n v="199"/>
    <b v="0"/>
    <s v="technology/wearables"/>
    <n v="7.9600000000000001E-3"/>
    <x v="713"/>
    <d v="2016-06-05T12:42:12"/>
    <x v="2"/>
    <s v="wearables"/>
  </r>
  <r>
    <x v="2"/>
    <s v="US"/>
    <s v="USD"/>
    <n v="1488308082"/>
    <n v="1483124082"/>
    <b v="0"/>
    <n v="28"/>
    <n v="80.321428571428569"/>
    <b v="0"/>
    <s v="technology/wearables"/>
    <n v="0.14993333333333334"/>
    <x v="714"/>
    <d v="2017-02-28T18:54:42"/>
    <x v="2"/>
    <s v="wearables"/>
  </r>
  <r>
    <x v="2"/>
    <s v="US"/>
    <s v="USD"/>
    <n v="1446693040"/>
    <n v="1443233440"/>
    <b v="0"/>
    <n v="12"/>
    <n v="115.75"/>
    <b v="0"/>
    <s v="technology/wearables"/>
    <n v="5.0509090909090906E-2"/>
    <x v="715"/>
    <d v="2015-11-05T03:10:40"/>
    <x v="2"/>
    <s v="wearables"/>
  </r>
  <r>
    <x v="2"/>
    <s v="US"/>
    <s v="USD"/>
    <n v="1417392000"/>
    <n v="1414511307"/>
    <b v="0"/>
    <n v="16"/>
    <n v="44.6875"/>
    <b v="0"/>
    <s v="technology/wearables"/>
    <n v="0.10214285714285715"/>
    <x v="716"/>
    <d v="2014-12-01T00:00:00"/>
    <x v="2"/>
    <s v="wearables"/>
  </r>
  <r>
    <x v="2"/>
    <s v="US"/>
    <s v="USD"/>
    <n v="1409949002"/>
    <n v="1407357002"/>
    <b v="0"/>
    <n v="4"/>
    <n v="76.25"/>
    <b v="0"/>
    <s v="technology/wearables"/>
    <n v="3.0500000000000002E-3"/>
    <x v="717"/>
    <d v="2014-09-05T20:30:02"/>
    <x v="2"/>
    <s v="wearables"/>
  </r>
  <r>
    <x v="2"/>
    <s v="US"/>
    <s v="USD"/>
    <n v="1487397540"/>
    <n v="1484684247"/>
    <b v="0"/>
    <n v="4"/>
    <n v="22.5"/>
    <b v="0"/>
    <s v="technology/wearables"/>
    <n v="7.4999999999999997E-3"/>
    <x v="718"/>
    <d v="2017-02-18T05:59:00"/>
    <x v="2"/>
    <s v="wearables"/>
  </r>
  <r>
    <x v="2"/>
    <s v="US"/>
    <s v="USD"/>
    <n v="1456189076"/>
    <n v="1454979476"/>
    <b v="0"/>
    <n v="10"/>
    <n v="19.399999999999999"/>
    <b v="0"/>
    <s v="technology/wearables"/>
    <n v="1.2933333333333333E-2"/>
    <x v="719"/>
    <d v="2016-02-23T00:57:56"/>
    <x v="2"/>
    <s v="wearables"/>
  </r>
  <r>
    <x v="0"/>
    <s v="US"/>
    <s v="USD"/>
    <n v="1327851291"/>
    <n v="1325432091"/>
    <b v="0"/>
    <n v="41"/>
    <n v="66.707317073170728"/>
    <b v="1"/>
    <s v="publishing/nonfiction"/>
    <n v="1.4394736842105262"/>
    <x v="720"/>
    <d v="2012-01-29T15:34:51"/>
    <x v="3"/>
    <s v="nonfiction"/>
  </r>
  <r>
    <x v="0"/>
    <s v="US"/>
    <s v="USD"/>
    <n v="1406900607"/>
    <n v="1403012607"/>
    <b v="0"/>
    <n v="119"/>
    <n v="84.142857142857139"/>
    <b v="1"/>
    <s v="publishing/nonfiction"/>
    <n v="1.2210975609756098"/>
    <x v="721"/>
    <d v="2014-08-01T13:43:27"/>
    <x v="3"/>
    <s v="nonfiction"/>
  </r>
  <r>
    <x v="0"/>
    <s v="US"/>
    <s v="USD"/>
    <n v="1333909178"/>
    <n v="1331320778"/>
    <b v="0"/>
    <n v="153"/>
    <n v="215.72549019607843"/>
    <b v="1"/>
    <s v="publishing/nonfiction"/>
    <n v="1.3202400000000001"/>
    <x v="722"/>
    <d v="2012-04-08T18:19:38"/>
    <x v="3"/>
    <s v="nonfiction"/>
  </r>
  <r>
    <x v="0"/>
    <s v="US"/>
    <s v="USD"/>
    <n v="1438228740"/>
    <n v="1435606549"/>
    <b v="0"/>
    <n v="100"/>
    <n v="54.69"/>
    <b v="1"/>
    <s v="publishing/nonfiction"/>
    <n v="1.0938000000000001"/>
    <x v="723"/>
    <d v="2015-07-30T03:59:00"/>
    <x v="3"/>
    <s v="nonfiction"/>
  </r>
  <r>
    <x v="0"/>
    <s v="US"/>
    <s v="USD"/>
    <n v="1309447163"/>
    <n v="1306855163"/>
    <b v="0"/>
    <n v="143"/>
    <n v="51.62944055944056"/>
    <b v="1"/>
    <s v="publishing/nonfiction"/>
    <n v="1.0547157142857144"/>
    <x v="724"/>
    <d v="2011-06-30T15:19:23"/>
    <x v="3"/>
    <s v="nonfiction"/>
  </r>
  <r>
    <x v="0"/>
    <s v="US"/>
    <s v="USD"/>
    <n v="1450018912"/>
    <n v="1447426912"/>
    <b v="0"/>
    <n v="140"/>
    <n v="143.35714285714286"/>
    <b v="1"/>
    <s v="publishing/nonfiction"/>
    <n v="1.0035000000000001"/>
    <x v="725"/>
    <d v="2015-12-13T15:01:52"/>
    <x v="3"/>
    <s v="nonfiction"/>
  </r>
  <r>
    <x v="0"/>
    <s v="US"/>
    <s v="USD"/>
    <n v="1365728487"/>
    <n v="1363136487"/>
    <b v="0"/>
    <n v="35"/>
    <n v="72.428571428571431"/>
    <b v="1"/>
    <s v="publishing/nonfiction"/>
    <n v="1.014"/>
    <x v="726"/>
    <d v="2013-04-12T01:01:27"/>
    <x v="3"/>
    <s v="nonfiction"/>
  </r>
  <r>
    <x v="0"/>
    <s v="US"/>
    <s v="USD"/>
    <n v="1358198400"/>
    <n v="1354580949"/>
    <b v="0"/>
    <n v="149"/>
    <n v="36.530201342281877"/>
    <b v="1"/>
    <s v="publishing/nonfiction"/>
    <n v="1.5551428571428572"/>
    <x v="727"/>
    <d v="2013-01-14T21:20:00"/>
    <x v="3"/>
    <s v="nonfiction"/>
  </r>
  <r>
    <x v="0"/>
    <s v="US"/>
    <s v="USD"/>
    <n v="1313957157"/>
    <n v="1310069157"/>
    <b v="0"/>
    <n v="130"/>
    <n v="60.903461538461535"/>
    <b v="1"/>
    <s v="publishing/nonfiction"/>
    <n v="1.05566"/>
    <x v="728"/>
    <d v="2011-08-21T20:05:57"/>
    <x v="3"/>
    <s v="nonfiction"/>
  </r>
  <r>
    <x v="0"/>
    <s v="US"/>
    <s v="USD"/>
    <n v="1348028861"/>
    <n v="1342844861"/>
    <b v="0"/>
    <n v="120"/>
    <n v="43.55"/>
    <b v="1"/>
    <s v="publishing/nonfiction"/>
    <n v="1.3065"/>
    <x v="729"/>
    <d v="2012-09-19T04:27:41"/>
    <x v="3"/>
    <s v="nonfiction"/>
  </r>
  <r>
    <x v="0"/>
    <s v="US"/>
    <s v="USD"/>
    <n v="1323280391"/>
    <n v="1320688391"/>
    <b v="0"/>
    <n v="265"/>
    <n v="99.766037735849054"/>
    <b v="1"/>
    <s v="publishing/nonfiction"/>
    <n v="1.3219000000000001"/>
    <x v="730"/>
    <d v="2011-12-07T17:53:11"/>
    <x v="3"/>
    <s v="nonfiction"/>
  </r>
  <r>
    <x v="0"/>
    <s v="US"/>
    <s v="USD"/>
    <n v="1327212000"/>
    <n v="1322852747"/>
    <b v="0"/>
    <n v="71"/>
    <n v="88.732394366197184"/>
    <b v="1"/>
    <s v="publishing/nonfiction"/>
    <n v="1.26"/>
    <x v="731"/>
    <d v="2012-01-22T06:00:00"/>
    <x v="3"/>
    <s v="nonfiction"/>
  </r>
  <r>
    <x v="0"/>
    <s v="GB"/>
    <s v="GBP"/>
    <n v="1380449461"/>
    <n v="1375265461"/>
    <b v="0"/>
    <n v="13"/>
    <n v="4.9230769230769234"/>
    <b v="1"/>
    <s v="publishing/nonfiction"/>
    <n v="1.6"/>
    <x v="732"/>
    <d v="2013-09-29T10:11:01"/>
    <x v="3"/>
    <s v="nonfiction"/>
  </r>
  <r>
    <x v="0"/>
    <s v="GB"/>
    <s v="GBP"/>
    <n v="1387533892"/>
    <n v="1384941892"/>
    <b v="0"/>
    <n v="169"/>
    <n v="17.822485207100591"/>
    <b v="1"/>
    <s v="publishing/nonfiction"/>
    <n v="1.2048000000000001"/>
    <x v="733"/>
    <d v="2013-12-20T10:04:52"/>
    <x v="3"/>
    <s v="nonfiction"/>
  </r>
  <r>
    <x v="0"/>
    <s v="CA"/>
    <s v="CAD"/>
    <n v="1431147600"/>
    <n v="1428465420"/>
    <b v="0"/>
    <n v="57"/>
    <n v="187.19298245614036"/>
    <b v="1"/>
    <s v="publishing/nonfiction"/>
    <n v="1.2552941176470589"/>
    <x v="734"/>
    <d v="2015-05-09T05:00:00"/>
    <x v="3"/>
    <s v="nonfiction"/>
  </r>
  <r>
    <x v="0"/>
    <s v="US"/>
    <s v="USD"/>
    <n v="1417653540"/>
    <n v="1414975346"/>
    <b v="0"/>
    <n v="229"/>
    <n v="234.80786026200875"/>
    <b v="1"/>
    <s v="publishing/nonfiction"/>
    <n v="1.1440638297872341"/>
    <x v="735"/>
    <d v="2014-12-04T00:39:00"/>
    <x v="3"/>
    <s v="nonfiction"/>
  </r>
  <r>
    <x v="0"/>
    <s v="US"/>
    <s v="USD"/>
    <n v="1385009940"/>
    <n v="1383327440"/>
    <b v="0"/>
    <n v="108"/>
    <n v="105.04629629629629"/>
    <b v="1"/>
    <s v="publishing/nonfiction"/>
    <n v="3.151388888888889"/>
    <x v="736"/>
    <d v="2013-11-21T04:59:00"/>
    <x v="3"/>
    <s v="nonfiction"/>
  </r>
  <r>
    <x v="0"/>
    <s v="US"/>
    <s v="USD"/>
    <n v="1392408000"/>
    <n v="1390890987"/>
    <b v="0"/>
    <n v="108"/>
    <n v="56.666666666666664"/>
    <b v="1"/>
    <s v="publishing/nonfiction"/>
    <n v="1.224"/>
    <x v="737"/>
    <d v="2014-02-14T20:00:00"/>
    <x v="3"/>
    <s v="nonfiction"/>
  </r>
  <r>
    <x v="0"/>
    <s v="US"/>
    <s v="USD"/>
    <n v="1417409940"/>
    <n v="1414765794"/>
    <b v="0"/>
    <n v="41"/>
    <n v="39.048780487804876"/>
    <b v="1"/>
    <s v="publishing/nonfiction"/>
    <n v="1.0673333333333332"/>
    <x v="738"/>
    <d v="2014-12-01T04:59:00"/>
    <x v="3"/>
    <s v="nonfiction"/>
  </r>
  <r>
    <x v="0"/>
    <s v="US"/>
    <s v="USD"/>
    <n v="1407758629"/>
    <n v="1404907429"/>
    <b v="0"/>
    <n v="139"/>
    <n v="68.345323741007192"/>
    <b v="1"/>
    <s v="publishing/nonfiction"/>
    <n v="1.5833333333333333"/>
    <x v="739"/>
    <d v="2014-08-11T12:03:49"/>
    <x v="3"/>
    <s v="nonfiction"/>
  </r>
  <r>
    <x v="0"/>
    <s v="US"/>
    <s v="USD"/>
    <n v="1434857482"/>
    <n v="1433647882"/>
    <b v="0"/>
    <n v="19"/>
    <n v="169.57894736842104"/>
    <b v="1"/>
    <s v="publishing/nonfiction"/>
    <n v="1.0740000000000001"/>
    <x v="740"/>
    <d v="2015-06-21T03:31:22"/>
    <x v="3"/>
    <s v="nonfiction"/>
  </r>
  <r>
    <x v="0"/>
    <s v="US"/>
    <s v="USD"/>
    <n v="1370964806"/>
    <n v="1367940806"/>
    <b v="0"/>
    <n v="94"/>
    <n v="141.42340425531913"/>
    <b v="1"/>
    <s v="publishing/nonfiction"/>
    <n v="1.0226"/>
    <x v="741"/>
    <d v="2013-06-11T15:33:26"/>
    <x v="3"/>
    <s v="nonfiction"/>
  </r>
  <r>
    <x v="0"/>
    <s v="US"/>
    <s v="USD"/>
    <n v="1395435712"/>
    <n v="1392847312"/>
    <b v="0"/>
    <n v="23"/>
    <n v="67.391304347826093"/>
    <b v="1"/>
    <s v="publishing/nonfiction"/>
    <n v="1.1071428571428572"/>
    <x v="742"/>
    <d v="2014-03-21T21:01:52"/>
    <x v="3"/>
    <s v="nonfiction"/>
  </r>
  <r>
    <x v="0"/>
    <s v="US"/>
    <s v="USD"/>
    <n v="1334610000"/>
    <n v="1332435685"/>
    <b v="0"/>
    <n v="15"/>
    <n v="54.266666666666666"/>
    <b v="1"/>
    <s v="publishing/nonfiction"/>
    <n v="1.48"/>
    <x v="743"/>
    <d v="2012-04-16T21:00:00"/>
    <x v="3"/>
    <s v="nonfiction"/>
  </r>
  <r>
    <x v="0"/>
    <s v="US"/>
    <s v="USD"/>
    <n v="1355439503"/>
    <n v="1352847503"/>
    <b v="0"/>
    <n v="62"/>
    <n v="82.516129032258064"/>
    <b v="1"/>
    <s v="publishing/nonfiction"/>
    <n v="1.0232000000000001"/>
    <x v="744"/>
    <d v="2012-12-13T22:58:23"/>
    <x v="3"/>
    <s v="nonfiction"/>
  </r>
  <r>
    <x v="0"/>
    <s v="US"/>
    <s v="USD"/>
    <n v="1367588645"/>
    <n v="1364996645"/>
    <b v="0"/>
    <n v="74"/>
    <n v="53.729729729729726"/>
    <b v="1"/>
    <s v="publishing/nonfiction"/>
    <n v="1.7909909909909909"/>
    <x v="745"/>
    <d v="2013-05-03T13:44:05"/>
    <x v="3"/>
    <s v="nonfiction"/>
  </r>
  <r>
    <x v="0"/>
    <s v="US"/>
    <s v="USD"/>
    <n v="1348372740"/>
    <n v="1346806909"/>
    <b v="0"/>
    <n v="97"/>
    <n v="34.206185567010309"/>
    <b v="1"/>
    <s v="publishing/nonfiction"/>
    <n v="1.1108135252761968"/>
    <x v="746"/>
    <d v="2012-09-23T03:59:00"/>
    <x v="3"/>
    <s v="nonfiction"/>
  </r>
  <r>
    <x v="0"/>
    <s v="NL"/>
    <s v="EUR"/>
    <n v="1421319240"/>
    <n v="1418649019"/>
    <b v="0"/>
    <n v="55"/>
    <n v="127.32727272727273"/>
    <b v="1"/>
    <s v="publishing/nonfiction"/>
    <n v="1.0004285714285714"/>
    <x v="747"/>
    <d v="2015-01-15T10:54:00"/>
    <x v="3"/>
    <s v="nonfiction"/>
  </r>
  <r>
    <x v="0"/>
    <s v="US"/>
    <s v="USD"/>
    <n v="1407701966"/>
    <n v="1405109966"/>
    <b v="0"/>
    <n v="44"/>
    <n v="45.56818181818182"/>
    <b v="1"/>
    <s v="publishing/nonfiction"/>
    <n v="1.0024999999999999"/>
    <x v="748"/>
    <d v="2014-08-10T20:19:26"/>
    <x v="3"/>
    <s v="nonfiction"/>
  </r>
  <r>
    <x v="0"/>
    <s v="US"/>
    <s v="USD"/>
    <n v="1485642930"/>
    <n v="1483050930"/>
    <b v="0"/>
    <n v="110"/>
    <n v="95.963636363636368"/>
    <b v="1"/>
    <s v="publishing/nonfiction"/>
    <n v="1.0556000000000001"/>
    <x v="749"/>
    <d v="2017-01-28T22:35:30"/>
    <x v="3"/>
    <s v="nonfiction"/>
  </r>
  <r>
    <x v="0"/>
    <s v="US"/>
    <s v="USD"/>
    <n v="1361739872"/>
    <n v="1359147872"/>
    <b v="0"/>
    <n v="59"/>
    <n v="77.271186440677965"/>
    <b v="1"/>
    <s v="publishing/nonfiction"/>
    <n v="1.0258775877587758"/>
    <x v="750"/>
    <d v="2013-02-24T21:04:32"/>
    <x v="3"/>
    <s v="nonfiction"/>
  </r>
  <r>
    <x v="0"/>
    <s v="US"/>
    <s v="USD"/>
    <n v="1312470475"/>
    <n v="1308496075"/>
    <b v="0"/>
    <n v="62"/>
    <n v="57.338709677419352"/>
    <b v="1"/>
    <s v="publishing/nonfiction"/>
    <n v="1.1850000000000001"/>
    <x v="751"/>
    <d v="2011-08-04T15:07:55"/>
    <x v="3"/>
    <s v="nonfiction"/>
  </r>
  <r>
    <x v="0"/>
    <s v="AU"/>
    <s v="AUD"/>
    <n v="1476615600"/>
    <n v="1474884417"/>
    <b v="0"/>
    <n v="105"/>
    <n v="53.19047619047619"/>
    <b v="1"/>
    <s v="publishing/nonfiction"/>
    <n v="1.117"/>
    <x v="752"/>
    <d v="2016-10-16T11:00:00"/>
    <x v="3"/>
    <s v="nonfiction"/>
  </r>
  <r>
    <x v="0"/>
    <s v="US"/>
    <s v="USD"/>
    <n v="1423922991"/>
    <n v="1421330991"/>
    <b v="0"/>
    <n v="26"/>
    <n v="492.30769230769232"/>
    <b v="1"/>
    <s v="publishing/nonfiction"/>
    <n v="1.28"/>
    <x v="753"/>
    <d v="2015-02-14T14:09:51"/>
    <x v="3"/>
    <s v="nonfiction"/>
  </r>
  <r>
    <x v="0"/>
    <s v="US"/>
    <s v="USD"/>
    <n v="1357408721"/>
    <n v="1354816721"/>
    <b v="0"/>
    <n v="49"/>
    <n v="42.346938775510203"/>
    <b v="1"/>
    <s v="publishing/nonfiction"/>
    <n v="1.0375000000000001"/>
    <x v="754"/>
    <d v="2013-01-05T17:58:41"/>
    <x v="3"/>
    <s v="nonfiction"/>
  </r>
  <r>
    <x v="0"/>
    <s v="US"/>
    <s v="USD"/>
    <n v="1369010460"/>
    <n v="1366381877"/>
    <b v="0"/>
    <n v="68"/>
    <n v="37.466029411764708"/>
    <b v="1"/>
    <s v="publishing/nonfiction"/>
    <n v="1.0190760000000001"/>
    <x v="755"/>
    <d v="2013-05-20T00:41:00"/>
    <x v="3"/>
    <s v="nonfiction"/>
  </r>
  <r>
    <x v="0"/>
    <s v="US"/>
    <s v="USD"/>
    <n v="1303147459"/>
    <n v="1297880659"/>
    <b v="0"/>
    <n v="22"/>
    <n v="37.454545454545453"/>
    <b v="1"/>
    <s v="publishing/nonfiction"/>
    <n v="1.177142857142857"/>
    <x v="756"/>
    <d v="2011-04-18T17:24:19"/>
    <x v="3"/>
    <s v="nonfiction"/>
  </r>
  <r>
    <x v="0"/>
    <s v="US"/>
    <s v="USD"/>
    <n v="1354756714"/>
    <n v="1353547114"/>
    <b v="0"/>
    <n v="18"/>
    <n v="33.055555555555557"/>
    <b v="1"/>
    <s v="publishing/nonfiction"/>
    <n v="2.38"/>
    <x v="757"/>
    <d v="2012-12-06T01:18:34"/>
    <x v="3"/>
    <s v="nonfiction"/>
  </r>
  <r>
    <x v="0"/>
    <s v="US"/>
    <s v="USD"/>
    <n v="1286568268"/>
    <n v="1283976268"/>
    <b v="0"/>
    <n v="19"/>
    <n v="134.21052631578948"/>
    <b v="1"/>
    <s v="publishing/nonfiction"/>
    <n v="1.02"/>
    <x v="758"/>
    <d v="2010-10-08T20:04:28"/>
    <x v="3"/>
    <s v="nonfiction"/>
  </r>
  <r>
    <x v="0"/>
    <s v="GB"/>
    <s v="GBP"/>
    <n v="1404892539"/>
    <n v="1401436539"/>
    <b v="0"/>
    <n v="99"/>
    <n v="51.474747474747474"/>
    <b v="1"/>
    <s v="publishing/nonfiction"/>
    <n v="1.0192000000000001"/>
    <x v="759"/>
    <d v="2014-07-09T07:55:39"/>
    <x v="3"/>
    <s v="nonfiction"/>
  </r>
  <r>
    <x v="2"/>
    <s v="US"/>
    <s v="USD"/>
    <n v="1480188013"/>
    <n v="1477592413"/>
    <b v="0"/>
    <n v="0"/>
    <s v=""/>
    <b v="0"/>
    <s v="publishing/fiction"/>
    <n v="0"/>
    <x v="760"/>
    <d v="2016-11-26T19:20:13"/>
    <x v="3"/>
    <s v="fiction"/>
  </r>
  <r>
    <x v="2"/>
    <s v="US"/>
    <s v="USD"/>
    <n v="1391364126"/>
    <n v="1388772126"/>
    <b v="0"/>
    <n v="6"/>
    <n v="39.166666666666664"/>
    <b v="0"/>
    <s v="publishing/fiction"/>
    <n v="4.7E-2"/>
    <x v="761"/>
    <d v="2014-02-02T18:02:06"/>
    <x v="3"/>
    <s v="fiction"/>
  </r>
  <r>
    <x v="2"/>
    <s v="MX"/>
    <s v="MXN"/>
    <n v="1480831200"/>
    <n v="1479328570"/>
    <b v="0"/>
    <n v="0"/>
    <s v=""/>
    <b v="0"/>
    <s v="publishing/fiction"/>
    <n v="0"/>
    <x v="762"/>
    <d v="2016-12-04T06:00:00"/>
    <x v="3"/>
    <s v="fiction"/>
  </r>
  <r>
    <x v="2"/>
    <s v="GB"/>
    <s v="GBP"/>
    <n v="1376563408"/>
    <n v="1373971408"/>
    <b v="0"/>
    <n v="1"/>
    <n v="5"/>
    <b v="0"/>
    <s v="publishing/fiction"/>
    <n v="1.1655011655011655E-3"/>
    <x v="763"/>
    <d v="2013-08-15T10:43:28"/>
    <x v="3"/>
    <s v="fiction"/>
  </r>
  <r>
    <x v="2"/>
    <s v="US"/>
    <s v="USD"/>
    <n v="1441858161"/>
    <n v="1439266161"/>
    <b v="0"/>
    <n v="0"/>
    <s v=""/>
    <b v="0"/>
    <s v="publishing/fiction"/>
    <n v="0"/>
    <x v="764"/>
    <d v="2015-09-10T04:09:21"/>
    <x v="3"/>
    <s v="fiction"/>
  </r>
  <r>
    <x v="2"/>
    <s v="US"/>
    <s v="USD"/>
    <n v="1413723684"/>
    <n v="1411131684"/>
    <b v="0"/>
    <n v="44"/>
    <n v="57.295454545454547"/>
    <b v="0"/>
    <s v="publishing/fiction"/>
    <n v="0.36014285714285715"/>
    <x v="765"/>
    <d v="2014-10-19T13:01:24"/>
    <x v="3"/>
    <s v="fiction"/>
  </r>
  <r>
    <x v="2"/>
    <s v="CA"/>
    <s v="CAD"/>
    <n v="1424112483"/>
    <n v="1421520483"/>
    <b v="0"/>
    <n v="0"/>
    <s v=""/>
    <b v="0"/>
    <s v="publishing/fiction"/>
    <n v="0"/>
    <x v="766"/>
    <d v="2015-02-16T18:48:03"/>
    <x v="3"/>
    <s v="fiction"/>
  </r>
  <r>
    <x v="2"/>
    <s v="US"/>
    <s v="USD"/>
    <n v="1432178810"/>
    <n v="1429586810"/>
    <b v="0"/>
    <n v="3"/>
    <n v="59"/>
    <b v="0"/>
    <s v="publishing/fiction"/>
    <n v="3.5400000000000001E-2"/>
    <x v="767"/>
    <d v="2015-05-21T03:26:50"/>
    <x v="3"/>
    <s v="fiction"/>
  </r>
  <r>
    <x v="2"/>
    <s v="US"/>
    <s v="USD"/>
    <n v="1387169890"/>
    <n v="1384577890"/>
    <b v="0"/>
    <n v="0"/>
    <s v=""/>
    <b v="0"/>
    <s v="publishing/fiction"/>
    <n v="0"/>
    <x v="768"/>
    <d v="2013-12-16T04:58:10"/>
    <x v="3"/>
    <s v="fiction"/>
  </r>
  <r>
    <x v="2"/>
    <s v="US"/>
    <s v="USD"/>
    <n v="1388102094"/>
    <n v="1385510094"/>
    <b v="0"/>
    <n v="52"/>
    <n v="31.846153846153847"/>
    <b v="0"/>
    <s v="publishing/fiction"/>
    <n v="0.41399999999999998"/>
    <x v="769"/>
    <d v="2013-12-26T23:54:54"/>
    <x v="3"/>
    <s v="fiction"/>
  </r>
  <r>
    <x v="2"/>
    <s v="US"/>
    <s v="USD"/>
    <n v="1361750369"/>
    <n v="1358294369"/>
    <b v="0"/>
    <n v="0"/>
    <s v=""/>
    <b v="0"/>
    <s v="publishing/fiction"/>
    <n v="0"/>
    <x v="770"/>
    <d v="2013-02-24T23:59:29"/>
    <x v="3"/>
    <s v="fiction"/>
  </r>
  <r>
    <x v="2"/>
    <s v="US"/>
    <s v="USD"/>
    <n v="1454183202"/>
    <n v="1449863202"/>
    <b v="0"/>
    <n v="1"/>
    <n v="10"/>
    <b v="0"/>
    <s v="publishing/fiction"/>
    <n v="2.631578947368421E-4"/>
    <x v="771"/>
    <d v="2016-01-30T19:46:42"/>
    <x v="3"/>
    <s v="fiction"/>
  </r>
  <r>
    <x v="2"/>
    <s v="US"/>
    <s v="USD"/>
    <n v="1257047940"/>
    <n v="1252718519"/>
    <b v="0"/>
    <n v="1"/>
    <n v="50"/>
    <b v="0"/>
    <s v="publishing/fiction"/>
    <n v="3.3333333333333333E-2"/>
    <x v="772"/>
    <d v="2009-11-01T03:59:00"/>
    <x v="3"/>
    <s v="fiction"/>
  </r>
  <r>
    <x v="2"/>
    <s v="GB"/>
    <s v="GBP"/>
    <n v="1431298860"/>
    <n v="1428341985"/>
    <b v="0"/>
    <n v="2"/>
    <n v="16"/>
    <b v="0"/>
    <s v="publishing/fiction"/>
    <n v="8.5129023676509714E-3"/>
    <x v="773"/>
    <d v="2015-05-10T23:01:00"/>
    <x v="3"/>
    <s v="fiction"/>
  </r>
  <r>
    <x v="2"/>
    <s v="US"/>
    <s v="USD"/>
    <n v="1393181018"/>
    <n v="1390589018"/>
    <b v="0"/>
    <n v="9"/>
    <n v="39"/>
    <b v="0"/>
    <s v="publishing/fiction"/>
    <n v="0.70199999999999996"/>
    <x v="774"/>
    <d v="2014-02-23T18:43:38"/>
    <x v="3"/>
    <s v="fiction"/>
  </r>
  <r>
    <x v="2"/>
    <s v="US"/>
    <s v="USD"/>
    <n v="1323998795"/>
    <n v="1321406795"/>
    <b v="0"/>
    <n v="5"/>
    <n v="34"/>
    <b v="0"/>
    <s v="publishing/fiction"/>
    <n v="1.7000000000000001E-2"/>
    <x v="775"/>
    <d v="2011-12-16T01:26:35"/>
    <x v="3"/>
    <s v="fiction"/>
  </r>
  <r>
    <x v="2"/>
    <s v="US"/>
    <s v="USD"/>
    <n v="1444539600"/>
    <n v="1441297645"/>
    <b v="0"/>
    <n v="57"/>
    <n v="63.122807017543863"/>
    <b v="0"/>
    <s v="publishing/fiction"/>
    <n v="0.51400000000000001"/>
    <x v="776"/>
    <d v="2015-10-11T05:00:00"/>
    <x v="3"/>
    <s v="fiction"/>
  </r>
  <r>
    <x v="2"/>
    <s v="US"/>
    <s v="USD"/>
    <n v="1375313577"/>
    <n v="1372721577"/>
    <b v="0"/>
    <n v="3"/>
    <n v="7"/>
    <b v="0"/>
    <s v="publishing/fiction"/>
    <n v="7.0000000000000001E-3"/>
    <x v="777"/>
    <d v="2013-07-31T23:32:57"/>
    <x v="3"/>
    <s v="fiction"/>
  </r>
  <r>
    <x v="2"/>
    <s v="US"/>
    <s v="USD"/>
    <n v="1398876680"/>
    <n v="1396284680"/>
    <b v="0"/>
    <n v="1"/>
    <n v="2"/>
    <b v="0"/>
    <s v="publishing/fiction"/>
    <n v="4.0000000000000001E-3"/>
    <x v="778"/>
    <d v="2014-04-30T16:51:20"/>
    <x v="3"/>
    <s v="fiction"/>
  </r>
  <r>
    <x v="2"/>
    <s v="US"/>
    <s v="USD"/>
    <n v="1287115200"/>
    <n v="1284567905"/>
    <b v="0"/>
    <n v="6"/>
    <n v="66.666666666666671"/>
    <b v="0"/>
    <s v="publishing/fiction"/>
    <n v="2.6666666666666668E-2"/>
    <x v="779"/>
    <d v="2010-10-15T04:00:00"/>
    <x v="3"/>
    <s v="fiction"/>
  </r>
  <r>
    <x v="0"/>
    <s v="US"/>
    <s v="USD"/>
    <n v="1304439025"/>
    <n v="1301847025"/>
    <b v="0"/>
    <n v="27"/>
    <n v="38.518518518518519"/>
    <b v="1"/>
    <s v="music/rock"/>
    <n v="1.04"/>
    <x v="780"/>
    <d v="2011-05-03T16:10:25"/>
    <x v="4"/>
    <s v="rock"/>
  </r>
  <r>
    <x v="0"/>
    <s v="US"/>
    <s v="USD"/>
    <n v="1370649674"/>
    <n v="1368057674"/>
    <b v="0"/>
    <n v="25"/>
    <n v="42.609200000000001"/>
    <b v="1"/>
    <s v="music/rock"/>
    <n v="1.3315375"/>
    <x v="781"/>
    <d v="2013-06-08T00:01:14"/>
    <x v="4"/>
    <s v="rock"/>
  </r>
  <r>
    <x v="0"/>
    <s v="US"/>
    <s v="USD"/>
    <n v="1345918302"/>
    <n v="1343326302"/>
    <b v="0"/>
    <n v="14"/>
    <n v="50"/>
    <b v="1"/>
    <s v="music/rock"/>
    <n v="1"/>
    <x v="782"/>
    <d v="2012-08-25T18:11:42"/>
    <x v="4"/>
    <s v="rock"/>
  </r>
  <r>
    <x v="0"/>
    <s v="US"/>
    <s v="USD"/>
    <n v="1335564000"/>
    <n v="1332182049"/>
    <b v="0"/>
    <n v="35"/>
    <n v="63.485714285714288"/>
    <b v="1"/>
    <s v="music/rock"/>
    <n v="1.4813333333333334"/>
    <x v="783"/>
    <d v="2012-04-27T22:00:00"/>
    <x v="4"/>
    <s v="rock"/>
  </r>
  <r>
    <x v="0"/>
    <s v="US"/>
    <s v="USD"/>
    <n v="1395023719"/>
    <n v="1391571319"/>
    <b v="0"/>
    <n v="10"/>
    <n v="102.5"/>
    <b v="1"/>
    <s v="music/rock"/>
    <n v="1.0249999999999999"/>
    <x v="784"/>
    <d v="2014-03-17T02:35:19"/>
    <x v="4"/>
    <s v="rock"/>
  </r>
  <r>
    <x v="0"/>
    <s v="US"/>
    <s v="USD"/>
    <n v="1362060915"/>
    <n v="1359468915"/>
    <b v="0"/>
    <n v="29"/>
    <n v="31.142758620689655"/>
    <b v="1"/>
    <s v="music/rock"/>
    <n v="1.8062799999999999"/>
    <x v="785"/>
    <d v="2013-02-28T14:15:15"/>
    <x v="4"/>
    <s v="rock"/>
  </r>
  <r>
    <x v="0"/>
    <s v="US"/>
    <s v="USD"/>
    <n v="1336751220"/>
    <n v="1331774434"/>
    <b v="0"/>
    <n v="44"/>
    <n v="162.27272727272728"/>
    <b v="1"/>
    <s v="music/rock"/>
    <n v="1.4279999999999999"/>
    <x v="786"/>
    <d v="2012-05-11T15:47:00"/>
    <x v="4"/>
    <s v="rock"/>
  </r>
  <r>
    <x v="0"/>
    <s v="US"/>
    <s v="USD"/>
    <n v="1383318226"/>
    <n v="1380726226"/>
    <b v="0"/>
    <n v="17"/>
    <n v="80.588235294117652"/>
    <b v="1"/>
    <s v="music/rock"/>
    <n v="1.1416666666666666"/>
    <x v="787"/>
    <d v="2013-11-01T15:03:46"/>
    <x v="4"/>
    <s v="rock"/>
  </r>
  <r>
    <x v="0"/>
    <s v="US"/>
    <s v="USD"/>
    <n v="1341633540"/>
    <n v="1338336588"/>
    <b v="0"/>
    <n v="34"/>
    <n v="59.85441176470588"/>
    <b v="1"/>
    <s v="music/rock"/>
    <n v="2.03505"/>
    <x v="788"/>
    <d v="2012-07-07T03:59:00"/>
    <x v="4"/>
    <s v="rock"/>
  </r>
  <r>
    <x v="0"/>
    <s v="US"/>
    <s v="USD"/>
    <n v="1358755140"/>
    <n v="1357187280"/>
    <b v="0"/>
    <n v="14"/>
    <n v="132.85714285714286"/>
    <b v="1"/>
    <s v="music/rock"/>
    <n v="1.0941176470588236"/>
    <x v="789"/>
    <d v="2013-01-21T07:59:00"/>
    <x v="4"/>
    <s v="rock"/>
  </r>
  <r>
    <x v="0"/>
    <s v="US"/>
    <s v="USD"/>
    <n v="1359680939"/>
    <n v="1357088939"/>
    <b v="0"/>
    <n v="156"/>
    <n v="92.547820512820508"/>
    <b v="1"/>
    <s v="music/rock"/>
    <n v="1.443746"/>
    <x v="790"/>
    <d v="2013-02-01T01:08:59"/>
    <x v="4"/>
    <s v="rock"/>
  </r>
  <r>
    <x v="0"/>
    <s v="US"/>
    <s v="USD"/>
    <n v="1384322340"/>
    <n v="1381430646"/>
    <b v="0"/>
    <n v="128"/>
    <n v="60.859375"/>
    <b v="1"/>
    <s v="music/rock"/>
    <n v="1.0386666666666666"/>
    <x v="791"/>
    <d v="2013-11-13T05:59:00"/>
    <x v="4"/>
    <s v="rock"/>
  </r>
  <r>
    <x v="0"/>
    <s v="US"/>
    <s v="USD"/>
    <n v="1383861483"/>
    <n v="1381265883"/>
    <b v="0"/>
    <n v="60"/>
    <n v="41.851833333333339"/>
    <b v="1"/>
    <s v="music/rock"/>
    <n v="1.0044440000000001"/>
    <x v="792"/>
    <d v="2013-11-07T21:58:03"/>
    <x v="4"/>
    <s v="rock"/>
  </r>
  <r>
    <x v="0"/>
    <s v="US"/>
    <s v="USD"/>
    <n v="1372827540"/>
    <n v="1371491244"/>
    <b v="0"/>
    <n v="32"/>
    <n v="88.325937499999995"/>
    <b v="1"/>
    <s v="music/rock"/>
    <n v="1.0277927272727272"/>
    <x v="793"/>
    <d v="2013-07-03T04:59:00"/>
    <x v="4"/>
    <s v="rock"/>
  </r>
  <r>
    <x v="0"/>
    <s v="US"/>
    <s v="USD"/>
    <n v="1315242360"/>
    <n v="1310438737"/>
    <b v="0"/>
    <n v="53"/>
    <n v="158.96226415094338"/>
    <b v="1"/>
    <s v="music/rock"/>
    <n v="1.0531250000000001"/>
    <x v="794"/>
    <d v="2011-09-05T17:06:00"/>
    <x v="4"/>
    <s v="rock"/>
  </r>
  <r>
    <x v="0"/>
    <s v="US"/>
    <s v="USD"/>
    <n v="1333774740"/>
    <n v="1330094566"/>
    <b v="0"/>
    <n v="184"/>
    <n v="85.054347826086953"/>
    <b v="1"/>
    <s v="music/rock"/>
    <n v="1.1178571428571429"/>
    <x v="795"/>
    <d v="2012-04-07T04:59:00"/>
    <x v="4"/>
    <s v="rock"/>
  </r>
  <r>
    <x v="0"/>
    <s v="US"/>
    <s v="USD"/>
    <n v="1379279400"/>
    <n v="1376687485"/>
    <b v="0"/>
    <n v="90"/>
    <n v="112.61111111111111"/>
    <b v="1"/>
    <s v="music/rock"/>
    <n v="1.0135000000000001"/>
    <x v="796"/>
    <d v="2013-09-15T21:10:00"/>
    <x v="4"/>
    <s v="rock"/>
  </r>
  <r>
    <x v="0"/>
    <s v="US"/>
    <s v="USD"/>
    <n v="1335672000"/>
    <n v="1332978688"/>
    <b v="0"/>
    <n v="71"/>
    <n v="45.436619718309856"/>
    <b v="1"/>
    <s v="music/rock"/>
    <n v="1.0753333333333333"/>
    <x v="797"/>
    <d v="2012-04-29T04:00:00"/>
    <x v="4"/>
    <s v="rock"/>
  </r>
  <r>
    <x v="0"/>
    <s v="US"/>
    <s v="USD"/>
    <n v="1412086187"/>
    <n v="1409494187"/>
    <b v="0"/>
    <n v="87"/>
    <n v="46.218390804597703"/>
    <b v="1"/>
    <s v="music/rock"/>
    <n v="1.1488571428571428"/>
    <x v="798"/>
    <d v="2014-09-30T14:09:47"/>
    <x v="4"/>
    <s v="rock"/>
  </r>
  <r>
    <x v="0"/>
    <s v="US"/>
    <s v="USD"/>
    <n v="1335542446"/>
    <n v="1332950446"/>
    <b v="0"/>
    <n v="28"/>
    <n v="178.60714285714286"/>
    <b v="1"/>
    <s v="music/rock"/>
    <n v="1.0002"/>
    <x v="799"/>
    <d v="2012-04-27T16:00:46"/>
    <x v="4"/>
    <s v="rock"/>
  </r>
  <r>
    <x v="0"/>
    <s v="GB"/>
    <s v="GBP"/>
    <n v="1410431054"/>
    <n v="1407839054"/>
    <b v="0"/>
    <n v="56"/>
    <n v="40.75"/>
    <b v="1"/>
    <s v="music/rock"/>
    <n v="1.5213333333333334"/>
    <x v="800"/>
    <d v="2014-09-11T10:24:14"/>
    <x v="4"/>
    <s v="rock"/>
  </r>
  <r>
    <x v="0"/>
    <s v="US"/>
    <s v="USD"/>
    <n v="1309547120"/>
    <n v="1306955120"/>
    <b v="0"/>
    <n v="51"/>
    <n v="43.733921568627444"/>
    <b v="1"/>
    <s v="music/rock"/>
    <n v="1.1152149999999998"/>
    <x v="801"/>
    <d v="2011-07-01T19:05:20"/>
    <x v="4"/>
    <s v="rock"/>
  </r>
  <r>
    <x v="0"/>
    <s v="US"/>
    <s v="USD"/>
    <n v="1347854700"/>
    <n v="1343867524"/>
    <b v="0"/>
    <n v="75"/>
    <n v="81.066666666666663"/>
    <b v="1"/>
    <s v="music/rock"/>
    <n v="1.0133333333333334"/>
    <x v="802"/>
    <d v="2012-09-17T04:05:00"/>
    <x v="4"/>
    <s v="rock"/>
  </r>
  <r>
    <x v="0"/>
    <s v="US"/>
    <s v="USD"/>
    <n v="1306630800"/>
    <n v="1304376478"/>
    <b v="0"/>
    <n v="38"/>
    <n v="74.60526315789474"/>
    <b v="1"/>
    <s v="music/rock"/>
    <n v="1.232608695652174"/>
    <x v="803"/>
    <d v="2011-05-29T01:00:00"/>
    <x v="4"/>
    <s v="rock"/>
  </r>
  <r>
    <x v="0"/>
    <s v="US"/>
    <s v="USD"/>
    <n v="1311393540"/>
    <n v="1309919526"/>
    <b v="0"/>
    <n v="18"/>
    <n v="305.55555555555554"/>
    <b v="1"/>
    <s v="music/rock"/>
    <n v="1"/>
    <x v="804"/>
    <d v="2011-07-23T03:59:00"/>
    <x v="4"/>
    <s v="rock"/>
  </r>
  <r>
    <x v="0"/>
    <s v="US"/>
    <s v="USD"/>
    <n v="1310857200"/>
    <n v="1306525512"/>
    <b v="0"/>
    <n v="54"/>
    <n v="58.333333333333336"/>
    <b v="1"/>
    <s v="music/rock"/>
    <n v="1.05"/>
    <x v="805"/>
    <d v="2011-07-16T23:00:00"/>
    <x v="4"/>
    <s v="rock"/>
  </r>
  <r>
    <x v="0"/>
    <s v="US"/>
    <s v="USD"/>
    <n v="1315413339"/>
    <n v="1312821339"/>
    <b v="0"/>
    <n v="71"/>
    <n v="117.67605633802818"/>
    <b v="1"/>
    <s v="music/rock"/>
    <n v="1.0443750000000001"/>
    <x v="806"/>
    <d v="2011-09-07T16:35:39"/>
    <x v="4"/>
    <s v="rock"/>
  </r>
  <r>
    <x v="0"/>
    <s v="US"/>
    <s v="USD"/>
    <n v="1488333600"/>
    <n v="1485270311"/>
    <b v="0"/>
    <n v="57"/>
    <n v="73.771929824561397"/>
    <b v="1"/>
    <s v="music/rock"/>
    <n v="1.05125"/>
    <x v="807"/>
    <d v="2017-03-01T02:00:00"/>
    <x v="4"/>
    <s v="rock"/>
  </r>
  <r>
    <x v="0"/>
    <s v="CA"/>
    <s v="CAD"/>
    <n v="1419224340"/>
    <n v="1416363886"/>
    <b v="0"/>
    <n v="43"/>
    <n v="104.65116279069767"/>
    <b v="1"/>
    <s v="music/rock"/>
    <n v="1"/>
    <x v="808"/>
    <d v="2014-12-22T04:59:00"/>
    <x v="4"/>
    <s v="rock"/>
  </r>
  <r>
    <x v="0"/>
    <s v="US"/>
    <s v="USD"/>
    <n v="1390161630"/>
    <n v="1387569630"/>
    <b v="0"/>
    <n v="52"/>
    <n v="79.82692307692308"/>
    <b v="1"/>
    <s v="music/rock"/>
    <n v="1.03775"/>
    <x v="809"/>
    <d v="2014-01-19T20:00:30"/>
    <x v="4"/>
    <s v="rock"/>
  </r>
  <r>
    <x v="0"/>
    <s v="US"/>
    <s v="USD"/>
    <n v="1346462462"/>
    <n v="1343870462"/>
    <b v="0"/>
    <n v="27"/>
    <n v="58.333333333333336"/>
    <b v="1"/>
    <s v="music/rock"/>
    <n v="1.05"/>
    <x v="810"/>
    <d v="2012-09-01T01:21:02"/>
    <x v="4"/>
    <s v="rock"/>
  </r>
  <r>
    <x v="0"/>
    <s v="US"/>
    <s v="USD"/>
    <n v="1373475120"/>
    <n v="1371569202"/>
    <b v="0"/>
    <n v="12"/>
    <n v="86.666666666666671"/>
    <b v="1"/>
    <s v="music/rock"/>
    <n v="1.04"/>
    <x v="811"/>
    <d v="2013-07-10T16:52:00"/>
    <x v="4"/>
    <s v="rock"/>
  </r>
  <r>
    <x v="0"/>
    <s v="US"/>
    <s v="USD"/>
    <n v="1362146280"/>
    <n v="1357604752"/>
    <b v="0"/>
    <n v="33"/>
    <n v="27.606060606060606"/>
    <b v="1"/>
    <s v="music/rock"/>
    <n v="1.5183333333333333"/>
    <x v="812"/>
    <d v="2013-03-01T13:58:00"/>
    <x v="4"/>
    <s v="rock"/>
  </r>
  <r>
    <x v="0"/>
    <s v="US"/>
    <s v="USD"/>
    <n v="1342825365"/>
    <n v="1340233365"/>
    <b v="0"/>
    <n v="96"/>
    <n v="24.999375000000001"/>
    <b v="1"/>
    <s v="music/rock"/>
    <n v="1.59996"/>
    <x v="813"/>
    <d v="2012-07-20T23:02:45"/>
    <x v="4"/>
    <s v="rock"/>
  </r>
  <r>
    <x v="0"/>
    <s v="US"/>
    <s v="USD"/>
    <n v="1306865040"/>
    <n v="1305568201"/>
    <b v="0"/>
    <n v="28"/>
    <n v="45.464285714285715"/>
    <b v="1"/>
    <s v="music/rock"/>
    <n v="1.2729999999999999"/>
    <x v="814"/>
    <d v="2011-05-31T18:04:00"/>
    <x v="4"/>
    <s v="rock"/>
  </r>
  <r>
    <x v="0"/>
    <s v="US"/>
    <s v="USD"/>
    <n v="1414879303"/>
    <n v="1412287303"/>
    <b v="0"/>
    <n v="43"/>
    <n v="99.534883720930239"/>
    <b v="1"/>
    <s v="music/rock"/>
    <n v="1.07"/>
    <x v="815"/>
    <d v="2014-11-01T22:01:43"/>
    <x v="4"/>
    <s v="rock"/>
  </r>
  <r>
    <x v="0"/>
    <s v="US"/>
    <s v="USD"/>
    <n v="1365489000"/>
    <n v="1362776043"/>
    <b v="0"/>
    <n v="205"/>
    <n v="39.31"/>
    <b v="1"/>
    <s v="music/rock"/>
    <n v="1.1512214285714286"/>
    <x v="816"/>
    <d v="2013-04-09T06:30:00"/>
    <x v="4"/>
    <s v="rock"/>
  </r>
  <r>
    <x v="0"/>
    <s v="US"/>
    <s v="USD"/>
    <n v="1331441940"/>
    <n v="1326810211"/>
    <b v="0"/>
    <n v="23"/>
    <n v="89.419999999999987"/>
    <b v="1"/>
    <s v="music/rock"/>
    <n v="1.3711066666666665"/>
    <x v="817"/>
    <d v="2012-03-11T04:59:00"/>
    <x v="4"/>
    <s v="rock"/>
  </r>
  <r>
    <x v="0"/>
    <s v="US"/>
    <s v="USD"/>
    <n v="1344358860"/>
    <n v="1343682681"/>
    <b v="0"/>
    <n v="19"/>
    <n v="28.684210526315791"/>
    <b v="1"/>
    <s v="music/rock"/>
    <n v="1.5571428571428572"/>
    <x v="818"/>
    <d v="2012-08-07T17:01:00"/>
    <x v="4"/>
    <s v="rock"/>
  </r>
  <r>
    <x v="0"/>
    <s v="US"/>
    <s v="USD"/>
    <n v="1387601040"/>
    <n v="1386806254"/>
    <b v="0"/>
    <n v="14"/>
    <n v="31.071428571428573"/>
    <b v="1"/>
    <s v="music/rock"/>
    <n v="1.0874999999999999"/>
    <x v="819"/>
    <d v="2013-12-21T04:44:00"/>
    <x v="4"/>
    <s v="rock"/>
  </r>
  <r>
    <x v="0"/>
    <s v="US"/>
    <s v="USD"/>
    <n v="1402290000"/>
    <n v="1399666342"/>
    <b v="0"/>
    <n v="38"/>
    <n v="70.55263157894737"/>
    <b v="1"/>
    <s v="music/rock"/>
    <n v="1.3405"/>
    <x v="820"/>
    <d v="2014-06-09T05:00:00"/>
    <x v="4"/>
    <s v="rock"/>
  </r>
  <r>
    <x v="0"/>
    <s v="US"/>
    <s v="USD"/>
    <n v="1430712060"/>
    <n v="1427753265"/>
    <b v="0"/>
    <n v="78"/>
    <n v="224.12820512820514"/>
    <b v="1"/>
    <s v="music/rock"/>
    <n v="1"/>
    <x v="821"/>
    <d v="2015-05-04T04:01:00"/>
    <x v="4"/>
    <s v="rock"/>
  </r>
  <r>
    <x v="0"/>
    <s v="US"/>
    <s v="USD"/>
    <n v="1349477050"/>
    <n v="1346885050"/>
    <b v="0"/>
    <n v="69"/>
    <n v="51.811594202898547"/>
    <b v="1"/>
    <s v="music/rock"/>
    <n v="1.1916666666666667"/>
    <x v="822"/>
    <d v="2012-10-05T22:44:10"/>
    <x v="4"/>
    <s v="rock"/>
  </r>
  <r>
    <x v="0"/>
    <s v="US"/>
    <s v="USD"/>
    <n v="1427062852"/>
    <n v="1424474452"/>
    <b v="0"/>
    <n v="33"/>
    <n v="43.515151515151516"/>
    <b v="1"/>
    <s v="music/rock"/>
    <n v="1.7949999999999999"/>
    <x v="823"/>
    <d v="2015-03-22T22:20:52"/>
    <x v="4"/>
    <s v="rock"/>
  </r>
  <r>
    <x v="0"/>
    <s v="US"/>
    <s v="USD"/>
    <n v="1271573940"/>
    <n v="1268459318"/>
    <b v="0"/>
    <n v="54"/>
    <n v="39.816666666666663"/>
    <b v="1"/>
    <s v="music/rock"/>
    <n v="1.3438124999999999"/>
    <x v="824"/>
    <d v="2010-04-18T06:59:00"/>
    <x v="4"/>
    <s v="rock"/>
  </r>
  <r>
    <x v="0"/>
    <s v="US"/>
    <s v="USD"/>
    <n v="1351495284"/>
    <n v="1349335284"/>
    <b v="0"/>
    <n v="99"/>
    <n v="126.8080808080808"/>
    <b v="1"/>
    <s v="music/rock"/>
    <n v="1.0043200000000001"/>
    <x v="825"/>
    <d v="2012-10-29T07:21:24"/>
    <x v="4"/>
    <s v="rock"/>
  </r>
  <r>
    <x v="0"/>
    <s v="US"/>
    <s v="USD"/>
    <n v="1332719730"/>
    <n v="1330908930"/>
    <b v="0"/>
    <n v="49"/>
    <n v="113.87755102040816"/>
    <b v="1"/>
    <s v="music/rock"/>
    <n v="1.0145454545454546"/>
    <x v="826"/>
    <d v="2012-03-25T23:55:30"/>
    <x v="4"/>
    <s v="rock"/>
  </r>
  <r>
    <x v="0"/>
    <s v="US"/>
    <s v="USD"/>
    <n v="1329248940"/>
    <n v="1326972107"/>
    <b v="0"/>
    <n v="11"/>
    <n v="28.181818181818183"/>
    <b v="1"/>
    <s v="music/rock"/>
    <n v="1.0333333333333334"/>
    <x v="827"/>
    <d v="2012-02-14T19:49:00"/>
    <x v="4"/>
    <s v="rock"/>
  </r>
  <r>
    <x v="0"/>
    <s v="US"/>
    <s v="USD"/>
    <n v="1340641440"/>
    <n v="1339549982"/>
    <b v="0"/>
    <n v="38"/>
    <n v="36.60526315789474"/>
    <b v="1"/>
    <s v="music/rock"/>
    <n v="1.07"/>
    <x v="828"/>
    <d v="2012-06-25T16:24:00"/>
    <x v="4"/>
    <s v="rock"/>
  </r>
  <r>
    <x v="0"/>
    <s v="GB"/>
    <s v="GBP"/>
    <n v="1468437240"/>
    <n v="1463253240"/>
    <b v="0"/>
    <n v="16"/>
    <n v="32.5"/>
    <b v="1"/>
    <s v="music/rock"/>
    <n v="1.04"/>
    <x v="829"/>
    <d v="2016-07-13T19:14:00"/>
    <x v="4"/>
    <s v="rock"/>
  </r>
  <r>
    <x v="0"/>
    <s v="US"/>
    <s v="USD"/>
    <n v="1363952225"/>
    <n v="1361363825"/>
    <b v="0"/>
    <n v="32"/>
    <n v="60.65625"/>
    <b v="1"/>
    <s v="music/rock"/>
    <n v="1.0783333333333334"/>
    <x v="830"/>
    <d v="2013-03-22T11:37:05"/>
    <x v="4"/>
    <s v="rock"/>
  </r>
  <r>
    <x v="0"/>
    <s v="US"/>
    <s v="USD"/>
    <n v="1335540694"/>
    <n v="1332948694"/>
    <b v="0"/>
    <n v="20"/>
    <n v="175"/>
    <b v="1"/>
    <s v="music/rock"/>
    <n v="2.3333333333333335"/>
    <x v="831"/>
    <d v="2012-04-27T15:31:34"/>
    <x v="4"/>
    <s v="rock"/>
  </r>
  <r>
    <x v="0"/>
    <s v="US"/>
    <s v="USD"/>
    <n v="1327133580"/>
    <n v="1321978335"/>
    <b v="0"/>
    <n v="154"/>
    <n v="97.993896103896105"/>
    <b v="1"/>
    <s v="music/rock"/>
    <n v="1.0060706666666666"/>
    <x v="832"/>
    <d v="2012-01-21T08:13:00"/>
    <x v="4"/>
    <s v="rock"/>
  </r>
  <r>
    <x v="0"/>
    <s v="US"/>
    <s v="USD"/>
    <n v="1397941475"/>
    <n v="1395349475"/>
    <b v="0"/>
    <n v="41"/>
    <n v="148.78048780487805"/>
    <b v="1"/>
    <s v="music/rock"/>
    <n v="1.0166666666666666"/>
    <x v="833"/>
    <d v="2014-04-19T21:04:35"/>
    <x v="4"/>
    <s v="rock"/>
  </r>
  <r>
    <x v="0"/>
    <s v="US"/>
    <s v="USD"/>
    <n v="1372651140"/>
    <n v="1369770292"/>
    <b v="0"/>
    <n v="75"/>
    <n v="96.08"/>
    <b v="1"/>
    <s v="music/rock"/>
    <n v="1.3101818181818181"/>
    <x v="834"/>
    <d v="2013-07-01T03:59:00"/>
    <x v="4"/>
    <s v="rock"/>
  </r>
  <r>
    <x v="0"/>
    <s v="US"/>
    <s v="USD"/>
    <n v="1337396400"/>
    <n v="1333709958"/>
    <b v="0"/>
    <n v="40"/>
    <n v="58.625"/>
    <b v="1"/>
    <s v="music/rock"/>
    <n v="1.1725000000000001"/>
    <x v="835"/>
    <d v="2012-05-19T03:00:00"/>
    <x v="4"/>
    <s v="rock"/>
  </r>
  <r>
    <x v="0"/>
    <s v="US"/>
    <s v="USD"/>
    <n v="1381108918"/>
    <n v="1378516918"/>
    <b v="0"/>
    <n v="46"/>
    <n v="109.70695652173914"/>
    <b v="1"/>
    <s v="music/rock"/>
    <n v="1.009304"/>
    <x v="836"/>
    <d v="2013-10-07T01:21:58"/>
    <x v="4"/>
    <s v="rock"/>
  </r>
  <r>
    <x v="0"/>
    <s v="US"/>
    <s v="USD"/>
    <n v="1398988662"/>
    <n v="1396396662"/>
    <b v="0"/>
    <n v="62"/>
    <n v="49.112903225806448"/>
    <b v="1"/>
    <s v="music/rock"/>
    <n v="1.218"/>
    <x v="837"/>
    <d v="2014-05-01T23:57:42"/>
    <x v="4"/>
    <s v="rock"/>
  </r>
  <r>
    <x v="0"/>
    <s v="US"/>
    <s v="USD"/>
    <n v="1326835985"/>
    <n v="1324243985"/>
    <b v="0"/>
    <n v="61"/>
    <n v="47.672131147540981"/>
    <b v="1"/>
    <s v="music/rock"/>
    <n v="1.454"/>
    <x v="838"/>
    <d v="2012-01-17T21:33:05"/>
    <x v="4"/>
    <s v="rock"/>
  </r>
  <r>
    <x v="0"/>
    <s v="US"/>
    <s v="USD"/>
    <n v="1348337956"/>
    <n v="1345745956"/>
    <b v="0"/>
    <n v="96"/>
    <n v="60.737812499999997"/>
    <b v="1"/>
    <s v="music/rock"/>
    <n v="1.166166"/>
    <x v="839"/>
    <d v="2012-09-22T18:19:16"/>
    <x v="4"/>
    <s v="rock"/>
  </r>
  <r>
    <x v="0"/>
    <s v="US"/>
    <s v="USD"/>
    <n v="1474694787"/>
    <n v="1472102787"/>
    <b v="0"/>
    <n v="190"/>
    <n v="63.37715789473684"/>
    <b v="1"/>
    <s v="music/metal"/>
    <n v="1.2041660000000001"/>
    <x v="840"/>
    <d v="2016-09-24T05:26:27"/>
    <x v="4"/>
    <s v="metal"/>
  </r>
  <r>
    <x v="0"/>
    <s v="US"/>
    <s v="USD"/>
    <n v="1415653663"/>
    <n v="1413058063"/>
    <b v="1"/>
    <n v="94"/>
    <n v="53.893617021276597"/>
    <b v="1"/>
    <s v="music/metal"/>
    <n v="1.0132000000000001"/>
    <x v="841"/>
    <d v="2014-11-10T21:07:43"/>
    <x v="4"/>
    <s v="metal"/>
  </r>
  <r>
    <x v="0"/>
    <s v="CA"/>
    <s v="CAD"/>
    <n v="1381723140"/>
    <n v="1378735983"/>
    <b v="1"/>
    <n v="39"/>
    <n v="66.871794871794876"/>
    <b v="1"/>
    <s v="music/metal"/>
    <n v="1.0431999999999999"/>
    <x v="842"/>
    <d v="2013-10-14T03:59:00"/>
    <x v="4"/>
    <s v="metal"/>
  </r>
  <r>
    <x v="0"/>
    <s v="US"/>
    <s v="USD"/>
    <n v="1481184000"/>
    <n v="1479708680"/>
    <b v="0"/>
    <n v="127"/>
    <n v="63.102362204724407"/>
    <b v="1"/>
    <s v="music/metal"/>
    <n v="2.6713333333333331"/>
    <x v="843"/>
    <d v="2016-12-08T08:00:00"/>
    <x v="4"/>
    <s v="metal"/>
  </r>
  <r>
    <x v="0"/>
    <s v="US"/>
    <s v="USD"/>
    <n v="1414817940"/>
    <n v="1411489552"/>
    <b v="1"/>
    <n v="159"/>
    <n v="36.628930817610062"/>
    <b v="1"/>
    <s v="music/metal"/>
    <n v="1.9413333333333334"/>
    <x v="844"/>
    <d v="2014-11-01T04:59:00"/>
    <x v="4"/>
    <s v="metal"/>
  </r>
  <r>
    <x v="0"/>
    <s v="US"/>
    <s v="USD"/>
    <n v="1473047940"/>
    <n v="1469595396"/>
    <b v="0"/>
    <n v="177"/>
    <n v="34.005706214689269"/>
    <b v="1"/>
    <s v="music/metal"/>
    <n v="1.203802"/>
    <x v="845"/>
    <d v="2016-09-05T03:59:00"/>
    <x v="4"/>
    <s v="metal"/>
  </r>
  <r>
    <x v="0"/>
    <s v="GB"/>
    <s v="GBP"/>
    <n v="1394460000"/>
    <n v="1393233855"/>
    <b v="0"/>
    <n v="47"/>
    <n v="28.553404255319148"/>
    <b v="1"/>
    <s v="music/metal"/>
    <n v="1.2200090909090908"/>
    <x v="846"/>
    <d v="2014-03-10T14:00:00"/>
    <x v="4"/>
    <s v="metal"/>
  </r>
  <r>
    <x v="0"/>
    <s v="US"/>
    <s v="USD"/>
    <n v="1436555376"/>
    <n v="1433963376"/>
    <b v="0"/>
    <n v="1"/>
    <n v="10"/>
    <b v="1"/>
    <s v="music/metal"/>
    <n v="1"/>
    <x v="847"/>
    <d v="2015-07-10T19:09:36"/>
    <x v="4"/>
    <s v="metal"/>
  </r>
  <r>
    <x v="0"/>
    <s v="US"/>
    <s v="USD"/>
    <n v="1429038033"/>
    <n v="1426446033"/>
    <b v="0"/>
    <n v="16"/>
    <n v="18.75"/>
    <b v="1"/>
    <s v="music/metal"/>
    <n v="1"/>
    <x v="848"/>
    <d v="2015-04-14T19:00:33"/>
    <x v="4"/>
    <s v="metal"/>
  </r>
  <r>
    <x v="0"/>
    <s v="US"/>
    <s v="USD"/>
    <n v="1426473264"/>
    <n v="1424057664"/>
    <b v="0"/>
    <n v="115"/>
    <n v="41.704347826086959"/>
    <b v="1"/>
    <s v="music/metal"/>
    <n v="1.1990000000000001"/>
    <x v="849"/>
    <d v="2015-03-16T02:34:24"/>
    <x v="4"/>
    <s v="metal"/>
  </r>
  <r>
    <x v="0"/>
    <s v="US"/>
    <s v="USD"/>
    <n v="1461560340"/>
    <n v="1458762717"/>
    <b v="0"/>
    <n v="133"/>
    <n v="46.669172932330824"/>
    <b v="1"/>
    <s v="music/metal"/>
    <n v="1.55175"/>
    <x v="850"/>
    <d v="2016-04-25T04:59:00"/>
    <x v="4"/>
    <s v="metal"/>
  </r>
  <r>
    <x v="0"/>
    <s v="FR"/>
    <s v="EUR"/>
    <n v="1469994300"/>
    <n v="1464815253"/>
    <b v="0"/>
    <n v="70"/>
    <n v="37.271428571428572"/>
    <b v="1"/>
    <s v="music/metal"/>
    <n v="1.3045"/>
    <x v="851"/>
    <d v="2016-07-31T19:45:00"/>
    <x v="4"/>
    <s v="metal"/>
  </r>
  <r>
    <x v="0"/>
    <s v="US"/>
    <s v="USD"/>
    <n v="1477342800"/>
    <n v="1476386395"/>
    <b v="0"/>
    <n v="62"/>
    <n v="59.258064516129032"/>
    <b v="1"/>
    <s v="music/metal"/>
    <n v="1.0497142857142858"/>
    <x v="852"/>
    <d v="2016-10-24T21:00:00"/>
    <x v="4"/>
    <s v="metal"/>
  </r>
  <r>
    <x v="0"/>
    <s v="US"/>
    <s v="USD"/>
    <n v="1424116709"/>
    <n v="1421524709"/>
    <b v="0"/>
    <n v="10"/>
    <n v="30"/>
    <b v="1"/>
    <s v="music/metal"/>
    <n v="1"/>
    <x v="853"/>
    <d v="2015-02-16T19:58:29"/>
    <x v="4"/>
    <s v="metal"/>
  </r>
  <r>
    <x v="0"/>
    <s v="US"/>
    <s v="USD"/>
    <n v="1482901546"/>
    <n v="1480309546"/>
    <b v="0"/>
    <n v="499"/>
    <n v="65.8623246492986"/>
    <b v="1"/>
    <s v="music/metal"/>
    <n v="1.1822050359712231"/>
    <x v="854"/>
    <d v="2016-12-28T05:05:46"/>
    <x v="4"/>
    <s v="metal"/>
  </r>
  <r>
    <x v="0"/>
    <s v="US"/>
    <s v="USD"/>
    <n v="1469329217"/>
    <n v="1466737217"/>
    <b v="0"/>
    <n v="47"/>
    <n v="31.914893617021278"/>
    <b v="1"/>
    <s v="music/metal"/>
    <n v="1.0344827586206897"/>
    <x v="855"/>
    <d v="2016-07-24T03:00:17"/>
    <x v="4"/>
    <s v="metal"/>
  </r>
  <r>
    <x v="0"/>
    <s v="DE"/>
    <s v="EUR"/>
    <n v="1477422000"/>
    <n v="1472282956"/>
    <b v="0"/>
    <n v="28"/>
    <n v="19.464285714285715"/>
    <b v="1"/>
    <s v="music/metal"/>
    <n v="2.1800000000000002"/>
    <x v="856"/>
    <d v="2016-10-25T19:00:00"/>
    <x v="4"/>
    <s v="metal"/>
  </r>
  <r>
    <x v="0"/>
    <s v="ES"/>
    <s v="EUR"/>
    <n v="1448463431"/>
    <n v="1444831031"/>
    <b v="0"/>
    <n v="24"/>
    <n v="50"/>
    <b v="1"/>
    <s v="music/metal"/>
    <n v="1"/>
    <x v="857"/>
    <d v="2015-11-25T14:57:11"/>
    <x v="4"/>
    <s v="metal"/>
  </r>
  <r>
    <x v="0"/>
    <s v="GB"/>
    <s v="GBP"/>
    <n v="1429138740"/>
    <n v="1426528418"/>
    <b v="0"/>
    <n v="76"/>
    <n v="22.737763157894737"/>
    <b v="1"/>
    <s v="music/metal"/>
    <n v="1.4400583333333332"/>
    <x v="858"/>
    <d v="2015-04-15T22:59:00"/>
    <x v="4"/>
    <s v="metal"/>
  </r>
  <r>
    <x v="0"/>
    <s v="US"/>
    <s v="USD"/>
    <n v="1433376000"/>
    <n v="1430768468"/>
    <b v="0"/>
    <n v="98"/>
    <n v="42.724489795918366"/>
    <b v="1"/>
    <s v="music/metal"/>
    <n v="1.0467500000000001"/>
    <x v="859"/>
    <d v="2015-06-04T00:00:00"/>
    <x v="4"/>
    <s v="metal"/>
  </r>
  <r>
    <x v="2"/>
    <s v="US"/>
    <s v="USD"/>
    <n v="1385123713"/>
    <n v="1382528113"/>
    <b v="0"/>
    <n v="48"/>
    <n v="52.916666666666664"/>
    <b v="0"/>
    <s v="music/jazz"/>
    <n v="0.18142857142857144"/>
    <x v="860"/>
    <d v="2013-11-22T12:35:13"/>
    <x v="4"/>
    <s v="jazz"/>
  </r>
  <r>
    <x v="2"/>
    <s v="US"/>
    <s v="USD"/>
    <n v="1474067404"/>
    <n v="1471475404"/>
    <b v="0"/>
    <n v="2"/>
    <n v="50.5"/>
    <b v="0"/>
    <s v="music/jazz"/>
    <n v="2.2444444444444444E-2"/>
    <x v="861"/>
    <d v="2016-09-16T23:10:04"/>
    <x v="4"/>
    <s v="jazz"/>
  </r>
  <r>
    <x v="2"/>
    <s v="GB"/>
    <s v="GBP"/>
    <n v="1384179548"/>
    <n v="1381583948"/>
    <b v="0"/>
    <n v="4"/>
    <n v="42.5"/>
    <b v="0"/>
    <s v="music/jazz"/>
    <n v="3.3999999999999998E-3"/>
    <x v="862"/>
    <d v="2013-11-11T14:19:08"/>
    <x v="4"/>
    <s v="jazz"/>
  </r>
  <r>
    <x v="2"/>
    <s v="US"/>
    <s v="USD"/>
    <n v="1329014966"/>
    <n v="1326422966"/>
    <b v="0"/>
    <n v="5"/>
    <n v="18"/>
    <b v="0"/>
    <s v="music/jazz"/>
    <n v="4.4999999999999998E-2"/>
    <x v="863"/>
    <d v="2012-02-12T02:49:26"/>
    <x v="4"/>
    <s v="jazz"/>
  </r>
  <r>
    <x v="2"/>
    <s v="US"/>
    <s v="USD"/>
    <n v="1381917540"/>
    <n v="1379990038"/>
    <b v="0"/>
    <n v="79"/>
    <n v="34.177215189873415"/>
    <b v="0"/>
    <s v="music/jazz"/>
    <n v="0.41538461538461541"/>
    <x v="864"/>
    <d v="2013-10-16T09:59:00"/>
    <x v="4"/>
    <s v="jazz"/>
  </r>
  <r>
    <x v="2"/>
    <s v="US"/>
    <s v="USD"/>
    <n v="1358361197"/>
    <n v="1353177197"/>
    <b v="0"/>
    <n v="2"/>
    <n v="22.5"/>
    <b v="0"/>
    <s v="music/jazz"/>
    <n v="2.0454545454545454E-2"/>
    <x v="865"/>
    <d v="2013-01-16T18:33:17"/>
    <x v="4"/>
    <s v="jazz"/>
  </r>
  <r>
    <x v="2"/>
    <s v="US"/>
    <s v="USD"/>
    <n v="1425136200"/>
    <n v="1421853518"/>
    <b v="0"/>
    <n v="11"/>
    <n v="58.18181818181818"/>
    <b v="0"/>
    <s v="music/jazz"/>
    <n v="0.18285714285714286"/>
    <x v="866"/>
    <d v="2015-02-28T15:10:00"/>
    <x v="4"/>
    <s v="jazz"/>
  </r>
  <r>
    <x v="2"/>
    <s v="US"/>
    <s v="USD"/>
    <n v="1259643540"/>
    <n v="1254450706"/>
    <b v="0"/>
    <n v="11"/>
    <n v="109.18181818181819"/>
    <b v="0"/>
    <s v="music/jazz"/>
    <n v="0.2402"/>
    <x v="867"/>
    <d v="2009-12-01T04:59:00"/>
    <x v="4"/>
    <s v="jazz"/>
  </r>
  <r>
    <x v="2"/>
    <s v="US"/>
    <s v="USD"/>
    <n v="1389055198"/>
    <n v="1386463198"/>
    <b v="0"/>
    <n v="1"/>
    <n v="50"/>
    <b v="0"/>
    <s v="music/jazz"/>
    <n v="1.1111111111111111E-3"/>
    <x v="868"/>
    <d v="2014-01-07T00:39:58"/>
    <x v="4"/>
    <s v="jazz"/>
  </r>
  <r>
    <x v="2"/>
    <s v="US"/>
    <s v="USD"/>
    <n v="1365448657"/>
    <n v="1362860257"/>
    <b v="0"/>
    <n v="3"/>
    <n v="346.66666666666669"/>
    <b v="0"/>
    <s v="music/jazz"/>
    <n v="0.11818181818181818"/>
    <x v="869"/>
    <d v="2013-04-08T19:17:37"/>
    <x v="4"/>
    <s v="jazz"/>
  </r>
  <r>
    <x v="2"/>
    <s v="GB"/>
    <s v="GBP"/>
    <n v="1377995523"/>
    <n v="1375403523"/>
    <b v="0"/>
    <n v="5"/>
    <n v="12.4"/>
    <b v="0"/>
    <s v="music/jazz"/>
    <n v="3.0999999999999999E-3"/>
    <x v="870"/>
    <d v="2013-09-01T00:32:03"/>
    <x v="4"/>
    <s v="jazz"/>
  </r>
  <r>
    <x v="2"/>
    <s v="US"/>
    <s v="USD"/>
    <n v="1385735295"/>
    <n v="1383139695"/>
    <b v="0"/>
    <n v="12"/>
    <n v="27.083333333333332"/>
    <b v="0"/>
    <s v="music/jazz"/>
    <n v="5.4166666666666669E-2"/>
    <x v="871"/>
    <d v="2013-11-29T14:28:15"/>
    <x v="4"/>
    <s v="jazz"/>
  </r>
  <r>
    <x v="2"/>
    <s v="US"/>
    <s v="USD"/>
    <n v="1299786527"/>
    <n v="1295898527"/>
    <b v="0"/>
    <n v="2"/>
    <n v="32.5"/>
    <b v="0"/>
    <s v="music/jazz"/>
    <n v="8.1250000000000003E-3"/>
    <x v="872"/>
    <d v="2011-03-10T19:48:47"/>
    <x v="4"/>
    <s v="jazz"/>
  </r>
  <r>
    <x v="2"/>
    <s v="US"/>
    <s v="USD"/>
    <n v="1352610040"/>
    <n v="1349150440"/>
    <b v="0"/>
    <n v="5"/>
    <n v="9"/>
    <b v="0"/>
    <s v="music/jazz"/>
    <n v="1.2857142857142857E-2"/>
    <x v="873"/>
    <d v="2012-11-11T05:00:40"/>
    <x v="4"/>
    <s v="jazz"/>
  </r>
  <r>
    <x v="2"/>
    <s v="US"/>
    <s v="USD"/>
    <n v="1367676034"/>
    <n v="1365084034"/>
    <b v="0"/>
    <n v="21"/>
    <n v="34.761904761904759"/>
    <b v="0"/>
    <s v="music/jazz"/>
    <n v="0.24333333333333335"/>
    <x v="874"/>
    <d v="2013-05-04T14:00:34"/>
    <x v="4"/>
    <s v="jazz"/>
  </r>
  <r>
    <x v="2"/>
    <s v="US"/>
    <s v="USD"/>
    <n v="1442856131"/>
    <n v="1441128131"/>
    <b v="0"/>
    <n v="0"/>
    <s v=""/>
    <b v="0"/>
    <s v="music/jazz"/>
    <n v="0"/>
    <x v="875"/>
    <d v="2015-09-21T17:22:11"/>
    <x v="4"/>
    <s v="jazz"/>
  </r>
  <r>
    <x v="2"/>
    <s v="GB"/>
    <s v="GBP"/>
    <n v="1359978927"/>
    <n v="1357127727"/>
    <b v="0"/>
    <n v="45"/>
    <n v="28.577777777777779"/>
    <b v="0"/>
    <s v="music/jazz"/>
    <n v="0.40799492385786801"/>
    <x v="876"/>
    <d v="2013-02-04T11:55:27"/>
    <x v="4"/>
    <s v="jazz"/>
  </r>
  <r>
    <x v="2"/>
    <s v="US"/>
    <s v="USD"/>
    <n v="1387479360"/>
    <n v="1384887360"/>
    <b v="0"/>
    <n v="29"/>
    <n v="46.586206896551722"/>
    <b v="0"/>
    <s v="music/jazz"/>
    <n v="0.67549999999999999"/>
    <x v="877"/>
    <d v="2013-12-19T18:56:00"/>
    <x v="4"/>
    <s v="jazz"/>
  </r>
  <r>
    <x v="2"/>
    <s v="US"/>
    <s v="USD"/>
    <n v="1293082524"/>
    <n v="1290490524"/>
    <b v="0"/>
    <n v="2"/>
    <n v="32.5"/>
    <b v="0"/>
    <s v="music/jazz"/>
    <n v="1.2999999999999999E-2"/>
    <x v="878"/>
    <d v="2010-12-23T05:35:24"/>
    <x v="4"/>
    <s v="jazz"/>
  </r>
  <r>
    <x v="2"/>
    <s v="US"/>
    <s v="USD"/>
    <n v="1338321305"/>
    <n v="1336506905"/>
    <b v="0"/>
    <n v="30"/>
    <n v="21.466666666666665"/>
    <b v="0"/>
    <s v="music/jazz"/>
    <n v="0.30666666666666664"/>
    <x v="879"/>
    <d v="2012-05-29T19:55:05"/>
    <x v="4"/>
    <s v="jazz"/>
  </r>
  <r>
    <x v="2"/>
    <s v="US"/>
    <s v="USD"/>
    <n v="1351582938"/>
    <n v="1348731738"/>
    <b v="0"/>
    <n v="8"/>
    <n v="14.125"/>
    <b v="0"/>
    <s v="music/indie rock"/>
    <n v="2.9894179894179893E-2"/>
    <x v="880"/>
    <d v="2012-10-30T07:42:18"/>
    <x v="4"/>
    <s v="indie rock"/>
  </r>
  <r>
    <x v="2"/>
    <s v="US"/>
    <s v="USD"/>
    <n v="1326520886"/>
    <n v="1322632886"/>
    <b v="0"/>
    <n v="1"/>
    <n v="30"/>
    <b v="0"/>
    <s v="music/indie rock"/>
    <n v="8.0000000000000002E-3"/>
    <x v="881"/>
    <d v="2012-01-14T06:01:26"/>
    <x v="4"/>
    <s v="indie rock"/>
  </r>
  <r>
    <x v="2"/>
    <s v="US"/>
    <s v="USD"/>
    <n v="1315341550"/>
    <n v="1312490350"/>
    <b v="0"/>
    <n v="14"/>
    <n v="21.571428571428573"/>
    <b v="0"/>
    <s v="music/indie rock"/>
    <n v="0.20133333333333334"/>
    <x v="882"/>
    <d v="2011-09-06T20:39:10"/>
    <x v="4"/>
    <s v="indie rock"/>
  </r>
  <r>
    <x v="2"/>
    <s v="US"/>
    <s v="USD"/>
    <n v="1456957635"/>
    <n v="1451773635"/>
    <b v="0"/>
    <n v="24"/>
    <n v="83.375"/>
    <b v="0"/>
    <s v="music/indie rock"/>
    <n v="0.4002"/>
    <x v="883"/>
    <d v="2016-03-02T22:27:15"/>
    <x v="4"/>
    <s v="indie rock"/>
  </r>
  <r>
    <x v="2"/>
    <s v="US"/>
    <s v="USD"/>
    <n v="1336789860"/>
    <n v="1331666146"/>
    <b v="0"/>
    <n v="2"/>
    <n v="10"/>
    <b v="0"/>
    <s v="music/indie rock"/>
    <n v="0.01"/>
    <x v="884"/>
    <d v="2012-05-12T02:31:00"/>
    <x v="4"/>
    <s v="indie rock"/>
  </r>
  <r>
    <x v="2"/>
    <s v="US"/>
    <s v="USD"/>
    <n v="1483137311"/>
    <n v="1481322911"/>
    <b v="0"/>
    <n v="21"/>
    <n v="35.714285714285715"/>
    <b v="0"/>
    <s v="music/indie rock"/>
    <n v="0.75"/>
    <x v="885"/>
    <d v="2016-12-30T22:35:11"/>
    <x v="4"/>
    <s v="indie rock"/>
  </r>
  <r>
    <x v="2"/>
    <s v="US"/>
    <s v="USD"/>
    <n v="1473972813"/>
    <n v="1471812813"/>
    <b v="0"/>
    <n v="7"/>
    <n v="29.285714285714285"/>
    <b v="0"/>
    <s v="music/indie rock"/>
    <n v="0.41"/>
    <x v="886"/>
    <d v="2016-09-15T20:53:33"/>
    <x v="4"/>
    <s v="indie rock"/>
  </r>
  <r>
    <x v="2"/>
    <s v="US"/>
    <s v="USD"/>
    <n v="1338159655"/>
    <n v="1335567655"/>
    <b v="0"/>
    <n v="0"/>
    <s v=""/>
    <b v="0"/>
    <s v="music/indie rock"/>
    <n v="0"/>
    <x v="887"/>
    <d v="2012-05-27T23:00:55"/>
    <x v="4"/>
    <s v="indie rock"/>
  </r>
  <r>
    <x v="2"/>
    <s v="US"/>
    <s v="USD"/>
    <n v="1314856800"/>
    <n v="1311789885"/>
    <b v="0"/>
    <n v="4"/>
    <n v="18"/>
    <b v="0"/>
    <s v="music/indie rock"/>
    <n v="7.1999999999999995E-2"/>
    <x v="888"/>
    <d v="2011-09-01T06:00:00"/>
    <x v="4"/>
    <s v="indie rock"/>
  </r>
  <r>
    <x v="2"/>
    <s v="US"/>
    <s v="USD"/>
    <n v="1412534943"/>
    <n v="1409942943"/>
    <b v="0"/>
    <n v="32"/>
    <n v="73.760000000000005"/>
    <b v="0"/>
    <s v="music/indie rock"/>
    <n v="9.4412800000000005E-2"/>
    <x v="889"/>
    <d v="2014-10-05T18:49:03"/>
    <x v="4"/>
    <s v="indie rock"/>
  </r>
  <r>
    <x v="2"/>
    <s v="US"/>
    <s v="USD"/>
    <n v="1385055979"/>
    <n v="1382460379"/>
    <b v="0"/>
    <n v="4"/>
    <n v="31.25"/>
    <b v="0"/>
    <s v="music/indie rock"/>
    <n v="4.1666666666666664E-2"/>
    <x v="890"/>
    <d v="2013-11-21T17:46:19"/>
    <x v="4"/>
    <s v="indie rock"/>
  </r>
  <r>
    <x v="2"/>
    <s v="US"/>
    <s v="USD"/>
    <n v="1408581930"/>
    <n v="1405989930"/>
    <b v="0"/>
    <n v="9"/>
    <n v="28.888888888888889"/>
    <b v="0"/>
    <s v="music/indie rock"/>
    <n v="3.2500000000000001E-2"/>
    <x v="891"/>
    <d v="2014-08-21T00:45:30"/>
    <x v="4"/>
    <s v="indie rock"/>
  </r>
  <r>
    <x v="2"/>
    <s v="US"/>
    <s v="USD"/>
    <n v="1280635200"/>
    <n v="1273121283"/>
    <b v="0"/>
    <n v="17"/>
    <n v="143.8235294117647"/>
    <b v="0"/>
    <s v="music/indie rock"/>
    <n v="0.40749999999999997"/>
    <x v="892"/>
    <d v="2010-08-01T04:00:00"/>
    <x v="4"/>
    <s v="indie rock"/>
  </r>
  <r>
    <x v="2"/>
    <s v="US"/>
    <s v="USD"/>
    <n v="1427920363"/>
    <n v="1425331963"/>
    <b v="0"/>
    <n v="5"/>
    <n v="40"/>
    <b v="0"/>
    <s v="music/indie rock"/>
    <n v="0.1"/>
    <x v="893"/>
    <d v="2015-04-01T20:32:43"/>
    <x v="4"/>
    <s v="indie rock"/>
  </r>
  <r>
    <x v="2"/>
    <s v="US"/>
    <s v="USD"/>
    <n v="1465169610"/>
    <n v="1462577610"/>
    <b v="0"/>
    <n v="53"/>
    <n v="147.81132075471697"/>
    <b v="0"/>
    <s v="music/indie rock"/>
    <n v="0.39169999999999999"/>
    <x v="894"/>
    <d v="2016-06-05T23:33:30"/>
    <x v="4"/>
    <s v="indie rock"/>
  </r>
  <r>
    <x v="2"/>
    <s v="US"/>
    <s v="USD"/>
    <n v="1287975829"/>
    <n v="1284087829"/>
    <b v="0"/>
    <n v="7"/>
    <n v="27.857142857142858"/>
    <b v="0"/>
    <s v="music/indie rock"/>
    <n v="2.4375000000000001E-2"/>
    <x v="895"/>
    <d v="2010-10-25T03:03:49"/>
    <x v="4"/>
    <s v="indie rock"/>
  </r>
  <r>
    <x v="2"/>
    <s v="US"/>
    <s v="USD"/>
    <n v="1440734400"/>
    <n v="1438549026"/>
    <b v="0"/>
    <n v="72"/>
    <n v="44.444444444444443"/>
    <b v="0"/>
    <s v="music/indie rock"/>
    <n v="0.4"/>
    <x v="896"/>
    <d v="2015-08-28T04:00:00"/>
    <x v="4"/>
    <s v="indie rock"/>
  </r>
  <r>
    <x v="2"/>
    <s v="US"/>
    <s v="USD"/>
    <n v="1354123908"/>
    <n v="1351528308"/>
    <b v="0"/>
    <n v="0"/>
    <s v=""/>
    <b v="0"/>
    <s v="music/indie rock"/>
    <n v="0"/>
    <x v="897"/>
    <d v="2012-11-28T17:31:48"/>
    <x v="4"/>
    <s v="indie rock"/>
  </r>
  <r>
    <x v="2"/>
    <s v="US"/>
    <s v="USD"/>
    <n v="1326651110"/>
    <n v="1322763110"/>
    <b v="0"/>
    <n v="2"/>
    <n v="35"/>
    <b v="0"/>
    <s v="music/indie rock"/>
    <n v="2.8000000000000001E-2"/>
    <x v="898"/>
    <d v="2012-01-15T18:11:50"/>
    <x v="4"/>
    <s v="indie rock"/>
  </r>
  <r>
    <x v="2"/>
    <s v="US"/>
    <s v="USD"/>
    <n v="1306549362"/>
    <n v="1302661362"/>
    <b v="0"/>
    <n v="8"/>
    <n v="35"/>
    <b v="0"/>
    <s v="music/indie rock"/>
    <n v="0.37333333333333335"/>
    <x v="899"/>
    <d v="2011-05-28T02:22:42"/>
    <x v="4"/>
    <s v="indie rock"/>
  </r>
  <r>
    <x v="2"/>
    <s v="US"/>
    <s v="USD"/>
    <n v="1459365802"/>
    <n v="1456777402"/>
    <b v="0"/>
    <n v="2"/>
    <n v="10.5"/>
    <b v="0"/>
    <s v="music/jazz"/>
    <n v="4.1999999999999997E-3"/>
    <x v="900"/>
    <d v="2016-03-30T19:23:22"/>
    <x v="4"/>
    <s v="jazz"/>
  </r>
  <r>
    <x v="2"/>
    <s v="US"/>
    <s v="USD"/>
    <n v="1276024260"/>
    <n v="1272050914"/>
    <b v="0"/>
    <n v="0"/>
    <s v=""/>
    <b v="0"/>
    <s v="music/jazz"/>
    <n v="0"/>
    <x v="901"/>
    <d v="2010-06-08T19:11:00"/>
    <x v="4"/>
    <s v="jazz"/>
  </r>
  <r>
    <x v="2"/>
    <s v="US"/>
    <s v="USD"/>
    <n v="1409412600"/>
    <n v="1404947422"/>
    <b v="0"/>
    <n v="3"/>
    <n v="30"/>
    <b v="0"/>
    <s v="music/jazz"/>
    <n v="3.0000000000000001E-3"/>
    <x v="902"/>
    <d v="2014-08-30T15:30:00"/>
    <x v="4"/>
    <s v="jazz"/>
  </r>
  <r>
    <x v="2"/>
    <s v="US"/>
    <s v="USD"/>
    <n v="1348367100"/>
    <n v="1346180780"/>
    <b v="0"/>
    <n v="4"/>
    <n v="40"/>
    <b v="0"/>
    <s v="music/jazz"/>
    <n v="3.2000000000000001E-2"/>
    <x v="903"/>
    <d v="2012-09-23T02:25:00"/>
    <x v="4"/>
    <s v="jazz"/>
  </r>
  <r>
    <x v="2"/>
    <s v="US"/>
    <s v="USD"/>
    <n v="1451786137"/>
    <n v="1449194137"/>
    <b v="0"/>
    <n v="3"/>
    <n v="50.333333333333336"/>
    <b v="0"/>
    <s v="music/jazz"/>
    <n v="3.0200000000000001E-3"/>
    <x v="904"/>
    <d v="2016-01-03T01:55:37"/>
    <x v="4"/>
    <s v="jazz"/>
  </r>
  <r>
    <x v="2"/>
    <s v="US"/>
    <s v="USD"/>
    <n v="1295847926"/>
    <n v="1290663926"/>
    <b v="0"/>
    <n v="6"/>
    <n v="32.666666666666664"/>
    <b v="0"/>
    <s v="music/jazz"/>
    <n v="3.0153846153846153E-2"/>
    <x v="905"/>
    <d v="2011-01-24T05:45:26"/>
    <x v="4"/>
    <s v="jazz"/>
  </r>
  <r>
    <x v="2"/>
    <s v="US"/>
    <s v="USD"/>
    <n v="1394681590"/>
    <n v="1392093190"/>
    <b v="0"/>
    <n v="0"/>
    <s v=""/>
    <b v="0"/>
    <s v="music/jazz"/>
    <n v="0"/>
    <x v="906"/>
    <d v="2014-03-13T03:33:10"/>
    <x v="4"/>
    <s v="jazz"/>
  </r>
  <r>
    <x v="2"/>
    <s v="US"/>
    <s v="USD"/>
    <n v="1315715823"/>
    <n v="1313123823"/>
    <b v="0"/>
    <n v="0"/>
    <s v=""/>
    <b v="0"/>
    <s v="music/jazz"/>
    <n v="0"/>
    <x v="907"/>
    <d v="2011-09-11T04:37:03"/>
    <x v="4"/>
    <s v="jazz"/>
  </r>
  <r>
    <x v="2"/>
    <s v="US"/>
    <s v="USD"/>
    <n v="1280206740"/>
    <n v="1276283655"/>
    <b v="0"/>
    <n v="0"/>
    <s v=""/>
    <b v="0"/>
    <s v="music/jazz"/>
    <n v="0"/>
    <x v="908"/>
    <d v="2010-07-27T04:59:00"/>
    <x v="4"/>
    <s v="jazz"/>
  </r>
  <r>
    <x v="2"/>
    <s v="US"/>
    <s v="USD"/>
    <n v="1343016000"/>
    <n v="1340296440"/>
    <b v="0"/>
    <n v="8"/>
    <n v="65"/>
    <b v="0"/>
    <s v="music/jazz"/>
    <n v="3.2500000000000001E-2"/>
    <x v="909"/>
    <d v="2012-07-23T04:00:00"/>
    <x v="4"/>
    <s v="jazz"/>
  </r>
  <r>
    <x v="2"/>
    <s v="GB"/>
    <s v="GBP"/>
    <n v="1488546319"/>
    <n v="1483362319"/>
    <b v="0"/>
    <n v="5"/>
    <n v="24.6"/>
    <b v="0"/>
    <s v="music/jazz"/>
    <n v="0.22363636363636363"/>
    <x v="910"/>
    <d v="2017-03-03T13:05:19"/>
    <x v="4"/>
    <s v="jazz"/>
  </r>
  <r>
    <x v="2"/>
    <s v="US"/>
    <s v="USD"/>
    <n v="1390522045"/>
    <n v="1388707645"/>
    <b v="0"/>
    <n v="0"/>
    <s v=""/>
    <b v="0"/>
    <s v="music/jazz"/>
    <n v="0"/>
    <x v="911"/>
    <d v="2014-01-24T00:07:25"/>
    <x v="4"/>
    <s v="jazz"/>
  </r>
  <r>
    <x v="2"/>
    <s v="US"/>
    <s v="USD"/>
    <n v="1355197047"/>
    <n v="1350009447"/>
    <b v="0"/>
    <n v="2"/>
    <n v="15"/>
    <b v="0"/>
    <s v="music/jazz"/>
    <n v="8.5714285714285719E-3"/>
    <x v="912"/>
    <d v="2012-12-11T03:37:27"/>
    <x v="4"/>
    <s v="jazz"/>
  </r>
  <r>
    <x v="2"/>
    <s v="US"/>
    <s v="USD"/>
    <n v="1336188019"/>
    <n v="1333596019"/>
    <b v="0"/>
    <n v="24"/>
    <n v="82.583333333333329"/>
    <b v="0"/>
    <s v="music/jazz"/>
    <n v="6.6066666666666662E-2"/>
    <x v="913"/>
    <d v="2012-05-05T03:20:19"/>
    <x v="4"/>
    <s v="jazz"/>
  </r>
  <r>
    <x v="2"/>
    <s v="US"/>
    <s v="USD"/>
    <n v="1345918747"/>
    <n v="1343326747"/>
    <b v="0"/>
    <n v="0"/>
    <s v=""/>
    <b v="0"/>
    <s v="music/jazz"/>
    <n v="0"/>
    <x v="914"/>
    <d v="2012-08-25T18:19:07"/>
    <x v="4"/>
    <s v="jazz"/>
  </r>
  <r>
    <x v="2"/>
    <s v="US"/>
    <s v="USD"/>
    <n v="1330577940"/>
    <n v="1327853914"/>
    <b v="0"/>
    <n v="9"/>
    <n v="41.666666666666664"/>
    <b v="0"/>
    <s v="music/jazz"/>
    <n v="5.7692307692307696E-2"/>
    <x v="915"/>
    <d v="2012-03-01T04:59:00"/>
    <x v="4"/>
    <s v="jazz"/>
  </r>
  <r>
    <x v="2"/>
    <s v="US"/>
    <s v="USD"/>
    <n v="1287723600"/>
    <n v="1284409734"/>
    <b v="0"/>
    <n v="0"/>
    <s v=""/>
    <b v="0"/>
    <s v="music/jazz"/>
    <n v="0"/>
    <x v="916"/>
    <d v="2010-10-22T05:00:00"/>
    <x v="4"/>
    <s v="jazz"/>
  </r>
  <r>
    <x v="2"/>
    <s v="US"/>
    <s v="USD"/>
    <n v="1405305000"/>
    <n v="1402612730"/>
    <b v="0"/>
    <n v="1"/>
    <n v="30"/>
    <b v="0"/>
    <s v="music/jazz"/>
    <n v="6.0000000000000001E-3"/>
    <x v="917"/>
    <d v="2014-07-14T02:30:00"/>
    <x v="4"/>
    <s v="jazz"/>
  </r>
  <r>
    <x v="2"/>
    <s v="GB"/>
    <s v="GBP"/>
    <n v="1417474761"/>
    <n v="1414879161"/>
    <b v="0"/>
    <n v="10"/>
    <n v="19.600000000000001"/>
    <b v="0"/>
    <s v="music/jazz"/>
    <n v="5.0256410256410255E-2"/>
    <x v="918"/>
    <d v="2014-12-01T22:59:21"/>
    <x v="4"/>
    <s v="jazz"/>
  </r>
  <r>
    <x v="2"/>
    <s v="US"/>
    <s v="USD"/>
    <n v="1355930645"/>
    <n v="1352906645"/>
    <b v="0"/>
    <n v="1"/>
    <n v="100"/>
    <b v="0"/>
    <s v="music/jazz"/>
    <n v="5.0000000000000001E-3"/>
    <x v="919"/>
    <d v="2012-12-19T15:24:05"/>
    <x v="4"/>
    <s v="jazz"/>
  </r>
  <r>
    <x v="2"/>
    <s v="US"/>
    <s v="USD"/>
    <n v="1384448822"/>
    <n v="1381853222"/>
    <b v="0"/>
    <n v="0"/>
    <s v=""/>
    <b v="0"/>
    <s v="music/jazz"/>
    <n v="0"/>
    <x v="920"/>
    <d v="2013-11-14T17:07:02"/>
    <x v="4"/>
    <s v="jazz"/>
  </r>
  <r>
    <x v="2"/>
    <s v="US"/>
    <s v="USD"/>
    <n v="1323666376"/>
    <n v="1320033976"/>
    <b v="0"/>
    <n v="20"/>
    <n v="231.75"/>
    <b v="0"/>
    <s v="music/jazz"/>
    <n v="0.309"/>
    <x v="921"/>
    <d v="2011-12-12T05:06:16"/>
    <x v="4"/>
    <s v="jazz"/>
  </r>
  <r>
    <x v="2"/>
    <s v="US"/>
    <s v="USD"/>
    <n v="1412167393"/>
    <n v="1409143393"/>
    <b v="0"/>
    <n v="30"/>
    <n v="189.33333333333334"/>
    <b v="0"/>
    <s v="music/jazz"/>
    <n v="0.21037037037037037"/>
    <x v="922"/>
    <d v="2014-10-01T12:43:13"/>
    <x v="4"/>
    <s v="jazz"/>
  </r>
  <r>
    <x v="2"/>
    <s v="US"/>
    <s v="USD"/>
    <n v="1416614523"/>
    <n v="1414018923"/>
    <b v="0"/>
    <n v="6"/>
    <n v="55"/>
    <b v="0"/>
    <s v="music/jazz"/>
    <n v="2.1999999999999999E-2"/>
    <x v="923"/>
    <d v="2014-11-22T00:02:03"/>
    <x v="4"/>
    <s v="jazz"/>
  </r>
  <r>
    <x v="2"/>
    <s v="US"/>
    <s v="USD"/>
    <n v="1360795069"/>
    <n v="1358203069"/>
    <b v="0"/>
    <n v="15"/>
    <n v="21.8"/>
    <b v="0"/>
    <s v="music/jazz"/>
    <n v="0.109"/>
    <x v="924"/>
    <d v="2013-02-13T22:37:49"/>
    <x v="4"/>
    <s v="jazz"/>
  </r>
  <r>
    <x v="2"/>
    <s v="US"/>
    <s v="USD"/>
    <n v="1385590111"/>
    <n v="1382994511"/>
    <b v="0"/>
    <n v="5"/>
    <n v="32"/>
    <b v="0"/>
    <s v="music/jazz"/>
    <n v="2.6666666666666668E-2"/>
    <x v="925"/>
    <d v="2013-11-27T22:08:31"/>
    <x v="4"/>
    <s v="jazz"/>
  </r>
  <r>
    <x v="2"/>
    <s v="US"/>
    <s v="USD"/>
    <n v="1278628800"/>
    <n v="1276043330"/>
    <b v="0"/>
    <n v="0"/>
    <s v=""/>
    <b v="0"/>
    <s v="music/jazz"/>
    <n v="0"/>
    <x v="926"/>
    <d v="2010-07-08T22:40:00"/>
    <x v="4"/>
    <s v="jazz"/>
  </r>
  <r>
    <x v="2"/>
    <s v="US"/>
    <s v="USD"/>
    <n v="1337024695"/>
    <n v="1334432695"/>
    <b v="0"/>
    <n v="0"/>
    <s v=""/>
    <b v="0"/>
    <s v="music/jazz"/>
    <n v="0"/>
    <x v="927"/>
    <d v="2012-05-14T19:44:55"/>
    <x v="4"/>
    <s v="jazz"/>
  </r>
  <r>
    <x v="2"/>
    <s v="US"/>
    <s v="USD"/>
    <n v="1353196800"/>
    <n v="1348864913"/>
    <b v="0"/>
    <n v="28"/>
    <n v="56.25"/>
    <b v="0"/>
    <s v="music/jazz"/>
    <n v="0.10862068965517241"/>
    <x v="928"/>
    <d v="2012-11-18T00:00:00"/>
    <x v="4"/>
    <s v="jazz"/>
  </r>
  <r>
    <x v="2"/>
    <s v="US"/>
    <s v="USD"/>
    <n v="1333946569"/>
    <n v="1331358169"/>
    <b v="0"/>
    <n v="0"/>
    <s v=""/>
    <b v="0"/>
    <s v="music/jazz"/>
    <n v="0"/>
    <x v="929"/>
    <d v="2012-04-09T04:42:49"/>
    <x v="4"/>
    <s v="jazz"/>
  </r>
  <r>
    <x v="2"/>
    <s v="US"/>
    <s v="USD"/>
    <n v="1277501520"/>
    <n v="1273874306"/>
    <b v="0"/>
    <n v="5"/>
    <n v="69"/>
    <b v="0"/>
    <s v="music/jazz"/>
    <n v="0.38333333333333336"/>
    <x v="930"/>
    <d v="2010-06-25T21:32:00"/>
    <x v="4"/>
    <s v="jazz"/>
  </r>
  <r>
    <x v="2"/>
    <s v="GB"/>
    <s v="GBP"/>
    <n v="1395007200"/>
    <n v="1392021502"/>
    <b v="0"/>
    <n v="7"/>
    <n v="18.714285714285715"/>
    <b v="0"/>
    <s v="music/jazz"/>
    <n v="6.5500000000000003E-2"/>
    <x v="931"/>
    <d v="2014-03-16T22:00:00"/>
    <x v="4"/>
    <s v="jazz"/>
  </r>
  <r>
    <x v="2"/>
    <s v="US"/>
    <s v="USD"/>
    <n v="1363990545"/>
    <n v="1360106145"/>
    <b v="0"/>
    <n v="30"/>
    <n v="46.033333333333331"/>
    <b v="0"/>
    <s v="music/jazz"/>
    <n v="0.14536842105263159"/>
    <x v="932"/>
    <d v="2013-03-22T22:15:45"/>
    <x v="4"/>
    <s v="jazz"/>
  </r>
  <r>
    <x v="2"/>
    <s v="US"/>
    <s v="USD"/>
    <n v="1399867409"/>
    <n v="1394683409"/>
    <b v="0"/>
    <n v="2"/>
    <n v="60"/>
    <b v="0"/>
    <s v="music/jazz"/>
    <n v="0.06"/>
    <x v="933"/>
    <d v="2014-05-12T04:03:29"/>
    <x v="4"/>
    <s v="jazz"/>
  </r>
  <r>
    <x v="2"/>
    <s v="CA"/>
    <s v="CAD"/>
    <n v="1399183200"/>
    <n v="1396633284"/>
    <b v="0"/>
    <n v="30"/>
    <n v="50.666666666666664"/>
    <b v="0"/>
    <s v="music/jazz"/>
    <n v="0.30399999999999999"/>
    <x v="934"/>
    <d v="2014-05-04T06:00:00"/>
    <x v="4"/>
    <s v="jazz"/>
  </r>
  <r>
    <x v="2"/>
    <s v="US"/>
    <s v="USD"/>
    <n v="1454054429"/>
    <n v="1451462429"/>
    <b v="0"/>
    <n v="2"/>
    <n v="25"/>
    <b v="0"/>
    <s v="music/jazz"/>
    <n v="1.4285714285714285E-2"/>
    <x v="935"/>
    <d v="2016-01-29T08:00:29"/>
    <x v="4"/>
    <s v="jazz"/>
  </r>
  <r>
    <x v="2"/>
    <s v="US"/>
    <s v="USD"/>
    <n v="1326916800"/>
    <n v="1323131689"/>
    <b v="0"/>
    <n v="0"/>
    <s v=""/>
    <b v="0"/>
    <s v="music/jazz"/>
    <n v="0"/>
    <x v="936"/>
    <d v="2012-01-18T20:00:00"/>
    <x v="4"/>
    <s v="jazz"/>
  </r>
  <r>
    <x v="2"/>
    <s v="US"/>
    <s v="USD"/>
    <n v="1383509357"/>
    <n v="1380913757"/>
    <b v="0"/>
    <n v="2"/>
    <n v="20"/>
    <b v="0"/>
    <s v="music/jazz"/>
    <n v="1.1428571428571429E-2"/>
    <x v="937"/>
    <d v="2013-11-03T20:09:17"/>
    <x v="4"/>
    <s v="jazz"/>
  </r>
  <r>
    <x v="2"/>
    <s v="US"/>
    <s v="USD"/>
    <n v="1346585448"/>
    <n v="1343993448"/>
    <b v="0"/>
    <n v="1"/>
    <n v="25"/>
    <b v="0"/>
    <s v="music/jazz"/>
    <n v="3.5714285714285713E-3"/>
    <x v="938"/>
    <d v="2012-09-02T11:30:48"/>
    <x v="4"/>
    <s v="jazz"/>
  </r>
  <r>
    <x v="2"/>
    <s v="US"/>
    <s v="USD"/>
    <n v="1372622280"/>
    <n v="1369246738"/>
    <b v="0"/>
    <n v="2"/>
    <n v="20"/>
    <b v="0"/>
    <s v="music/jazz"/>
    <n v="1.4545454545454545E-2"/>
    <x v="939"/>
    <d v="2013-06-30T19:58:00"/>
    <x v="4"/>
    <s v="jazz"/>
  </r>
  <r>
    <x v="2"/>
    <s v="US"/>
    <s v="USD"/>
    <n v="1439251926"/>
    <n v="1435363926"/>
    <b v="0"/>
    <n v="14"/>
    <n v="110.28571428571429"/>
    <b v="0"/>
    <s v="technology/wearables"/>
    <n v="0.17155555555555554"/>
    <x v="940"/>
    <d v="2015-08-11T00:12:06"/>
    <x v="2"/>
    <s v="wearables"/>
  </r>
  <r>
    <x v="2"/>
    <s v="US"/>
    <s v="USD"/>
    <n v="1486693145"/>
    <n v="1484101145"/>
    <b v="0"/>
    <n v="31"/>
    <n v="37.451612903225808"/>
    <b v="0"/>
    <s v="technology/wearables"/>
    <n v="2.3220000000000001E-2"/>
    <x v="941"/>
    <d v="2017-02-10T02:19:05"/>
    <x v="2"/>
    <s v="wearables"/>
  </r>
  <r>
    <x v="2"/>
    <s v="US"/>
    <s v="USD"/>
    <n v="1455826460"/>
    <n v="1452716060"/>
    <b v="0"/>
    <n v="16"/>
    <n v="41.75"/>
    <b v="0"/>
    <s v="technology/wearables"/>
    <n v="8.9066666666666669E-2"/>
    <x v="942"/>
    <d v="2016-02-18T20:14:20"/>
    <x v="2"/>
    <s v="wearables"/>
  </r>
  <r>
    <x v="2"/>
    <s v="US"/>
    <s v="USD"/>
    <n v="1480438905"/>
    <n v="1477843305"/>
    <b v="0"/>
    <n v="12"/>
    <n v="24.083333333333332"/>
    <b v="0"/>
    <s v="technology/wearables"/>
    <n v="9.633333333333334E-2"/>
    <x v="943"/>
    <d v="2016-11-29T17:01:45"/>
    <x v="2"/>
    <s v="wearables"/>
  </r>
  <r>
    <x v="2"/>
    <s v="US"/>
    <s v="USD"/>
    <n v="1460988000"/>
    <n v="1458050450"/>
    <b v="0"/>
    <n v="96"/>
    <n v="69.40625"/>
    <b v="0"/>
    <s v="technology/wearables"/>
    <n v="0.13325999999999999"/>
    <x v="944"/>
    <d v="2016-04-18T14:00:00"/>
    <x v="2"/>
    <s v="wearables"/>
  </r>
  <r>
    <x v="2"/>
    <s v="FR"/>
    <s v="EUR"/>
    <n v="1487462340"/>
    <n v="1482958626"/>
    <b v="0"/>
    <n v="16"/>
    <n v="155.25"/>
    <b v="0"/>
    <s v="technology/wearables"/>
    <n v="2.4840000000000001E-2"/>
    <x v="945"/>
    <d v="2017-02-18T23:59:00"/>
    <x v="2"/>
    <s v="wearables"/>
  </r>
  <r>
    <x v="2"/>
    <s v="US"/>
    <s v="USD"/>
    <n v="1473444048"/>
    <n v="1470852048"/>
    <b v="0"/>
    <n v="5"/>
    <n v="57.2"/>
    <b v="0"/>
    <s v="technology/wearables"/>
    <n v="1.9066666666666666E-2"/>
    <x v="946"/>
    <d v="2016-09-09T18:00:48"/>
    <x v="2"/>
    <s v="wearables"/>
  </r>
  <r>
    <x v="2"/>
    <s v="US"/>
    <s v="USD"/>
    <n v="1467312306"/>
    <n v="1462128306"/>
    <b v="0"/>
    <n v="0"/>
    <s v=""/>
    <b v="0"/>
    <s v="technology/wearables"/>
    <n v="0"/>
    <x v="947"/>
    <d v="2016-06-30T18:45:06"/>
    <x v="2"/>
    <s v="wearables"/>
  </r>
  <r>
    <x v="2"/>
    <s v="NL"/>
    <s v="EUR"/>
    <n v="1457812364"/>
    <n v="1455220364"/>
    <b v="0"/>
    <n v="8"/>
    <n v="60"/>
    <b v="0"/>
    <s v="technology/wearables"/>
    <n v="0.12"/>
    <x v="948"/>
    <d v="2016-03-12T19:52:44"/>
    <x v="2"/>
    <s v="wearables"/>
  </r>
  <r>
    <x v="2"/>
    <s v="DE"/>
    <s v="EUR"/>
    <n v="1456016576"/>
    <n v="1450832576"/>
    <b v="0"/>
    <n v="7"/>
    <n v="39"/>
    <b v="0"/>
    <s v="technology/wearables"/>
    <n v="1.3650000000000001E-2"/>
    <x v="949"/>
    <d v="2016-02-21T01:02:56"/>
    <x v="2"/>
    <s v="wearables"/>
  </r>
  <r>
    <x v="2"/>
    <s v="CA"/>
    <s v="CAD"/>
    <n v="1453053661"/>
    <n v="1450461661"/>
    <b v="0"/>
    <n v="24"/>
    <n v="58.416666666666664"/>
    <b v="0"/>
    <s v="technology/wearables"/>
    <n v="0.28039999999999998"/>
    <x v="950"/>
    <d v="2016-01-17T18:01:01"/>
    <x v="2"/>
    <s v="wearables"/>
  </r>
  <r>
    <x v="2"/>
    <s v="US"/>
    <s v="USD"/>
    <n v="1465054872"/>
    <n v="1461166872"/>
    <b v="0"/>
    <n v="121"/>
    <n v="158.63636363636363"/>
    <b v="0"/>
    <s v="technology/wearables"/>
    <n v="0.38390000000000002"/>
    <x v="951"/>
    <d v="2016-06-04T15:41:12"/>
    <x v="2"/>
    <s v="wearables"/>
  </r>
  <r>
    <x v="2"/>
    <s v="US"/>
    <s v="USD"/>
    <n v="1479483812"/>
    <n v="1476888212"/>
    <b v="0"/>
    <n v="196"/>
    <n v="99.857142857142861"/>
    <b v="0"/>
    <s v="technology/wearables"/>
    <n v="0.39942857142857141"/>
    <x v="952"/>
    <d v="2016-11-18T15:43:32"/>
    <x v="2"/>
    <s v="wearables"/>
  </r>
  <r>
    <x v="2"/>
    <s v="US"/>
    <s v="USD"/>
    <n v="1422158199"/>
    <n v="1419566199"/>
    <b v="0"/>
    <n v="5"/>
    <n v="25.2"/>
    <b v="0"/>
    <s v="technology/wearables"/>
    <n v="8.3999999999999995E-3"/>
    <x v="953"/>
    <d v="2015-01-25T03:56:39"/>
    <x v="2"/>
    <s v="wearables"/>
  </r>
  <r>
    <x v="2"/>
    <s v="US"/>
    <s v="USD"/>
    <n v="1440100839"/>
    <n v="1436472039"/>
    <b v="0"/>
    <n v="73"/>
    <n v="89.191780821917803"/>
    <b v="0"/>
    <s v="technology/wearables"/>
    <n v="0.43406666666666666"/>
    <x v="954"/>
    <d v="2015-08-20T20:00:39"/>
    <x v="2"/>
    <s v="wearables"/>
  </r>
  <r>
    <x v="2"/>
    <s v="US"/>
    <s v="USD"/>
    <n v="1473750300"/>
    <n v="1470294300"/>
    <b v="0"/>
    <n v="93"/>
    <n v="182.6236559139785"/>
    <b v="0"/>
    <s v="technology/wearables"/>
    <n v="5.6613333333333335E-2"/>
    <x v="955"/>
    <d v="2016-09-13T07:05:00"/>
    <x v="2"/>
    <s v="wearables"/>
  </r>
  <r>
    <x v="2"/>
    <s v="US"/>
    <s v="USD"/>
    <n v="1430081759"/>
    <n v="1424901359"/>
    <b v="0"/>
    <n v="17"/>
    <n v="50.647058823529413"/>
    <b v="0"/>
    <s v="technology/wearables"/>
    <n v="1.7219999999999999E-2"/>
    <x v="956"/>
    <d v="2015-04-26T20:55:59"/>
    <x v="2"/>
    <s v="wearables"/>
  </r>
  <r>
    <x v="2"/>
    <s v="US"/>
    <s v="USD"/>
    <n v="1479392133"/>
    <n v="1476710133"/>
    <b v="0"/>
    <n v="7"/>
    <n v="33.285714285714285"/>
    <b v="0"/>
    <s v="technology/wearables"/>
    <n v="1.9416666666666665E-2"/>
    <x v="957"/>
    <d v="2016-11-17T14:15:33"/>
    <x v="2"/>
    <s v="wearables"/>
  </r>
  <r>
    <x v="2"/>
    <s v="US"/>
    <s v="USD"/>
    <n v="1428641940"/>
    <n v="1426792563"/>
    <b v="0"/>
    <n v="17"/>
    <n v="51.823529411764703"/>
    <b v="0"/>
    <s v="technology/wearables"/>
    <n v="0.11328275684711328"/>
    <x v="958"/>
    <d v="2015-04-10T04:59:00"/>
    <x v="2"/>
    <s v="wearables"/>
  </r>
  <r>
    <x v="2"/>
    <s v="US"/>
    <s v="USD"/>
    <n v="1421640665"/>
    <n v="1419048665"/>
    <b v="0"/>
    <n v="171"/>
    <n v="113.62573099415205"/>
    <b v="0"/>
    <s v="technology/wearables"/>
    <n v="0.3886"/>
    <x v="959"/>
    <d v="2015-01-19T04:11:05"/>
    <x v="2"/>
    <s v="wearables"/>
  </r>
  <r>
    <x v="2"/>
    <s v="US"/>
    <s v="USD"/>
    <n v="1489500155"/>
    <n v="1485874955"/>
    <b v="0"/>
    <n v="188"/>
    <n v="136.46276595744681"/>
    <b v="0"/>
    <s v="technology/wearables"/>
    <n v="0.46100628930817611"/>
    <x v="960"/>
    <d v="2017-03-14T14:02:35"/>
    <x v="2"/>
    <s v="wearables"/>
  </r>
  <r>
    <x v="2"/>
    <s v="US"/>
    <s v="USD"/>
    <n v="1487617200"/>
    <n v="1483634335"/>
    <b v="0"/>
    <n v="110"/>
    <n v="364.35454545454547"/>
    <b v="0"/>
    <s v="technology/wearables"/>
    <n v="0.42188421052631581"/>
    <x v="961"/>
    <d v="2017-02-20T19:00:00"/>
    <x v="2"/>
    <s v="wearables"/>
  </r>
  <r>
    <x v="2"/>
    <s v="US"/>
    <s v="USD"/>
    <n v="1455210353"/>
    <n v="1451927153"/>
    <b v="0"/>
    <n v="37"/>
    <n v="19.243243243243242"/>
    <b v="0"/>
    <s v="technology/wearables"/>
    <n v="0.2848"/>
    <x v="962"/>
    <d v="2016-02-11T17:05:53"/>
    <x v="2"/>
    <s v="wearables"/>
  </r>
  <r>
    <x v="2"/>
    <s v="US"/>
    <s v="USD"/>
    <n v="1476717319"/>
    <n v="1473693319"/>
    <b v="0"/>
    <n v="9"/>
    <n v="41.888888888888886"/>
    <b v="0"/>
    <s v="technology/wearables"/>
    <n v="1.0771428571428571E-2"/>
    <x v="963"/>
    <d v="2016-10-17T15:15:19"/>
    <x v="2"/>
    <s v="wearables"/>
  </r>
  <r>
    <x v="2"/>
    <s v="CA"/>
    <s v="CAD"/>
    <n v="1441119919"/>
    <n v="1437663919"/>
    <b v="0"/>
    <n v="29"/>
    <n v="30.310344827586206"/>
    <b v="0"/>
    <s v="technology/wearables"/>
    <n v="7.9909090909090902E-3"/>
    <x v="964"/>
    <d v="2015-09-01T15:05:19"/>
    <x v="2"/>
    <s v="wearables"/>
  </r>
  <r>
    <x v="2"/>
    <s v="US"/>
    <s v="USD"/>
    <n v="1477454340"/>
    <n v="1474676646"/>
    <b v="0"/>
    <n v="6"/>
    <n v="49.666666666666664"/>
    <b v="0"/>
    <s v="technology/wearables"/>
    <n v="1.192E-2"/>
    <x v="965"/>
    <d v="2016-10-26T03:59:00"/>
    <x v="2"/>
    <s v="wearables"/>
  </r>
  <r>
    <x v="2"/>
    <s v="US"/>
    <s v="USD"/>
    <n v="1475766932"/>
    <n v="1473174932"/>
    <b v="0"/>
    <n v="30"/>
    <n v="59.2"/>
    <b v="0"/>
    <s v="technology/wearables"/>
    <n v="0.14799999999999999"/>
    <x v="966"/>
    <d v="2016-10-06T15:15:32"/>
    <x v="2"/>
    <s v="wearables"/>
  </r>
  <r>
    <x v="2"/>
    <s v="US"/>
    <s v="USD"/>
    <n v="1461301574"/>
    <n v="1456121174"/>
    <b v="0"/>
    <n v="81"/>
    <n v="43.97530864197531"/>
    <b v="0"/>
    <s v="technology/wearables"/>
    <n v="0.17810000000000001"/>
    <x v="967"/>
    <d v="2016-04-22T05:06:14"/>
    <x v="2"/>
    <s v="wearables"/>
  </r>
  <r>
    <x v="2"/>
    <s v="US"/>
    <s v="USD"/>
    <n v="1408134034"/>
    <n v="1405542034"/>
    <b v="0"/>
    <n v="4"/>
    <n v="26.5"/>
    <b v="0"/>
    <s v="technology/wearables"/>
    <n v="1.325E-2"/>
    <x v="968"/>
    <d v="2014-08-15T20:20:34"/>
    <x v="2"/>
    <s v="wearables"/>
  </r>
  <r>
    <x v="2"/>
    <s v="MX"/>
    <s v="MXN"/>
    <n v="1486624607"/>
    <n v="1483773407"/>
    <b v="0"/>
    <n v="11"/>
    <n v="1272.7272727272727"/>
    <b v="0"/>
    <s v="technology/wearables"/>
    <n v="0.46666666666666667"/>
    <x v="969"/>
    <d v="2017-02-09T07:16:47"/>
    <x v="2"/>
    <s v="wearables"/>
  </r>
  <r>
    <x v="2"/>
    <s v="CA"/>
    <s v="CAD"/>
    <n v="1485147540"/>
    <n v="1481951853"/>
    <b v="0"/>
    <n v="14"/>
    <n v="164"/>
    <b v="0"/>
    <s v="technology/wearables"/>
    <n v="0.4592"/>
    <x v="970"/>
    <d v="2017-01-23T04:59:00"/>
    <x v="2"/>
    <s v="wearables"/>
  </r>
  <r>
    <x v="2"/>
    <s v="US"/>
    <s v="USD"/>
    <n v="1433178060"/>
    <n v="1429290060"/>
    <b v="0"/>
    <n v="5"/>
    <n v="45.2"/>
    <b v="0"/>
    <s v="technology/wearables"/>
    <n v="2.2599999999999999E-3"/>
    <x v="971"/>
    <d v="2015-06-01T17:01:00"/>
    <x v="2"/>
    <s v="wearables"/>
  </r>
  <r>
    <x v="2"/>
    <s v="US"/>
    <s v="USD"/>
    <n v="1409813940"/>
    <n v="1407271598"/>
    <b v="0"/>
    <n v="45"/>
    <n v="153.88888888888889"/>
    <b v="0"/>
    <s v="technology/wearables"/>
    <n v="0.34625"/>
    <x v="972"/>
    <d v="2014-09-04T06:59:00"/>
    <x v="2"/>
    <s v="wearables"/>
  </r>
  <r>
    <x v="2"/>
    <s v="US"/>
    <s v="USD"/>
    <n v="1447032093"/>
    <n v="1441844493"/>
    <b v="0"/>
    <n v="8"/>
    <n v="51.375"/>
    <b v="0"/>
    <s v="technology/wearables"/>
    <n v="2.0549999999999999E-2"/>
    <x v="973"/>
    <d v="2015-11-09T01:21:33"/>
    <x v="2"/>
    <s v="wearables"/>
  </r>
  <r>
    <x v="2"/>
    <s v="US"/>
    <s v="USD"/>
    <n v="1458925156"/>
    <n v="1456336756"/>
    <b v="0"/>
    <n v="3"/>
    <n v="93.333333333333329"/>
    <b v="0"/>
    <s v="technology/wearables"/>
    <n v="5.5999999999999999E-3"/>
    <x v="974"/>
    <d v="2016-03-25T16:59:16"/>
    <x v="2"/>
    <s v="wearables"/>
  </r>
  <r>
    <x v="2"/>
    <s v="US"/>
    <s v="USD"/>
    <n v="1467132185"/>
    <n v="1461948185"/>
    <b v="0"/>
    <n v="24"/>
    <n v="108.625"/>
    <b v="0"/>
    <s v="technology/wearables"/>
    <n v="2.6069999999999999E-2"/>
    <x v="975"/>
    <d v="2016-06-28T16:43:05"/>
    <x v="2"/>
    <s v="wearables"/>
  </r>
  <r>
    <x v="2"/>
    <s v="AU"/>
    <s v="AUD"/>
    <n v="1439515497"/>
    <n v="1435627497"/>
    <b v="0"/>
    <n v="18"/>
    <n v="160.5"/>
    <b v="0"/>
    <s v="technology/wearables"/>
    <n v="1.9259999999999999E-2"/>
    <x v="976"/>
    <d v="2015-08-14T01:24:57"/>
    <x v="2"/>
    <s v="wearables"/>
  </r>
  <r>
    <x v="2"/>
    <s v="AT"/>
    <s v="EUR"/>
    <n v="1456094197"/>
    <n v="1453502197"/>
    <b v="0"/>
    <n v="12"/>
    <n v="75.75"/>
    <b v="0"/>
    <s v="technology/wearables"/>
    <n v="0.33666666666666667"/>
    <x v="977"/>
    <d v="2016-02-21T22:36:37"/>
    <x v="2"/>
    <s v="wearables"/>
  </r>
  <r>
    <x v="2"/>
    <s v="SE"/>
    <s v="SEK"/>
    <n v="1456385101"/>
    <n v="1453793101"/>
    <b v="0"/>
    <n v="123"/>
    <n v="790.83739837398377"/>
    <b v="0"/>
    <s v="technology/wearables"/>
    <n v="0.5626326718299024"/>
    <x v="978"/>
    <d v="2016-02-25T07:25:01"/>
    <x v="2"/>
    <s v="wearables"/>
  </r>
  <r>
    <x v="2"/>
    <s v="US"/>
    <s v="USD"/>
    <n v="1466449140"/>
    <n v="1463392828"/>
    <b v="0"/>
    <n v="96"/>
    <n v="301.93916666666667"/>
    <b v="0"/>
    <s v="technology/wearables"/>
    <n v="0.82817600000000002"/>
    <x v="979"/>
    <d v="2016-06-20T18:59:00"/>
    <x v="2"/>
    <s v="wearables"/>
  </r>
  <r>
    <x v="2"/>
    <s v="US"/>
    <s v="USD"/>
    <n v="1417387322"/>
    <n v="1413495722"/>
    <b v="0"/>
    <n v="31"/>
    <n v="47.935483870967744"/>
    <b v="0"/>
    <s v="technology/wearables"/>
    <n v="0.14860000000000001"/>
    <x v="980"/>
    <d v="2014-11-30T22:42:02"/>
    <x v="2"/>
    <s v="wearables"/>
  </r>
  <r>
    <x v="2"/>
    <s v="US"/>
    <s v="USD"/>
    <n v="1407624222"/>
    <n v="1405032222"/>
    <b v="0"/>
    <n v="4"/>
    <n v="2.75"/>
    <b v="0"/>
    <s v="technology/wearables"/>
    <n v="1.2375123751237513E-4"/>
    <x v="981"/>
    <d v="2014-08-09T22:43:42"/>
    <x v="2"/>
    <s v="wearables"/>
  </r>
  <r>
    <x v="2"/>
    <s v="US"/>
    <s v="USD"/>
    <n v="1475431486"/>
    <n v="1472839486"/>
    <b v="0"/>
    <n v="3"/>
    <n v="1"/>
    <b v="0"/>
    <s v="technology/wearables"/>
    <n v="1.7142857142857143E-4"/>
    <x v="982"/>
    <d v="2016-10-02T18:04:46"/>
    <x v="2"/>
    <s v="wearables"/>
  </r>
  <r>
    <x v="2"/>
    <s v="ES"/>
    <s v="EUR"/>
    <n v="1471985640"/>
    <n v="1469289685"/>
    <b v="0"/>
    <n v="179"/>
    <n v="171.79329608938548"/>
    <b v="0"/>
    <s v="technology/wearables"/>
    <n v="0.2950613611721471"/>
    <x v="983"/>
    <d v="2016-08-23T20:54:00"/>
    <x v="2"/>
    <s v="wearables"/>
  </r>
  <r>
    <x v="2"/>
    <s v="US"/>
    <s v="USD"/>
    <n v="1427507208"/>
    <n v="1424918808"/>
    <b v="0"/>
    <n v="3"/>
    <n v="35.333333333333336"/>
    <b v="0"/>
    <s v="technology/wearables"/>
    <n v="1.06E-2"/>
    <x v="984"/>
    <d v="2015-03-28T01:46:48"/>
    <x v="2"/>
    <s v="wearables"/>
  </r>
  <r>
    <x v="2"/>
    <s v="DE"/>
    <s v="EUR"/>
    <n v="1451602800"/>
    <n v="1449011610"/>
    <b v="0"/>
    <n v="23"/>
    <n v="82.086956521739125"/>
    <b v="0"/>
    <s v="technology/wearables"/>
    <n v="6.2933333333333327E-2"/>
    <x v="985"/>
    <d v="2015-12-31T23:00:00"/>
    <x v="2"/>
    <s v="wearables"/>
  </r>
  <r>
    <x v="2"/>
    <s v="GB"/>
    <s v="GBP"/>
    <n v="1452384000"/>
    <n v="1447698300"/>
    <b v="0"/>
    <n v="23"/>
    <n v="110.8695652173913"/>
    <b v="0"/>
    <s v="technology/wearables"/>
    <n v="0.1275"/>
    <x v="986"/>
    <d v="2016-01-10T00:00:00"/>
    <x v="2"/>
    <s v="wearables"/>
  </r>
  <r>
    <x v="2"/>
    <s v="NL"/>
    <s v="EUR"/>
    <n v="1403507050"/>
    <n v="1400051050"/>
    <b v="0"/>
    <n v="41"/>
    <n v="161.21951219512195"/>
    <b v="0"/>
    <s v="technology/wearables"/>
    <n v="0.13220000000000001"/>
    <x v="987"/>
    <d v="2014-06-23T07:04:10"/>
    <x v="2"/>
    <s v="wearables"/>
  </r>
  <r>
    <x v="2"/>
    <s v="IT"/>
    <s v="EUR"/>
    <n v="1475310825"/>
    <n v="1472718825"/>
    <b v="0"/>
    <n v="0"/>
    <s v=""/>
    <b v="0"/>
    <s v="technology/wearables"/>
    <n v="0"/>
    <x v="988"/>
    <d v="2016-10-01T08:33:45"/>
    <x v="2"/>
    <s v="wearables"/>
  </r>
  <r>
    <x v="2"/>
    <s v="US"/>
    <s v="USD"/>
    <n v="1475101495"/>
    <n v="1472509495"/>
    <b v="0"/>
    <n v="32"/>
    <n v="52.40625"/>
    <b v="0"/>
    <s v="technology/wearables"/>
    <n v="0.16769999999999999"/>
    <x v="989"/>
    <d v="2016-09-28T22:24:55"/>
    <x v="2"/>
    <s v="wearables"/>
  </r>
  <r>
    <x v="2"/>
    <s v="US"/>
    <s v="USD"/>
    <n v="1409770164"/>
    <n v="1407178164"/>
    <b v="0"/>
    <n v="2"/>
    <n v="13"/>
    <b v="0"/>
    <s v="technology/wearables"/>
    <n v="1.0399999999999999E-3"/>
    <x v="990"/>
    <d v="2014-09-03T18:49:24"/>
    <x v="2"/>
    <s v="wearables"/>
  </r>
  <r>
    <x v="2"/>
    <s v="GB"/>
    <s v="GBP"/>
    <n v="1468349460"/>
    <n v="1466186988"/>
    <b v="0"/>
    <n v="7"/>
    <n v="30.285714285714285"/>
    <b v="0"/>
    <s v="technology/wearables"/>
    <n v="4.24E-2"/>
    <x v="991"/>
    <d v="2016-07-12T18:51:00"/>
    <x v="2"/>
    <s v="wearables"/>
  </r>
  <r>
    <x v="2"/>
    <s v="US"/>
    <s v="USD"/>
    <n v="1462655519"/>
    <n v="1457475119"/>
    <b v="0"/>
    <n v="4"/>
    <n v="116.75"/>
    <b v="0"/>
    <s v="technology/wearables"/>
    <n v="4.6699999999999997E-3"/>
    <x v="992"/>
    <d v="2016-05-07T21:11:59"/>
    <x v="2"/>
    <s v="wearables"/>
  </r>
  <r>
    <x v="2"/>
    <s v="US"/>
    <s v="USD"/>
    <n v="1478926800"/>
    <n v="1476054568"/>
    <b v="0"/>
    <n v="196"/>
    <n v="89.59693877551021"/>
    <b v="0"/>
    <s v="technology/wearables"/>
    <n v="0.25087142857142858"/>
    <x v="993"/>
    <d v="2016-11-12T05:00:00"/>
    <x v="2"/>
    <s v="wearables"/>
  </r>
  <r>
    <x v="2"/>
    <s v="US"/>
    <s v="USD"/>
    <n v="1417388340"/>
    <n v="1412835530"/>
    <b v="0"/>
    <n v="11"/>
    <n v="424.45454545454544"/>
    <b v="0"/>
    <s v="technology/wearables"/>
    <n v="2.3345000000000001E-2"/>
    <x v="994"/>
    <d v="2014-11-30T22:59:00"/>
    <x v="2"/>
    <s v="wearables"/>
  </r>
  <r>
    <x v="2"/>
    <s v="US"/>
    <s v="USD"/>
    <n v="1417276800"/>
    <n v="1415140480"/>
    <b v="0"/>
    <n v="9"/>
    <n v="80.666666666666671"/>
    <b v="0"/>
    <s v="technology/wearables"/>
    <n v="7.2599999999999998E-2"/>
    <x v="995"/>
    <d v="2014-11-29T16:00:00"/>
    <x v="2"/>
    <s v="wearables"/>
  </r>
  <r>
    <x v="2"/>
    <s v="US"/>
    <s v="USD"/>
    <n v="1406474820"/>
    <n v="1403902060"/>
    <b v="0"/>
    <n v="5"/>
    <n v="13"/>
    <b v="0"/>
    <s v="technology/wearables"/>
    <n v="1.6250000000000001E-2"/>
    <x v="996"/>
    <d v="2014-07-27T15:27:00"/>
    <x v="2"/>
    <s v="wearables"/>
  </r>
  <r>
    <x v="2"/>
    <s v="US"/>
    <s v="USD"/>
    <n v="1417145297"/>
    <n v="1414549697"/>
    <b v="0"/>
    <n v="8"/>
    <n v="8.125"/>
    <b v="0"/>
    <s v="technology/wearables"/>
    <n v="1.2999999999999999E-2"/>
    <x v="997"/>
    <d v="2014-11-28T03:28:17"/>
    <x v="2"/>
    <s v="wearables"/>
  </r>
  <r>
    <x v="2"/>
    <s v="CA"/>
    <s v="CAD"/>
    <n v="1447909401"/>
    <n v="1444017801"/>
    <b v="0"/>
    <n v="229"/>
    <n v="153.42794759825327"/>
    <b v="0"/>
    <s v="technology/wearables"/>
    <n v="0.58558333333333334"/>
    <x v="998"/>
    <d v="2015-11-19T05:03:21"/>
    <x v="2"/>
    <s v="wearables"/>
  </r>
  <r>
    <x v="2"/>
    <s v="CA"/>
    <s v="CAD"/>
    <n v="1415865720"/>
    <n v="1413270690"/>
    <b v="0"/>
    <n v="40"/>
    <n v="292.07499999999999"/>
    <b v="0"/>
    <s v="technology/wearables"/>
    <n v="7.7886666666666673E-2"/>
    <x v="999"/>
    <d v="2014-11-13T08:02:00"/>
    <x v="2"/>
    <s v="wearables"/>
  </r>
  <r>
    <x v="1"/>
    <s v="US"/>
    <s v="USD"/>
    <n v="1489537560"/>
    <n v="1484357160"/>
    <b v="0"/>
    <n v="6"/>
    <n v="3304"/>
    <b v="0"/>
    <s v="technology/wearables"/>
    <n v="2.2157147647256063E-2"/>
    <x v="1000"/>
    <d v="2017-03-15T00:26:00"/>
    <x v="2"/>
    <s v="wearables"/>
  </r>
  <r>
    <x v="1"/>
    <s v="GB"/>
    <s v="GBP"/>
    <n v="1485796613"/>
    <n v="1481908613"/>
    <b v="0"/>
    <n v="4"/>
    <n v="1300"/>
    <b v="0"/>
    <s v="technology/wearables"/>
    <n v="1.04"/>
    <x v="1001"/>
    <d v="2017-01-30T17:16:53"/>
    <x v="2"/>
    <s v="wearables"/>
  </r>
  <r>
    <x v="1"/>
    <s v="US"/>
    <s v="USD"/>
    <n v="1450331940"/>
    <n v="1447777514"/>
    <b v="0"/>
    <n v="22"/>
    <n v="134.54545454545453"/>
    <b v="0"/>
    <s v="technology/wearables"/>
    <n v="0.29602960296029601"/>
    <x v="1002"/>
    <d v="2015-12-17T05:59:00"/>
    <x v="2"/>
    <s v="wearables"/>
  </r>
  <r>
    <x v="1"/>
    <s v="FR"/>
    <s v="EUR"/>
    <n v="1489680061"/>
    <n v="1487091661"/>
    <b v="0"/>
    <n v="15"/>
    <n v="214.06666666666666"/>
    <b v="0"/>
    <s v="technology/wearables"/>
    <n v="0.16055"/>
    <x v="1003"/>
    <d v="2017-03-16T16:01:01"/>
    <x v="2"/>
    <s v="wearables"/>
  </r>
  <r>
    <x v="1"/>
    <s v="US"/>
    <s v="USD"/>
    <n v="1455814827"/>
    <n v="1453222827"/>
    <b v="0"/>
    <n v="95"/>
    <n v="216.33684210526314"/>
    <b v="0"/>
    <s v="technology/wearables"/>
    <n v="0.82208000000000003"/>
    <x v="1004"/>
    <d v="2016-02-18T17:00:27"/>
    <x v="2"/>
    <s v="wearables"/>
  </r>
  <r>
    <x v="1"/>
    <s v="US"/>
    <s v="USD"/>
    <n v="1446217183"/>
    <n v="1443538783"/>
    <b v="0"/>
    <n v="161"/>
    <n v="932.31055900621118"/>
    <b v="0"/>
    <s v="technology/wearables"/>
    <n v="0.75051000000000001"/>
    <x v="1005"/>
    <d v="2015-10-30T14:59:43"/>
    <x v="2"/>
    <s v="wearables"/>
  </r>
  <r>
    <x v="1"/>
    <s v="US"/>
    <s v="USD"/>
    <n v="1418368260"/>
    <n v="1417654672"/>
    <b v="0"/>
    <n v="8"/>
    <n v="29.25"/>
    <b v="0"/>
    <s v="technology/wearables"/>
    <n v="5.8500000000000003E-2"/>
    <x v="1006"/>
    <d v="2014-12-12T07:11:00"/>
    <x v="2"/>
    <s v="wearables"/>
  </r>
  <r>
    <x v="1"/>
    <s v="US"/>
    <s v="USD"/>
    <n v="1481727623"/>
    <n v="1478095223"/>
    <b v="0"/>
    <n v="76"/>
    <n v="174.94736842105263"/>
    <b v="0"/>
    <s v="technology/wearables"/>
    <n v="0.44319999999999998"/>
    <x v="1007"/>
    <d v="2016-12-14T15:00:23"/>
    <x v="2"/>
    <s v="wearables"/>
  </r>
  <r>
    <x v="1"/>
    <s v="MX"/>
    <s v="MXN"/>
    <n v="1482953115"/>
    <n v="1480361115"/>
    <b v="0"/>
    <n v="1"/>
    <n v="250"/>
    <b v="0"/>
    <s v="technology/wearables"/>
    <n v="2.6737967914438501E-3"/>
    <x v="1008"/>
    <d v="2016-12-28T19:25:15"/>
    <x v="2"/>
    <s v="wearables"/>
  </r>
  <r>
    <x v="1"/>
    <s v="US"/>
    <s v="USD"/>
    <n v="1466346646"/>
    <n v="1463754646"/>
    <b v="0"/>
    <n v="101"/>
    <n v="65"/>
    <b v="0"/>
    <s v="technology/wearables"/>
    <n v="0.1313"/>
    <x v="1009"/>
    <d v="2016-06-19T14:30:46"/>
    <x v="2"/>
    <s v="wearables"/>
  </r>
  <r>
    <x v="1"/>
    <s v="US"/>
    <s v="USD"/>
    <n v="1473044340"/>
    <n v="1468180462"/>
    <b v="0"/>
    <n v="4"/>
    <n v="55"/>
    <b v="0"/>
    <s v="technology/wearables"/>
    <n v="1.9088937093275488E-3"/>
    <x v="1010"/>
    <d v="2016-09-05T02:59:00"/>
    <x v="2"/>
    <s v="wearables"/>
  </r>
  <r>
    <x v="1"/>
    <s v="US"/>
    <s v="USD"/>
    <n v="1418938395"/>
    <n v="1415050395"/>
    <b v="0"/>
    <n v="1"/>
    <n v="75"/>
    <b v="0"/>
    <s v="technology/wearables"/>
    <n v="3.7499999999999999E-3"/>
    <x v="1011"/>
    <d v="2014-12-18T21:33:15"/>
    <x v="2"/>
    <s v="wearables"/>
  </r>
  <r>
    <x v="1"/>
    <s v="US"/>
    <s v="USD"/>
    <n v="1485254052"/>
    <n v="1481366052"/>
    <b v="0"/>
    <n v="775"/>
    <n v="1389.3561935483872"/>
    <b v="0"/>
    <s v="technology/wearables"/>
    <n v="215.35021"/>
    <x v="1012"/>
    <d v="2017-01-24T10:34:12"/>
    <x v="2"/>
    <s v="wearables"/>
  </r>
  <r>
    <x v="1"/>
    <s v="US"/>
    <s v="USD"/>
    <n v="1451419200"/>
    <n v="1449000056"/>
    <b v="0"/>
    <n v="90"/>
    <n v="95.911111111111111"/>
    <b v="0"/>
    <s v="technology/wearables"/>
    <n v="0.34527999999999998"/>
    <x v="1013"/>
    <d v="2015-12-29T20:00:00"/>
    <x v="2"/>
    <s v="wearables"/>
  </r>
  <r>
    <x v="1"/>
    <s v="US"/>
    <s v="USD"/>
    <n v="1420070615"/>
    <n v="1415750615"/>
    <b v="0"/>
    <n v="16"/>
    <n v="191.25"/>
    <b v="0"/>
    <s v="technology/wearables"/>
    <n v="0.30599999999999999"/>
    <x v="1014"/>
    <d v="2015-01-01T00:03:35"/>
    <x v="2"/>
    <s v="wearables"/>
  </r>
  <r>
    <x v="1"/>
    <s v="CH"/>
    <s v="CHF"/>
    <n v="1448489095"/>
    <n v="1445893495"/>
    <b v="0"/>
    <n v="6"/>
    <n v="40"/>
    <b v="0"/>
    <s v="technology/wearables"/>
    <n v="2.6666666666666668E-2"/>
    <x v="1015"/>
    <d v="2015-11-25T22:04:55"/>
    <x v="2"/>
    <s v="wearables"/>
  </r>
  <r>
    <x v="1"/>
    <s v="US"/>
    <s v="USD"/>
    <n v="1459992856"/>
    <n v="1456108456"/>
    <b v="0"/>
    <n v="38"/>
    <n v="74.78947368421052"/>
    <b v="0"/>
    <s v="technology/wearables"/>
    <n v="2.8420000000000001E-2"/>
    <x v="1016"/>
    <d v="2016-04-07T01:34:16"/>
    <x v="2"/>
    <s v="wearables"/>
  </r>
  <r>
    <x v="1"/>
    <s v="US"/>
    <s v="USD"/>
    <n v="1448125935"/>
    <n v="1444666335"/>
    <b v="0"/>
    <n v="355"/>
    <n v="161.11830985915492"/>
    <b v="0"/>
    <s v="technology/wearables"/>
    <n v="0.22878799999999999"/>
    <x v="1017"/>
    <d v="2015-11-21T17:12:15"/>
    <x v="2"/>
    <s v="wearables"/>
  </r>
  <r>
    <x v="1"/>
    <s v="US"/>
    <s v="USD"/>
    <n v="1468496933"/>
    <n v="1465904933"/>
    <b v="0"/>
    <n v="7"/>
    <n v="88.714285714285708"/>
    <b v="0"/>
    <s v="technology/wearables"/>
    <n v="3.1050000000000001E-2"/>
    <x v="1018"/>
    <d v="2016-07-14T11:48:53"/>
    <x v="2"/>
    <s v="wearables"/>
  </r>
  <r>
    <x v="1"/>
    <s v="US"/>
    <s v="USD"/>
    <n v="1423092149"/>
    <n v="1420500149"/>
    <b v="0"/>
    <n v="400"/>
    <n v="53.25"/>
    <b v="0"/>
    <s v="technology/wearables"/>
    <n v="0.47333333333333333"/>
    <x v="1019"/>
    <d v="2015-02-04T23:22:29"/>
    <x v="2"/>
    <s v="wearables"/>
  </r>
  <r>
    <x v="0"/>
    <s v="CA"/>
    <s v="CAD"/>
    <n v="1433206020"/>
    <n v="1430617209"/>
    <b v="0"/>
    <n v="30"/>
    <n v="106.2"/>
    <b v="1"/>
    <s v="music/electronic music"/>
    <n v="2.0554838709677421"/>
    <x v="1020"/>
    <d v="2015-06-02T00:47:00"/>
    <x v="4"/>
    <s v="electronic music"/>
  </r>
  <r>
    <x v="0"/>
    <s v="US"/>
    <s v="USD"/>
    <n v="1445054400"/>
    <n v="1443074571"/>
    <b v="1"/>
    <n v="478"/>
    <n v="22.079728033472804"/>
    <b v="1"/>
    <s v="music/electronic music"/>
    <n v="3.5180366666666667"/>
    <x v="1021"/>
    <d v="2015-10-17T04:00:00"/>
    <x v="4"/>
    <s v="electronic music"/>
  </r>
  <r>
    <x v="0"/>
    <s v="US"/>
    <s v="USD"/>
    <n v="1431876677"/>
    <n v="1429284677"/>
    <b v="1"/>
    <n v="74"/>
    <n v="31.054054054054053"/>
    <b v="1"/>
    <s v="music/electronic music"/>
    <n v="1.149"/>
    <x v="1022"/>
    <d v="2015-05-17T15:31:17"/>
    <x v="4"/>
    <s v="electronic music"/>
  </r>
  <r>
    <x v="0"/>
    <s v="GB"/>
    <s v="GBP"/>
    <n v="1434837861"/>
    <n v="1432245861"/>
    <b v="0"/>
    <n v="131"/>
    <n v="36.206106870229007"/>
    <b v="1"/>
    <s v="music/electronic music"/>
    <n v="2.3715000000000002"/>
    <x v="1023"/>
    <d v="2015-06-20T22:04:21"/>
    <x v="4"/>
    <s v="electronic music"/>
  </r>
  <r>
    <x v="0"/>
    <s v="SE"/>
    <s v="SEK"/>
    <n v="1454248563"/>
    <n v="1451656563"/>
    <b v="1"/>
    <n v="61"/>
    <n v="388.9762295081967"/>
    <b v="1"/>
    <s v="music/electronic music"/>
    <n v="1.1863774999999999"/>
    <x v="1024"/>
    <d v="2016-01-31T13:56:03"/>
    <x v="4"/>
    <s v="electronic music"/>
  </r>
  <r>
    <x v="0"/>
    <s v="US"/>
    <s v="USD"/>
    <n v="1426532437"/>
    <n v="1423944037"/>
    <b v="1"/>
    <n v="1071"/>
    <n v="71.848571428571432"/>
    <b v="1"/>
    <s v="music/electronic music"/>
    <n v="1.099283142857143"/>
    <x v="1025"/>
    <d v="2015-03-16T19:00:37"/>
    <x v="4"/>
    <s v="electronic music"/>
  </r>
  <r>
    <x v="0"/>
    <s v="GB"/>
    <s v="GBP"/>
    <n v="1459414016"/>
    <n v="1456480016"/>
    <b v="1"/>
    <n v="122"/>
    <n v="57.381803278688523"/>
    <b v="1"/>
    <s v="music/electronic music"/>
    <n v="1.0000828571428571"/>
    <x v="1026"/>
    <d v="2016-03-31T08:46:56"/>
    <x v="4"/>
    <s v="electronic music"/>
  </r>
  <r>
    <x v="0"/>
    <s v="US"/>
    <s v="USD"/>
    <n v="1414025347"/>
    <n v="1411433347"/>
    <b v="1"/>
    <n v="111"/>
    <n v="69.666666666666671"/>
    <b v="1"/>
    <s v="music/electronic music"/>
    <n v="1.0309292094387414"/>
    <x v="1027"/>
    <d v="2014-10-23T00:49:07"/>
    <x v="4"/>
    <s v="electronic music"/>
  </r>
  <r>
    <x v="0"/>
    <s v="GB"/>
    <s v="GBP"/>
    <n v="1488830400"/>
    <n v="1484924605"/>
    <b v="1"/>
    <n v="255"/>
    <n v="45.988235294117644"/>
    <b v="1"/>
    <s v="music/electronic music"/>
    <n v="1.1727000000000001"/>
    <x v="1028"/>
    <d v="2017-03-06T20:00:00"/>
    <x v="4"/>
    <s v="electronic music"/>
  </r>
  <r>
    <x v="0"/>
    <s v="SE"/>
    <s v="SEK"/>
    <n v="1428184740"/>
    <n v="1423501507"/>
    <b v="0"/>
    <n v="141"/>
    <n v="79.262411347517727"/>
    <b v="1"/>
    <s v="music/electronic music"/>
    <n v="1.1175999999999999"/>
    <x v="1029"/>
    <d v="2015-04-04T21:59:00"/>
    <x v="4"/>
    <s v="electronic music"/>
  </r>
  <r>
    <x v="0"/>
    <s v="US"/>
    <s v="USD"/>
    <n v="1473680149"/>
    <n v="1472470549"/>
    <b v="0"/>
    <n v="159"/>
    <n v="43.031446540880502"/>
    <b v="1"/>
    <s v="music/electronic music"/>
    <n v="3.4209999999999998"/>
    <x v="1030"/>
    <d v="2016-09-12T11:35:49"/>
    <x v="4"/>
    <s v="electronic music"/>
  </r>
  <r>
    <x v="0"/>
    <s v="US"/>
    <s v="USD"/>
    <n v="1450290010"/>
    <n v="1447698010"/>
    <b v="0"/>
    <n v="99"/>
    <n v="108.48484848484848"/>
    <b v="1"/>
    <s v="music/electronic music"/>
    <n v="1.0740000000000001"/>
    <x v="1031"/>
    <d v="2015-12-16T18:20:10"/>
    <x v="4"/>
    <s v="electronic music"/>
  </r>
  <r>
    <x v="0"/>
    <s v="US"/>
    <s v="USD"/>
    <n v="1466697625"/>
    <n v="1464105625"/>
    <b v="0"/>
    <n v="96"/>
    <n v="61.029583333333335"/>
    <b v="1"/>
    <s v="music/electronic music"/>
    <n v="1.0849703703703704"/>
    <x v="1032"/>
    <d v="2016-06-23T16:00:25"/>
    <x v="4"/>
    <s v="electronic music"/>
  </r>
  <r>
    <x v="0"/>
    <s v="GB"/>
    <s v="GBP"/>
    <n v="1481564080"/>
    <n v="1479144880"/>
    <b v="0"/>
    <n v="27"/>
    <n v="50.592592592592595"/>
    <b v="1"/>
    <s v="music/electronic music"/>
    <n v="1.0286144578313252"/>
    <x v="1033"/>
    <d v="2016-12-12T17:34:40"/>
    <x v="4"/>
    <s v="electronic music"/>
  </r>
  <r>
    <x v="0"/>
    <s v="US"/>
    <s v="USD"/>
    <n v="1470369540"/>
    <n v="1467604804"/>
    <b v="0"/>
    <n v="166"/>
    <n v="39.157168674698795"/>
    <b v="1"/>
    <s v="music/electronic music"/>
    <n v="1.3000180000000001"/>
    <x v="1034"/>
    <d v="2016-08-05T03:59:00"/>
    <x v="4"/>
    <s v="electronic music"/>
  </r>
  <r>
    <x v="0"/>
    <s v="US"/>
    <s v="USD"/>
    <n v="1423668220"/>
    <n v="1421076220"/>
    <b v="0"/>
    <n v="76"/>
    <n v="65.15789473684211"/>
    <b v="1"/>
    <s v="music/electronic music"/>
    <n v="1.0765217391304347"/>
    <x v="1035"/>
    <d v="2015-02-11T15:23:40"/>
    <x v="4"/>
    <s v="electronic music"/>
  </r>
  <r>
    <x v="0"/>
    <s v="US"/>
    <s v="USD"/>
    <n v="1357545600"/>
    <n v="1354790790"/>
    <b v="0"/>
    <n v="211"/>
    <n v="23.963127962085309"/>
    <b v="1"/>
    <s v="music/electronic music"/>
    <n v="1.1236044444444444"/>
    <x v="1036"/>
    <d v="2013-01-07T08:00:00"/>
    <x v="4"/>
    <s v="electronic music"/>
  </r>
  <r>
    <x v="0"/>
    <s v="US"/>
    <s v="USD"/>
    <n v="1431925200"/>
    <n v="1429991062"/>
    <b v="0"/>
    <n v="21"/>
    <n v="48.61904761904762"/>
    <b v="1"/>
    <s v="music/electronic music"/>
    <n v="1.0209999999999999"/>
    <x v="1037"/>
    <d v="2015-05-18T05:00:00"/>
    <x v="4"/>
    <s v="electronic music"/>
  </r>
  <r>
    <x v="0"/>
    <s v="US"/>
    <s v="USD"/>
    <n v="1458362023"/>
    <n v="1455773623"/>
    <b v="0"/>
    <n v="61"/>
    <n v="35.73770491803279"/>
    <b v="1"/>
    <s v="music/electronic music"/>
    <n v="1.4533333333333334"/>
    <x v="1038"/>
    <d v="2016-03-19T04:33:43"/>
    <x v="4"/>
    <s v="electronic music"/>
  </r>
  <r>
    <x v="0"/>
    <s v="US"/>
    <s v="USD"/>
    <n v="1481615940"/>
    <n v="1479436646"/>
    <b v="0"/>
    <n v="30"/>
    <n v="21.366666666666667"/>
    <b v="1"/>
    <s v="music/electronic music"/>
    <n v="1.282"/>
    <x v="1039"/>
    <d v="2016-12-13T07:59:00"/>
    <x v="4"/>
    <s v="electronic music"/>
  </r>
  <r>
    <x v="1"/>
    <s v="US"/>
    <s v="USD"/>
    <n v="1472317209"/>
    <n v="1469725209"/>
    <b v="0"/>
    <n v="1"/>
    <n v="250"/>
    <b v="0"/>
    <s v="journalism/audio"/>
    <n v="2.9411764705882353E-3"/>
    <x v="1040"/>
    <d v="2016-08-27T17:00:09"/>
    <x v="5"/>
    <s v="audio"/>
  </r>
  <r>
    <x v="1"/>
    <s v="US"/>
    <s v="USD"/>
    <n v="1406769992"/>
    <n v="1405041992"/>
    <b v="0"/>
    <n v="0"/>
    <s v=""/>
    <b v="0"/>
    <s v="journalism/audio"/>
    <n v="0"/>
    <x v="1041"/>
    <d v="2014-07-31T01:26:32"/>
    <x v="5"/>
    <s v="audio"/>
  </r>
  <r>
    <x v="1"/>
    <s v="US"/>
    <s v="USD"/>
    <n v="1410516000"/>
    <n v="1406824948"/>
    <b v="0"/>
    <n v="1"/>
    <n v="10"/>
    <b v="0"/>
    <s v="journalism/audio"/>
    <n v="1.5384615384615385E-2"/>
    <x v="1042"/>
    <d v="2014-09-12T10:00:00"/>
    <x v="5"/>
    <s v="audio"/>
  </r>
  <r>
    <x v="1"/>
    <s v="US"/>
    <s v="USD"/>
    <n v="1432101855"/>
    <n v="1429509855"/>
    <b v="0"/>
    <n v="292"/>
    <n v="29.236301369863014"/>
    <b v="0"/>
    <s v="journalism/audio"/>
    <n v="8.5370000000000001E-2"/>
    <x v="1043"/>
    <d v="2015-05-20T06:04:15"/>
    <x v="5"/>
    <s v="audio"/>
  </r>
  <r>
    <x v="1"/>
    <s v="US"/>
    <s v="USD"/>
    <n v="1425587220"/>
    <n v="1420668801"/>
    <b v="0"/>
    <n v="2"/>
    <n v="3"/>
    <b v="0"/>
    <s v="journalism/audio"/>
    <n v="8.571428571428571E-4"/>
    <x v="1044"/>
    <d v="2015-03-05T20:27:00"/>
    <x v="5"/>
    <s v="audio"/>
  </r>
  <r>
    <x v="1"/>
    <s v="US"/>
    <s v="USD"/>
    <n v="1408827550"/>
    <n v="1406235550"/>
    <b v="0"/>
    <n v="8"/>
    <n v="33.25"/>
    <b v="0"/>
    <s v="journalism/audio"/>
    <n v="2.6599999999999999E-2"/>
    <x v="1045"/>
    <d v="2014-08-23T20:59:10"/>
    <x v="5"/>
    <s v="audio"/>
  </r>
  <r>
    <x v="1"/>
    <s v="DE"/>
    <s v="EUR"/>
    <n v="1451161560"/>
    <n v="1447273560"/>
    <b v="0"/>
    <n v="0"/>
    <s v=""/>
    <b v="0"/>
    <s v="journalism/audio"/>
    <n v="0"/>
    <x v="1046"/>
    <d v="2015-12-26T20:26:00"/>
    <x v="5"/>
    <s v="audio"/>
  </r>
  <r>
    <x v="1"/>
    <s v="US"/>
    <s v="USD"/>
    <n v="1415219915"/>
    <n v="1412624315"/>
    <b v="0"/>
    <n v="1"/>
    <n v="1"/>
    <b v="0"/>
    <s v="journalism/audio"/>
    <n v="5.0000000000000001E-4"/>
    <x v="1047"/>
    <d v="2014-11-05T20:38:35"/>
    <x v="5"/>
    <s v="audio"/>
  </r>
  <r>
    <x v="1"/>
    <s v="US"/>
    <s v="USD"/>
    <n v="1474766189"/>
    <n v="1471310189"/>
    <b v="0"/>
    <n v="4"/>
    <n v="53"/>
    <b v="0"/>
    <s v="journalism/audio"/>
    <n v="1.4133333333333333E-2"/>
    <x v="1048"/>
    <d v="2016-09-25T01:16:29"/>
    <x v="5"/>
    <s v="audio"/>
  </r>
  <r>
    <x v="1"/>
    <s v="US"/>
    <s v="USD"/>
    <n v="1455272445"/>
    <n v="1452680445"/>
    <b v="0"/>
    <n v="0"/>
    <s v=""/>
    <b v="0"/>
    <s v="journalism/audio"/>
    <n v="0"/>
    <x v="1049"/>
    <d v="2016-02-12T10:20:45"/>
    <x v="5"/>
    <s v="audio"/>
  </r>
  <r>
    <x v="1"/>
    <s v="US"/>
    <s v="USD"/>
    <n v="1442257677"/>
    <n v="1439665677"/>
    <b v="0"/>
    <n v="0"/>
    <s v=""/>
    <b v="0"/>
    <s v="journalism/audio"/>
    <n v="0"/>
    <x v="1050"/>
    <d v="2015-09-14T19:07:57"/>
    <x v="5"/>
    <s v="audio"/>
  </r>
  <r>
    <x v="1"/>
    <s v="US"/>
    <s v="USD"/>
    <n v="1409098825"/>
    <n v="1406679625"/>
    <b v="0"/>
    <n v="0"/>
    <s v=""/>
    <b v="0"/>
    <s v="journalism/audio"/>
    <n v="0"/>
    <x v="1051"/>
    <d v="2014-08-27T00:20:25"/>
    <x v="5"/>
    <s v="audio"/>
  </r>
  <r>
    <x v="1"/>
    <s v="US"/>
    <s v="USD"/>
    <n v="1465243740"/>
    <n v="1461438495"/>
    <b v="0"/>
    <n v="0"/>
    <s v=""/>
    <b v="0"/>
    <s v="journalism/audio"/>
    <n v="0"/>
    <x v="1052"/>
    <d v="2016-06-06T20:09:00"/>
    <x v="5"/>
    <s v="audio"/>
  </r>
  <r>
    <x v="1"/>
    <s v="US"/>
    <s v="USD"/>
    <n v="1488773332"/>
    <n v="1486613332"/>
    <b v="0"/>
    <n v="1"/>
    <n v="15"/>
    <b v="0"/>
    <s v="journalism/audio"/>
    <n v="0.01"/>
    <x v="1053"/>
    <d v="2017-03-06T04:08:52"/>
    <x v="5"/>
    <s v="audio"/>
  </r>
  <r>
    <x v="1"/>
    <s v="US"/>
    <s v="USD"/>
    <n v="1407708000"/>
    <n v="1405110399"/>
    <b v="0"/>
    <n v="0"/>
    <s v=""/>
    <b v="0"/>
    <s v="journalism/audio"/>
    <n v="0"/>
    <x v="1054"/>
    <d v="2014-08-10T22:00:00"/>
    <x v="5"/>
    <s v="audio"/>
  </r>
  <r>
    <x v="1"/>
    <s v="US"/>
    <s v="USD"/>
    <n v="1457394545"/>
    <n v="1454802545"/>
    <b v="0"/>
    <n v="0"/>
    <s v=""/>
    <b v="0"/>
    <s v="journalism/audio"/>
    <n v="0"/>
    <x v="1055"/>
    <d v="2016-03-07T23:49:05"/>
    <x v="5"/>
    <s v="audio"/>
  </r>
  <r>
    <x v="1"/>
    <s v="US"/>
    <s v="USD"/>
    <n v="1429892177"/>
    <n v="1424711777"/>
    <b v="0"/>
    <n v="0"/>
    <s v=""/>
    <b v="0"/>
    <s v="journalism/audio"/>
    <n v="0"/>
    <x v="1056"/>
    <d v="2015-04-24T16:16:17"/>
    <x v="5"/>
    <s v="audio"/>
  </r>
  <r>
    <x v="1"/>
    <s v="US"/>
    <s v="USD"/>
    <n v="1480888483"/>
    <n v="1478292883"/>
    <b v="0"/>
    <n v="0"/>
    <s v=""/>
    <b v="0"/>
    <s v="journalism/audio"/>
    <n v="0"/>
    <x v="1057"/>
    <d v="2016-12-04T21:54:43"/>
    <x v="5"/>
    <s v="audio"/>
  </r>
  <r>
    <x v="1"/>
    <s v="US"/>
    <s v="USD"/>
    <n v="1427328000"/>
    <n v="1423777043"/>
    <b v="0"/>
    <n v="0"/>
    <s v=""/>
    <b v="0"/>
    <s v="journalism/audio"/>
    <n v="0"/>
    <x v="1058"/>
    <d v="2015-03-26T00:00:00"/>
    <x v="5"/>
    <s v="audio"/>
  </r>
  <r>
    <x v="1"/>
    <s v="US"/>
    <s v="USD"/>
    <n v="1426269456"/>
    <n v="1423681056"/>
    <b v="0"/>
    <n v="0"/>
    <s v=""/>
    <b v="0"/>
    <s v="journalism/audio"/>
    <n v="0"/>
    <x v="1059"/>
    <d v="2015-03-13T17:57:36"/>
    <x v="5"/>
    <s v="audio"/>
  </r>
  <r>
    <x v="1"/>
    <s v="US"/>
    <s v="USD"/>
    <n v="1429134893"/>
    <n v="1426542893"/>
    <b v="0"/>
    <n v="1"/>
    <n v="50"/>
    <b v="0"/>
    <s v="journalism/audio"/>
    <n v="0.01"/>
    <x v="1060"/>
    <d v="2015-04-15T21:54:53"/>
    <x v="5"/>
    <s v="audio"/>
  </r>
  <r>
    <x v="1"/>
    <s v="US"/>
    <s v="USD"/>
    <n v="1462150800"/>
    <n v="1456987108"/>
    <b v="0"/>
    <n v="0"/>
    <s v=""/>
    <b v="0"/>
    <s v="journalism/audio"/>
    <n v="0"/>
    <x v="1061"/>
    <d v="2016-05-02T01:00:00"/>
    <x v="5"/>
    <s v="audio"/>
  </r>
  <r>
    <x v="1"/>
    <s v="US"/>
    <s v="USD"/>
    <n v="1468351341"/>
    <n v="1467746541"/>
    <b v="0"/>
    <n v="4"/>
    <n v="47.5"/>
    <b v="0"/>
    <s v="journalism/audio"/>
    <n v="0.95477386934673369"/>
    <x v="1062"/>
    <d v="2016-07-12T19:22:21"/>
    <x v="5"/>
    <s v="audio"/>
  </r>
  <r>
    <x v="1"/>
    <s v="US"/>
    <s v="USD"/>
    <n v="1472604262"/>
    <n v="1470012262"/>
    <b v="0"/>
    <n v="0"/>
    <s v=""/>
    <b v="0"/>
    <s v="journalism/audio"/>
    <n v="0"/>
    <x v="1063"/>
    <d v="2016-08-31T00:44:22"/>
    <x v="5"/>
    <s v="audio"/>
  </r>
  <r>
    <x v="2"/>
    <s v="US"/>
    <s v="USD"/>
    <n v="1373174903"/>
    <n v="1369286903"/>
    <b v="0"/>
    <n v="123"/>
    <n v="65.666666666666671"/>
    <b v="0"/>
    <s v="games/video games"/>
    <n v="8.9744444444444446E-2"/>
    <x v="1064"/>
    <d v="2013-07-07T05:28:23"/>
    <x v="6"/>
    <s v="video games"/>
  </r>
  <r>
    <x v="2"/>
    <s v="AU"/>
    <s v="AUD"/>
    <n v="1392800922"/>
    <n v="1390381722"/>
    <b v="0"/>
    <n v="5"/>
    <n v="16.2"/>
    <b v="0"/>
    <s v="games/video games"/>
    <n v="2.7E-2"/>
    <x v="1065"/>
    <d v="2014-02-19T09:08:42"/>
    <x v="6"/>
    <s v="video games"/>
  </r>
  <r>
    <x v="2"/>
    <s v="US"/>
    <s v="USD"/>
    <n v="1375657582"/>
    <n v="1371769582"/>
    <b v="0"/>
    <n v="148"/>
    <n v="34.128378378378379"/>
    <b v="0"/>
    <s v="games/video games"/>
    <n v="3.3673333333333333E-2"/>
    <x v="1066"/>
    <d v="2013-08-04T23:06:22"/>
    <x v="6"/>
    <s v="video games"/>
  </r>
  <r>
    <x v="2"/>
    <s v="US"/>
    <s v="USD"/>
    <n v="1387657931"/>
    <n v="1385065931"/>
    <b v="0"/>
    <n v="10"/>
    <n v="13"/>
    <b v="0"/>
    <s v="games/video games"/>
    <n v="0.26"/>
    <x v="1067"/>
    <d v="2013-12-21T20:32:11"/>
    <x v="6"/>
    <s v="video games"/>
  </r>
  <r>
    <x v="2"/>
    <s v="US"/>
    <s v="USD"/>
    <n v="1460274864"/>
    <n v="1457686464"/>
    <b v="0"/>
    <n v="4"/>
    <n v="11.25"/>
    <b v="0"/>
    <s v="games/video games"/>
    <n v="1.5E-3"/>
    <x v="1068"/>
    <d v="2016-04-10T07:54:24"/>
    <x v="6"/>
    <s v="video games"/>
  </r>
  <r>
    <x v="2"/>
    <s v="US"/>
    <s v="USD"/>
    <n v="1385447459"/>
    <n v="1382679059"/>
    <b v="0"/>
    <n v="21"/>
    <n v="40.476190476190474"/>
    <b v="0"/>
    <s v="games/video games"/>
    <n v="0.38636363636363635"/>
    <x v="1069"/>
    <d v="2013-11-26T06:30:59"/>
    <x v="6"/>
    <s v="video games"/>
  </r>
  <r>
    <x v="2"/>
    <s v="US"/>
    <s v="USD"/>
    <n v="1349050622"/>
    <n v="1347322622"/>
    <b v="0"/>
    <n v="2"/>
    <n v="35"/>
    <b v="0"/>
    <s v="games/video games"/>
    <n v="7.0000000000000001E-3"/>
    <x v="1070"/>
    <d v="2012-10-01T00:17:02"/>
    <x v="6"/>
    <s v="video games"/>
  </r>
  <r>
    <x v="2"/>
    <s v="NO"/>
    <s v="NOK"/>
    <n v="1447787093"/>
    <n v="1445191493"/>
    <b v="0"/>
    <n v="0"/>
    <s v=""/>
    <b v="0"/>
    <s v="games/video games"/>
    <n v="0"/>
    <x v="1071"/>
    <d v="2015-11-17T19:04:53"/>
    <x v="6"/>
    <s v="video games"/>
  </r>
  <r>
    <x v="2"/>
    <s v="US"/>
    <s v="USD"/>
    <n v="1391630297"/>
    <n v="1389038297"/>
    <b v="0"/>
    <n v="4"/>
    <n v="12.75"/>
    <b v="0"/>
    <s v="games/video games"/>
    <n v="6.8000000000000005E-4"/>
    <x v="1072"/>
    <d v="2014-02-05T19:58:17"/>
    <x v="6"/>
    <s v="video games"/>
  </r>
  <r>
    <x v="2"/>
    <s v="US"/>
    <s v="USD"/>
    <n v="1318806541"/>
    <n v="1316214541"/>
    <b v="0"/>
    <n v="1"/>
    <n v="10"/>
    <b v="0"/>
    <s v="games/video games"/>
    <n v="1.3333333333333334E-2"/>
    <x v="1073"/>
    <d v="2011-10-16T23:09:01"/>
    <x v="6"/>
    <s v="video games"/>
  </r>
  <r>
    <x v="2"/>
    <s v="US"/>
    <s v="USD"/>
    <n v="1388808545"/>
    <n v="1386216545"/>
    <b v="0"/>
    <n v="30"/>
    <n v="113.56666666666666"/>
    <b v="0"/>
    <s v="games/video games"/>
    <n v="6.3092592592592589E-2"/>
    <x v="1074"/>
    <d v="2014-01-04T04:09:05"/>
    <x v="6"/>
    <s v="video games"/>
  </r>
  <r>
    <x v="2"/>
    <s v="US"/>
    <s v="USD"/>
    <n v="1336340516"/>
    <n v="1333748516"/>
    <b v="0"/>
    <n v="3"/>
    <n v="15"/>
    <b v="0"/>
    <s v="games/video games"/>
    <n v="4.4999999999999998E-2"/>
    <x v="1075"/>
    <d v="2012-05-06T21:41:56"/>
    <x v="6"/>
    <s v="video games"/>
  </r>
  <r>
    <x v="2"/>
    <s v="US"/>
    <s v="USD"/>
    <n v="1410426250"/>
    <n v="1405674250"/>
    <b v="0"/>
    <n v="975"/>
    <n v="48.281025641025643"/>
    <b v="0"/>
    <s v="games/video games"/>
    <n v="0.62765333333333329"/>
    <x v="1076"/>
    <d v="2014-09-11T09:04:10"/>
    <x v="6"/>
    <s v="video games"/>
  </r>
  <r>
    <x v="2"/>
    <s v="US"/>
    <s v="USD"/>
    <n v="1452744011"/>
    <n v="1450152011"/>
    <b v="0"/>
    <n v="167"/>
    <n v="43.976047904191617"/>
    <b v="0"/>
    <s v="games/video games"/>
    <n v="0.29376000000000002"/>
    <x v="1077"/>
    <d v="2016-01-14T04:00:11"/>
    <x v="6"/>
    <s v="video games"/>
  </r>
  <r>
    <x v="2"/>
    <s v="US"/>
    <s v="USD"/>
    <n v="1311309721"/>
    <n v="1307421721"/>
    <b v="0"/>
    <n v="5"/>
    <n v="9"/>
    <b v="0"/>
    <s v="games/video games"/>
    <n v="7.4999999999999997E-2"/>
    <x v="1078"/>
    <d v="2011-07-22T04:42:01"/>
    <x v="6"/>
    <s v="video games"/>
  </r>
  <r>
    <x v="2"/>
    <s v="DE"/>
    <s v="EUR"/>
    <n v="1463232936"/>
    <n v="1461072936"/>
    <b v="0"/>
    <n v="18"/>
    <n v="37.666666666666664"/>
    <b v="0"/>
    <s v="games/video games"/>
    <n v="2.6076923076923077E-2"/>
    <x v="1079"/>
    <d v="2016-05-14T13:35:36"/>
    <x v="6"/>
    <s v="video games"/>
  </r>
  <r>
    <x v="2"/>
    <s v="US"/>
    <s v="USD"/>
    <n v="1399778333"/>
    <n v="1397186333"/>
    <b v="0"/>
    <n v="98"/>
    <n v="18.581632653061224"/>
    <b v="0"/>
    <s v="games/video games"/>
    <n v="9.1050000000000006E-2"/>
    <x v="1080"/>
    <d v="2014-05-11T03:18:53"/>
    <x v="6"/>
    <s v="video games"/>
  </r>
  <r>
    <x v="2"/>
    <s v="US"/>
    <s v="USD"/>
    <n v="1422483292"/>
    <n v="1419891292"/>
    <b v="0"/>
    <n v="4"/>
    <n v="3"/>
    <b v="0"/>
    <s v="games/video games"/>
    <n v="1.7647058823529413E-4"/>
    <x v="1081"/>
    <d v="2015-01-28T22:14:52"/>
    <x v="6"/>
    <s v="video games"/>
  </r>
  <r>
    <x v="2"/>
    <s v="US"/>
    <s v="USD"/>
    <n v="1344635088"/>
    <n v="1342043088"/>
    <b v="0"/>
    <n v="3"/>
    <n v="18.666666666666668"/>
    <b v="0"/>
    <s v="games/video games"/>
    <n v="5.5999999999999999E-3"/>
    <x v="1082"/>
    <d v="2012-08-10T21:44:48"/>
    <x v="6"/>
    <s v="video games"/>
  </r>
  <r>
    <x v="2"/>
    <s v="CA"/>
    <s v="CAD"/>
    <n v="1406994583"/>
    <n v="1401810583"/>
    <b v="0"/>
    <n v="1"/>
    <n v="410"/>
    <b v="0"/>
    <s v="games/video games"/>
    <n v="8.2000000000000007E-3"/>
    <x v="1083"/>
    <d v="2014-08-02T15:49:43"/>
    <x v="6"/>
    <s v="video games"/>
  </r>
  <r>
    <x v="2"/>
    <s v="US"/>
    <s v="USD"/>
    <n v="1407534804"/>
    <n v="1404942804"/>
    <b v="0"/>
    <n v="0"/>
    <s v=""/>
    <b v="0"/>
    <s v="games/video games"/>
    <n v="0"/>
    <x v="1084"/>
    <d v="2014-08-08T21:53:24"/>
    <x v="6"/>
    <s v="video games"/>
  </r>
  <r>
    <x v="2"/>
    <s v="CA"/>
    <s v="CAD"/>
    <n v="1457967975"/>
    <n v="1455379575"/>
    <b v="0"/>
    <n v="9"/>
    <n v="114"/>
    <b v="0"/>
    <s v="games/video games"/>
    <n v="3.4200000000000001E-2"/>
    <x v="1085"/>
    <d v="2016-03-14T15:06:15"/>
    <x v="6"/>
    <s v="video games"/>
  </r>
  <r>
    <x v="2"/>
    <s v="US"/>
    <s v="USD"/>
    <n v="1408913291"/>
    <n v="1406321291"/>
    <b v="0"/>
    <n v="2"/>
    <n v="7.5"/>
    <b v="0"/>
    <s v="games/video games"/>
    <n v="8.3333333333333339E-4"/>
    <x v="1086"/>
    <d v="2014-08-24T20:48:11"/>
    <x v="6"/>
    <s v="video games"/>
  </r>
  <r>
    <x v="2"/>
    <s v="US"/>
    <s v="USD"/>
    <n v="1402852087"/>
    <n v="1400260087"/>
    <b v="0"/>
    <n v="0"/>
    <s v=""/>
    <b v="0"/>
    <s v="games/video games"/>
    <n v="0"/>
    <x v="1087"/>
    <d v="2014-06-15T17:08:07"/>
    <x v="6"/>
    <s v="video games"/>
  </r>
  <r>
    <x v="2"/>
    <s v="US"/>
    <s v="USD"/>
    <n v="1398366667"/>
    <n v="1395774667"/>
    <b v="0"/>
    <n v="147"/>
    <n v="43.41727891156463"/>
    <b v="0"/>
    <s v="games/video games"/>
    <n v="0.14182977777777778"/>
    <x v="1088"/>
    <d v="2014-04-24T19:11:07"/>
    <x v="6"/>
    <s v="video games"/>
  </r>
  <r>
    <x v="2"/>
    <s v="FR"/>
    <s v="EUR"/>
    <n v="1435293175"/>
    <n v="1432701175"/>
    <b v="0"/>
    <n v="49"/>
    <n v="23.959183673469386"/>
    <b v="0"/>
    <s v="games/video games"/>
    <n v="7.8266666666666665E-2"/>
    <x v="1089"/>
    <d v="2015-06-26T04:32:55"/>
    <x v="6"/>
    <s v="video games"/>
  </r>
  <r>
    <x v="2"/>
    <s v="AU"/>
    <s v="AUD"/>
    <n v="1432873653"/>
    <n v="1430281653"/>
    <b v="0"/>
    <n v="1"/>
    <n v="5"/>
    <b v="0"/>
    <s v="games/video games"/>
    <n v="3.8464497269020693E-4"/>
    <x v="1090"/>
    <d v="2015-05-29T04:27:33"/>
    <x v="6"/>
    <s v="video games"/>
  </r>
  <r>
    <x v="2"/>
    <s v="GB"/>
    <s v="GBP"/>
    <n v="1460313672"/>
    <n v="1457725272"/>
    <b v="0"/>
    <n v="2"/>
    <n v="12.5"/>
    <b v="0"/>
    <s v="games/video games"/>
    <n v="0.125"/>
    <x v="1091"/>
    <d v="2016-04-10T18:41:12"/>
    <x v="6"/>
    <s v="video games"/>
  </r>
  <r>
    <x v="2"/>
    <s v="US"/>
    <s v="USD"/>
    <n v="1357432638"/>
    <n v="1354840638"/>
    <b v="0"/>
    <n v="7"/>
    <n v="3"/>
    <b v="0"/>
    <s v="games/video games"/>
    <n v="1.0500000000000001E-2"/>
    <x v="1092"/>
    <d v="2013-01-06T00:37:18"/>
    <x v="6"/>
    <s v="video games"/>
  </r>
  <r>
    <x v="2"/>
    <s v="CA"/>
    <s v="CAD"/>
    <n v="1455232937"/>
    <n v="1453936937"/>
    <b v="0"/>
    <n v="4"/>
    <n v="10.5625"/>
    <b v="0"/>
    <s v="games/video games"/>
    <n v="0.14083333333333334"/>
    <x v="1093"/>
    <d v="2016-02-11T23:22:17"/>
    <x v="6"/>
    <s v="video games"/>
  </r>
  <r>
    <x v="2"/>
    <s v="US"/>
    <s v="USD"/>
    <n v="1318180033"/>
    <n v="1315588033"/>
    <b v="0"/>
    <n v="27"/>
    <n v="122.00037037037038"/>
    <b v="0"/>
    <s v="games/video games"/>
    <n v="0.18300055555555556"/>
    <x v="1094"/>
    <d v="2011-10-09T17:07:13"/>
    <x v="6"/>
    <s v="video games"/>
  </r>
  <r>
    <x v="2"/>
    <s v="US"/>
    <s v="USD"/>
    <n v="1377867220"/>
    <n v="1375275220"/>
    <b v="0"/>
    <n v="94"/>
    <n v="267.80851063829789"/>
    <b v="0"/>
    <s v="games/video games"/>
    <n v="5.0347999999999997E-2"/>
    <x v="1095"/>
    <d v="2013-08-30T12:53:40"/>
    <x v="6"/>
    <s v="video games"/>
  </r>
  <r>
    <x v="2"/>
    <s v="US"/>
    <s v="USD"/>
    <n v="1412393400"/>
    <n v="1409747154"/>
    <b v="0"/>
    <n v="29"/>
    <n v="74.206896551724142"/>
    <b v="0"/>
    <s v="games/video games"/>
    <n v="0.17933333333333334"/>
    <x v="1096"/>
    <d v="2014-10-04T03:30:00"/>
    <x v="6"/>
    <s v="video games"/>
  </r>
  <r>
    <x v="2"/>
    <s v="US"/>
    <s v="USD"/>
    <n v="1393786877"/>
    <n v="1390330877"/>
    <b v="0"/>
    <n v="7"/>
    <n v="6.7142857142857144"/>
    <b v="0"/>
    <s v="games/video games"/>
    <n v="4.6999999999999999E-4"/>
    <x v="1097"/>
    <d v="2014-03-02T19:01:17"/>
    <x v="6"/>
    <s v="video games"/>
  </r>
  <r>
    <x v="2"/>
    <s v="US"/>
    <s v="USD"/>
    <n v="1397413095"/>
    <n v="1394821095"/>
    <b v="0"/>
    <n v="22"/>
    <n v="81.954545454545453"/>
    <b v="0"/>
    <s v="games/video games"/>
    <n v="7.2120000000000004E-2"/>
    <x v="1098"/>
    <d v="2014-04-13T18:18:15"/>
    <x v="6"/>
    <s v="video games"/>
  </r>
  <r>
    <x v="2"/>
    <s v="GB"/>
    <s v="GBP"/>
    <n v="1431547468"/>
    <n v="1428955468"/>
    <b v="0"/>
    <n v="1"/>
    <n v="25"/>
    <b v="0"/>
    <s v="games/video games"/>
    <n v="5.0000000000000001E-3"/>
    <x v="1099"/>
    <d v="2015-05-13T20:04:28"/>
    <x v="6"/>
    <s v="video games"/>
  </r>
  <r>
    <x v="2"/>
    <s v="DE"/>
    <s v="EUR"/>
    <n v="1455417571"/>
    <n v="1452825571"/>
    <b v="0"/>
    <n v="10"/>
    <n v="10"/>
    <b v="0"/>
    <s v="games/video games"/>
    <n v="2.5000000000000001E-2"/>
    <x v="1100"/>
    <d v="2016-02-14T02:39:31"/>
    <x v="6"/>
    <s v="video games"/>
  </r>
  <r>
    <x v="2"/>
    <s v="US"/>
    <s v="USD"/>
    <n v="1468519920"/>
    <n v="1466188338"/>
    <b v="0"/>
    <n v="6"/>
    <n v="6.833333333333333"/>
    <b v="0"/>
    <s v="games/video games"/>
    <n v="4.0999999999999999E-4"/>
    <x v="1101"/>
    <d v="2016-07-14T18:12:00"/>
    <x v="6"/>
    <s v="video games"/>
  </r>
  <r>
    <x v="2"/>
    <s v="US"/>
    <s v="USD"/>
    <n v="1386568740"/>
    <n v="1383095125"/>
    <b v="0"/>
    <n v="24"/>
    <n v="17.708333333333332"/>
    <b v="0"/>
    <s v="games/video games"/>
    <n v="5.3124999999999999E-2"/>
    <x v="1102"/>
    <d v="2013-12-09T05:59:00"/>
    <x v="6"/>
    <s v="video games"/>
  </r>
  <r>
    <x v="2"/>
    <s v="US"/>
    <s v="USD"/>
    <n v="1466227190"/>
    <n v="1461043190"/>
    <b v="0"/>
    <n v="15"/>
    <n v="16.2"/>
    <b v="0"/>
    <s v="games/video games"/>
    <n v="1.6199999999999999E-2"/>
    <x v="1103"/>
    <d v="2016-06-18T05:19:50"/>
    <x v="6"/>
    <s v="video games"/>
  </r>
  <r>
    <x v="2"/>
    <s v="GB"/>
    <s v="GBP"/>
    <n v="1402480221"/>
    <n v="1399888221"/>
    <b v="0"/>
    <n v="37"/>
    <n v="80.297297297297291"/>
    <b v="0"/>
    <s v="games/video games"/>
    <n v="4.9516666666666667E-2"/>
    <x v="1104"/>
    <d v="2014-06-11T09:50:21"/>
    <x v="6"/>
    <s v="video games"/>
  </r>
  <r>
    <x v="2"/>
    <s v="US"/>
    <s v="USD"/>
    <n v="1395627327"/>
    <n v="1393038927"/>
    <b v="0"/>
    <n v="20"/>
    <n v="71.55"/>
    <b v="0"/>
    <s v="games/video games"/>
    <n v="1.5900000000000001E-3"/>
    <x v="1105"/>
    <d v="2014-03-24T02:15:27"/>
    <x v="6"/>
    <s v="video games"/>
  </r>
  <r>
    <x v="2"/>
    <s v="US"/>
    <s v="USD"/>
    <n v="1333557975"/>
    <n v="1330969575"/>
    <b v="0"/>
    <n v="7"/>
    <n v="23.571428571428573"/>
    <b v="0"/>
    <s v="games/video games"/>
    <n v="0.41249999999999998"/>
    <x v="1106"/>
    <d v="2012-04-04T16:46:15"/>
    <x v="6"/>
    <s v="video games"/>
  </r>
  <r>
    <x v="2"/>
    <s v="US"/>
    <s v="USD"/>
    <n v="1406148024"/>
    <n v="1403556024"/>
    <b v="0"/>
    <n v="0"/>
    <s v=""/>
    <b v="0"/>
    <s v="games/video games"/>
    <n v="0"/>
    <x v="1107"/>
    <d v="2014-07-23T20:40:24"/>
    <x v="6"/>
    <s v="video games"/>
  </r>
  <r>
    <x v="2"/>
    <s v="US"/>
    <s v="USD"/>
    <n v="1334326635"/>
    <n v="1329146235"/>
    <b v="0"/>
    <n v="21"/>
    <n v="34.88095238095238"/>
    <b v="0"/>
    <s v="games/video games"/>
    <n v="2.93E-2"/>
    <x v="1108"/>
    <d v="2012-04-13T14:17:15"/>
    <x v="6"/>
    <s v="video games"/>
  </r>
  <r>
    <x v="2"/>
    <s v="US"/>
    <s v="USD"/>
    <n v="1479495790"/>
    <n v="1476900190"/>
    <b v="0"/>
    <n v="3"/>
    <n v="15"/>
    <b v="0"/>
    <s v="games/video games"/>
    <n v="4.4999999999999997E-3"/>
    <x v="1109"/>
    <d v="2016-11-18T19:03:10"/>
    <x v="6"/>
    <s v="video games"/>
  </r>
  <r>
    <x v="2"/>
    <s v="US"/>
    <s v="USD"/>
    <n v="1354919022"/>
    <n v="1352327022"/>
    <b v="0"/>
    <n v="11"/>
    <n v="23.181818181818183"/>
    <b v="0"/>
    <s v="games/video games"/>
    <n v="5.1000000000000004E-3"/>
    <x v="1110"/>
    <d v="2012-12-07T22:23:42"/>
    <x v="6"/>
    <s v="video games"/>
  </r>
  <r>
    <x v="2"/>
    <s v="US"/>
    <s v="USD"/>
    <n v="1452228790"/>
    <n v="1449636790"/>
    <b v="0"/>
    <n v="1"/>
    <n v="1"/>
    <b v="0"/>
    <s v="games/video games"/>
    <n v="4.0000000000000002E-4"/>
    <x v="1111"/>
    <d v="2016-01-08T04:53:10"/>
    <x v="6"/>
    <s v="video games"/>
  </r>
  <r>
    <x v="2"/>
    <s v="US"/>
    <s v="USD"/>
    <n v="1421656200"/>
    <n v="1416507211"/>
    <b v="0"/>
    <n v="312"/>
    <n v="100.23371794871794"/>
    <b v="0"/>
    <s v="games/video games"/>
    <n v="0.35537409090909089"/>
    <x v="1112"/>
    <d v="2015-01-19T08:30:00"/>
    <x v="6"/>
    <s v="video games"/>
  </r>
  <r>
    <x v="2"/>
    <s v="GB"/>
    <s v="GBP"/>
    <n v="1408058820"/>
    <n v="1405466820"/>
    <b v="0"/>
    <n v="1"/>
    <n v="5"/>
    <b v="0"/>
    <s v="games/video games"/>
    <n v="5.0000000000000001E-3"/>
    <x v="1113"/>
    <d v="2014-08-14T23:27:00"/>
    <x v="6"/>
    <s v="video games"/>
  </r>
  <r>
    <x v="2"/>
    <s v="GB"/>
    <s v="GBP"/>
    <n v="1381306687"/>
    <n v="1378714687"/>
    <b v="0"/>
    <n v="3"/>
    <n v="3.3333333333333335"/>
    <b v="0"/>
    <s v="games/video games"/>
    <n v="1.6666666666666668E-3"/>
    <x v="1114"/>
    <d v="2013-10-09T08:18:07"/>
    <x v="6"/>
    <s v="video games"/>
  </r>
  <r>
    <x v="2"/>
    <s v="US"/>
    <s v="USD"/>
    <n v="1459352495"/>
    <n v="1456764095"/>
    <b v="0"/>
    <n v="4"/>
    <n v="13.25"/>
    <b v="0"/>
    <s v="games/video games"/>
    <n v="1.325E-3"/>
    <x v="1115"/>
    <d v="2016-03-30T15:41:35"/>
    <x v="6"/>
    <s v="video games"/>
  </r>
  <r>
    <x v="2"/>
    <s v="US"/>
    <s v="USD"/>
    <n v="1339273208"/>
    <n v="1334089208"/>
    <b v="0"/>
    <n v="10"/>
    <n v="17.852"/>
    <b v="0"/>
    <s v="games/video games"/>
    <n v="3.5704000000000004E-4"/>
    <x v="1116"/>
    <d v="2012-06-09T20:20:08"/>
    <x v="6"/>
    <s v="video games"/>
  </r>
  <r>
    <x v="2"/>
    <s v="DE"/>
    <s v="EUR"/>
    <n v="1451053313"/>
    <n v="1448461313"/>
    <b v="0"/>
    <n v="8"/>
    <n v="10.375"/>
    <b v="0"/>
    <s v="games/video games"/>
    <n v="8.3000000000000004E-2"/>
    <x v="1117"/>
    <d v="2015-12-25T14:21:53"/>
    <x v="6"/>
    <s v="video games"/>
  </r>
  <r>
    <x v="2"/>
    <s v="AU"/>
    <s v="AUD"/>
    <n v="1396666779"/>
    <n v="1394078379"/>
    <b v="0"/>
    <n v="3"/>
    <n v="36.333333333333336"/>
    <b v="0"/>
    <s v="games/video games"/>
    <n v="2.4222222222222221E-2"/>
    <x v="1118"/>
    <d v="2014-04-05T02:59:39"/>
    <x v="6"/>
    <s v="video games"/>
  </r>
  <r>
    <x v="2"/>
    <s v="US"/>
    <s v="USD"/>
    <n v="1396810864"/>
    <n v="1395687664"/>
    <b v="0"/>
    <n v="1"/>
    <n v="5"/>
    <b v="0"/>
    <s v="games/video games"/>
    <n v="2.3809523809523812E-3"/>
    <x v="1119"/>
    <d v="2014-04-06T19:01:04"/>
    <x v="6"/>
    <s v="video games"/>
  </r>
  <r>
    <x v="2"/>
    <s v="US"/>
    <s v="USD"/>
    <n v="1319835400"/>
    <n v="1315947400"/>
    <b v="0"/>
    <n v="0"/>
    <s v=""/>
    <b v="0"/>
    <s v="games/video games"/>
    <n v="0"/>
    <x v="1120"/>
    <d v="2011-10-28T20:56:40"/>
    <x v="6"/>
    <s v="video games"/>
  </r>
  <r>
    <x v="2"/>
    <s v="US"/>
    <s v="USD"/>
    <n v="1457904316"/>
    <n v="1455315916"/>
    <b v="0"/>
    <n v="5"/>
    <n v="5.8"/>
    <b v="0"/>
    <s v="games/video games"/>
    <n v="1.16E-4"/>
    <x v="1121"/>
    <d v="2016-03-13T21:25:16"/>
    <x v="6"/>
    <s v="video games"/>
  </r>
  <r>
    <x v="2"/>
    <s v="GB"/>
    <s v="GBP"/>
    <n v="1369932825"/>
    <n v="1368723225"/>
    <b v="0"/>
    <n v="0"/>
    <s v=""/>
    <b v="0"/>
    <s v="games/video games"/>
    <n v="0"/>
    <x v="1122"/>
    <d v="2013-05-30T16:53:45"/>
    <x v="6"/>
    <s v="video games"/>
  </r>
  <r>
    <x v="2"/>
    <s v="US"/>
    <s v="USD"/>
    <n v="1397910848"/>
    <n v="1395318848"/>
    <b v="0"/>
    <n v="3"/>
    <n v="3.6666666666666665"/>
    <b v="0"/>
    <s v="games/video games"/>
    <n v="2.2000000000000001E-3"/>
    <x v="1123"/>
    <d v="2014-04-19T12:34:08"/>
    <x v="6"/>
    <s v="video games"/>
  </r>
  <r>
    <x v="2"/>
    <s v="US"/>
    <s v="USD"/>
    <n v="1430409651"/>
    <n v="1427817651"/>
    <b v="0"/>
    <n v="7"/>
    <n v="60.714285714285715"/>
    <b v="0"/>
    <s v="games/mobile games"/>
    <n v="4.7222222222222223E-3"/>
    <x v="1124"/>
    <d v="2015-04-30T16:00:51"/>
    <x v="6"/>
    <s v="mobile games"/>
  </r>
  <r>
    <x v="2"/>
    <s v="GB"/>
    <s v="GBP"/>
    <n v="1443193130"/>
    <n v="1438009130"/>
    <b v="0"/>
    <n v="0"/>
    <s v=""/>
    <b v="0"/>
    <s v="games/mobile games"/>
    <n v="0"/>
    <x v="1125"/>
    <d v="2015-09-25T14:58:50"/>
    <x v="6"/>
    <s v="mobile games"/>
  </r>
  <r>
    <x v="2"/>
    <s v="US"/>
    <s v="USD"/>
    <n v="1468482694"/>
    <n v="1465890694"/>
    <b v="0"/>
    <n v="2"/>
    <n v="5"/>
    <b v="0"/>
    <s v="games/mobile games"/>
    <n v="5.0000000000000001E-3"/>
    <x v="1126"/>
    <d v="2016-07-14T07:51:34"/>
    <x v="6"/>
    <s v="mobile games"/>
  </r>
  <r>
    <x v="2"/>
    <s v="US"/>
    <s v="USD"/>
    <n v="1416000600"/>
    <n v="1413318600"/>
    <b v="0"/>
    <n v="23"/>
    <n v="25.434782608695652"/>
    <b v="0"/>
    <s v="games/mobile games"/>
    <n v="1.6714285714285713E-2"/>
    <x v="1127"/>
    <d v="2014-11-14T21:30:00"/>
    <x v="6"/>
    <s v="mobile games"/>
  </r>
  <r>
    <x v="2"/>
    <s v="GB"/>
    <s v="GBP"/>
    <n v="1407425717"/>
    <n v="1404833717"/>
    <b v="0"/>
    <n v="1"/>
    <n v="1"/>
    <b v="0"/>
    <s v="games/mobile games"/>
    <n v="1E-3"/>
    <x v="1128"/>
    <d v="2014-08-07T15:35:17"/>
    <x v="6"/>
    <s v="mobile games"/>
  </r>
  <r>
    <x v="2"/>
    <s v="US"/>
    <s v="USD"/>
    <n v="1465107693"/>
    <n v="1462515693"/>
    <b v="0"/>
    <n v="2"/>
    <n v="10.5"/>
    <b v="0"/>
    <s v="games/mobile games"/>
    <n v="1.0499999999999999E-3"/>
    <x v="1129"/>
    <d v="2016-06-05T06:21:33"/>
    <x v="6"/>
    <s v="mobile games"/>
  </r>
  <r>
    <x v="2"/>
    <s v="US"/>
    <s v="USD"/>
    <n v="1416963300"/>
    <n v="1411775700"/>
    <b v="0"/>
    <n v="3"/>
    <n v="3.6666666666666665"/>
    <b v="0"/>
    <s v="games/mobile games"/>
    <n v="2.2000000000000001E-3"/>
    <x v="1130"/>
    <d v="2014-11-26T00:55:00"/>
    <x v="6"/>
    <s v="mobile games"/>
  </r>
  <r>
    <x v="2"/>
    <s v="AU"/>
    <s v="AUD"/>
    <n v="1450993668"/>
    <n v="1448401668"/>
    <b v="0"/>
    <n v="0"/>
    <s v=""/>
    <b v="0"/>
    <s v="games/mobile games"/>
    <n v="0"/>
    <x v="1131"/>
    <d v="2015-12-24T21:47:48"/>
    <x v="6"/>
    <s v="mobile games"/>
  </r>
  <r>
    <x v="2"/>
    <s v="CA"/>
    <s v="CAD"/>
    <n v="1483238771"/>
    <n v="1480646771"/>
    <b v="0"/>
    <n v="13"/>
    <n v="110.61538461538461"/>
    <b v="0"/>
    <s v="games/mobile games"/>
    <n v="0.14380000000000001"/>
    <x v="1132"/>
    <d v="2017-01-01T02:46:11"/>
    <x v="6"/>
    <s v="mobile games"/>
  </r>
  <r>
    <x v="2"/>
    <s v="GB"/>
    <s v="GBP"/>
    <n v="1406799981"/>
    <n v="1404207981"/>
    <b v="0"/>
    <n v="1"/>
    <n v="20"/>
    <b v="0"/>
    <s v="games/mobile games"/>
    <n v="6.6666666666666671E-3"/>
    <x v="1133"/>
    <d v="2014-07-31T09:46:21"/>
    <x v="6"/>
    <s v="mobile games"/>
  </r>
  <r>
    <x v="2"/>
    <s v="AU"/>
    <s v="AUD"/>
    <n v="1417235580"/>
    <n v="1416034228"/>
    <b v="0"/>
    <n v="1"/>
    <n v="1"/>
    <b v="0"/>
    <s v="games/mobile games"/>
    <n v="4.0000000000000003E-5"/>
    <x v="1134"/>
    <d v="2014-11-29T04:33:00"/>
    <x v="6"/>
    <s v="mobile games"/>
  </r>
  <r>
    <x v="2"/>
    <s v="DE"/>
    <s v="EUR"/>
    <n v="1470527094"/>
    <n v="1467935094"/>
    <b v="0"/>
    <n v="1"/>
    <n v="50"/>
    <b v="0"/>
    <s v="games/mobile games"/>
    <n v="0.05"/>
    <x v="1135"/>
    <d v="2016-08-06T23:44:54"/>
    <x v="6"/>
    <s v="mobile games"/>
  </r>
  <r>
    <x v="2"/>
    <s v="FR"/>
    <s v="EUR"/>
    <n v="1450541229"/>
    <n v="1447949229"/>
    <b v="0"/>
    <n v="6"/>
    <n v="45"/>
    <b v="0"/>
    <s v="games/mobile games"/>
    <n v="6.4439140811455853E-2"/>
    <x v="1136"/>
    <d v="2015-12-19T16:07:09"/>
    <x v="6"/>
    <s v="mobile games"/>
  </r>
  <r>
    <x v="2"/>
    <s v="US"/>
    <s v="USD"/>
    <n v="1461440421"/>
    <n v="1458848421"/>
    <b v="0"/>
    <n v="39"/>
    <n v="253.2051282051282"/>
    <b v="0"/>
    <s v="games/mobile games"/>
    <n v="0.39500000000000002"/>
    <x v="1137"/>
    <d v="2016-04-23T19:40:21"/>
    <x v="6"/>
    <s v="mobile games"/>
  </r>
  <r>
    <x v="2"/>
    <s v="US"/>
    <s v="USD"/>
    <n v="1485035131"/>
    <n v="1483307131"/>
    <b v="0"/>
    <n v="4"/>
    <n v="31.25"/>
    <b v="0"/>
    <s v="games/mobile games"/>
    <n v="3.5714285714285713E-3"/>
    <x v="1138"/>
    <d v="2017-01-21T21:45:31"/>
    <x v="6"/>
    <s v="mobile games"/>
  </r>
  <r>
    <x v="2"/>
    <s v="US"/>
    <s v="USD"/>
    <n v="1420100426"/>
    <n v="1417508426"/>
    <b v="0"/>
    <n v="1"/>
    <n v="5"/>
    <b v="0"/>
    <s v="games/mobile games"/>
    <n v="6.2500000000000001E-4"/>
    <x v="1139"/>
    <d v="2015-01-01T08:20:26"/>
    <x v="6"/>
    <s v="mobile games"/>
  </r>
  <r>
    <x v="2"/>
    <s v="GB"/>
    <s v="GBP"/>
    <n v="1438859121"/>
    <n v="1436267121"/>
    <b v="0"/>
    <n v="0"/>
    <s v=""/>
    <b v="0"/>
    <s v="games/mobile games"/>
    <n v="0"/>
    <x v="1140"/>
    <d v="2015-08-06T11:05:21"/>
    <x v="6"/>
    <s v="mobile games"/>
  </r>
  <r>
    <x v="2"/>
    <s v="DE"/>
    <s v="EUR"/>
    <n v="1436460450"/>
    <n v="1433868450"/>
    <b v="0"/>
    <n v="0"/>
    <s v=""/>
    <b v="0"/>
    <s v="games/mobile games"/>
    <n v="0"/>
    <x v="1141"/>
    <d v="2015-07-09T16:47:30"/>
    <x v="6"/>
    <s v="mobile games"/>
  </r>
  <r>
    <x v="2"/>
    <s v="US"/>
    <s v="USD"/>
    <n v="1424131727"/>
    <n v="1421539727"/>
    <b v="0"/>
    <n v="0"/>
    <s v=""/>
    <b v="0"/>
    <s v="games/mobile games"/>
    <n v="0"/>
    <x v="1142"/>
    <d v="2015-02-17T00:08:47"/>
    <x v="6"/>
    <s v="mobile games"/>
  </r>
  <r>
    <x v="2"/>
    <s v="US"/>
    <s v="USD"/>
    <n v="1450327126"/>
    <n v="1447735126"/>
    <b v="0"/>
    <n v="8"/>
    <n v="23.25"/>
    <b v="0"/>
    <s v="games/mobile games"/>
    <n v="4.1333333333333335E-3"/>
    <x v="1143"/>
    <d v="2015-12-17T04:38:46"/>
    <x v="6"/>
    <s v="mobile games"/>
  </r>
  <r>
    <x v="2"/>
    <s v="US"/>
    <s v="USD"/>
    <n v="1430281320"/>
    <n v="1427689320"/>
    <b v="0"/>
    <n v="0"/>
    <s v=""/>
    <b v="0"/>
    <s v="food/food trucks"/>
    <n v="0"/>
    <x v="1144"/>
    <d v="2015-04-29T04:22:00"/>
    <x v="7"/>
    <s v="food trucks"/>
  </r>
  <r>
    <x v="2"/>
    <s v="US"/>
    <s v="USD"/>
    <n v="1412272592"/>
    <n v="1407088592"/>
    <b v="0"/>
    <n v="1"/>
    <n v="100"/>
    <b v="0"/>
    <s v="food/food trucks"/>
    <n v="1.25E-3"/>
    <x v="1145"/>
    <d v="2014-10-02T17:56:32"/>
    <x v="7"/>
    <s v="food trucks"/>
  </r>
  <r>
    <x v="2"/>
    <s v="US"/>
    <s v="USD"/>
    <n v="1399071173"/>
    <n v="1395787973"/>
    <b v="0"/>
    <n v="12"/>
    <n v="44.166666666666664"/>
    <b v="0"/>
    <s v="food/food trucks"/>
    <n v="8.8333333333333333E-2"/>
    <x v="1146"/>
    <d v="2014-05-02T22:52:53"/>
    <x v="7"/>
    <s v="food trucks"/>
  </r>
  <r>
    <x v="2"/>
    <s v="CA"/>
    <s v="CAD"/>
    <n v="1413760783"/>
    <n v="1408576783"/>
    <b v="0"/>
    <n v="0"/>
    <s v=""/>
    <b v="0"/>
    <s v="food/food trucks"/>
    <n v="0"/>
    <x v="1147"/>
    <d v="2014-10-19T23:19:43"/>
    <x v="7"/>
    <s v="food trucks"/>
  </r>
  <r>
    <x v="2"/>
    <s v="US"/>
    <s v="USD"/>
    <n v="1480568781"/>
    <n v="1477973181"/>
    <b v="0"/>
    <n v="3"/>
    <n v="24.333333333333332"/>
    <b v="0"/>
    <s v="food/food trucks"/>
    <n v="4.8666666666666667E-3"/>
    <x v="1148"/>
    <d v="2016-12-01T05:06:21"/>
    <x v="7"/>
    <s v="food trucks"/>
  </r>
  <r>
    <x v="2"/>
    <s v="US"/>
    <s v="USD"/>
    <n v="1466096566"/>
    <n v="1463504566"/>
    <b v="0"/>
    <n v="2"/>
    <n v="37.5"/>
    <b v="0"/>
    <s v="food/food trucks"/>
    <n v="1.5E-3"/>
    <x v="1149"/>
    <d v="2016-06-16T17:02:46"/>
    <x v="7"/>
    <s v="food trucks"/>
  </r>
  <r>
    <x v="2"/>
    <s v="US"/>
    <s v="USD"/>
    <n v="1452293675"/>
    <n v="1447109675"/>
    <b v="0"/>
    <n v="6"/>
    <n v="42"/>
    <b v="0"/>
    <s v="food/food trucks"/>
    <n v="0.1008"/>
    <x v="1150"/>
    <d v="2016-01-08T22:54:35"/>
    <x v="7"/>
    <s v="food trucks"/>
  </r>
  <r>
    <x v="2"/>
    <s v="US"/>
    <s v="USD"/>
    <n v="1441592863"/>
    <n v="1439000863"/>
    <b v="0"/>
    <n v="0"/>
    <s v=""/>
    <b v="0"/>
    <s v="food/food trucks"/>
    <n v="0"/>
    <x v="1151"/>
    <d v="2015-09-07T02:27:43"/>
    <x v="7"/>
    <s v="food trucks"/>
  </r>
  <r>
    <x v="2"/>
    <s v="US"/>
    <s v="USD"/>
    <n v="1431709312"/>
    <n v="1429117312"/>
    <b v="0"/>
    <n v="15"/>
    <n v="60.733333333333334"/>
    <b v="0"/>
    <s v="food/food trucks"/>
    <n v="5.6937500000000002E-2"/>
    <x v="1152"/>
    <d v="2015-05-15T17:01:52"/>
    <x v="7"/>
    <s v="food trucks"/>
  </r>
  <r>
    <x v="2"/>
    <s v="US"/>
    <s v="USD"/>
    <n v="1434647305"/>
    <n v="1432055305"/>
    <b v="0"/>
    <n v="1"/>
    <n v="50"/>
    <b v="0"/>
    <s v="food/food trucks"/>
    <n v="6.2500000000000003E-3"/>
    <x v="1153"/>
    <d v="2015-06-18T17:08:25"/>
    <x v="7"/>
    <s v="food trucks"/>
  </r>
  <r>
    <x v="2"/>
    <s v="US"/>
    <s v="USD"/>
    <n v="1441507006"/>
    <n v="1438915006"/>
    <b v="0"/>
    <n v="3"/>
    <n v="108.33333333333333"/>
    <b v="0"/>
    <s v="food/food trucks"/>
    <n v="6.5000000000000002E-2"/>
    <x v="1154"/>
    <d v="2015-09-06T02:36:46"/>
    <x v="7"/>
    <s v="food trucks"/>
  </r>
  <r>
    <x v="2"/>
    <s v="US"/>
    <s v="USD"/>
    <n v="1408040408"/>
    <n v="1405448408"/>
    <b v="0"/>
    <n v="8"/>
    <n v="23.5"/>
    <b v="0"/>
    <s v="food/food trucks"/>
    <n v="7.5199999999999998E-3"/>
    <x v="1155"/>
    <d v="2014-08-14T18:20:08"/>
    <x v="7"/>
    <s v="food trucks"/>
  </r>
  <r>
    <x v="2"/>
    <s v="US"/>
    <s v="USD"/>
    <n v="1424742162"/>
    <n v="1422150162"/>
    <b v="0"/>
    <n v="0"/>
    <s v=""/>
    <b v="0"/>
    <s v="food/food trucks"/>
    <n v="0"/>
    <x v="1156"/>
    <d v="2015-02-24T01:42:42"/>
    <x v="7"/>
    <s v="food trucks"/>
  </r>
  <r>
    <x v="2"/>
    <s v="US"/>
    <s v="USD"/>
    <n v="1417795480"/>
    <n v="1412607880"/>
    <b v="0"/>
    <n v="3"/>
    <n v="50.333333333333336"/>
    <b v="0"/>
    <s v="food/food trucks"/>
    <n v="1.5100000000000001E-2"/>
    <x v="1157"/>
    <d v="2014-12-05T16:04:40"/>
    <x v="7"/>
    <s v="food trucks"/>
  </r>
  <r>
    <x v="2"/>
    <s v="US"/>
    <s v="USD"/>
    <n v="1418091128"/>
    <n v="1415499128"/>
    <b v="0"/>
    <n v="3"/>
    <n v="11.666666666666666"/>
    <b v="0"/>
    <s v="food/food trucks"/>
    <n v="4.6666666666666671E-3"/>
    <x v="1158"/>
    <d v="2014-12-09T02:12:08"/>
    <x v="7"/>
    <s v="food trucks"/>
  </r>
  <r>
    <x v="2"/>
    <s v="US"/>
    <s v="USD"/>
    <n v="1435679100"/>
    <n v="1433006765"/>
    <b v="0"/>
    <n v="0"/>
    <s v=""/>
    <b v="0"/>
    <s v="food/food trucks"/>
    <n v="0"/>
    <x v="1159"/>
    <d v="2015-06-30T15:45:00"/>
    <x v="7"/>
    <s v="food trucks"/>
  </r>
  <r>
    <x v="2"/>
    <s v="US"/>
    <s v="USD"/>
    <n v="1427510586"/>
    <n v="1424922186"/>
    <b v="0"/>
    <n v="19"/>
    <n v="60.789473684210527"/>
    <b v="0"/>
    <s v="food/food trucks"/>
    <n v="3.85E-2"/>
    <x v="1160"/>
    <d v="2015-03-28T02:43:06"/>
    <x v="7"/>
    <s v="food trucks"/>
  </r>
  <r>
    <x v="2"/>
    <s v="US"/>
    <s v="USD"/>
    <n v="1432047989"/>
    <n v="1430233589"/>
    <b v="0"/>
    <n v="0"/>
    <s v=""/>
    <b v="0"/>
    <s v="food/food trucks"/>
    <n v="0"/>
    <x v="1161"/>
    <d v="2015-05-19T15:06:29"/>
    <x v="7"/>
    <s v="food trucks"/>
  </r>
  <r>
    <x v="2"/>
    <s v="US"/>
    <s v="USD"/>
    <n v="1411662264"/>
    <n v="1408983864"/>
    <b v="0"/>
    <n v="2"/>
    <n v="17.5"/>
    <b v="0"/>
    <s v="food/food trucks"/>
    <n v="5.8333333333333338E-4"/>
    <x v="1162"/>
    <d v="2014-09-25T16:24:24"/>
    <x v="7"/>
    <s v="food trucks"/>
  </r>
  <r>
    <x v="2"/>
    <s v="US"/>
    <s v="USD"/>
    <n v="1407604920"/>
    <n v="1405012920"/>
    <b v="0"/>
    <n v="0"/>
    <s v=""/>
    <b v="0"/>
    <s v="food/food trucks"/>
    <n v="0"/>
    <x v="1163"/>
    <d v="2014-08-09T17:22:00"/>
    <x v="7"/>
    <s v="food trucks"/>
  </r>
  <r>
    <x v="2"/>
    <s v="US"/>
    <s v="USD"/>
    <n v="1466270582"/>
    <n v="1463678582"/>
    <b v="0"/>
    <n v="0"/>
    <s v=""/>
    <b v="0"/>
    <s v="food/food trucks"/>
    <n v="0"/>
    <x v="1164"/>
    <d v="2016-06-18T17:23:02"/>
    <x v="7"/>
    <s v="food trucks"/>
  </r>
  <r>
    <x v="2"/>
    <s v="US"/>
    <s v="USD"/>
    <n v="1404623330"/>
    <n v="1401685730"/>
    <b v="0"/>
    <n v="25"/>
    <n v="82.82"/>
    <b v="0"/>
    <s v="food/food trucks"/>
    <n v="0.20705000000000001"/>
    <x v="1165"/>
    <d v="2014-07-06T05:08:50"/>
    <x v="7"/>
    <s v="food trucks"/>
  </r>
  <r>
    <x v="2"/>
    <s v="US"/>
    <s v="USD"/>
    <n v="1435291200"/>
    <n v="1432640342"/>
    <b v="0"/>
    <n v="8"/>
    <n v="358.875"/>
    <b v="0"/>
    <s v="food/food trucks"/>
    <n v="0.19139999999999999"/>
    <x v="1166"/>
    <d v="2015-06-26T04:00:00"/>
    <x v="7"/>
    <s v="food trucks"/>
  </r>
  <r>
    <x v="2"/>
    <s v="US"/>
    <s v="USD"/>
    <n v="1410543495"/>
    <n v="1407865095"/>
    <b v="0"/>
    <n v="16"/>
    <n v="61.1875"/>
    <b v="0"/>
    <s v="food/food trucks"/>
    <n v="1.6316666666666667E-2"/>
    <x v="1167"/>
    <d v="2014-09-12T17:38:15"/>
    <x v="7"/>
    <s v="food trucks"/>
  </r>
  <r>
    <x v="2"/>
    <s v="US"/>
    <s v="USD"/>
    <n v="1474507065"/>
    <n v="1471915065"/>
    <b v="0"/>
    <n v="3"/>
    <n v="340"/>
    <b v="0"/>
    <s v="food/food trucks"/>
    <n v="5.6666666666666664E-2"/>
    <x v="1168"/>
    <d v="2016-09-22T01:17:45"/>
    <x v="7"/>
    <s v="food trucks"/>
  </r>
  <r>
    <x v="2"/>
    <s v="US"/>
    <s v="USD"/>
    <n v="1424593763"/>
    <n v="1422001763"/>
    <b v="0"/>
    <n v="3"/>
    <n v="5.666666666666667"/>
    <b v="0"/>
    <s v="food/food trucks"/>
    <n v="1.6999999999999999E-3"/>
    <x v="1169"/>
    <d v="2015-02-22T08:29:23"/>
    <x v="7"/>
    <s v="food trucks"/>
  </r>
  <r>
    <x v="2"/>
    <s v="GB"/>
    <s v="GBP"/>
    <n v="1433021171"/>
    <n v="1430429171"/>
    <b v="0"/>
    <n v="2"/>
    <n v="50"/>
    <b v="0"/>
    <s v="food/food trucks"/>
    <n v="4.0000000000000001E-3"/>
    <x v="1170"/>
    <d v="2015-05-30T21:26:11"/>
    <x v="7"/>
    <s v="food trucks"/>
  </r>
  <r>
    <x v="2"/>
    <s v="US"/>
    <s v="USD"/>
    <n v="1415909927"/>
    <n v="1414351127"/>
    <b v="0"/>
    <n v="1"/>
    <n v="25"/>
    <b v="0"/>
    <s v="food/food trucks"/>
    <n v="1E-3"/>
    <x v="1171"/>
    <d v="2014-11-13T20:18:47"/>
    <x v="7"/>
    <s v="food trucks"/>
  </r>
  <r>
    <x v="2"/>
    <s v="US"/>
    <s v="USD"/>
    <n v="1408551752"/>
    <n v="1405959752"/>
    <b v="0"/>
    <n v="0"/>
    <s v=""/>
    <b v="0"/>
    <s v="food/food trucks"/>
    <n v="0"/>
    <x v="1172"/>
    <d v="2014-08-20T16:22:32"/>
    <x v="7"/>
    <s v="food trucks"/>
  </r>
  <r>
    <x v="2"/>
    <s v="US"/>
    <s v="USD"/>
    <n v="1438576057"/>
    <n v="1435552057"/>
    <b v="0"/>
    <n v="1"/>
    <n v="30"/>
    <b v="0"/>
    <s v="food/food trucks"/>
    <n v="2.4000000000000001E-4"/>
    <x v="1173"/>
    <d v="2015-08-03T04:27:37"/>
    <x v="7"/>
    <s v="food trucks"/>
  </r>
  <r>
    <x v="2"/>
    <s v="US"/>
    <s v="USD"/>
    <n v="1462738327"/>
    <n v="1460146327"/>
    <b v="0"/>
    <n v="19"/>
    <n v="46.631578947368418"/>
    <b v="0"/>
    <s v="food/food trucks"/>
    <n v="5.906666666666667E-2"/>
    <x v="1174"/>
    <d v="2016-05-08T20:12:07"/>
    <x v="7"/>
    <s v="food trucks"/>
  </r>
  <r>
    <x v="2"/>
    <s v="US"/>
    <s v="USD"/>
    <n v="1436981339"/>
    <n v="1434389339"/>
    <b v="0"/>
    <n v="9"/>
    <n v="65"/>
    <b v="0"/>
    <s v="food/food trucks"/>
    <n v="2.9250000000000002E-2"/>
    <x v="1175"/>
    <d v="2015-07-15T17:28:59"/>
    <x v="7"/>
    <s v="food trucks"/>
  </r>
  <r>
    <x v="2"/>
    <s v="AU"/>
    <s v="AUD"/>
    <n v="1488805200"/>
    <n v="1484094498"/>
    <b v="0"/>
    <n v="1"/>
    <n v="10"/>
    <b v="0"/>
    <s v="food/food trucks"/>
    <n v="5.7142857142857142E-5"/>
    <x v="1176"/>
    <d v="2017-03-06T13:00:00"/>
    <x v="7"/>
    <s v="food trucks"/>
  </r>
  <r>
    <x v="2"/>
    <s v="GB"/>
    <s v="GBP"/>
    <n v="1413388296"/>
    <n v="1410796296"/>
    <b v="0"/>
    <n v="0"/>
    <s v=""/>
    <b v="0"/>
    <s v="food/food trucks"/>
    <n v="0"/>
    <x v="1177"/>
    <d v="2014-10-15T15:51:36"/>
    <x v="7"/>
    <s v="food trucks"/>
  </r>
  <r>
    <x v="2"/>
    <s v="US"/>
    <s v="USD"/>
    <n v="1408225452"/>
    <n v="1405633452"/>
    <b v="0"/>
    <n v="1"/>
    <n v="5"/>
    <b v="0"/>
    <s v="food/food trucks"/>
    <n v="6.666666666666667E-5"/>
    <x v="1178"/>
    <d v="2014-08-16T21:44:12"/>
    <x v="7"/>
    <s v="food trucks"/>
  </r>
  <r>
    <x v="2"/>
    <s v="CA"/>
    <s v="CAD"/>
    <n v="1446052627"/>
    <n v="1443460627"/>
    <b v="0"/>
    <n v="5"/>
    <n v="640"/>
    <b v="0"/>
    <s v="food/food trucks"/>
    <n v="5.3333333333333337E-2"/>
    <x v="1179"/>
    <d v="2015-10-28T17:17:07"/>
    <x v="7"/>
    <s v="food trucks"/>
  </r>
  <r>
    <x v="2"/>
    <s v="US"/>
    <s v="USD"/>
    <n v="1403983314"/>
    <n v="1400786514"/>
    <b v="0"/>
    <n v="85"/>
    <n v="69.117647058823536"/>
    <b v="0"/>
    <s v="food/food trucks"/>
    <n v="0.11749999999999999"/>
    <x v="1180"/>
    <d v="2014-06-28T19:21:54"/>
    <x v="7"/>
    <s v="food trucks"/>
  </r>
  <r>
    <x v="2"/>
    <s v="US"/>
    <s v="USD"/>
    <n v="1425197321"/>
    <n v="1422605321"/>
    <b v="0"/>
    <n v="3"/>
    <n v="1.3333333333333333"/>
    <b v="0"/>
    <s v="food/food trucks"/>
    <n v="8.0000000000000007E-5"/>
    <x v="1181"/>
    <d v="2015-03-01T08:08:41"/>
    <x v="7"/>
    <s v="food trucks"/>
  </r>
  <r>
    <x v="2"/>
    <s v="US"/>
    <s v="USD"/>
    <n v="1484239320"/>
    <n v="1482609088"/>
    <b v="0"/>
    <n v="4"/>
    <n v="10.5"/>
    <b v="0"/>
    <s v="food/food trucks"/>
    <n v="4.2000000000000003E-2"/>
    <x v="1182"/>
    <d v="2017-01-12T16:42:00"/>
    <x v="7"/>
    <s v="food trucks"/>
  </r>
  <r>
    <x v="2"/>
    <s v="US"/>
    <s v="USD"/>
    <n v="1478059140"/>
    <n v="1476391223"/>
    <b v="0"/>
    <n v="3"/>
    <n v="33.333333333333336"/>
    <b v="0"/>
    <s v="food/food trucks"/>
    <n v="0.04"/>
    <x v="1183"/>
    <d v="2016-11-02T03:59:00"/>
    <x v="7"/>
    <s v="food trucks"/>
  </r>
  <r>
    <x v="0"/>
    <s v="GB"/>
    <s v="GBP"/>
    <n v="1486391011"/>
    <n v="1483712611"/>
    <b v="0"/>
    <n v="375"/>
    <n v="61.562666666666665"/>
    <b v="1"/>
    <s v="photography/photobooks"/>
    <n v="1.0493636363636363"/>
    <x v="1184"/>
    <d v="2017-02-06T14:23:31"/>
    <x v="8"/>
    <s v="photobooks"/>
  </r>
  <r>
    <x v="0"/>
    <s v="US"/>
    <s v="USD"/>
    <n v="1433736000"/>
    <n v="1430945149"/>
    <b v="0"/>
    <n v="111"/>
    <n v="118.73873873873873"/>
    <b v="1"/>
    <s v="photography/photobooks"/>
    <n v="1.0544"/>
    <x v="1185"/>
    <d v="2015-06-08T04:00:00"/>
    <x v="8"/>
    <s v="photobooks"/>
  </r>
  <r>
    <x v="0"/>
    <s v="GB"/>
    <s v="GBP"/>
    <n v="1433198520"/>
    <n v="1430340195"/>
    <b v="0"/>
    <n v="123"/>
    <n v="65.081300813008127"/>
    <b v="1"/>
    <s v="photography/photobooks"/>
    <n v="1.0673333333333332"/>
    <x v="1186"/>
    <d v="2015-06-01T22:42:00"/>
    <x v="8"/>
    <s v="photobooks"/>
  </r>
  <r>
    <x v="0"/>
    <s v="US"/>
    <s v="USD"/>
    <n v="1431885600"/>
    <n v="1429133323"/>
    <b v="0"/>
    <n v="70"/>
    <n v="130.15714285714284"/>
    <b v="1"/>
    <s v="photography/photobooks"/>
    <n v="1.0412571428571429"/>
    <x v="1187"/>
    <d v="2015-05-17T18:00:00"/>
    <x v="8"/>
    <s v="photobooks"/>
  </r>
  <r>
    <x v="0"/>
    <s v="CA"/>
    <s v="CAD"/>
    <n v="1482943740"/>
    <n v="1481129340"/>
    <b v="0"/>
    <n v="85"/>
    <n v="37.776470588235291"/>
    <b v="1"/>
    <s v="photography/photobooks"/>
    <n v="1.6054999999999999"/>
    <x v="1188"/>
    <d v="2016-12-28T16:49:00"/>
    <x v="8"/>
    <s v="photobooks"/>
  </r>
  <r>
    <x v="0"/>
    <s v="US"/>
    <s v="USD"/>
    <n v="1467242995"/>
    <n v="1465428595"/>
    <b v="0"/>
    <n v="86"/>
    <n v="112.79069767441861"/>
    <b v="1"/>
    <s v="photography/photobooks"/>
    <n v="1.0777777777777777"/>
    <x v="1189"/>
    <d v="2016-06-29T23:29:55"/>
    <x v="8"/>
    <s v="photobooks"/>
  </r>
  <r>
    <x v="0"/>
    <s v="US"/>
    <s v="USD"/>
    <n v="1409500725"/>
    <n v="1406908725"/>
    <b v="0"/>
    <n v="13"/>
    <n v="51.92307692307692"/>
    <b v="1"/>
    <s v="photography/photobooks"/>
    <n v="1.35"/>
    <x v="1190"/>
    <d v="2014-08-31T15:58:45"/>
    <x v="8"/>
    <s v="photobooks"/>
  </r>
  <r>
    <x v="0"/>
    <s v="US"/>
    <s v="USD"/>
    <n v="1458480560"/>
    <n v="1455892160"/>
    <b v="0"/>
    <n v="33"/>
    <n v="89.242424242424249"/>
    <b v="1"/>
    <s v="photography/photobooks"/>
    <n v="1.0907407407407408"/>
    <x v="1191"/>
    <d v="2016-03-20T13:29:20"/>
    <x v="8"/>
    <s v="photobooks"/>
  </r>
  <r>
    <x v="0"/>
    <s v="GB"/>
    <s v="GBP"/>
    <n v="1486814978"/>
    <n v="1484222978"/>
    <b v="0"/>
    <n v="15"/>
    <n v="19.333333333333332"/>
    <b v="1"/>
    <s v="photography/photobooks"/>
    <n v="2.9"/>
    <x v="1192"/>
    <d v="2017-02-11T12:09:38"/>
    <x v="8"/>
    <s v="photobooks"/>
  </r>
  <r>
    <x v="0"/>
    <s v="US"/>
    <s v="USD"/>
    <n v="1460223453"/>
    <n v="1455043053"/>
    <b v="0"/>
    <n v="273"/>
    <n v="79.967032967032964"/>
    <b v="1"/>
    <s v="photography/photobooks"/>
    <n v="1.0395714285714286"/>
    <x v="1193"/>
    <d v="2016-04-09T17:37:33"/>
    <x v="8"/>
    <s v="photobooks"/>
  </r>
  <r>
    <x v="0"/>
    <s v="IE"/>
    <s v="EUR"/>
    <n v="1428493379"/>
    <n v="1425901379"/>
    <b v="0"/>
    <n v="714"/>
    <n v="56.414565826330531"/>
    <b v="1"/>
    <s v="photography/photobooks"/>
    <n v="3.2223999999999999"/>
    <x v="1194"/>
    <d v="2015-04-08T11:42:59"/>
    <x v="8"/>
    <s v="photobooks"/>
  </r>
  <r>
    <x v="0"/>
    <s v="IT"/>
    <s v="EUR"/>
    <n v="1450602000"/>
    <n v="1445415653"/>
    <b v="0"/>
    <n v="170"/>
    <n v="79.411764705882348"/>
    <b v="1"/>
    <s v="photography/photobooks"/>
    <n v="1.35"/>
    <x v="1195"/>
    <d v="2015-12-20T09:00:00"/>
    <x v="8"/>
    <s v="photobooks"/>
  </r>
  <r>
    <x v="0"/>
    <s v="GB"/>
    <s v="GBP"/>
    <n v="1450467539"/>
    <n v="1447875539"/>
    <b v="0"/>
    <n v="512"/>
    <n v="76.439453125"/>
    <b v="1"/>
    <s v="photography/photobooks"/>
    <n v="2.6991034482758622"/>
    <x v="1196"/>
    <d v="2015-12-18T19:38:59"/>
    <x v="8"/>
    <s v="photobooks"/>
  </r>
  <r>
    <x v="0"/>
    <s v="US"/>
    <s v="USD"/>
    <n v="1465797540"/>
    <n v="1463155034"/>
    <b v="0"/>
    <n v="314"/>
    <n v="121"/>
    <b v="1"/>
    <s v="photography/photobooks"/>
    <n v="2.5329333333333333"/>
    <x v="1197"/>
    <d v="2016-06-13T05:59:00"/>
    <x v="8"/>
    <s v="photobooks"/>
  </r>
  <r>
    <x v="0"/>
    <s v="US"/>
    <s v="USD"/>
    <n v="1451530800"/>
    <n v="1448463086"/>
    <b v="0"/>
    <n v="167"/>
    <n v="54.616766467065865"/>
    <b v="1"/>
    <s v="photography/photobooks"/>
    <n v="2.6059999999999999"/>
    <x v="1198"/>
    <d v="2015-12-31T03:00:00"/>
    <x v="8"/>
    <s v="photobooks"/>
  </r>
  <r>
    <x v="0"/>
    <s v="GB"/>
    <s v="GBP"/>
    <n v="1436380200"/>
    <n v="1433615400"/>
    <b v="0"/>
    <n v="9"/>
    <n v="299.22222222222223"/>
    <b v="1"/>
    <s v="photography/photobooks"/>
    <n v="1.0131677953348381"/>
    <x v="1199"/>
    <d v="2015-07-08T18:30:00"/>
    <x v="8"/>
    <s v="photobooks"/>
  </r>
  <r>
    <x v="0"/>
    <s v="US"/>
    <s v="USD"/>
    <n v="1429183656"/>
    <n v="1427369256"/>
    <b v="0"/>
    <n v="103"/>
    <n v="58.533980582524272"/>
    <b v="1"/>
    <s v="photography/photobooks"/>
    <n v="1.2560416666666667"/>
    <x v="1200"/>
    <d v="2015-04-16T11:27:36"/>
    <x v="8"/>
    <s v="photobooks"/>
  </r>
  <r>
    <x v="0"/>
    <s v="GB"/>
    <s v="GBP"/>
    <n v="1468593246"/>
    <n v="1466001246"/>
    <b v="0"/>
    <n v="111"/>
    <n v="55.371801801801809"/>
    <b v="1"/>
    <s v="photography/photobooks"/>
    <n v="1.0243783333333334"/>
    <x v="1201"/>
    <d v="2016-07-15T14:34:06"/>
    <x v="8"/>
    <s v="photobooks"/>
  </r>
  <r>
    <x v="0"/>
    <s v="AU"/>
    <s v="AUD"/>
    <n v="1435388154"/>
    <n v="1432796154"/>
    <b v="0"/>
    <n v="271"/>
    <n v="183.80442804428046"/>
    <b v="1"/>
    <s v="photography/photobooks"/>
    <n v="1.99244"/>
    <x v="1202"/>
    <d v="2015-06-27T06:55:54"/>
    <x v="8"/>
    <s v="photobooks"/>
  </r>
  <r>
    <x v="0"/>
    <s v="US"/>
    <s v="USD"/>
    <n v="1433083527"/>
    <n v="1430491527"/>
    <b v="0"/>
    <n v="101"/>
    <n v="165.34653465346534"/>
    <b v="1"/>
    <s v="photography/photobooks"/>
    <n v="1.0245398773006136"/>
    <x v="1203"/>
    <d v="2015-05-31T14:45:27"/>
    <x v="8"/>
    <s v="photobooks"/>
  </r>
  <r>
    <x v="0"/>
    <s v="US"/>
    <s v="USD"/>
    <n v="1449205200"/>
    <n v="1445363833"/>
    <b v="0"/>
    <n v="57"/>
    <n v="234.78947368421052"/>
    <b v="1"/>
    <s v="photography/photobooks"/>
    <n v="1.0294615384615384"/>
    <x v="1204"/>
    <d v="2015-12-04T05:00:00"/>
    <x v="8"/>
    <s v="photobooks"/>
  </r>
  <r>
    <x v="0"/>
    <s v="DE"/>
    <s v="EUR"/>
    <n v="1434197351"/>
    <n v="1431605351"/>
    <b v="0"/>
    <n v="62"/>
    <n v="211.48387096774192"/>
    <b v="1"/>
    <s v="photography/photobooks"/>
    <n v="1.0086153846153847"/>
    <x v="1205"/>
    <d v="2015-06-13T12:09:11"/>
    <x v="8"/>
    <s v="photobooks"/>
  </r>
  <r>
    <x v="0"/>
    <s v="AT"/>
    <s v="EUR"/>
    <n v="1489238940"/>
    <n v="1486406253"/>
    <b v="0"/>
    <n v="32"/>
    <n v="32.34375"/>
    <b v="1"/>
    <s v="photography/photobooks"/>
    <n v="1.1499999999999999"/>
    <x v="1206"/>
    <d v="2017-03-11T13:29:00"/>
    <x v="8"/>
    <s v="photobooks"/>
  </r>
  <r>
    <x v="0"/>
    <s v="IT"/>
    <s v="EUR"/>
    <n v="1459418400"/>
    <n v="1456827573"/>
    <b v="0"/>
    <n v="141"/>
    <n v="123.37588652482269"/>
    <b v="1"/>
    <s v="photography/photobooks"/>
    <n v="1.0416766467065868"/>
    <x v="1207"/>
    <d v="2016-03-31T10:00:00"/>
    <x v="8"/>
    <s v="photobooks"/>
  </r>
  <r>
    <x v="0"/>
    <s v="US"/>
    <s v="USD"/>
    <n v="1458835264"/>
    <n v="1456246864"/>
    <b v="0"/>
    <n v="75"/>
    <n v="207.06666666666666"/>
    <b v="1"/>
    <s v="photography/photobooks"/>
    <n v="1.5529999999999999"/>
    <x v="1208"/>
    <d v="2016-03-24T16:01:04"/>
    <x v="8"/>
    <s v="photobooks"/>
  </r>
  <r>
    <x v="0"/>
    <s v="US"/>
    <s v="USD"/>
    <n v="1488053905"/>
    <n v="1485461905"/>
    <b v="0"/>
    <n v="46"/>
    <n v="138.2608695652174"/>
    <b v="1"/>
    <s v="photography/photobooks"/>
    <n v="1.06"/>
    <x v="1209"/>
    <d v="2017-02-25T20:18:25"/>
    <x v="8"/>
    <s v="photobooks"/>
  </r>
  <r>
    <x v="0"/>
    <s v="SE"/>
    <s v="SEK"/>
    <n v="1433106000"/>
    <n v="1431124572"/>
    <b v="0"/>
    <n v="103"/>
    <n v="493.81553398058253"/>
    <b v="1"/>
    <s v="photography/photobooks"/>
    <n v="2.5431499999999998"/>
    <x v="1210"/>
    <d v="2015-05-31T21:00:00"/>
    <x v="8"/>
    <s v="photobooks"/>
  </r>
  <r>
    <x v="0"/>
    <s v="CA"/>
    <s v="CAD"/>
    <n v="1465505261"/>
    <n v="1464209261"/>
    <b v="0"/>
    <n v="6"/>
    <n v="168.5"/>
    <b v="1"/>
    <s v="photography/photobooks"/>
    <n v="1.0109999999999999"/>
    <x v="1211"/>
    <d v="2016-06-09T20:47:41"/>
    <x v="8"/>
    <s v="photobooks"/>
  </r>
  <r>
    <x v="0"/>
    <s v="US"/>
    <s v="USD"/>
    <n v="1448586000"/>
    <n v="1447195695"/>
    <b v="0"/>
    <n v="83"/>
    <n v="38.867469879518069"/>
    <b v="1"/>
    <s v="photography/photobooks"/>
    <n v="1.2904"/>
    <x v="1212"/>
    <d v="2015-11-27T01:00:00"/>
    <x v="8"/>
    <s v="photobooks"/>
  </r>
  <r>
    <x v="0"/>
    <s v="GB"/>
    <s v="GBP"/>
    <n v="1485886100"/>
    <n v="1482862100"/>
    <b v="0"/>
    <n v="108"/>
    <n v="61.527777777777779"/>
    <b v="1"/>
    <s v="photography/photobooks"/>
    <n v="1.0223076923076924"/>
    <x v="1213"/>
    <d v="2017-01-31T18:08:20"/>
    <x v="8"/>
    <s v="photobooks"/>
  </r>
  <r>
    <x v="0"/>
    <s v="US"/>
    <s v="USD"/>
    <n v="1433880605"/>
    <n v="1428696605"/>
    <b v="0"/>
    <n v="25"/>
    <n v="105.44"/>
    <b v="1"/>
    <s v="photography/photobooks"/>
    <n v="1.3180000000000001"/>
    <x v="1214"/>
    <d v="2015-06-09T20:10:05"/>
    <x v="8"/>
    <s v="photobooks"/>
  </r>
  <r>
    <x v="0"/>
    <s v="US"/>
    <s v="USD"/>
    <n v="1401487756"/>
    <n v="1398895756"/>
    <b v="0"/>
    <n v="549"/>
    <n v="71.592003642987251"/>
    <b v="1"/>
    <s v="photography/photobooks"/>
    <n v="7.8608020000000005"/>
    <x v="1215"/>
    <d v="2014-05-30T22:09:16"/>
    <x v="8"/>
    <s v="photobooks"/>
  </r>
  <r>
    <x v="0"/>
    <s v="US"/>
    <s v="USD"/>
    <n v="1443826980"/>
    <n v="1441032457"/>
    <b v="0"/>
    <n v="222"/>
    <n v="91.882882882882882"/>
    <b v="1"/>
    <s v="photography/photobooks"/>
    <n v="1.4570000000000001"/>
    <x v="1216"/>
    <d v="2015-10-02T23:03:00"/>
    <x v="8"/>
    <s v="photobooks"/>
  </r>
  <r>
    <x v="0"/>
    <s v="US"/>
    <s v="USD"/>
    <n v="1468524340"/>
    <n v="1465932340"/>
    <b v="0"/>
    <n v="183"/>
    <n v="148.57377049180329"/>
    <b v="1"/>
    <s v="photography/photobooks"/>
    <n v="1.026"/>
    <x v="1217"/>
    <d v="2016-07-14T19:25:40"/>
    <x v="8"/>
    <s v="photobooks"/>
  </r>
  <r>
    <x v="0"/>
    <s v="US"/>
    <s v="USD"/>
    <n v="1446346800"/>
    <n v="1443714800"/>
    <b v="0"/>
    <n v="89"/>
    <n v="174.2134831460674"/>
    <b v="1"/>
    <s v="photography/photobooks"/>
    <n v="1.7227777777777777"/>
    <x v="1218"/>
    <d v="2015-11-01T03:00:00"/>
    <x v="8"/>
    <s v="photobooks"/>
  </r>
  <r>
    <x v="0"/>
    <s v="US"/>
    <s v="USD"/>
    <n v="1476961513"/>
    <n v="1474369513"/>
    <b v="0"/>
    <n v="253"/>
    <n v="102.86166007905139"/>
    <b v="1"/>
    <s v="photography/photobooks"/>
    <n v="1.5916819571865444"/>
    <x v="1219"/>
    <d v="2016-10-20T11:05:13"/>
    <x v="8"/>
    <s v="photobooks"/>
  </r>
  <r>
    <x v="0"/>
    <s v="DE"/>
    <s v="EUR"/>
    <n v="1440515112"/>
    <n v="1437923112"/>
    <b v="0"/>
    <n v="140"/>
    <n v="111.17857142857143"/>
    <b v="1"/>
    <s v="photography/photobooks"/>
    <n v="1.0376666666666667"/>
    <x v="1220"/>
    <d v="2015-08-25T15:05:12"/>
    <x v="8"/>
    <s v="photobooks"/>
  </r>
  <r>
    <x v="0"/>
    <s v="GB"/>
    <s v="GBP"/>
    <n v="1480809600"/>
    <n v="1478431488"/>
    <b v="0"/>
    <n v="103"/>
    <n v="23.796213592233013"/>
    <b v="1"/>
    <s v="photography/photobooks"/>
    <n v="1.1140954545454547"/>
    <x v="1221"/>
    <d v="2016-12-04T00:00:00"/>
    <x v="8"/>
    <s v="photobooks"/>
  </r>
  <r>
    <x v="0"/>
    <s v="CA"/>
    <s v="CAD"/>
    <n v="1459483200"/>
    <n v="1456852647"/>
    <b v="0"/>
    <n v="138"/>
    <n v="81.268115942028984"/>
    <b v="1"/>
    <s v="photography/photobooks"/>
    <n v="2.80375"/>
    <x v="1222"/>
    <d v="2016-04-01T04:00:00"/>
    <x v="8"/>
    <s v="photobooks"/>
  </r>
  <r>
    <x v="0"/>
    <s v="US"/>
    <s v="USD"/>
    <n v="1478754909"/>
    <n v="1476159309"/>
    <b v="0"/>
    <n v="191"/>
    <n v="116.21465968586388"/>
    <b v="1"/>
    <s v="photography/photobooks"/>
    <n v="1.1210606060606061"/>
    <x v="1223"/>
    <d v="2016-11-10T05:15:09"/>
    <x v="8"/>
    <s v="photobooks"/>
  </r>
  <r>
    <x v="1"/>
    <s v="US"/>
    <s v="USD"/>
    <n v="1402060302"/>
    <n v="1396876302"/>
    <b v="0"/>
    <n v="18"/>
    <n v="58.888888888888886"/>
    <b v="0"/>
    <s v="music/world music"/>
    <n v="7.0666666666666669E-2"/>
    <x v="1224"/>
    <d v="2014-06-06T13:11:42"/>
    <x v="4"/>
    <s v="world music"/>
  </r>
  <r>
    <x v="1"/>
    <s v="US"/>
    <s v="USD"/>
    <n v="1382478278"/>
    <n v="1377294278"/>
    <b v="0"/>
    <n v="3"/>
    <n v="44"/>
    <b v="0"/>
    <s v="music/world music"/>
    <n v="4.3999999999999997E-2"/>
    <x v="1225"/>
    <d v="2013-10-22T21:44:38"/>
    <x v="4"/>
    <s v="world music"/>
  </r>
  <r>
    <x v="1"/>
    <s v="US"/>
    <s v="USD"/>
    <n v="1398042000"/>
    <n v="1395089981"/>
    <b v="0"/>
    <n v="40"/>
    <n v="48.424999999999997"/>
    <b v="0"/>
    <s v="music/world music"/>
    <n v="3.8739999999999997E-2"/>
    <x v="1226"/>
    <d v="2014-04-21T01:00:00"/>
    <x v="4"/>
    <s v="world music"/>
  </r>
  <r>
    <x v="1"/>
    <s v="US"/>
    <s v="USD"/>
    <n v="1407394800"/>
    <n v="1404770616"/>
    <b v="0"/>
    <n v="0"/>
    <s v=""/>
    <b v="0"/>
    <s v="music/world music"/>
    <n v="0"/>
    <x v="1227"/>
    <d v="2014-08-07T07:00:00"/>
    <x v="4"/>
    <s v="world music"/>
  </r>
  <r>
    <x v="1"/>
    <s v="US"/>
    <s v="USD"/>
    <n v="1317231008"/>
    <n v="1312047008"/>
    <b v="0"/>
    <n v="24"/>
    <n v="61.041666666666664"/>
    <b v="0"/>
    <s v="music/world music"/>
    <n v="0.29299999999999998"/>
    <x v="1228"/>
    <d v="2011-09-28T17:30:08"/>
    <x v="4"/>
    <s v="world music"/>
  </r>
  <r>
    <x v="1"/>
    <s v="US"/>
    <s v="USD"/>
    <n v="1334592000"/>
    <n v="1331982127"/>
    <b v="0"/>
    <n v="1"/>
    <n v="25"/>
    <b v="0"/>
    <s v="music/world music"/>
    <n v="9.0909090909090905E-3"/>
    <x v="1229"/>
    <d v="2012-04-16T16:00:00"/>
    <x v="4"/>
    <s v="world music"/>
  </r>
  <r>
    <x v="1"/>
    <s v="US"/>
    <s v="USD"/>
    <n v="1298589630"/>
    <n v="1295997630"/>
    <b v="0"/>
    <n v="0"/>
    <s v=""/>
    <b v="0"/>
    <s v="music/world music"/>
    <n v="0"/>
    <x v="1230"/>
    <d v="2011-02-24T23:20:30"/>
    <x v="4"/>
    <s v="world music"/>
  </r>
  <r>
    <x v="1"/>
    <s v="US"/>
    <s v="USD"/>
    <n v="1440723600"/>
    <n v="1436394968"/>
    <b v="0"/>
    <n v="0"/>
    <s v=""/>
    <b v="0"/>
    <s v="music/world music"/>
    <n v="0"/>
    <x v="1231"/>
    <d v="2015-08-28T01:00:00"/>
    <x v="4"/>
    <s v="world music"/>
  </r>
  <r>
    <x v="1"/>
    <s v="US"/>
    <s v="USD"/>
    <n v="1381090870"/>
    <n v="1377030070"/>
    <b v="0"/>
    <n v="1"/>
    <n v="40"/>
    <b v="0"/>
    <s v="music/world music"/>
    <n v="8.0000000000000002E-3"/>
    <x v="1232"/>
    <d v="2013-10-06T20:21:10"/>
    <x v="4"/>
    <s v="world music"/>
  </r>
  <r>
    <x v="1"/>
    <s v="US"/>
    <s v="USD"/>
    <n v="1329864374"/>
    <n v="1328049974"/>
    <b v="0"/>
    <n v="6"/>
    <n v="19.333333333333332"/>
    <b v="0"/>
    <s v="music/world music"/>
    <n v="0.11600000000000001"/>
    <x v="1233"/>
    <d v="2012-02-21T22:46:14"/>
    <x v="4"/>
    <s v="world music"/>
  </r>
  <r>
    <x v="1"/>
    <s v="GB"/>
    <s v="GBP"/>
    <n v="1422903342"/>
    <n v="1420311342"/>
    <b v="0"/>
    <n v="0"/>
    <s v=""/>
    <b v="0"/>
    <s v="music/world music"/>
    <n v="0"/>
    <x v="1234"/>
    <d v="2015-02-02T18:55:42"/>
    <x v="4"/>
    <s v="world music"/>
  </r>
  <r>
    <x v="1"/>
    <s v="US"/>
    <s v="USD"/>
    <n v="1387077299"/>
    <n v="1383621299"/>
    <b v="0"/>
    <n v="6"/>
    <n v="35"/>
    <b v="0"/>
    <s v="music/world music"/>
    <n v="2.787363950092912E-2"/>
    <x v="1235"/>
    <d v="2013-12-15T03:14:59"/>
    <x v="4"/>
    <s v="world music"/>
  </r>
  <r>
    <x v="1"/>
    <s v="US"/>
    <s v="USD"/>
    <n v="1343491200"/>
    <n v="1342801164"/>
    <b v="0"/>
    <n v="0"/>
    <s v=""/>
    <b v="0"/>
    <s v="music/world music"/>
    <n v="0"/>
    <x v="1236"/>
    <d v="2012-07-28T16:00:00"/>
    <x v="4"/>
    <s v="world music"/>
  </r>
  <r>
    <x v="1"/>
    <s v="US"/>
    <s v="USD"/>
    <n v="1345790865"/>
    <n v="1344062865"/>
    <b v="0"/>
    <n v="0"/>
    <s v=""/>
    <b v="0"/>
    <s v="music/world music"/>
    <n v="0"/>
    <x v="1237"/>
    <d v="2012-08-24T06:47:45"/>
    <x v="4"/>
    <s v="world music"/>
  </r>
  <r>
    <x v="1"/>
    <s v="US"/>
    <s v="USD"/>
    <n v="1312641536"/>
    <n v="1310049536"/>
    <b v="0"/>
    <n v="3"/>
    <n v="59.333333333333336"/>
    <b v="0"/>
    <s v="music/world music"/>
    <n v="0.17799999999999999"/>
    <x v="1238"/>
    <d v="2011-08-06T14:38:56"/>
    <x v="4"/>
    <s v="world music"/>
  </r>
  <r>
    <x v="1"/>
    <s v="US"/>
    <s v="USD"/>
    <n v="1325804767"/>
    <n v="1323212767"/>
    <b v="0"/>
    <n v="0"/>
    <s v=""/>
    <b v="0"/>
    <s v="music/world music"/>
    <n v="0"/>
    <x v="1239"/>
    <d v="2012-01-05T23:06:07"/>
    <x v="4"/>
    <s v="world music"/>
  </r>
  <r>
    <x v="1"/>
    <s v="US"/>
    <s v="USD"/>
    <n v="1373665860"/>
    <n v="1368579457"/>
    <b v="0"/>
    <n v="8"/>
    <n v="30.125"/>
    <b v="0"/>
    <s v="music/world music"/>
    <n v="3.0124999999999999E-2"/>
    <x v="1240"/>
    <d v="2013-07-12T21:51:00"/>
    <x v="4"/>
    <s v="world music"/>
  </r>
  <r>
    <x v="1"/>
    <s v="US"/>
    <s v="USD"/>
    <n v="1414994340"/>
    <n v="1413057980"/>
    <b v="0"/>
    <n v="34"/>
    <n v="74.617647058823536"/>
    <b v="0"/>
    <s v="music/world music"/>
    <n v="0.50739999999999996"/>
    <x v="1241"/>
    <d v="2014-11-03T05:59:00"/>
    <x v="4"/>
    <s v="world music"/>
  </r>
  <r>
    <x v="1"/>
    <s v="US"/>
    <s v="USD"/>
    <n v="1315747080"/>
    <n v="1314417502"/>
    <b v="0"/>
    <n v="1"/>
    <n v="5"/>
    <b v="0"/>
    <s v="music/world music"/>
    <n v="5.4884742041712408E-3"/>
    <x v="1242"/>
    <d v="2011-09-11T13:18:00"/>
    <x v="4"/>
    <s v="world music"/>
  </r>
  <r>
    <x v="1"/>
    <s v="US"/>
    <s v="USD"/>
    <n v="1310158800"/>
    <n v="1304888771"/>
    <b v="0"/>
    <n v="38"/>
    <n v="44.5"/>
    <b v="0"/>
    <s v="music/world music"/>
    <n v="0.14091666666666666"/>
    <x v="1243"/>
    <d v="2011-07-08T21:00:00"/>
    <x v="4"/>
    <s v="world music"/>
  </r>
  <r>
    <x v="0"/>
    <s v="US"/>
    <s v="USD"/>
    <n v="1366664400"/>
    <n v="1363981723"/>
    <b v="1"/>
    <n v="45"/>
    <n v="46.133333333333333"/>
    <b v="1"/>
    <s v="music/rock"/>
    <n v="1.038"/>
    <x v="1244"/>
    <d v="2013-04-22T21:00:00"/>
    <x v="4"/>
    <s v="rock"/>
  </r>
  <r>
    <x v="0"/>
    <s v="US"/>
    <s v="USD"/>
    <n v="1402755834"/>
    <n v="1400163834"/>
    <b v="1"/>
    <n v="17"/>
    <n v="141.47058823529412"/>
    <b v="1"/>
    <s v="music/rock"/>
    <n v="1.2024999999999999"/>
    <x v="1245"/>
    <d v="2014-06-14T14:23:54"/>
    <x v="4"/>
    <s v="rock"/>
  </r>
  <r>
    <x v="0"/>
    <s v="US"/>
    <s v="USD"/>
    <n v="1323136949"/>
    <n v="1319245349"/>
    <b v="1"/>
    <n v="31"/>
    <n v="75.483870967741936"/>
    <b v="1"/>
    <s v="music/rock"/>
    <n v="1.17"/>
    <x v="1246"/>
    <d v="2011-12-06T02:02:29"/>
    <x v="4"/>
    <s v="rock"/>
  </r>
  <r>
    <x v="0"/>
    <s v="US"/>
    <s v="USD"/>
    <n v="1367823655"/>
    <n v="1365231655"/>
    <b v="1"/>
    <n v="50"/>
    <n v="85.5"/>
    <b v="1"/>
    <s v="music/rock"/>
    <n v="1.2214285714285715"/>
    <x v="1247"/>
    <d v="2013-05-06T07:00:55"/>
    <x v="4"/>
    <s v="rock"/>
  </r>
  <r>
    <x v="0"/>
    <s v="US"/>
    <s v="USD"/>
    <n v="1402642740"/>
    <n v="1399563953"/>
    <b v="1"/>
    <n v="59"/>
    <n v="64.254237288135599"/>
    <b v="1"/>
    <s v="music/rock"/>
    <n v="1.5164"/>
    <x v="1248"/>
    <d v="2014-06-13T06:59:00"/>
    <x v="4"/>
    <s v="rock"/>
  </r>
  <r>
    <x v="0"/>
    <s v="US"/>
    <s v="USD"/>
    <n v="1341683211"/>
    <n v="1339091211"/>
    <b v="1"/>
    <n v="81"/>
    <n v="64.46913580246914"/>
    <b v="1"/>
    <s v="music/rock"/>
    <n v="1.0444"/>
    <x v="1249"/>
    <d v="2012-07-07T17:46:51"/>
    <x v="4"/>
    <s v="rock"/>
  </r>
  <r>
    <x v="0"/>
    <s v="US"/>
    <s v="USD"/>
    <n v="1410017131"/>
    <n v="1406129131"/>
    <b v="1"/>
    <n v="508"/>
    <n v="118.2007874015748"/>
    <b v="1"/>
    <s v="music/rock"/>
    <n v="2.0015333333333332"/>
    <x v="1250"/>
    <d v="2014-09-06T15:25:31"/>
    <x v="4"/>
    <s v="rock"/>
  </r>
  <r>
    <x v="0"/>
    <s v="US"/>
    <s v="USD"/>
    <n v="1316979167"/>
    <n v="1311795167"/>
    <b v="1"/>
    <n v="74"/>
    <n v="82.540540540540547"/>
    <b v="1"/>
    <s v="music/rock"/>
    <n v="1.018"/>
    <x v="1251"/>
    <d v="2011-09-25T19:32:47"/>
    <x v="4"/>
    <s v="rock"/>
  </r>
  <r>
    <x v="0"/>
    <s v="US"/>
    <s v="USD"/>
    <n v="1382658169"/>
    <n v="1380238969"/>
    <b v="1"/>
    <n v="141"/>
    <n v="34.170212765957444"/>
    <b v="1"/>
    <s v="music/rock"/>
    <n v="1.3765714285714286"/>
    <x v="1252"/>
    <d v="2013-10-24T23:42:49"/>
    <x v="4"/>
    <s v="rock"/>
  </r>
  <r>
    <x v="0"/>
    <s v="US"/>
    <s v="USD"/>
    <n v="1409770107"/>
    <n v="1407178107"/>
    <b v="1"/>
    <n v="711"/>
    <n v="42.73322081575246"/>
    <b v="1"/>
    <s v="music/rock"/>
    <n v="3038.3319999999999"/>
    <x v="1253"/>
    <d v="2014-09-03T18:48:27"/>
    <x v="4"/>
    <s v="rock"/>
  </r>
  <r>
    <x v="0"/>
    <s v="US"/>
    <s v="USD"/>
    <n v="1293857940"/>
    <n v="1288968886"/>
    <b v="1"/>
    <n v="141"/>
    <n v="94.489361702127653"/>
    <b v="1"/>
    <s v="music/rock"/>
    <n v="1.9885074626865671"/>
    <x v="1254"/>
    <d v="2011-01-01T04:59:00"/>
    <x v="4"/>
    <s v="rock"/>
  </r>
  <r>
    <x v="0"/>
    <s v="US"/>
    <s v="USD"/>
    <n v="1385932652"/>
    <n v="1383337052"/>
    <b v="1"/>
    <n v="109"/>
    <n v="55.697247706422019"/>
    <b v="1"/>
    <s v="music/rock"/>
    <n v="2.0236666666666667"/>
    <x v="1255"/>
    <d v="2013-12-01T21:17:32"/>
    <x v="4"/>
    <s v="rock"/>
  </r>
  <r>
    <x v="0"/>
    <s v="US"/>
    <s v="USD"/>
    <n v="1329084231"/>
    <n v="1326492231"/>
    <b v="1"/>
    <n v="361"/>
    <n v="98.030831024930734"/>
    <b v="1"/>
    <s v="music/rock"/>
    <n v="1.1796376666666666"/>
    <x v="1256"/>
    <d v="2012-02-12T22:03:51"/>
    <x v="4"/>
    <s v="rock"/>
  </r>
  <r>
    <x v="0"/>
    <s v="US"/>
    <s v="USD"/>
    <n v="1301792590"/>
    <n v="1297562590"/>
    <b v="1"/>
    <n v="176"/>
    <n v="92.102272727272734"/>
    <b v="1"/>
    <s v="music/rock"/>
    <n v="2.9472727272727273"/>
    <x v="1257"/>
    <d v="2011-04-03T01:03:10"/>
    <x v="4"/>
    <s v="rock"/>
  </r>
  <r>
    <x v="0"/>
    <s v="US"/>
    <s v="USD"/>
    <n v="1377960012"/>
    <n v="1375368012"/>
    <b v="1"/>
    <n v="670"/>
    <n v="38.175462686567165"/>
    <b v="1"/>
    <s v="music/rock"/>
    <n v="2.1314633333333335"/>
    <x v="1258"/>
    <d v="2013-08-31T14:40:12"/>
    <x v="4"/>
    <s v="rock"/>
  </r>
  <r>
    <x v="0"/>
    <s v="US"/>
    <s v="USD"/>
    <n v="1402286340"/>
    <n v="1399504664"/>
    <b v="1"/>
    <n v="96"/>
    <n v="27.145833333333332"/>
    <b v="1"/>
    <s v="music/rock"/>
    <n v="1.0424"/>
    <x v="1259"/>
    <d v="2014-06-09T03:59:00"/>
    <x v="4"/>
    <s v="rock"/>
  </r>
  <r>
    <x v="0"/>
    <s v="US"/>
    <s v="USD"/>
    <n v="1393445620"/>
    <n v="1390853620"/>
    <b v="1"/>
    <n v="74"/>
    <n v="50.689189189189186"/>
    <b v="1"/>
    <s v="music/rock"/>
    <n v="1.1366666666666667"/>
    <x v="1260"/>
    <d v="2014-02-26T20:13:40"/>
    <x v="4"/>
    <s v="rock"/>
  </r>
  <r>
    <x v="0"/>
    <s v="US"/>
    <s v="USD"/>
    <n v="1390983227"/>
    <n v="1388391227"/>
    <b v="1"/>
    <n v="52"/>
    <n v="38.942307692307693"/>
    <b v="1"/>
    <s v="music/rock"/>
    <n v="1.0125"/>
    <x v="1261"/>
    <d v="2014-01-29T08:13:47"/>
    <x v="4"/>
    <s v="rock"/>
  </r>
  <r>
    <x v="0"/>
    <s v="CA"/>
    <s v="CAD"/>
    <n v="1392574692"/>
    <n v="1389982692"/>
    <b v="1"/>
    <n v="105"/>
    <n v="77.638095238095232"/>
    <b v="1"/>
    <s v="music/rock"/>
    <n v="1.2541538461538462"/>
    <x v="1262"/>
    <d v="2014-02-16T18:18:12"/>
    <x v="4"/>
    <s v="rock"/>
  </r>
  <r>
    <x v="0"/>
    <s v="US"/>
    <s v="USD"/>
    <n v="1396054800"/>
    <n v="1393034470"/>
    <b v="1"/>
    <n v="41"/>
    <n v="43.536585365853661"/>
    <b v="1"/>
    <s v="music/rock"/>
    <n v="1.19"/>
    <x v="1263"/>
    <d v="2014-03-29T01:00:00"/>
    <x v="4"/>
    <s v="rock"/>
  </r>
  <r>
    <x v="0"/>
    <s v="US"/>
    <s v="USD"/>
    <n v="1383062083"/>
    <n v="1380556483"/>
    <b v="1"/>
    <n v="34"/>
    <n v="31.823529411764707"/>
    <b v="1"/>
    <s v="music/rock"/>
    <n v="1.6646153846153846"/>
    <x v="1264"/>
    <d v="2013-10-29T15:54:43"/>
    <x v="4"/>
    <s v="rock"/>
  </r>
  <r>
    <x v="0"/>
    <s v="US"/>
    <s v="USD"/>
    <n v="1291131815"/>
    <n v="1287071015"/>
    <b v="1"/>
    <n v="66"/>
    <n v="63.184393939393942"/>
    <b v="1"/>
    <s v="music/rock"/>
    <n v="1.1914771428571429"/>
    <x v="1265"/>
    <d v="2010-11-30T15:43:35"/>
    <x v="4"/>
    <s v="rock"/>
  </r>
  <r>
    <x v="0"/>
    <s v="US"/>
    <s v="USD"/>
    <n v="1389474145"/>
    <n v="1386882145"/>
    <b v="1"/>
    <n v="50"/>
    <n v="190.9"/>
    <b v="1"/>
    <s v="music/rock"/>
    <n v="1.0047368421052632"/>
    <x v="1266"/>
    <d v="2014-01-11T21:02:25"/>
    <x v="4"/>
    <s v="rock"/>
  </r>
  <r>
    <x v="0"/>
    <s v="US"/>
    <s v="USD"/>
    <n v="1374674558"/>
    <n v="1372082558"/>
    <b v="1"/>
    <n v="159"/>
    <n v="140.85534591194968"/>
    <b v="1"/>
    <s v="music/rock"/>
    <n v="1.018"/>
    <x v="1267"/>
    <d v="2013-07-24T14:02:38"/>
    <x v="4"/>
    <s v="rock"/>
  </r>
  <r>
    <x v="0"/>
    <s v="US"/>
    <s v="USD"/>
    <n v="1379708247"/>
    <n v="1377116247"/>
    <b v="1"/>
    <n v="182"/>
    <n v="76.92307692307692"/>
    <b v="1"/>
    <s v="music/rock"/>
    <n v="1.1666666666666667"/>
    <x v="1268"/>
    <d v="2013-09-20T20:17:27"/>
    <x v="4"/>
    <s v="rock"/>
  </r>
  <r>
    <x v="0"/>
    <s v="US"/>
    <s v="USD"/>
    <n v="1460764800"/>
    <n v="1458157512"/>
    <b v="1"/>
    <n v="206"/>
    <n v="99.15533980582525"/>
    <b v="1"/>
    <s v="music/rock"/>
    <n v="1.0864893617021276"/>
    <x v="1269"/>
    <d v="2016-04-16T00:00:00"/>
    <x v="4"/>
    <s v="rock"/>
  </r>
  <r>
    <x v="0"/>
    <s v="US"/>
    <s v="USD"/>
    <n v="1332704042"/>
    <n v="1327523642"/>
    <b v="1"/>
    <n v="169"/>
    <n v="67.881656804733723"/>
    <b v="1"/>
    <s v="music/rock"/>
    <n v="1.1472"/>
    <x v="1270"/>
    <d v="2012-03-25T19:34:02"/>
    <x v="4"/>
    <s v="rock"/>
  </r>
  <r>
    <x v="0"/>
    <s v="US"/>
    <s v="USD"/>
    <n v="1384363459"/>
    <n v="1381767859"/>
    <b v="1"/>
    <n v="31"/>
    <n v="246.29032258064515"/>
    <b v="1"/>
    <s v="music/rock"/>
    <n v="1.018"/>
    <x v="1271"/>
    <d v="2013-11-13T17:24:19"/>
    <x v="4"/>
    <s v="rock"/>
  </r>
  <r>
    <x v="0"/>
    <s v="US"/>
    <s v="USD"/>
    <n v="1276574400"/>
    <n v="1270576379"/>
    <b v="1"/>
    <n v="28"/>
    <n v="189.28571428571428"/>
    <b v="1"/>
    <s v="music/rock"/>
    <n v="1.06"/>
    <x v="1272"/>
    <d v="2010-06-15T04:00:00"/>
    <x v="4"/>
    <s v="rock"/>
  </r>
  <r>
    <x v="0"/>
    <s v="CA"/>
    <s v="CAD"/>
    <n v="1409506291"/>
    <n v="1406914291"/>
    <b v="1"/>
    <n v="54"/>
    <n v="76.666666666666671"/>
    <b v="1"/>
    <s v="music/rock"/>
    <n v="1.0349999999999999"/>
    <x v="1273"/>
    <d v="2014-08-31T17:31:31"/>
    <x v="4"/>
    <s v="rock"/>
  </r>
  <r>
    <x v="0"/>
    <s v="US"/>
    <s v="USD"/>
    <n v="1346344425"/>
    <n v="1343320425"/>
    <b v="1"/>
    <n v="467"/>
    <n v="82.963254817987149"/>
    <b v="1"/>
    <s v="music/rock"/>
    <n v="1.5497535999999998"/>
    <x v="1274"/>
    <d v="2012-08-30T16:33:45"/>
    <x v="4"/>
    <s v="rock"/>
  </r>
  <r>
    <x v="0"/>
    <s v="US"/>
    <s v="USD"/>
    <n v="1375908587"/>
    <n v="1372884587"/>
    <b v="1"/>
    <n v="389"/>
    <n v="62.522107969151669"/>
    <b v="1"/>
    <s v="music/rock"/>
    <n v="1.6214066666666667"/>
    <x v="1275"/>
    <d v="2013-08-07T20:49:47"/>
    <x v="4"/>
    <s v="rock"/>
  </r>
  <r>
    <x v="0"/>
    <s v="US"/>
    <s v="USD"/>
    <n v="1251777600"/>
    <n v="1247504047"/>
    <b v="1"/>
    <n v="68"/>
    <n v="46.06808823529412"/>
    <b v="1"/>
    <s v="music/rock"/>
    <n v="1.0442100000000001"/>
    <x v="1276"/>
    <d v="2009-09-01T04:00:00"/>
    <x v="4"/>
    <s v="rock"/>
  </r>
  <r>
    <x v="0"/>
    <s v="US"/>
    <s v="USD"/>
    <n v="1346765347"/>
    <n v="1343741347"/>
    <b v="1"/>
    <n v="413"/>
    <n v="38.543946731234868"/>
    <b v="1"/>
    <s v="music/rock"/>
    <n v="1.0612433333333333"/>
    <x v="1277"/>
    <d v="2012-09-04T13:29:07"/>
    <x v="4"/>
    <s v="rock"/>
  </r>
  <r>
    <x v="0"/>
    <s v="US"/>
    <s v="USD"/>
    <n v="1403661600"/>
    <n v="1401196766"/>
    <b v="1"/>
    <n v="190"/>
    <n v="53.005263157894738"/>
    <b v="1"/>
    <s v="music/rock"/>
    <n v="1.5493846153846154"/>
    <x v="1278"/>
    <d v="2014-06-25T02:00:00"/>
    <x v="4"/>
    <s v="rock"/>
  </r>
  <r>
    <x v="0"/>
    <s v="US"/>
    <s v="USD"/>
    <n v="1395624170"/>
    <n v="1392171770"/>
    <b v="1"/>
    <n v="189"/>
    <n v="73.355396825396824"/>
    <b v="1"/>
    <s v="music/rock"/>
    <n v="1.1077157238734421"/>
    <x v="1279"/>
    <d v="2014-03-24T01:22:50"/>
    <x v="4"/>
    <s v="rock"/>
  </r>
  <r>
    <x v="0"/>
    <s v="US"/>
    <s v="USD"/>
    <n v="1299003054"/>
    <n v="1291227054"/>
    <b v="1"/>
    <n v="130"/>
    <n v="127.97523076923076"/>
    <b v="1"/>
    <s v="music/rock"/>
    <n v="1.1091186666666666"/>
    <x v="1280"/>
    <d v="2011-03-01T18:10:54"/>
    <x v="4"/>
    <s v="rock"/>
  </r>
  <r>
    <x v="0"/>
    <s v="US"/>
    <s v="USD"/>
    <n v="1375033836"/>
    <n v="1373305836"/>
    <b v="1"/>
    <n v="74"/>
    <n v="104.72972972972973"/>
    <b v="1"/>
    <s v="music/rock"/>
    <n v="1.1071428571428572"/>
    <x v="1281"/>
    <d v="2013-07-28T17:50:36"/>
    <x v="4"/>
    <s v="rock"/>
  </r>
  <r>
    <x v="0"/>
    <s v="US"/>
    <s v="USD"/>
    <n v="1386565140"/>
    <n v="1383909855"/>
    <b v="1"/>
    <n v="274"/>
    <n v="67.671532846715323"/>
    <b v="1"/>
    <s v="music/rock"/>
    <n v="1.2361333333333333"/>
    <x v="1282"/>
    <d v="2013-12-09T04:59:00"/>
    <x v="4"/>
    <s v="rock"/>
  </r>
  <r>
    <x v="0"/>
    <s v="US"/>
    <s v="USD"/>
    <n v="1362974400"/>
    <n v="1360948389"/>
    <b v="1"/>
    <n v="22"/>
    <n v="95.931818181818187"/>
    <b v="1"/>
    <s v="music/rock"/>
    <n v="2.1105"/>
    <x v="1283"/>
    <d v="2013-03-11T04:00:00"/>
    <x v="4"/>
    <s v="rock"/>
  </r>
  <r>
    <x v="0"/>
    <s v="US"/>
    <s v="USD"/>
    <n v="1483203540"/>
    <n v="1481175482"/>
    <b v="0"/>
    <n v="31"/>
    <n v="65.161290322580641"/>
    <b v="1"/>
    <s v="theater/plays"/>
    <n v="1.01"/>
    <x v="1284"/>
    <d v="2016-12-31T16:59:00"/>
    <x v="1"/>
    <s v="plays"/>
  </r>
  <r>
    <x v="0"/>
    <s v="GB"/>
    <s v="GBP"/>
    <n v="1434808775"/>
    <n v="1433512775"/>
    <b v="0"/>
    <n v="63"/>
    <n v="32.269841269841272"/>
    <b v="1"/>
    <s v="theater/plays"/>
    <n v="1.0165"/>
    <x v="1285"/>
    <d v="2015-06-20T13:59:35"/>
    <x v="1"/>
    <s v="plays"/>
  </r>
  <r>
    <x v="0"/>
    <s v="GB"/>
    <s v="GBP"/>
    <n v="1424181600"/>
    <n v="1423041227"/>
    <b v="0"/>
    <n v="20"/>
    <n v="81.25"/>
    <b v="1"/>
    <s v="theater/plays"/>
    <n v="1.0833333333333333"/>
    <x v="1286"/>
    <d v="2015-02-17T14:00:00"/>
    <x v="1"/>
    <s v="plays"/>
  </r>
  <r>
    <x v="0"/>
    <s v="GB"/>
    <s v="GBP"/>
    <n v="1434120856"/>
    <n v="1428936856"/>
    <b v="0"/>
    <n v="25"/>
    <n v="24.2"/>
    <b v="1"/>
    <s v="theater/plays"/>
    <n v="2.42"/>
    <x v="1287"/>
    <d v="2015-06-12T14:54:16"/>
    <x v="1"/>
    <s v="plays"/>
  </r>
  <r>
    <x v="0"/>
    <s v="US"/>
    <s v="USD"/>
    <n v="1470801600"/>
    <n v="1468122163"/>
    <b v="0"/>
    <n v="61"/>
    <n v="65.868852459016395"/>
    <b v="1"/>
    <s v="theater/plays"/>
    <n v="1.0044999999999999"/>
    <x v="1288"/>
    <d v="2016-08-10T04:00:00"/>
    <x v="1"/>
    <s v="plays"/>
  </r>
  <r>
    <x v="0"/>
    <s v="US"/>
    <s v="USD"/>
    <n v="1483499645"/>
    <n v="1480907645"/>
    <b v="0"/>
    <n v="52"/>
    <n v="36.07692307692308"/>
    <b v="1"/>
    <s v="theater/plays"/>
    <n v="1.2506666666666666"/>
    <x v="1289"/>
    <d v="2017-01-04T03:14:05"/>
    <x v="1"/>
    <s v="plays"/>
  </r>
  <r>
    <x v="0"/>
    <s v="US"/>
    <s v="USD"/>
    <n v="1429772340"/>
    <n v="1427121931"/>
    <b v="0"/>
    <n v="86"/>
    <n v="44.186046511627907"/>
    <b v="1"/>
    <s v="theater/plays"/>
    <n v="1.0857142857142856"/>
    <x v="1290"/>
    <d v="2015-04-23T06:59:00"/>
    <x v="1"/>
    <s v="plays"/>
  </r>
  <r>
    <x v="0"/>
    <s v="US"/>
    <s v="USD"/>
    <n v="1428390000"/>
    <n v="1425224391"/>
    <b v="0"/>
    <n v="42"/>
    <n v="104.07142857142857"/>
    <b v="1"/>
    <s v="theater/plays"/>
    <n v="1.4570000000000001"/>
    <x v="1291"/>
    <d v="2015-04-07T07:00:00"/>
    <x v="1"/>
    <s v="plays"/>
  </r>
  <r>
    <x v="0"/>
    <s v="GB"/>
    <s v="GBP"/>
    <n v="1444172340"/>
    <n v="1441822828"/>
    <b v="0"/>
    <n v="52"/>
    <n v="35.96153846153846"/>
    <b v="1"/>
    <s v="theater/plays"/>
    <n v="1.1000000000000001"/>
    <x v="1292"/>
    <d v="2015-10-06T22:59:00"/>
    <x v="1"/>
    <s v="plays"/>
  </r>
  <r>
    <x v="0"/>
    <s v="US"/>
    <s v="USD"/>
    <n v="1447523371"/>
    <n v="1444927771"/>
    <b v="0"/>
    <n v="120"/>
    <n v="127.79166666666667"/>
    <b v="1"/>
    <s v="theater/plays"/>
    <n v="1.0223333333333333"/>
    <x v="1293"/>
    <d v="2015-11-14T17:49:31"/>
    <x v="1"/>
    <s v="plays"/>
  </r>
  <r>
    <x v="0"/>
    <s v="GB"/>
    <s v="GBP"/>
    <n v="1445252400"/>
    <n v="1443696797"/>
    <b v="0"/>
    <n v="22"/>
    <n v="27.727272727272727"/>
    <b v="1"/>
    <s v="theater/plays"/>
    <n v="1.22"/>
    <x v="1294"/>
    <d v="2015-10-19T11:00:00"/>
    <x v="1"/>
    <s v="plays"/>
  </r>
  <r>
    <x v="0"/>
    <s v="GB"/>
    <s v="GBP"/>
    <n v="1438189200"/>
    <n v="1435585497"/>
    <b v="0"/>
    <n v="64"/>
    <n v="39.828125"/>
    <b v="1"/>
    <s v="theater/plays"/>
    <n v="1.0196000000000001"/>
    <x v="1295"/>
    <d v="2015-07-29T17:00:00"/>
    <x v="1"/>
    <s v="plays"/>
  </r>
  <r>
    <x v="0"/>
    <s v="GB"/>
    <s v="GBP"/>
    <n v="1457914373"/>
    <n v="1456189973"/>
    <b v="0"/>
    <n v="23"/>
    <n v="52.173913043478258"/>
    <b v="1"/>
    <s v="theater/plays"/>
    <n v="1.411764705882353"/>
    <x v="1296"/>
    <d v="2016-03-14T00:12:53"/>
    <x v="1"/>
    <s v="plays"/>
  </r>
  <r>
    <x v="0"/>
    <s v="US"/>
    <s v="USD"/>
    <n v="1462125358"/>
    <n v="1459533358"/>
    <b v="0"/>
    <n v="238"/>
    <n v="92.037815126050418"/>
    <b v="1"/>
    <s v="theater/plays"/>
    <n v="1.0952500000000001"/>
    <x v="1297"/>
    <d v="2016-05-01T17:55:58"/>
    <x v="1"/>
    <s v="plays"/>
  </r>
  <r>
    <x v="0"/>
    <s v="GB"/>
    <s v="GBP"/>
    <n v="1461860432"/>
    <n v="1459268432"/>
    <b v="0"/>
    <n v="33"/>
    <n v="63.424242424242422"/>
    <b v="1"/>
    <s v="theater/plays"/>
    <n v="1.0465"/>
    <x v="1298"/>
    <d v="2016-04-28T16:20:32"/>
    <x v="1"/>
    <s v="plays"/>
  </r>
  <r>
    <x v="0"/>
    <s v="US"/>
    <s v="USD"/>
    <n v="1436902359"/>
    <n v="1434310359"/>
    <b v="0"/>
    <n v="32"/>
    <n v="135.625"/>
    <b v="1"/>
    <s v="theater/plays"/>
    <n v="1.24"/>
    <x v="1299"/>
    <d v="2015-07-14T19:32:39"/>
    <x v="1"/>
    <s v="plays"/>
  </r>
  <r>
    <x v="0"/>
    <s v="US"/>
    <s v="USD"/>
    <n v="1464807420"/>
    <n v="1461427938"/>
    <b v="0"/>
    <n v="24"/>
    <n v="168.75"/>
    <b v="1"/>
    <s v="theater/plays"/>
    <n v="1.35"/>
    <x v="1300"/>
    <d v="2016-06-01T18:57:00"/>
    <x v="1"/>
    <s v="plays"/>
  </r>
  <r>
    <x v="0"/>
    <s v="US"/>
    <s v="USD"/>
    <n v="1437447600"/>
    <n v="1436551178"/>
    <b v="0"/>
    <n v="29"/>
    <n v="70.862068965517238"/>
    <b v="1"/>
    <s v="theater/plays"/>
    <n v="1.0275000000000001"/>
    <x v="1301"/>
    <d v="2015-07-21T03:00:00"/>
    <x v="1"/>
    <s v="plays"/>
  </r>
  <r>
    <x v="0"/>
    <s v="US"/>
    <s v="USD"/>
    <n v="1480559011"/>
    <n v="1477963411"/>
    <b v="0"/>
    <n v="50"/>
    <n v="50"/>
    <b v="1"/>
    <s v="theater/plays"/>
    <n v="1"/>
    <x v="1302"/>
    <d v="2016-12-01T02:23:31"/>
    <x v="1"/>
    <s v="plays"/>
  </r>
  <r>
    <x v="0"/>
    <s v="GB"/>
    <s v="GBP"/>
    <n v="1469962800"/>
    <n v="1468578920"/>
    <b v="0"/>
    <n v="108"/>
    <n v="42.214166666666671"/>
    <b v="1"/>
    <s v="theater/plays"/>
    <n v="1.3026085714285716"/>
    <x v="1303"/>
    <d v="2016-07-31T11:00:00"/>
    <x v="1"/>
    <s v="plays"/>
  </r>
  <r>
    <x v="1"/>
    <s v="GB"/>
    <s v="GBP"/>
    <n v="1489376405"/>
    <n v="1484196005"/>
    <b v="0"/>
    <n v="104"/>
    <n v="152.41346153846155"/>
    <b v="0"/>
    <s v="technology/wearables"/>
    <n v="0.39627499999999999"/>
    <x v="1304"/>
    <d v="2017-03-13T03:40:05"/>
    <x v="2"/>
    <s v="wearables"/>
  </r>
  <r>
    <x v="1"/>
    <s v="US"/>
    <s v="USD"/>
    <n v="1469122200"/>
    <n v="1466611108"/>
    <b v="0"/>
    <n v="86"/>
    <n v="90.616279069767444"/>
    <b v="0"/>
    <s v="technology/wearables"/>
    <n v="0.25976666666666665"/>
    <x v="1305"/>
    <d v="2016-07-21T17:30:00"/>
    <x v="2"/>
    <s v="wearables"/>
  </r>
  <r>
    <x v="1"/>
    <s v="US"/>
    <s v="USD"/>
    <n v="1417690734"/>
    <n v="1415098734"/>
    <b v="0"/>
    <n v="356"/>
    <n v="201.60393258426967"/>
    <b v="0"/>
    <s v="technology/wearables"/>
    <n v="0.65246363636363636"/>
    <x v="1306"/>
    <d v="2014-12-04T10:58:54"/>
    <x v="2"/>
    <s v="wearables"/>
  </r>
  <r>
    <x v="1"/>
    <s v="US"/>
    <s v="USD"/>
    <n v="1455710679"/>
    <n v="1453118679"/>
    <b v="0"/>
    <n v="45"/>
    <n v="127.93333333333334"/>
    <b v="0"/>
    <s v="technology/wearables"/>
    <n v="0.11514000000000001"/>
    <x v="1307"/>
    <d v="2016-02-17T12:04:39"/>
    <x v="2"/>
    <s v="wearables"/>
  </r>
  <r>
    <x v="1"/>
    <s v="US"/>
    <s v="USD"/>
    <n v="1475937812"/>
    <n v="1472481812"/>
    <b v="0"/>
    <n v="38"/>
    <n v="29.894736842105264"/>
    <b v="0"/>
    <s v="technology/wearables"/>
    <n v="0.11360000000000001"/>
    <x v="1308"/>
    <d v="2016-10-08T14:43:32"/>
    <x v="2"/>
    <s v="wearables"/>
  </r>
  <r>
    <x v="1"/>
    <s v="US"/>
    <s v="USD"/>
    <n v="1444943468"/>
    <n v="1441919468"/>
    <b v="0"/>
    <n v="35"/>
    <n v="367.97142857142859"/>
    <b v="0"/>
    <s v="technology/wearables"/>
    <n v="1.1199130434782609"/>
    <x v="1309"/>
    <d v="2015-10-15T21:11:08"/>
    <x v="2"/>
    <s v="wearables"/>
  </r>
  <r>
    <x v="1"/>
    <s v="US"/>
    <s v="USD"/>
    <n v="1471622450"/>
    <n v="1467734450"/>
    <b v="0"/>
    <n v="24"/>
    <n v="129.16666666666666"/>
    <b v="0"/>
    <s v="technology/wearables"/>
    <n v="0.155"/>
    <x v="1310"/>
    <d v="2016-08-19T16:00:50"/>
    <x v="2"/>
    <s v="wearables"/>
  </r>
  <r>
    <x v="1"/>
    <s v="US"/>
    <s v="USD"/>
    <n v="1480536919"/>
    <n v="1477509319"/>
    <b v="0"/>
    <n v="100"/>
    <n v="800.7"/>
    <b v="0"/>
    <s v="technology/wearables"/>
    <n v="0.32028000000000001"/>
    <x v="1311"/>
    <d v="2016-11-30T20:15:19"/>
    <x v="2"/>
    <s v="wearables"/>
  </r>
  <r>
    <x v="1"/>
    <s v="US"/>
    <s v="USD"/>
    <n v="1429375922"/>
    <n v="1426783922"/>
    <b v="0"/>
    <n v="1"/>
    <n v="28"/>
    <b v="0"/>
    <s v="technology/wearables"/>
    <n v="6.0869565217391303E-3"/>
    <x v="1312"/>
    <d v="2015-04-18T16:52:02"/>
    <x v="2"/>
    <s v="wearables"/>
  </r>
  <r>
    <x v="1"/>
    <s v="US"/>
    <s v="USD"/>
    <n v="1457024514"/>
    <n v="1454432514"/>
    <b v="0"/>
    <n v="122"/>
    <n v="102.01639344262296"/>
    <b v="0"/>
    <s v="technology/wearables"/>
    <n v="0.31114999999999998"/>
    <x v="1313"/>
    <d v="2016-03-03T17:01:54"/>
    <x v="2"/>
    <s v="wearables"/>
  </r>
  <r>
    <x v="1"/>
    <s v="US"/>
    <s v="USD"/>
    <n v="1477065860"/>
    <n v="1471881860"/>
    <b v="0"/>
    <n v="11"/>
    <n v="184.36363636363637"/>
    <b v="0"/>
    <s v="technology/wearables"/>
    <n v="1.1266666666666666E-2"/>
    <x v="1314"/>
    <d v="2016-10-21T16:04:20"/>
    <x v="2"/>
    <s v="wearables"/>
  </r>
  <r>
    <x v="1"/>
    <s v="US"/>
    <s v="USD"/>
    <n v="1446771600"/>
    <n v="1443700648"/>
    <b v="0"/>
    <n v="248"/>
    <n v="162.91935483870967"/>
    <b v="0"/>
    <s v="technology/wearables"/>
    <n v="0.40404000000000001"/>
    <x v="1315"/>
    <d v="2015-11-06T01:00:00"/>
    <x v="2"/>
    <s v="wearables"/>
  </r>
  <r>
    <x v="1"/>
    <s v="US"/>
    <s v="USD"/>
    <n v="1456700709"/>
    <n v="1453676709"/>
    <b v="0"/>
    <n v="1"/>
    <n v="1"/>
    <b v="0"/>
    <s v="technology/wearables"/>
    <n v="1.3333333333333333E-5"/>
    <x v="1316"/>
    <d v="2016-02-28T23:05:09"/>
    <x v="2"/>
    <s v="wearables"/>
  </r>
  <r>
    <x v="1"/>
    <s v="DK"/>
    <s v="DKK"/>
    <n v="1469109600"/>
    <n v="1464586746"/>
    <b v="0"/>
    <n v="19"/>
    <n v="603.52631578947364"/>
    <b v="0"/>
    <s v="technology/wearables"/>
    <n v="5.7334999999999997E-2"/>
    <x v="1317"/>
    <d v="2016-07-21T14:00:00"/>
    <x v="2"/>
    <s v="wearables"/>
  </r>
  <r>
    <x v="1"/>
    <s v="US"/>
    <s v="USD"/>
    <n v="1420938172"/>
    <n v="1418346172"/>
    <b v="0"/>
    <n v="135"/>
    <n v="45.407407407407405"/>
    <b v="0"/>
    <s v="technology/wearables"/>
    <n v="0.15325"/>
    <x v="1318"/>
    <d v="2015-01-11T01:02:52"/>
    <x v="2"/>
    <s v="wearables"/>
  </r>
  <r>
    <x v="1"/>
    <s v="GB"/>
    <s v="GBP"/>
    <n v="1405094400"/>
    <n v="1403810965"/>
    <b v="0"/>
    <n v="9"/>
    <n v="97.333333333333329"/>
    <b v="0"/>
    <s v="technology/wearables"/>
    <n v="0.15103448275862069"/>
    <x v="1319"/>
    <d v="2014-07-11T16:00:00"/>
    <x v="2"/>
    <s v="wearables"/>
  </r>
  <r>
    <x v="1"/>
    <s v="NL"/>
    <s v="EUR"/>
    <n v="1483138800"/>
    <n v="1480610046"/>
    <b v="0"/>
    <n v="3"/>
    <n v="167.66666666666666"/>
    <b v="0"/>
    <s v="technology/wearables"/>
    <n v="5.0299999999999997E-3"/>
    <x v="1320"/>
    <d v="2016-12-30T23:00:00"/>
    <x v="2"/>
    <s v="wearables"/>
  </r>
  <r>
    <x v="1"/>
    <s v="SE"/>
    <s v="SEK"/>
    <n v="1482515937"/>
    <n v="1479923937"/>
    <b v="0"/>
    <n v="7"/>
    <n v="859.85714285714289"/>
    <b v="0"/>
    <s v="technology/wearables"/>
    <n v="1.3028138528138528E-2"/>
    <x v="1321"/>
    <d v="2016-12-23T17:58:57"/>
    <x v="2"/>
    <s v="wearables"/>
  </r>
  <r>
    <x v="1"/>
    <s v="GB"/>
    <s v="GBP"/>
    <n v="1432223125"/>
    <n v="1429631125"/>
    <b v="0"/>
    <n v="4"/>
    <n v="26.5"/>
    <b v="0"/>
    <s v="technology/wearables"/>
    <n v="3.0285714285714286E-3"/>
    <x v="1322"/>
    <d v="2015-05-21T15:45:25"/>
    <x v="2"/>
    <s v="wearables"/>
  </r>
  <r>
    <x v="1"/>
    <s v="US"/>
    <s v="USD"/>
    <n v="1461653700"/>
    <n v="1458665146"/>
    <b v="0"/>
    <n v="44"/>
    <n v="30.272727272727273"/>
    <b v="0"/>
    <s v="technology/wearables"/>
    <n v="8.8800000000000004E-2"/>
    <x v="1323"/>
    <d v="2016-04-26T06:55:00"/>
    <x v="2"/>
    <s v="wearables"/>
  </r>
  <r>
    <x v="1"/>
    <s v="US"/>
    <s v="USD"/>
    <n v="1476371552"/>
    <n v="1473779552"/>
    <b v="0"/>
    <n v="90"/>
    <n v="54.666666666666664"/>
    <b v="0"/>
    <s v="technology/wearables"/>
    <n v="9.8400000000000001E-2"/>
    <x v="1324"/>
    <d v="2016-10-13T15:12:32"/>
    <x v="2"/>
    <s v="wearables"/>
  </r>
  <r>
    <x v="1"/>
    <s v="US"/>
    <s v="USD"/>
    <n v="1483063435"/>
    <n v="1480471435"/>
    <b v="0"/>
    <n v="8"/>
    <n v="60.75"/>
    <b v="0"/>
    <s v="technology/wearables"/>
    <n v="2.4299999999999999E-2"/>
    <x v="1325"/>
    <d v="2016-12-30T02:03:55"/>
    <x v="2"/>
    <s v="wearables"/>
  </r>
  <r>
    <x v="1"/>
    <s v="US"/>
    <s v="USD"/>
    <n v="1421348428"/>
    <n v="1417460428"/>
    <b v="0"/>
    <n v="11"/>
    <n v="102.72727272727273"/>
    <b v="0"/>
    <s v="technology/wearables"/>
    <n v="1.1299999999999999E-2"/>
    <x v="1326"/>
    <d v="2015-01-15T19:00:28"/>
    <x v="2"/>
    <s v="wearables"/>
  </r>
  <r>
    <x v="1"/>
    <s v="US"/>
    <s v="USD"/>
    <n v="1432916235"/>
    <n v="1430324235"/>
    <b v="0"/>
    <n v="41"/>
    <n v="41.585365853658537"/>
    <b v="0"/>
    <s v="technology/wearables"/>
    <n v="3.5520833333333335E-2"/>
    <x v="1327"/>
    <d v="2015-05-29T16:17:15"/>
    <x v="2"/>
    <s v="wearables"/>
  </r>
  <r>
    <x v="1"/>
    <s v="US"/>
    <s v="USD"/>
    <n v="1476458734"/>
    <n v="1472570734"/>
    <b v="0"/>
    <n v="15"/>
    <n v="116.53333333333333"/>
    <b v="0"/>
    <s v="technology/wearables"/>
    <n v="2.3306666666666667E-2"/>
    <x v="1328"/>
    <d v="2016-10-14T15:25:34"/>
    <x v="2"/>
    <s v="wearables"/>
  </r>
  <r>
    <x v="1"/>
    <s v="US"/>
    <s v="USD"/>
    <n v="1417501145"/>
    <n v="1414041545"/>
    <b v="0"/>
    <n v="9"/>
    <n v="45.333333333333336"/>
    <b v="0"/>
    <s v="technology/wearables"/>
    <n v="8.1600000000000006E-3"/>
    <x v="1329"/>
    <d v="2014-12-02T06:19:05"/>
    <x v="2"/>
    <s v="wearables"/>
  </r>
  <r>
    <x v="1"/>
    <s v="US"/>
    <s v="USD"/>
    <n v="1467432000"/>
    <n v="1464763109"/>
    <b v="0"/>
    <n v="50"/>
    <n v="157.46"/>
    <b v="0"/>
    <s v="technology/wearables"/>
    <n v="0.22494285714285714"/>
    <x v="1330"/>
    <d v="2016-07-02T04:00:00"/>
    <x v="2"/>
    <s v="wearables"/>
  </r>
  <r>
    <x v="1"/>
    <s v="US"/>
    <s v="USD"/>
    <n v="1471435554"/>
    <n v="1468843554"/>
    <b v="0"/>
    <n v="34"/>
    <n v="100.5"/>
    <b v="0"/>
    <s v="technology/wearables"/>
    <n v="1.3668E-2"/>
    <x v="1331"/>
    <d v="2016-08-17T12:05:54"/>
    <x v="2"/>
    <s v="wearables"/>
  </r>
  <r>
    <x v="1"/>
    <s v="CH"/>
    <s v="CHF"/>
    <n v="1485480408"/>
    <n v="1482888408"/>
    <b v="0"/>
    <n v="0"/>
    <s v=""/>
    <b v="0"/>
    <s v="technology/wearables"/>
    <n v="0"/>
    <x v="1332"/>
    <d v="2017-01-27T01:26:48"/>
    <x v="2"/>
    <s v="wearables"/>
  </r>
  <r>
    <x v="1"/>
    <s v="AU"/>
    <s v="AUD"/>
    <n v="1405478025"/>
    <n v="1402886025"/>
    <b v="0"/>
    <n v="0"/>
    <s v=""/>
    <b v="0"/>
    <s v="technology/wearables"/>
    <n v="0"/>
    <x v="1333"/>
    <d v="2014-07-16T02:33:45"/>
    <x v="2"/>
    <s v="wearables"/>
  </r>
  <r>
    <x v="1"/>
    <s v="US"/>
    <s v="USD"/>
    <n v="1457721287"/>
    <n v="1455129287"/>
    <b v="0"/>
    <n v="276"/>
    <n v="51.822463768115945"/>
    <b v="0"/>
    <s v="technology/wearables"/>
    <n v="0.10754135338345865"/>
    <x v="1334"/>
    <d v="2016-03-11T18:34:47"/>
    <x v="2"/>
    <s v="wearables"/>
  </r>
  <r>
    <x v="1"/>
    <s v="US"/>
    <s v="USD"/>
    <n v="1449354502"/>
    <n v="1446762502"/>
    <b v="0"/>
    <n v="16"/>
    <n v="308.75"/>
    <b v="0"/>
    <s v="technology/wearables"/>
    <n v="0.1976"/>
    <x v="1335"/>
    <d v="2015-12-05T22:28:22"/>
    <x v="2"/>
    <s v="wearables"/>
  </r>
  <r>
    <x v="1"/>
    <s v="US"/>
    <s v="USD"/>
    <n v="1418849028"/>
    <n v="1415825028"/>
    <b v="0"/>
    <n v="224"/>
    <n v="379.22767857142856"/>
    <b v="0"/>
    <s v="technology/wearables"/>
    <n v="0.84946999999999995"/>
    <x v="1336"/>
    <d v="2014-12-17T20:43:48"/>
    <x v="2"/>
    <s v="wearables"/>
  </r>
  <r>
    <x v="1"/>
    <s v="US"/>
    <s v="USD"/>
    <n v="1488549079"/>
    <n v="1485957079"/>
    <b v="0"/>
    <n v="140"/>
    <n v="176.36428571428573"/>
    <b v="0"/>
    <s v="technology/wearables"/>
    <n v="0.49381999999999998"/>
    <x v="1337"/>
    <d v="2017-03-03T13:51:19"/>
    <x v="2"/>
    <s v="wearables"/>
  </r>
  <r>
    <x v="1"/>
    <s v="US"/>
    <s v="USD"/>
    <n v="1438543033"/>
    <n v="1435951033"/>
    <b v="0"/>
    <n v="15"/>
    <n v="66.066666666666663"/>
    <b v="0"/>
    <s v="technology/wearables"/>
    <n v="3.3033333333333331E-2"/>
    <x v="1338"/>
    <d v="2015-08-02T19:17:13"/>
    <x v="2"/>
    <s v="wearables"/>
  </r>
  <r>
    <x v="1"/>
    <s v="US"/>
    <s v="USD"/>
    <n v="1418056315"/>
    <n v="1414164715"/>
    <b v="0"/>
    <n v="37"/>
    <n v="89.648648648648646"/>
    <b v="0"/>
    <s v="technology/wearables"/>
    <n v="6.6339999999999996E-2"/>
    <x v="1339"/>
    <d v="2014-12-08T16:31:55"/>
    <x v="2"/>
    <s v="wearables"/>
  </r>
  <r>
    <x v="1"/>
    <s v="US"/>
    <s v="USD"/>
    <n v="1408112253"/>
    <n v="1405520253"/>
    <b v="0"/>
    <n v="0"/>
    <s v=""/>
    <b v="0"/>
    <s v="technology/wearables"/>
    <n v="0"/>
    <x v="1340"/>
    <d v="2014-08-15T14:17:33"/>
    <x v="2"/>
    <s v="wearables"/>
  </r>
  <r>
    <x v="1"/>
    <s v="GB"/>
    <s v="GBP"/>
    <n v="1475333917"/>
    <n v="1472569117"/>
    <b v="0"/>
    <n v="46"/>
    <n v="382.39130434782606"/>
    <b v="0"/>
    <s v="technology/wearables"/>
    <n v="0.7036"/>
    <x v="1341"/>
    <d v="2016-10-01T14:58:37"/>
    <x v="2"/>
    <s v="wearables"/>
  </r>
  <r>
    <x v="1"/>
    <s v="US"/>
    <s v="USD"/>
    <n v="1437161739"/>
    <n v="1434569739"/>
    <b v="0"/>
    <n v="1"/>
    <n v="100"/>
    <b v="0"/>
    <s v="technology/wearables"/>
    <n v="2E-3"/>
    <x v="1342"/>
    <d v="2015-07-17T19:35:39"/>
    <x v="2"/>
    <s v="wearables"/>
  </r>
  <r>
    <x v="1"/>
    <s v="US"/>
    <s v="USD"/>
    <n v="1471579140"/>
    <n v="1466512683"/>
    <b v="0"/>
    <n v="323"/>
    <n v="158.35603715170279"/>
    <b v="0"/>
    <s v="technology/wearables"/>
    <n v="1.02298"/>
    <x v="1343"/>
    <d v="2016-08-19T03:59:00"/>
    <x v="2"/>
    <s v="wearables"/>
  </r>
  <r>
    <x v="0"/>
    <s v="CA"/>
    <s v="CAD"/>
    <n v="1467313039"/>
    <n v="1464807439"/>
    <b v="0"/>
    <n v="139"/>
    <n v="40.762589928057551"/>
    <b v="1"/>
    <s v="publishing/nonfiction"/>
    <n v="3.7773333333333334"/>
    <x v="1344"/>
    <d v="2016-06-30T18:57:19"/>
    <x v="3"/>
    <s v="nonfiction"/>
  </r>
  <r>
    <x v="0"/>
    <s v="US"/>
    <s v="USD"/>
    <n v="1405366359"/>
    <n v="1402342359"/>
    <b v="0"/>
    <n v="7"/>
    <n v="53.571428571428569"/>
    <b v="1"/>
    <s v="publishing/nonfiction"/>
    <n v="1.25"/>
    <x v="1345"/>
    <d v="2014-07-14T19:32:39"/>
    <x v="3"/>
    <s v="nonfiction"/>
  </r>
  <r>
    <x v="0"/>
    <s v="US"/>
    <s v="USD"/>
    <n v="1372297751"/>
    <n v="1369705751"/>
    <b v="0"/>
    <n v="149"/>
    <n v="48.449664429530202"/>
    <b v="1"/>
    <s v="publishing/nonfiction"/>
    <n v="1.473265306122449"/>
    <x v="1346"/>
    <d v="2013-06-27T01:49:11"/>
    <x v="3"/>
    <s v="nonfiction"/>
  </r>
  <r>
    <x v="0"/>
    <s v="US"/>
    <s v="USD"/>
    <n v="1425741525"/>
    <n v="1423149525"/>
    <b v="0"/>
    <n v="31"/>
    <n v="82.41935483870968"/>
    <b v="1"/>
    <s v="publishing/nonfiction"/>
    <n v="1.022"/>
    <x v="1347"/>
    <d v="2015-03-07T15:18:45"/>
    <x v="3"/>
    <s v="nonfiction"/>
  </r>
  <r>
    <x v="0"/>
    <s v="US"/>
    <s v="USD"/>
    <n v="1418904533"/>
    <n v="1416485333"/>
    <b v="0"/>
    <n v="26"/>
    <n v="230.19230769230768"/>
    <b v="1"/>
    <s v="publishing/nonfiction"/>
    <n v="1.018723404255319"/>
    <x v="1348"/>
    <d v="2014-12-18T12:08:53"/>
    <x v="3"/>
    <s v="nonfiction"/>
  </r>
  <r>
    <x v="0"/>
    <s v="CA"/>
    <s v="CAD"/>
    <n v="1450249140"/>
    <n v="1447055935"/>
    <b v="0"/>
    <n v="172"/>
    <n v="59.360465116279073"/>
    <b v="1"/>
    <s v="publishing/nonfiction"/>
    <n v="2.0419999999999998"/>
    <x v="1349"/>
    <d v="2015-12-16T06:59:00"/>
    <x v="3"/>
    <s v="nonfiction"/>
  </r>
  <r>
    <x v="0"/>
    <s v="US"/>
    <s v="USD"/>
    <n v="1451089134"/>
    <n v="1448497134"/>
    <b v="0"/>
    <n v="78"/>
    <n v="66.698717948717942"/>
    <b v="1"/>
    <s v="publishing/nonfiction"/>
    <n v="1.0405"/>
    <x v="1350"/>
    <d v="2015-12-26T00:18:54"/>
    <x v="3"/>
    <s v="nonfiction"/>
  </r>
  <r>
    <x v="0"/>
    <s v="US"/>
    <s v="USD"/>
    <n v="1455299144"/>
    <n v="1452707144"/>
    <b v="0"/>
    <n v="120"/>
    <n v="168.77500000000001"/>
    <b v="1"/>
    <s v="publishing/nonfiction"/>
    <n v="1.0126500000000001"/>
    <x v="1351"/>
    <d v="2016-02-12T17:45:44"/>
    <x v="3"/>
    <s v="nonfiction"/>
  </r>
  <r>
    <x v="0"/>
    <s v="US"/>
    <s v="USD"/>
    <n v="1441425540"/>
    <n v="1436968366"/>
    <b v="0"/>
    <n v="227"/>
    <n v="59.973568281938327"/>
    <b v="1"/>
    <s v="publishing/nonfiction"/>
    <n v="1.3613999999999999"/>
    <x v="1352"/>
    <d v="2015-09-05T03:59:00"/>
    <x v="3"/>
    <s v="nonfiction"/>
  </r>
  <r>
    <x v="0"/>
    <s v="US"/>
    <s v="USD"/>
    <n v="1362960000"/>
    <n v="1359946188"/>
    <b v="0"/>
    <n v="42"/>
    <n v="31.80952380952381"/>
    <b v="1"/>
    <s v="publishing/nonfiction"/>
    <n v="1.3360000000000001"/>
    <x v="1353"/>
    <d v="2013-03-11T00:00:00"/>
    <x v="3"/>
    <s v="nonfiction"/>
  </r>
  <r>
    <x v="0"/>
    <s v="GB"/>
    <s v="GBP"/>
    <n v="1465672979"/>
    <n v="1463080979"/>
    <b v="0"/>
    <n v="64"/>
    <n v="24.421875"/>
    <b v="1"/>
    <s v="publishing/nonfiction"/>
    <n v="1.3025"/>
    <x v="1354"/>
    <d v="2016-06-11T19:22:59"/>
    <x v="3"/>
    <s v="nonfiction"/>
  </r>
  <r>
    <x v="0"/>
    <s v="GB"/>
    <s v="GBP"/>
    <n v="1354269600"/>
    <n v="1351663605"/>
    <b v="0"/>
    <n v="121"/>
    <n v="25.347107438016529"/>
    <b v="1"/>
    <s v="publishing/nonfiction"/>
    <n v="1.2267999999999999"/>
    <x v="1355"/>
    <d v="2012-11-30T10:00:00"/>
    <x v="3"/>
    <s v="nonfiction"/>
  </r>
  <r>
    <x v="0"/>
    <s v="US"/>
    <s v="USD"/>
    <n v="1372985760"/>
    <n v="1370393760"/>
    <b v="0"/>
    <n v="87"/>
    <n v="71.443218390804603"/>
    <b v="1"/>
    <s v="publishing/nonfiction"/>
    <n v="1.8281058823529412"/>
    <x v="1356"/>
    <d v="2013-07-05T00:56:00"/>
    <x v="3"/>
    <s v="nonfiction"/>
  </r>
  <r>
    <x v="0"/>
    <s v="US"/>
    <s v="USD"/>
    <n v="1362117540"/>
    <n v="1359587137"/>
    <b v="0"/>
    <n v="65"/>
    <n v="38.553846153846152"/>
    <b v="1"/>
    <s v="publishing/nonfiction"/>
    <n v="1.2529999999999999"/>
    <x v="1357"/>
    <d v="2013-03-01T05:59:00"/>
    <x v="3"/>
    <s v="nonfiction"/>
  </r>
  <r>
    <x v="0"/>
    <s v="US"/>
    <s v="USD"/>
    <n v="1309009323"/>
    <n v="1306417323"/>
    <b v="0"/>
    <n v="49"/>
    <n v="68.367346938775512"/>
    <b v="1"/>
    <s v="publishing/nonfiction"/>
    <n v="1.1166666666666667"/>
    <x v="1358"/>
    <d v="2011-06-25T13:42:03"/>
    <x v="3"/>
    <s v="nonfiction"/>
  </r>
  <r>
    <x v="0"/>
    <s v="US"/>
    <s v="USD"/>
    <n v="1309980790"/>
    <n v="1304623990"/>
    <b v="0"/>
    <n v="19"/>
    <n v="40.210526315789473"/>
    <b v="1"/>
    <s v="publishing/nonfiction"/>
    <n v="1.1575757575757575"/>
    <x v="1359"/>
    <d v="2011-07-06T19:33:10"/>
    <x v="3"/>
    <s v="nonfiction"/>
  </r>
  <r>
    <x v="0"/>
    <s v="US"/>
    <s v="USD"/>
    <n v="1343943420"/>
    <n v="1341524220"/>
    <b v="0"/>
    <n v="81"/>
    <n v="32.074074074074076"/>
    <b v="1"/>
    <s v="publishing/nonfiction"/>
    <n v="1.732"/>
    <x v="1360"/>
    <d v="2012-08-02T21:37:00"/>
    <x v="3"/>
    <s v="nonfiction"/>
  </r>
  <r>
    <x v="0"/>
    <s v="GB"/>
    <s v="GBP"/>
    <n v="1403370772"/>
    <n v="1400778772"/>
    <b v="0"/>
    <n v="264"/>
    <n v="28.632575757575758"/>
    <b v="1"/>
    <s v="publishing/nonfiction"/>
    <n v="1.2598333333333334"/>
    <x v="1361"/>
    <d v="2014-06-21T17:12:52"/>
    <x v="3"/>
    <s v="nonfiction"/>
  </r>
  <r>
    <x v="0"/>
    <s v="US"/>
    <s v="USD"/>
    <n v="1378592731"/>
    <n v="1373408731"/>
    <b v="0"/>
    <n v="25"/>
    <n v="43.64"/>
    <b v="1"/>
    <s v="publishing/nonfiction"/>
    <n v="1.091"/>
    <x v="1362"/>
    <d v="2013-09-07T22:25:31"/>
    <x v="3"/>
    <s v="nonfiction"/>
  </r>
  <r>
    <x v="0"/>
    <s v="US"/>
    <s v="USD"/>
    <n v="1455523140"/>
    <n v="1453925727"/>
    <b v="0"/>
    <n v="5"/>
    <n v="40"/>
    <b v="1"/>
    <s v="publishing/nonfiction"/>
    <n v="1"/>
    <x v="1363"/>
    <d v="2016-02-15T07:59:00"/>
    <x v="3"/>
    <s v="nonfiction"/>
  </r>
  <r>
    <x v="0"/>
    <s v="DK"/>
    <s v="DKK"/>
    <n v="1420648906"/>
    <n v="1415464906"/>
    <b v="0"/>
    <n v="144"/>
    <n v="346.04166666666669"/>
    <b v="1"/>
    <s v="music/rock"/>
    <n v="1.1864285714285714"/>
    <x v="1364"/>
    <d v="2015-01-07T16:41:46"/>
    <x v="4"/>
    <s v="rock"/>
  </r>
  <r>
    <x v="0"/>
    <s v="US"/>
    <s v="USD"/>
    <n v="1426523752"/>
    <n v="1423935352"/>
    <b v="0"/>
    <n v="92"/>
    <n v="81.739130434782609"/>
    <b v="1"/>
    <s v="music/rock"/>
    <n v="1.0026666666666666"/>
    <x v="1365"/>
    <d v="2015-03-16T16:35:52"/>
    <x v="4"/>
    <s v="rock"/>
  </r>
  <r>
    <x v="0"/>
    <s v="US"/>
    <s v="USD"/>
    <n v="1417049663"/>
    <n v="1413158063"/>
    <b v="0"/>
    <n v="147"/>
    <n v="64.535306122448986"/>
    <b v="1"/>
    <s v="music/rock"/>
    <n v="1.2648920000000001"/>
    <x v="1366"/>
    <d v="2014-11-27T00:54:23"/>
    <x v="4"/>
    <s v="rock"/>
  </r>
  <r>
    <x v="0"/>
    <s v="US"/>
    <s v="USD"/>
    <n v="1447463050"/>
    <n v="1444867450"/>
    <b v="0"/>
    <n v="90"/>
    <n v="63.477777777777774"/>
    <b v="1"/>
    <s v="music/rock"/>
    <n v="1.1426000000000001"/>
    <x v="1367"/>
    <d v="2015-11-14T01:04:10"/>
    <x v="4"/>
    <s v="rock"/>
  </r>
  <r>
    <x v="0"/>
    <s v="US"/>
    <s v="USD"/>
    <n v="1434342894"/>
    <n v="1432269294"/>
    <b v="0"/>
    <n v="87"/>
    <n v="63.620689655172413"/>
    <b v="1"/>
    <s v="music/rock"/>
    <n v="1.107"/>
    <x v="1368"/>
    <d v="2015-06-15T04:34:54"/>
    <x v="4"/>
    <s v="rock"/>
  </r>
  <r>
    <x v="0"/>
    <s v="US"/>
    <s v="USD"/>
    <n v="1397225746"/>
    <n v="1394633746"/>
    <b v="0"/>
    <n v="406"/>
    <n v="83.967068965517228"/>
    <b v="1"/>
    <s v="music/rock"/>
    <n v="1.0534805315203954"/>
    <x v="1369"/>
    <d v="2014-04-11T14:15:46"/>
    <x v="4"/>
    <s v="rock"/>
  </r>
  <r>
    <x v="0"/>
    <s v="US"/>
    <s v="USD"/>
    <n v="1381881890"/>
    <n v="1380585890"/>
    <b v="0"/>
    <n v="20"/>
    <n v="77.75"/>
    <b v="1"/>
    <s v="music/rock"/>
    <n v="1.0366666666666666"/>
    <x v="1370"/>
    <d v="2013-10-16T00:04:50"/>
    <x v="4"/>
    <s v="rock"/>
  </r>
  <r>
    <x v="0"/>
    <s v="US"/>
    <s v="USD"/>
    <n v="1431022342"/>
    <n v="1428430342"/>
    <b v="0"/>
    <n v="70"/>
    <n v="107.07142857142857"/>
    <b v="1"/>
    <s v="music/rock"/>
    <n v="1.0708672667523933"/>
    <x v="1371"/>
    <d v="2015-05-07T18:12:22"/>
    <x v="4"/>
    <s v="rock"/>
  </r>
  <r>
    <x v="0"/>
    <s v="US"/>
    <s v="USD"/>
    <n v="1342115132"/>
    <n v="1339523132"/>
    <b v="0"/>
    <n v="16"/>
    <n v="38.75"/>
    <b v="1"/>
    <s v="music/rock"/>
    <n v="1.24"/>
    <x v="1372"/>
    <d v="2012-07-12T17:45:32"/>
    <x v="4"/>
    <s v="rock"/>
  </r>
  <r>
    <x v="0"/>
    <s v="US"/>
    <s v="USD"/>
    <n v="1483138233"/>
    <n v="1480546233"/>
    <b v="0"/>
    <n v="52"/>
    <n v="201.94230769230768"/>
    <b v="1"/>
    <s v="music/rock"/>
    <n v="1.0501"/>
    <x v="1373"/>
    <d v="2016-12-30T22:50:33"/>
    <x v="4"/>
    <s v="rock"/>
  </r>
  <r>
    <x v="0"/>
    <s v="US"/>
    <s v="USD"/>
    <n v="1458874388"/>
    <n v="1456285988"/>
    <b v="0"/>
    <n v="66"/>
    <n v="43.060606060606062"/>
    <b v="1"/>
    <s v="music/rock"/>
    <n v="1.8946666666666667"/>
    <x v="1374"/>
    <d v="2016-03-25T02:53:08"/>
    <x v="4"/>
    <s v="rock"/>
  </r>
  <r>
    <x v="0"/>
    <s v="FR"/>
    <s v="EUR"/>
    <n v="1484444119"/>
    <n v="1481852119"/>
    <b v="0"/>
    <n v="109"/>
    <n v="62.871559633027523"/>
    <b v="1"/>
    <s v="music/rock"/>
    <n v="1.7132499999999999"/>
    <x v="1375"/>
    <d v="2017-01-15T01:35:19"/>
    <x v="4"/>
    <s v="rock"/>
  </r>
  <r>
    <x v="0"/>
    <s v="GB"/>
    <s v="GBP"/>
    <n v="1480784606"/>
    <n v="1478189006"/>
    <b v="0"/>
    <n v="168"/>
    <n v="55.607142857142854"/>
    <b v="1"/>
    <s v="music/rock"/>
    <n v="2.5248648648648651"/>
    <x v="1376"/>
    <d v="2016-12-03T17:03:26"/>
    <x v="4"/>
    <s v="rock"/>
  </r>
  <r>
    <x v="0"/>
    <s v="US"/>
    <s v="USD"/>
    <n v="1486095060"/>
    <n v="1484198170"/>
    <b v="0"/>
    <n v="31"/>
    <n v="48.70967741935484"/>
    <b v="1"/>
    <s v="music/rock"/>
    <n v="1.1615384615384616"/>
    <x v="1377"/>
    <d v="2017-02-03T04:11:00"/>
    <x v="4"/>
    <s v="rock"/>
  </r>
  <r>
    <x v="0"/>
    <s v="GB"/>
    <s v="GBP"/>
    <n v="1470075210"/>
    <n v="1468779210"/>
    <b v="0"/>
    <n v="133"/>
    <n v="30.578947368421051"/>
    <b v="1"/>
    <s v="music/rock"/>
    <n v="2.0335000000000001"/>
    <x v="1378"/>
    <d v="2016-08-01T18:13:30"/>
    <x v="4"/>
    <s v="rock"/>
  </r>
  <r>
    <x v="0"/>
    <s v="US"/>
    <s v="USD"/>
    <n v="1433504876"/>
    <n v="1430912876"/>
    <b v="0"/>
    <n v="151"/>
    <n v="73.907284768211923"/>
    <b v="1"/>
    <s v="music/rock"/>
    <n v="1.1160000000000001"/>
    <x v="1379"/>
    <d v="2015-06-05T11:47:56"/>
    <x v="4"/>
    <s v="rock"/>
  </r>
  <r>
    <x v="0"/>
    <s v="US"/>
    <s v="USD"/>
    <n v="1433815200"/>
    <n v="1431886706"/>
    <b v="0"/>
    <n v="5"/>
    <n v="21.2"/>
    <b v="1"/>
    <s v="music/rock"/>
    <n v="4.24"/>
    <x v="1380"/>
    <d v="2015-06-09T02:00:00"/>
    <x v="4"/>
    <s v="rock"/>
  </r>
  <r>
    <x v="0"/>
    <s v="US"/>
    <s v="USD"/>
    <n v="1482988125"/>
    <n v="1480396125"/>
    <b v="0"/>
    <n v="73"/>
    <n v="73.356164383561648"/>
    <b v="1"/>
    <s v="music/rock"/>
    <n v="1.071"/>
    <x v="1381"/>
    <d v="2016-12-29T05:08:45"/>
    <x v="4"/>
    <s v="rock"/>
  </r>
  <r>
    <x v="0"/>
    <s v="US"/>
    <s v="USD"/>
    <n v="1367867536"/>
    <n v="1365275536"/>
    <b v="0"/>
    <n v="148"/>
    <n v="56.412162162162161"/>
    <b v="1"/>
    <s v="music/rock"/>
    <n v="1.043625"/>
    <x v="1382"/>
    <d v="2013-05-06T19:12:16"/>
    <x v="4"/>
    <s v="rock"/>
  </r>
  <r>
    <x v="0"/>
    <s v="CA"/>
    <s v="CAD"/>
    <n v="1482457678"/>
    <n v="1480729678"/>
    <b v="0"/>
    <n v="93"/>
    <n v="50.247311827956992"/>
    <b v="1"/>
    <s v="music/rock"/>
    <n v="2.124090909090909"/>
    <x v="1383"/>
    <d v="2016-12-23T01:47:58"/>
    <x v="4"/>
    <s v="rock"/>
  </r>
  <r>
    <x v="0"/>
    <s v="US"/>
    <s v="USD"/>
    <n v="1436117922"/>
    <n v="1433525922"/>
    <b v="0"/>
    <n v="63"/>
    <n v="68.936507936507937"/>
    <b v="1"/>
    <s v="music/rock"/>
    <n v="1.2408571428571429"/>
    <x v="1384"/>
    <d v="2015-07-05T17:38:42"/>
    <x v="4"/>
    <s v="rock"/>
  </r>
  <r>
    <x v="0"/>
    <s v="DE"/>
    <s v="EUR"/>
    <n v="1461931860"/>
    <n v="1457109121"/>
    <b v="0"/>
    <n v="134"/>
    <n v="65.914104477611943"/>
    <b v="1"/>
    <s v="music/rock"/>
    <n v="1.10406125"/>
    <x v="1385"/>
    <d v="2016-04-29T12:11:00"/>
    <x v="4"/>
    <s v="rock"/>
  </r>
  <r>
    <x v="0"/>
    <s v="US"/>
    <s v="USD"/>
    <n v="1438183889"/>
    <n v="1435591889"/>
    <b v="0"/>
    <n v="14"/>
    <n v="62.5"/>
    <b v="1"/>
    <s v="music/rock"/>
    <n v="2.1875"/>
    <x v="1386"/>
    <d v="2015-07-29T15:31:29"/>
    <x v="4"/>
    <s v="rock"/>
  </r>
  <r>
    <x v="0"/>
    <s v="US"/>
    <s v="USD"/>
    <n v="1433305800"/>
    <n v="1430604395"/>
    <b v="0"/>
    <n v="78"/>
    <n v="70.064102564102569"/>
    <b v="1"/>
    <s v="music/rock"/>
    <n v="1.36625"/>
    <x v="1387"/>
    <d v="2015-06-03T04:30:00"/>
    <x v="4"/>
    <s v="rock"/>
  </r>
  <r>
    <x v="0"/>
    <s v="US"/>
    <s v="USD"/>
    <n v="1476720840"/>
    <n v="1474469117"/>
    <b v="0"/>
    <n v="112"/>
    <n v="60.181874999999998"/>
    <b v="1"/>
    <s v="music/rock"/>
    <n v="1.348074"/>
    <x v="1388"/>
    <d v="2016-10-17T16:14:00"/>
    <x v="4"/>
    <s v="rock"/>
  </r>
  <r>
    <x v="0"/>
    <s v="GB"/>
    <s v="GBP"/>
    <n v="1471087957"/>
    <n v="1468495957"/>
    <b v="0"/>
    <n v="34"/>
    <n v="21.382352941176471"/>
    <b v="1"/>
    <s v="music/rock"/>
    <n v="1.454"/>
    <x v="1389"/>
    <d v="2016-08-13T11:32:37"/>
    <x v="4"/>
    <s v="rock"/>
  </r>
  <r>
    <x v="0"/>
    <s v="US"/>
    <s v="USD"/>
    <n v="1430154720"/>
    <n v="1427224606"/>
    <b v="0"/>
    <n v="19"/>
    <n v="160.78947368421052"/>
    <b v="1"/>
    <s v="music/rock"/>
    <n v="1.0910714285714285"/>
    <x v="1390"/>
    <d v="2015-04-27T17:12:00"/>
    <x v="4"/>
    <s v="rock"/>
  </r>
  <r>
    <x v="0"/>
    <s v="US"/>
    <s v="USD"/>
    <n v="1440219540"/>
    <n v="1436369818"/>
    <b v="0"/>
    <n v="13"/>
    <n v="42.384615384615387"/>
    <b v="1"/>
    <s v="music/rock"/>
    <n v="1.1020000000000001"/>
    <x v="1391"/>
    <d v="2015-08-22T04:59:00"/>
    <x v="4"/>
    <s v="rock"/>
  </r>
  <r>
    <x v="0"/>
    <s v="US"/>
    <s v="USD"/>
    <n v="1456976586"/>
    <n v="1454298186"/>
    <b v="0"/>
    <n v="104"/>
    <n v="27.317307692307693"/>
    <b v="1"/>
    <s v="music/rock"/>
    <n v="1.1364000000000001"/>
    <x v="1392"/>
    <d v="2016-03-03T03:43:06"/>
    <x v="4"/>
    <s v="rock"/>
  </r>
  <r>
    <x v="0"/>
    <s v="US"/>
    <s v="USD"/>
    <n v="1470068523"/>
    <n v="1467476523"/>
    <b v="0"/>
    <n v="52"/>
    <n v="196.82692307692307"/>
    <b v="1"/>
    <s v="music/rock"/>
    <n v="1.0235000000000001"/>
    <x v="1393"/>
    <d v="2016-08-01T16:22:03"/>
    <x v="4"/>
    <s v="rock"/>
  </r>
  <r>
    <x v="0"/>
    <s v="US"/>
    <s v="USD"/>
    <n v="1488337200"/>
    <n v="1484623726"/>
    <b v="0"/>
    <n v="17"/>
    <n v="53.882352941176471"/>
    <b v="1"/>
    <s v="music/rock"/>
    <n v="1.2213333333333334"/>
    <x v="1394"/>
    <d v="2017-03-01T03:00:00"/>
    <x v="4"/>
    <s v="rock"/>
  </r>
  <r>
    <x v="0"/>
    <s v="US"/>
    <s v="USD"/>
    <n v="1484430481"/>
    <n v="1481838481"/>
    <b v="0"/>
    <n v="82"/>
    <n v="47.756097560975611"/>
    <b v="1"/>
    <s v="music/rock"/>
    <n v="1.1188571428571428"/>
    <x v="1395"/>
    <d v="2017-01-14T21:48:01"/>
    <x v="4"/>
    <s v="rock"/>
  </r>
  <r>
    <x v="0"/>
    <s v="US"/>
    <s v="USD"/>
    <n v="1423871882"/>
    <n v="1421279882"/>
    <b v="0"/>
    <n v="73"/>
    <n v="88.191780821917803"/>
    <b v="1"/>
    <s v="music/rock"/>
    <n v="1.073"/>
    <x v="1396"/>
    <d v="2015-02-13T23:58:02"/>
    <x v="4"/>
    <s v="rock"/>
  </r>
  <r>
    <x v="0"/>
    <s v="US"/>
    <s v="USD"/>
    <n v="1477603140"/>
    <n v="1475013710"/>
    <b v="0"/>
    <n v="158"/>
    <n v="72.056962025316452"/>
    <b v="1"/>
    <s v="music/rock"/>
    <n v="1.1385000000000001"/>
    <x v="1397"/>
    <d v="2016-10-27T21:19:00"/>
    <x v="4"/>
    <s v="rock"/>
  </r>
  <r>
    <x v="0"/>
    <s v="US"/>
    <s v="USD"/>
    <n v="1467752334"/>
    <n v="1465160334"/>
    <b v="0"/>
    <n v="65"/>
    <n v="74.246153846153845"/>
    <b v="1"/>
    <s v="music/rock"/>
    <n v="1.0968181818181819"/>
    <x v="1398"/>
    <d v="2016-07-05T20:58:54"/>
    <x v="4"/>
    <s v="rock"/>
  </r>
  <r>
    <x v="0"/>
    <s v="US"/>
    <s v="USD"/>
    <n v="1412640373"/>
    <n v="1410048373"/>
    <b v="0"/>
    <n v="184"/>
    <n v="61.701086956521742"/>
    <b v="1"/>
    <s v="music/rock"/>
    <n v="1.2614444444444444"/>
    <x v="1399"/>
    <d v="2014-10-07T00:06:13"/>
    <x v="4"/>
    <s v="rock"/>
  </r>
  <r>
    <x v="0"/>
    <s v="GB"/>
    <s v="GBP"/>
    <n v="1465709400"/>
    <n v="1462695073"/>
    <b v="0"/>
    <n v="34"/>
    <n v="17.235294117647058"/>
    <b v="1"/>
    <s v="music/rock"/>
    <n v="1.6742857142857144"/>
    <x v="1400"/>
    <d v="2016-06-12T05:30:00"/>
    <x v="4"/>
    <s v="rock"/>
  </r>
  <r>
    <x v="0"/>
    <s v="US"/>
    <s v="USD"/>
    <n v="1369612474"/>
    <n v="1367798074"/>
    <b v="0"/>
    <n v="240"/>
    <n v="51.720833333333331"/>
    <b v="1"/>
    <s v="music/rock"/>
    <n v="4.9652000000000003"/>
    <x v="1401"/>
    <d v="2013-05-26T23:54:34"/>
    <x v="4"/>
    <s v="rock"/>
  </r>
  <r>
    <x v="0"/>
    <s v="GB"/>
    <s v="GBP"/>
    <n v="1430439411"/>
    <n v="1425259011"/>
    <b v="0"/>
    <n v="113"/>
    <n v="24.150442477876105"/>
    <b v="1"/>
    <s v="music/rock"/>
    <n v="1.0915999999999999"/>
    <x v="1402"/>
    <d v="2015-05-01T00:16:51"/>
    <x v="4"/>
    <s v="rock"/>
  </r>
  <r>
    <x v="0"/>
    <s v="US"/>
    <s v="USD"/>
    <n v="1374802235"/>
    <n v="1372210235"/>
    <b v="0"/>
    <n v="66"/>
    <n v="62.166666666666664"/>
    <b v="1"/>
    <s v="music/rock"/>
    <n v="1.0257499999999999"/>
    <x v="1403"/>
    <d v="2013-07-26T01:30:35"/>
    <x v="4"/>
    <s v="rock"/>
  </r>
  <r>
    <x v="2"/>
    <s v="GB"/>
    <s v="GBP"/>
    <n v="1424607285"/>
    <n v="1422447285"/>
    <b v="1"/>
    <n v="5"/>
    <n v="48.2"/>
    <b v="0"/>
    <s v="publishing/translations"/>
    <n v="1.6620689655172414E-2"/>
    <x v="1404"/>
    <d v="2015-02-22T12:14:45"/>
    <x v="3"/>
    <s v="translations"/>
  </r>
  <r>
    <x v="2"/>
    <s v="US"/>
    <s v="USD"/>
    <n v="1417195201"/>
    <n v="1414599601"/>
    <b v="1"/>
    <n v="17"/>
    <n v="6.1764705882352944"/>
    <b v="0"/>
    <s v="publishing/translations"/>
    <n v="4.1999999999999997E-3"/>
    <x v="1405"/>
    <d v="2014-11-28T17:20:01"/>
    <x v="3"/>
    <s v="translations"/>
  </r>
  <r>
    <x v="2"/>
    <s v="IT"/>
    <s v="EUR"/>
    <n v="1449914400"/>
    <n v="1445336607"/>
    <b v="0"/>
    <n v="3"/>
    <n v="5"/>
    <b v="0"/>
    <s v="publishing/translations"/>
    <n v="1.25E-3"/>
    <x v="1406"/>
    <d v="2015-12-12T10:00:00"/>
    <x v="3"/>
    <s v="translations"/>
  </r>
  <r>
    <x v="2"/>
    <s v="US"/>
    <s v="USD"/>
    <n v="1407847978"/>
    <n v="1405687978"/>
    <b v="0"/>
    <n v="2"/>
    <n v="7.5"/>
    <b v="0"/>
    <s v="publishing/translations"/>
    <n v="5.0000000000000001E-3"/>
    <x v="1407"/>
    <d v="2014-08-12T12:52:58"/>
    <x v="3"/>
    <s v="translations"/>
  </r>
  <r>
    <x v="2"/>
    <s v="GB"/>
    <s v="GBP"/>
    <n v="1447451756"/>
    <n v="1444856156"/>
    <b v="0"/>
    <n v="6"/>
    <n v="12"/>
    <b v="0"/>
    <s v="publishing/translations"/>
    <n v="7.1999999999999995E-2"/>
    <x v="1408"/>
    <d v="2015-11-13T21:55:56"/>
    <x v="3"/>
    <s v="translations"/>
  </r>
  <r>
    <x v="2"/>
    <s v="US"/>
    <s v="USD"/>
    <n v="1420085535"/>
    <n v="1414897935"/>
    <b v="0"/>
    <n v="0"/>
    <s v=""/>
    <b v="0"/>
    <s v="publishing/translations"/>
    <n v="0"/>
    <x v="1409"/>
    <d v="2015-01-01T04:12:15"/>
    <x v="3"/>
    <s v="translations"/>
  </r>
  <r>
    <x v="2"/>
    <s v="IT"/>
    <s v="EUR"/>
    <n v="1464939520"/>
    <n v="1461051520"/>
    <b v="0"/>
    <n v="1"/>
    <n v="1"/>
    <b v="0"/>
    <s v="publishing/translations"/>
    <n v="1.6666666666666666E-4"/>
    <x v="1410"/>
    <d v="2016-06-03T07:38:40"/>
    <x v="3"/>
    <s v="translations"/>
  </r>
  <r>
    <x v="2"/>
    <s v="GB"/>
    <s v="GBP"/>
    <n v="1423185900"/>
    <n v="1420766700"/>
    <b v="0"/>
    <n v="3"/>
    <n v="2.3333333333333335"/>
    <b v="0"/>
    <s v="publishing/translations"/>
    <n v="2.3333333333333335E-3"/>
    <x v="1411"/>
    <d v="2015-02-06T01:25:00"/>
    <x v="3"/>
    <s v="translations"/>
  </r>
  <r>
    <x v="2"/>
    <s v="US"/>
    <s v="USD"/>
    <n v="1417656699"/>
    <n v="1415064699"/>
    <b v="0"/>
    <n v="13"/>
    <n v="24.615384615384617"/>
    <b v="0"/>
    <s v="publishing/translations"/>
    <n v="4.5714285714285714E-2"/>
    <x v="1412"/>
    <d v="2014-12-04T01:31:39"/>
    <x v="3"/>
    <s v="translations"/>
  </r>
  <r>
    <x v="2"/>
    <s v="IT"/>
    <s v="EUR"/>
    <n v="1455964170"/>
    <n v="1450780170"/>
    <b v="0"/>
    <n v="1"/>
    <n v="100"/>
    <b v="0"/>
    <s v="publishing/translations"/>
    <n v="0.05"/>
    <x v="1413"/>
    <d v="2016-02-20T10:29:30"/>
    <x v="3"/>
    <s v="translations"/>
  </r>
  <r>
    <x v="2"/>
    <s v="US"/>
    <s v="USD"/>
    <n v="1483423467"/>
    <n v="1480831467"/>
    <b v="0"/>
    <n v="1"/>
    <n v="1"/>
    <b v="0"/>
    <s v="publishing/translations"/>
    <n v="2E-3"/>
    <x v="1414"/>
    <d v="2017-01-03T06:04:27"/>
    <x v="3"/>
    <s v="translations"/>
  </r>
  <r>
    <x v="2"/>
    <s v="US"/>
    <s v="USD"/>
    <n v="1439741591"/>
    <n v="1436285591"/>
    <b v="0"/>
    <n v="9"/>
    <n v="88.888888888888886"/>
    <b v="0"/>
    <s v="publishing/translations"/>
    <n v="0.18181818181818182"/>
    <x v="1415"/>
    <d v="2015-08-16T16:13:11"/>
    <x v="3"/>
    <s v="translations"/>
  </r>
  <r>
    <x v="2"/>
    <s v="US"/>
    <s v="USD"/>
    <n v="1448147619"/>
    <n v="1445552019"/>
    <b v="0"/>
    <n v="0"/>
    <s v=""/>
    <b v="0"/>
    <s v="publishing/translations"/>
    <n v="0"/>
    <x v="1416"/>
    <d v="2015-11-21T23:13:39"/>
    <x v="3"/>
    <s v="translations"/>
  </r>
  <r>
    <x v="2"/>
    <s v="US"/>
    <s v="USD"/>
    <n v="1442315460"/>
    <n v="1439696174"/>
    <b v="0"/>
    <n v="2"/>
    <n v="27.5"/>
    <b v="0"/>
    <s v="publishing/translations"/>
    <n v="1.2222222222222223E-2"/>
    <x v="1417"/>
    <d v="2015-09-15T11:11:00"/>
    <x v="3"/>
    <s v="translations"/>
  </r>
  <r>
    <x v="2"/>
    <s v="ES"/>
    <s v="EUR"/>
    <n v="1456397834"/>
    <n v="1453805834"/>
    <b v="0"/>
    <n v="1"/>
    <n v="6"/>
    <b v="0"/>
    <s v="publishing/translations"/>
    <n v="2E-3"/>
    <x v="1418"/>
    <d v="2016-02-25T10:57:14"/>
    <x v="3"/>
    <s v="translations"/>
  </r>
  <r>
    <x v="2"/>
    <s v="US"/>
    <s v="USD"/>
    <n v="1476010619"/>
    <n v="1473418619"/>
    <b v="0"/>
    <n v="10"/>
    <n v="44.5"/>
    <b v="0"/>
    <s v="publishing/translations"/>
    <n v="7.0634920634920634E-2"/>
    <x v="1419"/>
    <d v="2016-10-09T10:56:59"/>
    <x v="3"/>
    <s v="translations"/>
  </r>
  <r>
    <x v="2"/>
    <s v="US"/>
    <s v="USD"/>
    <n v="1467129686"/>
    <n v="1464969686"/>
    <b v="0"/>
    <n v="3"/>
    <n v="1"/>
    <b v="0"/>
    <s v="publishing/translations"/>
    <n v="2.7272727272727271E-2"/>
    <x v="1420"/>
    <d v="2016-06-28T16:01:26"/>
    <x v="3"/>
    <s v="translations"/>
  </r>
  <r>
    <x v="2"/>
    <s v="SE"/>
    <s v="SEK"/>
    <n v="1423432709"/>
    <n v="1420840709"/>
    <b v="0"/>
    <n v="2"/>
    <n v="100"/>
    <b v="0"/>
    <s v="publishing/translations"/>
    <n v="1E-3"/>
    <x v="1421"/>
    <d v="2015-02-08T21:58:29"/>
    <x v="3"/>
    <s v="translations"/>
  </r>
  <r>
    <x v="2"/>
    <s v="NZ"/>
    <s v="NZD"/>
    <n v="1474436704"/>
    <n v="1471844704"/>
    <b v="0"/>
    <n v="2"/>
    <n v="13"/>
    <b v="0"/>
    <s v="publishing/translations"/>
    <n v="1.0399999999999999E-3"/>
    <x v="1422"/>
    <d v="2016-09-21T05:45:04"/>
    <x v="3"/>
    <s v="translations"/>
  </r>
  <r>
    <x v="2"/>
    <s v="AU"/>
    <s v="AUD"/>
    <n v="1451637531"/>
    <n v="1449045531"/>
    <b v="0"/>
    <n v="1"/>
    <n v="100"/>
    <b v="0"/>
    <s v="publishing/translations"/>
    <n v="3.3333333333333335E-3"/>
    <x v="1423"/>
    <d v="2016-01-01T08:38:51"/>
    <x v="3"/>
    <s v="translations"/>
  </r>
  <r>
    <x v="2"/>
    <s v="US"/>
    <s v="USD"/>
    <n v="1479233602"/>
    <n v="1478106802"/>
    <b v="0"/>
    <n v="14"/>
    <n v="109.07142857142857"/>
    <b v="0"/>
    <s v="publishing/translations"/>
    <n v="0.2036"/>
    <x v="1424"/>
    <d v="2016-11-15T18:13:22"/>
    <x v="3"/>
    <s v="translations"/>
  </r>
  <r>
    <x v="2"/>
    <s v="US"/>
    <s v="USD"/>
    <n v="1430276959"/>
    <n v="1427684959"/>
    <b v="0"/>
    <n v="0"/>
    <s v=""/>
    <b v="0"/>
    <s v="publishing/translations"/>
    <n v="0"/>
    <x v="1425"/>
    <d v="2015-04-29T03:09:19"/>
    <x v="3"/>
    <s v="translations"/>
  </r>
  <r>
    <x v="2"/>
    <s v="DE"/>
    <s v="EUR"/>
    <n v="1440408120"/>
    <n v="1435224120"/>
    <b v="0"/>
    <n v="0"/>
    <s v=""/>
    <b v="0"/>
    <s v="publishing/translations"/>
    <n v="0"/>
    <x v="1426"/>
    <d v="2015-08-24T09:22:00"/>
    <x v="3"/>
    <s v="translations"/>
  </r>
  <r>
    <x v="2"/>
    <s v="DE"/>
    <s v="EUR"/>
    <n v="1474230385"/>
    <n v="1471638385"/>
    <b v="0"/>
    <n v="4"/>
    <n v="104.75"/>
    <b v="0"/>
    <s v="publishing/translations"/>
    <n v="8.3799999999999999E-2"/>
    <x v="1427"/>
    <d v="2016-09-18T20:26:25"/>
    <x v="3"/>
    <s v="translations"/>
  </r>
  <r>
    <x v="2"/>
    <s v="ES"/>
    <s v="EUR"/>
    <n v="1459584417"/>
    <n v="1456996017"/>
    <b v="0"/>
    <n v="3"/>
    <n v="15"/>
    <b v="0"/>
    <s v="publishing/translations"/>
    <n v="4.4999999999999998E-2"/>
    <x v="1428"/>
    <d v="2016-04-02T08:06:57"/>
    <x v="3"/>
    <s v="translations"/>
  </r>
  <r>
    <x v="2"/>
    <s v="US"/>
    <s v="USD"/>
    <n v="1428629242"/>
    <n v="1426037242"/>
    <b v="0"/>
    <n v="0"/>
    <s v=""/>
    <b v="0"/>
    <s v="publishing/translations"/>
    <n v="0"/>
    <x v="1429"/>
    <d v="2015-04-10T01:27:22"/>
    <x v="3"/>
    <s v="translations"/>
  </r>
  <r>
    <x v="2"/>
    <s v="US"/>
    <s v="USD"/>
    <n v="1419017488"/>
    <n v="1416339088"/>
    <b v="0"/>
    <n v="5"/>
    <n v="80.599999999999994"/>
    <b v="0"/>
    <s v="publishing/translations"/>
    <n v="8.0600000000000005E-2"/>
    <x v="1430"/>
    <d v="2014-12-19T19:31:28"/>
    <x v="3"/>
    <s v="translations"/>
  </r>
  <r>
    <x v="2"/>
    <s v="US"/>
    <s v="USD"/>
    <n v="1448517816"/>
    <n v="1445922216"/>
    <b v="0"/>
    <n v="47"/>
    <n v="115.55319148936171"/>
    <b v="0"/>
    <s v="publishing/translations"/>
    <n v="0.31947058823529412"/>
    <x v="1431"/>
    <d v="2015-11-26T06:03:36"/>
    <x v="3"/>
    <s v="translations"/>
  </r>
  <r>
    <x v="2"/>
    <s v="US"/>
    <s v="USD"/>
    <n v="1437417828"/>
    <n v="1434825828"/>
    <b v="0"/>
    <n v="0"/>
    <s v=""/>
    <b v="0"/>
    <s v="publishing/translations"/>
    <n v="0"/>
    <x v="1432"/>
    <d v="2015-07-20T18:43:48"/>
    <x v="3"/>
    <s v="translations"/>
  </r>
  <r>
    <x v="2"/>
    <s v="IT"/>
    <s v="EUR"/>
    <n v="1481367600"/>
    <n v="1477839675"/>
    <b v="0"/>
    <n v="10"/>
    <n v="80.5"/>
    <b v="0"/>
    <s v="publishing/translations"/>
    <n v="6.7083333333333328E-2"/>
    <x v="1433"/>
    <d v="2016-12-10T11:00:00"/>
    <x v="3"/>
    <s v="translations"/>
  </r>
  <r>
    <x v="2"/>
    <s v="DK"/>
    <s v="DKK"/>
    <n v="1433775600"/>
    <n v="1431973478"/>
    <b v="0"/>
    <n v="11"/>
    <n v="744.5454545454545"/>
    <b v="0"/>
    <s v="publishing/translations"/>
    <n v="9.987804878048781E-2"/>
    <x v="1434"/>
    <d v="2015-06-08T15:00:00"/>
    <x v="3"/>
    <s v="translations"/>
  </r>
  <r>
    <x v="2"/>
    <s v="IT"/>
    <s v="EUR"/>
    <n v="1444589020"/>
    <n v="1441997020"/>
    <b v="0"/>
    <n v="2"/>
    <n v="7.5"/>
    <b v="0"/>
    <s v="publishing/translations"/>
    <n v="1E-3"/>
    <x v="1435"/>
    <d v="2015-10-11T18:43:40"/>
    <x v="3"/>
    <s v="translations"/>
  </r>
  <r>
    <x v="2"/>
    <s v="DE"/>
    <s v="EUR"/>
    <n v="1456043057"/>
    <n v="1453451057"/>
    <b v="0"/>
    <n v="2"/>
    <n v="38.5"/>
    <b v="0"/>
    <s v="publishing/translations"/>
    <n v="7.7000000000000002E-3"/>
    <x v="1436"/>
    <d v="2016-02-21T08:24:17"/>
    <x v="3"/>
    <s v="translations"/>
  </r>
  <r>
    <x v="2"/>
    <s v="US"/>
    <s v="USD"/>
    <n v="1405227540"/>
    <n v="1402058739"/>
    <b v="0"/>
    <n v="22"/>
    <n v="36.68181818181818"/>
    <b v="0"/>
    <s v="publishing/translations"/>
    <n v="0.26900000000000002"/>
    <x v="1437"/>
    <d v="2014-07-13T04:59:00"/>
    <x v="3"/>
    <s v="translations"/>
  </r>
  <r>
    <x v="2"/>
    <s v="DK"/>
    <s v="DKK"/>
    <n v="1461765300"/>
    <n v="1459198499"/>
    <b v="0"/>
    <n v="8"/>
    <n v="75"/>
    <b v="0"/>
    <s v="publishing/translations"/>
    <n v="0.03"/>
    <x v="1438"/>
    <d v="2016-04-27T13:55:00"/>
    <x v="3"/>
    <s v="translations"/>
  </r>
  <r>
    <x v="2"/>
    <s v="CA"/>
    <s v="CAD"/>
    <n v="1425758101"/>
    <n v="1423166101"/>
    <b v="0"/>
    <n v="6"/>
    <n v="30"/>
    <b v="0"/>
    <s v="publishing/translations"/>
    <n v="6.6055045871559637E-2"/>
    <x v="1439"/>
    <d v="2015-03-07T19:55:01"/>
    <x v="3"/>
    <s v="translations"/>
  </r>
  <r>
    <x v="2"/>
    <s v="IT"/>
    <s v="EUR"/>
    <n v="1464285463"/>
    <n v="1461693463"/>
    <b v="0"/>
    <n v="1"/>
    <n v="1"/>
    <b v="0"/>
    <s v="publishing/translations"/>
    <n v="7.6923076923076926E-5"/>
    <x v="1440"/>
    <d v="2016-05-26T17:57:43"/>
    <x v="3"/>
    <s v="translations"/>
  </r>
  <r>
    <x v="2"/>
    <s v="GB"/>
    <s v="GBP"/>
    <n v="1441995769"/>
    <n v="1436811769"/>
    <b v="0"/>
    <n v="3"/>
    <n v="673.33333333333337"/>
    <b v="0"/>
    <s v="publishing/translations"/>
    <n v="1.1222222222222222E-2"/>
    <x v="1441"/>
    <d v="2015-09-11T18:22:49"/>
    <x v="3"/>
    <s v="translations"/>
  </r>
  <r>
    <x v="2"/>
    <s v="US"/>
    <s v="USD"/>
    <n v="1464190158"/>
    <n v="1461598158"/>
    <b v="0"/>
    <n v="0"/>
    <s v=""/>
    <b v="0"/>
    <s v="publishing/translations"/>
    <n v="0"/>
    <x v="1442"/>
    <d v="2016-05-25T15:29:18"/>
    <x v="3"/>
    <s v="translations"/>
  </r>
  <r>
    <x v="2"/>
    <s v="FR"/>
    <s v="EUR"/>
    <n v="1483395209"/>
    <n v="1480803209"/>
    <b v="0"/>
    <n v="0"/>
    <s v=""/>
    <b v="0"/>
    <s v="publishing/translations"/>
    <n v="0"/>
    <x v="1443"/>
    <d v="2017-01-02T22:13:29"/>
    <x v="3"/>
    <s v="translations"/>
  </r>
  <r>
    <x v="2"/>
    <s v="DE"/>
    <s v="EUR"/>
    <n v="1442091462"/>
    <n v="1436907462"/>
    <b v="0"/>
    <n v="0"/>
    <s v=""/>
    <b v="0"/>
    <s v="publishing/translations"/>
    <n v="0"/>
    <x v="1444"/>
    <d v="2015-09-12T20:57:42"/>
    <x v="3"/>
    <s v="translations"/>
  </r>
  <r>
    <x v="2"/>
    <s v="DE"/>
    <s v="EUR"/>
    <n v="1434286855"/>
    <n v="1431694855"/>
    <b v="0"/>
    <n v="0"/>
    <s v=""/>
    <b v="0"/>
    <s v="publishing/translations"/>
    <n v="0"/>
    <x v="1445"/>
    <d v="2015-06-14T13:00:55"/>
    <x v="3"/>
    <s v="translations"/>
  </r>
  <r>
    <x v="2"/>
    <s v="IT"/>
    <s v="EUR"/>
    <n v="1461235478"/>
    <n v="1459507478"/>
    <b v="0"/>
    <n v="0"/>
    <s v=""/>
    <b v="0"/>
    <s v="publishing/translations"/>
    <n v="0"/>
    <x v="1446"/>
    <d v="2016-04-21T10:44:38"/>
    <x v="3"/>
    <s v="translations"/>
  </r>
  <r>
    <x v="2"/>
    <s v="US"/>
    <s v="USD"/>
    <n v="1467999134"/>
    <n v="1465407134"/>
    <b v="0"/>
    <n v="3"/>
    <n v="25"/>
    <b v="0"/>
    <s v="publishing/translations"/>
    <n v="1.4999999999999999E-4"/>
    <x v="1447"/>
    <d v="2016-07-08T17:32:14"/>
    <x v="3"/>
    <s v="translations"/>
  </r>
  <r>
    <x v="2"/>
    <s v="AU"/>
    <s v="AUD"/>
    <n v="1432272300"/>
    <n v="1429655318"/>
    <b v="0"/>
    <n v="0"/>
    <s v=""/>
    <b v="0"/>
    <s v="publishing/translations"/>
    <n v="0"/>
    <x v="1448"/>
    <d v="2015-05-22T05:25:00"/>
    <x v="3"/>
    <s v="translations"/>
  </r>
  <r>
    <x v="2"/>
    <s v="US"/>
    <s v="USD"/>
    <n v="1431286105"/>
    <n v="1427138905"/>
    <b v="0"/>
    <n v="0"/>
    <s v=""/>
    <b v="0"/>
    <s v="publishing/translations"/>
    <n v="0"/>
    <x v="1449"/>
    <d v="2015-05-10T19:28:25"/>
    <x v="3"/>
    <s v="translations"/>
  </r>
  <r>
    <x v="2"/>
    <s v="US"/>
    <s v="USD"/>
    <n v="1455941197"/>
    <n v="1453349197"/>
    <b v="0"/>
    <n v="1"/>
    <n v="1"/>
    <b v="0"/>
    <s v="publishing/translations"/>
    <n v="1.0000000000000001E-5"/>
    <x v="1450"/>
    <d v="2016-02-20T04:06:37"/>
    <x v="3"/>
    <s v="translations"/>
  </r>
  <r>
    <x v="1"/>
    <s v="US"/>
    <s v="USD"/>
    <n v="1416355259"/>
    <n v="1413759659"/>
    <b v="0"/>
    <n v="2"/>
    <n v="1"/>
    <b v="0"/>
    <s v="publishing/translations"/>
    <n v="1.0554089709762533E-4"/>
    <x v="1451"/>
    <d v="2014-11-19T00:00:59"/>
    <x v="3"/>
    <s v="translations"/>
  </r>
  <r>
    <x v="1"/>
    <s v="US"/>
    <s v="USD"/>
    <n v="1406566363"/>
    <n v="1403974363"/>
    <b v="0"/>
    <n v="0"/>
    <s v=""/>
    <b v="0"/>
    <s v="publishing/translations"/>
    <n v="0"/>
    <x v="1452"/>
    <d v="2014-07-28T16:52:43"/>
    <x v="3"/>
    <s v="translations"/>
  </r>
  <r>
    <x v="1"/>
    <s v="FR"/>
    <s v="EUR"/>
    <n v="1492270947"/>
    <n v="1488386547"/>
    <b v="0"/>
    <n v="0"/>
    <s v=""/>
    <b v="0"/>
    <s v="publishing/translations"/>
    <n v="0"/>
    <x v="1453"/>
    <d v="2017-04-15T15:42:27"/>
    <x v="3"/>
    <s v="translations"/>
  </r>
  <r>
    <x v="1"/>
    <s v="ES"/>
    <s v="EUR"/>
    <n v="1461535140"/>
    <n v="1459716480"/>
    <b v="0"/>
    <n v="1"/>
    <n v="15"/>
    <b v="0"/>
    <s v="publishing/translations"/>
    <n v="8.5714285714285719E-3"/>
    <x v="1454"/>
    <d v="2016-04-24T21:59:00"/>
    <x v="3"/>
    <s v="translations"/>
  </r>
  <r>
    <x v="1"/>
    <s v="US"/>
    <s v="USD"/>
    <n v="1409924340"/>
    <n v="1405181320"/>
    <b v="0"/>
    <n v="7"/>
    <n v="225"/>
    <b v="0"/>
    <s v="publishing/translations"/>
    <n v="0.105"/>
    <x v="1455"/>
    <d v="2014-09-05T13:39:00"/>
    <x v="3"/>
    <s v="translations"/>
  </r>
  <r>
    <x v="1"/>
    <s v="IT"/>
    <s v="EUR"/>
    <n v="1483459365"/>
    <n v="1480867365"/>
    <b v="0"/>
    <n v="3"/>
    <n v="48.333333333333336"/>
    <b v="0"/>
    <s v="publishing/translations"/>
    <n v="2.9000000000000001E-2"/>
    <x v="1456"/>
    <d v="2017-01-03T16:02:45"/>
    <x v="3"/>
    <s v="translations"/>
  </r>
  <r>
    <x v="1"/>
    <s v="US"/>
    <s v="USD"/>
    <n v="1447281044"/>
    <n v="1444685444"/>
    <b v="0"/>
    <n v="0"/>
    <s v=""/>
    <b v="0"/>
    <s v="publishing/translations"/>
    <n v="0"/>
    <x v="1457"/>
    <d v="2015-11-11T22:30:44"/>
    <x v="3"/>
    <s v="translations"/>
  </r>
  <r>
    <x v="1"/>
    <s v="US"/>
    <s v="USD"/>
    <n v="1407729600"/>
    <n v="1405097760"/>
    <b v="0"/>
    <n v="0"/>
    <s v=""/>
    <b v="0"/>
    <s v="publishing/translations"/>
    <n v="0"/>
    <x v="1458"/>
    <d v="2014-08-11T04:00:00"/>
    <x v="3"/>
    <s v="translations"/>
  </r>
  <r>
    <x v="1"/>
    <s v="DK"/>
    <s v="DKK"/>
    <n v="1449077100"/>
    <n v="1446612896"/>
    <b v="0"/>
    <n v="0"/>
    <s v=""/>
    <b v="0"/>
    <s v="publishing/translations"/>
    <n v="0"/>
    <x v="1459"/>
    <d v="2015-12-02T17:25:00"/>
    <x v="3"/>
    <s v="translations"/>
  </r>
  <r>
    <x v="1"/>
    <s v="US"/>
    <s v="USD"/>
    <n v="1417391100"/>
    <n v="1412371898"/>
    <b v="0"/>
    <n v="0"/>
    <s v=""/>
    <b v="0"/>
    <s v="publishing/translations"/>
    <n v="0"/>
    <x v="1460"/>
    <d v="2014-11-30T23:45:00"/>
    <x v="3"/>
    <s v="translations"/>
  </r>
  <r>
    <x v="0"/>
    <s v="US"/>
    <s v="USD"/>
    <n v="1413849600"/>
    <n v="1410967754"/>
    <b v="1"/>
    <n v="340"/>
    <n v="44.66673529411765"/>
    <b v="1"/>
    <s v="publishing/radio &amp; podcasts"/>
    <n v="1.012446"/>
    <x v="1461"/>
    <d v="2014-10-21T00:00:00"/>
    <x v="3"/>
    <s v="radio &amp; podcasts"/>
  </r>
  <r>
    <x v="0"/>
    <s v="US"/>
    <s v="USD"/>
    <n v="1365609271"/>
    <n v="1363017271"/>
    <b v="1"/>
    <n v="150"/>
    <n v="28.937999999999999"/>
    <b v="1"/>
    <s v="publishing/radio &amp; podcasts"/>
    <n v="1.085175"/>
    <x v="1462"/>
    <d v="2013-04-10T15:54:31"/>
    <x v="3"/>
    <s v="radio &amp; podcasts"/>
  </r>
  <r>
    <x v="0"/>
    <s v="US"/>
    <s v="USD"/>
    <n v="1365367938"/>
    <n v="1361483538"/>
    <b v="1"/>
    <n v="25"/>
    <n v="35.44"/>
    <b v="1"/>
    <s v="publishing/radio &amp; podcasts"/>
    <n v="1.4766666666666666"/>
    <x v="1463"/>
    <d v="2013-04-07T20:52:18"/>
    <x v="3"/>
    <s v="radio &amp; podcasts"/>
  </r>
  <r>
    <x v="0"/>
    <s v="US"/>
    <s v="USD"/>
    <n v="1361029958"/>
    <n v="1358437958"/>
    <b v="1"/>
    <n v="234"/>
    <n v="34.871794871794869"/>
    <b v="1"/>
    <s v="publishing/radio &amp; podcasts"/>
    <n v="1.6319999999999999"/>
    <x v="1464"/>
    <d v="2013-02-16T15:52:38"/>
    <x v="3"/>
    <s v="radio &amp; podcasts"/>
  </r>
  <r>
    <x v="0"/>
    <s v="US"/>
    <s v="USD"/>
    <n v="1332385200"/>
    <n v="1329759452"/>
    <b v="1"/>
    <n v="2602"/>
    <n v="52.622732513451197"/>
    <b v="1"/>
    <s v="publishing/radio &amp; podcasts"/>
    <n v="4.5641449999999999"/>
    <x v="1465"/>
    <d v="2012-03-22T03:00:00"/>
    <x v="3"/>
    <s v="radio &amp; podcasts"/>
  </r>
  <r>
    <x v="0"/>
    <s v="US"/>
    <s v="USD"/>
    <n v="1452574800"/>
    <n v="1449029266"/>
    <b v="1"/>
    <n v="248"/>
    <n v="69.598266129032254"/>
    <b v="1"/>
    <s v="publishing/radio &amp; podcasts"/>
    <n v="1.0787731249999999"/>
    <x v="1466"/>
    <d v="2016-01-12T05:00:00"/>
    <x v="3"/>
    <s v="radio &amp; podcasts"/>
  </r>
  <r>
    <x v="0"/>
    <s v="US"/>
    <s v="USD"/>
    <n v="1332699285"/>
    <n v="1327518885"/>
    <b v="1"/>
    <n v="600"/>
    <n v="76.72"/>
    <b v="1"/>
    <s v="publishing/radio &amp; podcasts"/>
    <n v="1.1508"/>
    <x v="1467"/>
    <d v="2012-03-25T18:14:45"/>
    <x v="3"/>
    <s v="radio &amp; podcasts"/>
  </r>
  <r>
    <x v="0"/>
    <s v="US"/>
    <s v="USD"/>
    <n v="1307838049"/>
    <n v="1302654049"/>
    <b v="1"/>
    <n v="293"/>
    <n v="33.191126279863482"/>
    <b v="1"/>
    <s v="publishing/radio &amp; podcasts"/>
    <n v="1.0236842105263158"/>
    <x v="1468"/>
    <d v="2011-06-12T00:20:49"/>
    <x v="3"/>
    <s v="radio &amp; podcasts"/>
  </r>
  <r>
    <x v="0"/>
    <s v="US"/>
    <s v="USD"/>
    <n v="1360938109"/>
    <n v="1358346109"/>
    <b v="1"/>
    <n v="321"/>
    <n v="149.46417445482865"/>
    <b v="1"/>
    <s v="publishing/radio &amp; podcasts"/>
    <n v="1.0842485875706214"/>
    <x v="1469"/>
    <d v="2013-02-15T14:21:49"/>
    <x v="3"/>
    <s v="radio &amp; podcasts"/>
  </r>
  <r>
    <x v="0"/>
    <s v="US"/>
    <s v="USD"/>
    <n v="1356724263"/>
    <n v="1354909863"/>
    <b v="1"/>
    <n v="81"/>
    <n v="23.172839506172838"/>
    <b v="1"/>
    <s v="publishing/radio &amp; podcasts"/>
    <n v="1.2513333333333334"/>
    <x v="1470"/>
    <d v="2012-12-28T19:51:03"/>
    <x v="3"/>
    <s v="radio &amp; podcasts"/>
  </r>
  <r>
    <x v="0"/>
    <s v="US"/>
    <s v="USD"/>
    <n v="1428620334"/>
    <n v="1426028334"/>
    <b v="1"/>
    <n v="343"/>
    <n v="96.877551020408163"/>
    <b v="1"/>
    <s v="publishing/radio &amp; podcasts"/>
    <n v="1.03840625"/>
    <x v="1471"/>
    <d v="2015-04-09T22:58:54"/>
    <x v="3"/>
    <s v="radio &amp; podcasts"/>
  </r>
  <r>
    <x v="0"/>
    <s v="US"/>
    <s v="USD"/>
    <n v="1381928503"/>
    <n v="1379336503"/>
    <b v="1"/>
    <n v="336"/>
    <n v="103.20238095238095"/>
    <b v="1"/>
    <s v="publishing/radio &amp; podcasts"/>
    <n v="1.3870400000000001"/>
    <x v="1472"/>
    <d v="2013-10-16T13:01:43"/>
    <x v="3"/>
    <s v="radio &amp; podcasts"/>
  </r>
  <r>
    <x v="0"/>
    <s v="US"/>
    <s v="USD"/>
    <n v="1330644639"/>
    <n v="1328052639"/>
    <b v="1"/>
    <n v="47"/>
    <n v="38.462553191489363"/>
    <b v="1"/>
    <s v="publishing/radio &amp; podcasts"/>
    <n v="1.20516"/>
    <x v="1473"/>
    <d v="2012-03-01T23:30:39"/>
    <x v="3"/>
    <s v="radio &amp; podcasts"/>
  </r>
  <r>
    <x v="0"/>
    <s v="US"/>
    <s v="USD"/>
    <n v="1379093292"/>
    <n v="1376501292"/>
    <b v="1"/>
    <n v="76"/>
    <n v="44.315789473684212"/>
    <b v="1"/>
    <s v="publishing/radio &amp; podcasts"/>
    <n v="1.1226666666666667"/>
    <x v="1474"/>
    <d v="2013-09-13T17:28:12"/>
    <x v="3"/>
    <s v="radio &amp; podcasts"/>
  </r>
  <r>
    <x v="0"/>
    <s v="US"/>
    <s v="USD"/>
    <n v="1419051540"/>
    <n v="1416244863"/>
    <b v="1"/>
    <n v="441"/>
    <n v="64.173356009070289"/>
    <b v="1"/>
    <s v="publishing/radio &amp; podcasts"/>
    <n v="1.8866966666666667"/>
    <x v="1475"/>
    <d v="2014-12-20T04:59:00"/>
    <x v="3"/>
    <s v="radio &amp; podcasts"/>
  </r>
  <r>
    <x v="0"/>
    <s v="US"/>
    <s v="USD"/>
    <n v="1315616422"/>
    <n v="1313024422"/>
    <b v="1"/>
    <n v="916"/>
    <n v="43.333275109170302"/>
    <b v="1"/>
    <s v="publishing/radio &amp; podcasts"/>
    <n v="6.6155466666666669"/>
    <x v="1476"/>
    <d v="2011-09-10T01:00:22"/>
    <x v="3"/>
    <s v="radio &amp; podcasts"/>
  </r>
  <r>
    <x v="0"/>
    <s v="US"/>
    <s v="USD"/>
    <n v="1324609200"/>
    <n v="1319467604"/>
    <b v="1"/>
    <n v="369"/>
    <n v="90.495934959349597"/>
    <b v="1"/>
    <s v="publishing/radio &amp; podcasts"/>
    <n v="1.1131"/>
    <x v="1477"/>
    <d v="2011-12-23T03:00:00"/>
    <x v="3"/>
    <s v="radio &amp; podcasts"/>
  </r>
  <r>
    <x v="0"/>
    <s v="US"/>
    <s v="USD"/>
    <n v="1368564913"/>
    <n v="1367355313"/>
    <b v="1"/>
    <n v="20242"/>
    <n v="29.187190495010373"/>
    <b v="1"/>
    <s v="publishing/radio &amp; podcasts"/>
    <n v="11.8161422"/>
    <x v="1478"/>
    <d v="2013-05-14T20:55:13"/>
    <x v="3"/>
    <s v="radio &amp; podcasts"/>
  </r>
  <r>
    <x v="0"/>
    <s v="US"/>
    <s v="USD"/>
    <n v="1399694340"/>
    <n v="1398448389"/>
    <b v="1"/>
    <n v="71"/>
    <n v="30.95774647887324"/>
    <b v="1"/>
    <s v="publishing/radio &amp; podcasts"/>
    <n v="1.37375"/>
    <x v="1479"/>
    <d v="2014-05-10T03:59:00"/>
    <x v="3"/>
    <s v="radio &amp; podcasts"/>
  </r>
  <r>
    <x v="0"/>
    <s v="US"/>
    <s v="USD"/>
    <n v="1374858000"/>
    <n v="1373408699"/>
    <b v="1"/>
    <n v="635"/>
    <n v="92.157795275590544"/>
    <b v="1"/>
    <s v="publishing/radio &amp; podcasts"/>
    <n v="1.170404"/>
    <x v="1480"/>
    <d v="2013-07-26T17:00:00"/>
    <x v="3"/>
    <s v="radio &amp; podcasts"/>
  </r>
  <r>
    <x v="2"/>
    <s v="CA"/>
    <s v="CAD"/>
    <n v="1383430145"/>
    <n v="1380838145"/>
    <b v="0"/>
    <n v="6"/>
    <n v="17.5"/>
    <b v="0"/>
    <s v="publishing/fiction"/>
    <n v="2.1000000000000001E-2"/>
    <x v="1481"/>
    <d v="2013-11-02T22:09:05"/>
    <x v="3"/>
    <s v="fiction"/>
  </r>
  <r>
    <x v="2"/>
    <s v="US"/>
    <s v="USD"/>
    <n v="1347004260"/>
    <n v="1345062936"/>
    <b v="0"/>
    <n v="1"/>
    <n v="5"/>
    <b v="0"/>
    <s v="publishing/fiction"/>
    <n v="1E-3"/>
    <x v="1482"/>
    <d v="2012-09-07T07:51:00"/>
    <x v="3"/>
    <s v="fiction"/>
  </r>
  <r>
    <x v="2"/>
    <s v="US"/>
    <s v="USD"/>
    <n v="1469162275"/>
    <n v="1467002275"/>
    <b v="0"/>
    <n v="2"/>
    <n v="25"/>
    <b v="0"/>
    <s v="publishing/fiction"/>
    <n v="7.1428571428571426E-3"/>
    <x v="1483"/>
    <d v="2016-07-22T04:37:55"/>
    <x v="3"/>
    <s v="fiction"/>
  </r>
  <r>
    <x v="2"/>
    <s v="US"/>
    <s v="USD"/>
    <n v="1342882260"/>
    <n v="1337834963"/>
    <b v="0"/>
    <n v="0"/>
    <s v=""/>
    <b v="0"/>
    <s v="publishing/fiction"/>
    <n v="0"/>
    <x v="1484"/>
    <d v="2012-07-21T14:51:00"/>
    <x v="3"/>
    <s v="fiction"/>
  </r>
  <r>
    <x v="2"/>
    <s v="US"/>
    <s v="USD"/>
    <n v="1434827173"/>
    <n v="1430939173"/>
    <b v="0"/>
    <n v="3"/>
    <n v="50"/>
    <b v="0"/>
    <s v="publishing/fiction"/>
    <n v="2.2388059701492536E-2"/>
    <x v="1485"/>
    <d v="2015-06-20T19:06:13"/>
    <x v="3"/>
    <s v="fiction"/>
  </r>
  <r>
    <x v="2"/>
    <s v="US"/>
    <s v="USD"/>
    <n v="1425009761"/>
    <n v="1422417761"/>
    <b v="0"/>
    <n v="3"/>
    <n v="16"/>
    <b v="0"/>
    <s v="publishing/fiction"/>
    <n v="2.3999999999999998E-3"/>
    <x v="1486"/>
    <d v="2015-02-27T04:02:41"/>
    <x v="3"/>
    <s v="fiction"/>
  </r>
  <r>
    <x v="2"/>
    <s v="US"/>
    <s v="USD"/>
    <n v="1470175271"/>
    <n v="1467583271"/>
    <b v="0"/>
    <n v="0"/>
    <s v=""/>
    <b v="0"/>
    <s v="publishing/fiction"/>
    <n v="0"/>
    <x v="1487"/>
    <d v="2016-08-02T22:01:11"/>
    <x v="3"/>
    <s v="fiction"/>
  </r>
  <r>
    <x v="2"/>
    <s v="AU"/>
    <s v="AUD"/>
    <n v="1388928660"/>
    <n v="1386336660"/>
    <b v="0"/>
    <n v="6"/>
    <n v="60"/>
    <b v="0"/>
    <s v="publishing/fiction"/>
    <n v="2.4E-2"/>
    <x v="1488"/>
    <d v="2014-01-05T13:31:00"/>
    <x v="3"/>
    <s v="fiction"/>
  </r>
  <r>
    <x v="2"/>
    <s v="US"/>
    <s v="USD"/>
    <n v="1352994052"/>
    <n v="1350398452"/>
    <b v="0"/>
    <n v="0"/>
    <s v=""/>
    <b v="0"/>
    <s v="publishing/fiction"/>
    <n v="0"/>
    <x v="1489"/>
    <d v="2012-11-15T15:40:52"/>
    <x v="3"/>
    <s v="fiction"/>
  </r>
  <r>
    <x v="2"/>
    <s v="US"/>
    <s v="USD"/>
    <n v="1380720474"/>
    <n v="1378214874"/>
    <b v="0"/>
    <n v="19"/>
    <n v="47.10526315789474"/>
    <b v="0"/>
    <s v="publishing/fiction"/>
    <n v="0.30862068965517242"/>
    <x v="1490"/>
    <d v="2013-10-02T13:27:54"/>
    <x v="3"/>
    <s v="fiction"/>
  </r>
  <r>
    <x v="2"/>
    <s v="US"/>
    <s v="USD"/>
    <n v="1424014680"/>
    <n v="1418922443"/>
    <b v="0"/>
    <n v="1"/>
    <n v="100"/>
    <b v="0"/>
    <s v="publishing/fiction"/>
    <n v="8.3333333333333329E-2"/>
    <x v="1491"/>
    <d v="2015-02-15T15:38:00"/>
    <x v="3"/>
    <s v="fiction"/>
  </r>
  <r>
    <x v="2"/>
    <s v="US"/>
    <s v="USD"/>
    <n v="1308431646"/>
    <n v="1305839646"/>
    <b v="0"/>
    <n v="2"/>
    <n v="15"/>
    <b v="0"/>
    <s v="publishing/fiction"/>
    <n v="7.4999999999999997E-3"/>
    <x v="1492"/>
    <d v="2011-06-18T21:14:06"/>
    <x v="3"/>
    <s v="fiction"/>
  </r>
  <r>
    <x v="2"/>
    <s v="US"/>
    <s v="USD"/>
    <n v="1371415675"/>
    <n v="1368823675"/>
    <b v="0"/>
    <n v="0"/>
    <s v=""/>
    <b v="0"/>
    <s v="publishing/fiction"/>
    <n v="0"/>
    <x v="1493"/>
    <d v="2013-06-16T20:47:55"/>
    <x v="3"/>
    <s v="fiction"/>
  </r>
  <r>
    <x v="2"/>
    <s v="US"/>
    <s v="USD"/>
    <n v="1428075480"/>
    <n v="1425489613"/>
    <b v="0"/>
    <n v="11"/>
    <n v="40.454545454545453"/>
    <b v="0"/>
    <s v="publishing/fiction"/>
    <n v="8.8999999999999996E-2"/>
    <x v="1494"/>
    <d v="2015-04-03T15:38:00"/>
    <x v="3"/>
    <s v="fiction"/>
  </r>
  <r>
    <x v="2"/>
    <s v="US"/>
    <s v="USD"/>
    <n v="1314471431"/>
    <n v="1311879431"/>
    <b v="0"/>
    <n v="0"/>
    <s v=""/>
    <b v="0"/>
    <s v="publishing/fiction"/>
    <n v="0"/>
    <x v="1495"/>
    <d v="2011-08-27T18:57:11"/>
    <x v="3"/>
    <s v="fiction"/>
  </r>
  <r>
    <x v="2"/>
    <s v="US"/>
    <s v="USD"/>
    <n v="1410866659"/>
    <n v="1405682659"/>
    <b v="0"/>
    <n v="0"/>
    <s v=""/>
    <b v="0"/>
    <s v="publishing/fiction"/>
    <n v="0"/>
    <x v="1496"/>
    <d v="2014-09-16T11:24:19"/>
    <x v="3"/>
    <s v="fiction"/>
  </r>
  <r>
    <x v="2"/>
    <s v="US"/>
    <s v="USD"/>
    <n v="1375299780"/>
    <n v="1371655522"/>
    <b v="0"/>
    <n v="1"/>
    <n v="1"/>
    <b v="0"/>
    <s v="publishing/fiction"/>
    <n v="6.666666666666667E-5"/>
    <x v="1497"/>
    <d v="2013-07-31T19:43:00"/>
    <x v="3"/>
    <s v="fiction"/>
  </r>
  <r>
    <x v="2"/>
    <s v="US"/>
    <s v="USD"/>
    <n v="1409787378"/>
    <n v="1405899378"/>
    <b v="0"/>
    <n v="3"/>
    <n v="19"/>
    <b v="0"/>
    <s v="publishing/fiction"/>
    <n v="1.9E-2"/>
    <x v="1498"/>
    <d v="2014-09-03T23:36:18"/>
    <x v="3"/>
    <s v="fiction"/>
  </r>
  <r>
    <x v="2"/>
    <s v="US"/>
    <s v="USD"/>
    <n v="1470355833"/>
    <n v="1465171833"/>
    <b v="0"/>
    <n v="1"/>
    <n v="5"/>
    <b v="0"/>
    <s v="publishing/fiction"/>
    <n v="2.5000000000000001E-3"/>
    <x v="1499"/>
    <d v="2016-08-05T00:10:33"/>
    <x v="3"/>
    <s v="fiction"/>
  </r>
  <r>
    <x v="2"/>
    <s v="US"/>
    <s v="USD"/>
    <n v="1367444557"/>
    <n v="1364852557"/>
    <b v="0"/>
    <n v="15"/>
    <n v="46.733333333333334"/>
    <b v="0"/>
    <s v="publishing/fiction"/>
    <n v="0.25035714285714283"/>
    <x v="1500"/>
    <d v="2013-05-01T21:42:37"/>
    <x v="3"/>
    <s v="fiction"/>
  </r>
  <r>
    <x v="0"/>
    <s v="CA"/>
    <s v="CAD"/>
    <n v="1436364023"/>
    <n v="1433772023"/>
    <b v="1"/>
    <n v="885"/>
    <n v="97.731073446327684"/>
    <b v="1"/>
    <s v="photography/photobooks"/>
    <n v="1.6633076923076924"/>
    <x v="1501"/>
    <d v="2015-07-08T14:00:23"/>
    <x v="8"/>
    <s v="photobooks"/>
  </r>
  <r>
    <x v="0"/>
    <s v="GB"/>
    <s v="GBP"/>
    <n v="1458943200"/>
    <n v="1456491680"/>
    <b v="1"/>
    <n v="329"/>
    <n v="67.835866261398181"/>
    <b v="1"/>
    <s v="photography/photobooks"/>
    <n v="1.0144545454545455"/>
    <x v="1502"/>
    <d v="2016-03-25T22:00:00"/>
    <x v="8"/>
    <s v="photobooks"/>
  </r>
  <r>
    <x v="0"/>
    <s v="BE"/>
    <s v="EUR"/>
    <n v="1477210801"/>
    <n v="1472026801"/>
    <b v="1"/>
    <n v="71"/>
    <n v="56.98492957746479"/>
    <b v="1"/>
    <s v="photography/photobooks"/>
    <n v="1.0789146666666667"/>
    <x v="1503"/>
    <d v="2016-10-23T08:20:01"/>
    <x v="8"/>
    <s v="photobooks"/>
  </r>
  <r>
    <x v="0"/>
    <s v="GB"/>
    <s v="GBP"/>
    <n v="1402389180"/>
    <n v="1399996024"/>
    <b v="1"/>
    <n v="269"/>
    <n v="67.159851301115239"/>
    <b v="1"/>
    <s v="photography/photobooks"/>
    <n v="2.7793846153846156"/>
    <x v="1504"/>
    <d v="2014-06-10T08:33:00"/>
    <x v="8"/>
    <s v="photobooks"/>
  </r>
  <r>
    <x v="0"/>
    <s v="DE"/>
    <s v="EUR"/>
    <n v="1458676860"/>
    <n v="1455446303"/>
    <b v="1"/>
    <n v="345"/>
    <n v="48.037681159420288"/>
    <b v="1"/>
    <s v="photography/photobooks"/>
    <n v="1.0358125"/>
    <x v="1505"/>
    <d v="2016-03-22T20:01:00"/>
    <x v="8"/>
    <s v="photobooks"/>
  </r>
  <r>
    <x v="0"/>
    <s v="GB"/>
    <s v="GBP"/>
    <n v="1406227904"/>
    <n v="1403635904"/>
    <b v="1"/>
    <n v="43"/>
    <n v="38.860465116279073"/>
    <b v="1"/>
    <s v="photography/photobooks"/>
    <n v="1.1140000000000001"/>
    <x v="1506"/>
    <d v="2014-07-24T18:51:44"/>
    <x v="8"/>
    <s v="photobooks"/>
  </r>
  <r>
    <x v="0"/>
    <s v="US"/>
    <s v="USD"/>
    <n v="1273911000"/>
    <n v="1268822909"/>
    <b v="1"/>
    <n v="33"/>
    <n v="78.181818181818187"/>
    <b v="1"/>
    <s v="photography/photobooks"/>
    <n v="2.15"/>
    <x v="1507"/>
    <d v="2010-05-15T08:10:00"/>
    <x v="8"/>
    <s v="photobooks"/>
  </r>
  <r>
    <x v="0"/>
    <s v="US"/>
    <s v="USD"/>
    <n v="1403880281"/>
    <n v="1401201881"/>
    <b v="1"/>
    <n v="211"/>
    <n v="97.113744075829388"/>
    <b v="1"/>
    <s v="photography/photobooks"/>
    <n v="1.1076216216216217"/>
    <x v="1508"/>
    <d v="2014-06-27T14:44:41"/>
    <x v="8"/>
    <s v="photobooks"/>
  </r>
  <r>
    <x v="0"/>
    <s v="DE"/>
    <s v="EUR"/>
    <n v="1487113140"/>
    <n v="1484570885"/>
    <b v="1"/>
    <n v="196"/>
    <n v="110.39397959183674"/>
    <b v="1"/>
    <s v="photography/photobooks"/>
    <n v="1.2364125714285714"/>
    <x v="1509"/>
    <d v="2017-02-14T22:59:00"/>
    <x v="8"/>
    <s v="photobooks"/>
  </r>
  <r>
    <x v="0"/>
    <s v="GB"/>
    <s v="GBP"/>
    <n v="1405761278"/>
    <n v="1403169278"/>
    <b v="1"/>
    <n v="405"/>
    <n v="39.91506172839506"/>
    <b v="1"/>
    <s v="photography/photobooks"/>
    <n v="1.0103500000000001"/>
    <x v="1510"/>
    <d v="2014-07-19T09:14:38"/>
    <x v="8"/>
    <s v="photobooks"/>
  </r>
  <r>
    <x v="0"/>
    <s v="US"/>
    <s v="USD"/>
    <n v="1447858804"/>
    <n v="1445263204"/>
    <b v="1"/>
    <n v="206"/>
    <n v="75.975728155339809"/>
    <b v="1"/>
    <s v="photography/photobooks"/>
    <n v="1.1179285714285714"/>
    <x v="1511"/>
    <d v="2015-11-18T15:00:04"/>
    <x v="8"/>
    <s v="photobooks"/>
  </r>
  <r>
    <x v="0"/>
    <s v="US"/>
    <s v="USD"/>
    <n v="1486311939"/>
    <n v="1483719939"/>
    <b v="1"/>
    <n v="335"/>
    <n v="58.379104477611939"/>
    <b v="1"/>
    <s v="photography/photobooks"/>
    <n v="5.5877142857142861"/>
    <x v="1512"/>
    <d v="2017-02-05T16:25:39"/>
    <x v="8"/>
    <s v="photobooks"/>
  </r>
  <r>
    <x v="0"/>
    <s v="GB"/>
    <s v="GBP"/>
    <n v="1405523866"/>
    <n v="1402931866"/>
    <b v="1"/>
    <n v="215"/>
    <n v="55.82093023255814"/>
    <b v="1"/>
    <s v="photography/photobooks"/>
    <n v="1.5001875"/>
    <x v="1513"/>
    <d v="2014-07-16T15:17:46"/>
    <x v="8"/>
    <s v="photobooks"/>
  </r>
  <r>
    <x v="0"/>
    <s v="US"/>
    <s v="USD"/>
    <n v="1443363640"/>
    <n v="1439907640"/>
    <b v="1"/>
    <n v="176"/>
    <n v="151.24431818181819"/>
    <b v="1"/>
    <s v="photography/photobooks"/>
    <n v="1.0647599999999999"/>
    <x v="1514"/>
    <d v="2015-09-27T14:20:40"/>
    <x v="8"/>
    <s v="photobooks"/>
  </r>
  <r>
    <x v="0"/>
    <s v="NO"/>
    <s v="NOK"/>
    <n v="1458104697"/>
    <n v="1455516297"/>
    <b v="1"/>
    <n v="555"/>
    <n v="849.67027027027029"/>
    <b v="1"/>
    <s v="photography/photobooks"/>
    <n v="1.57189"/>
    <x v="1515"/>
    <d v="2016-03-16T05:04:57"/>
    <x v="8"/>
    <s v="photobooks"/>
  </r>
  <r>
    <x v="0"/>
    <s v="US"/>
    <s v="USD"/>
    <n v="1475762400"/>
    <n v="1473160292"/>
    <b v="1"/>
    <n v="116"/>
    <n v="159.24137931034483"/>
    <b v="1"/>
    <s v="photography/photobooks"/>
    <n v="1.0865882352941176"/>
    <x v="1516"/>
    <d v="2016-10-06T14:00:00"/>
    <x v="8"/>
    <s v="photobooks"/>
  </r>
  <r>
    <x v="0"/>
    <s v="US"/>
    <s v="USD"/>
    <n v="1417845600"/>
    <n v="1415194553"/>
    <b v="1"/>
    <n v="615"/>
    <n v="39.507317073170732"/>
    <b v="1"/>
    <s v="photography/photobooks"/>
    <n v="1.6197999999999999"/>
    <x v="1517"/>
    <d v="2014-12-06T06:00:00"/>
    <x v="8"/>
    <s v="photobooks"/>
  </r>
  <r>
    <x v="0"/>
    <s v="US"/>
    <s v="USD"/>
    <n v="1401565252"/>
    <n v="1398973252"/>
    <b v="1"/>
    <n v="236"/>
    <n v="130.52966101694915"/>
    <b v="1"/>
    <s v="photography/photobooks"/>
    <n v="2.0536666666666665"/>
    <x v="1518"/>
    <d v="2014-05-31T19:40:52"/>
    <x v="8"/>
    <s v="photobooks"/>
  </r>
  <r>
    <x v="0"/>
    <s v="US"/>
    <s v="USD"/>
    <n v="1403301540"/>
    <n v="1400867283"/>
    <b v="1"/>
    <n v="145"/>
    <n v="64.156896551724131"/>
    <b v="1"/>
    <s v="photography/photobooks"/>
    <n v="1.033638888888889"/>
    <x v="1519"/>
    <d v="2014-06-20T21:59:00"/>
    <x v="8"/>
    <s v="photobooks"/>
  </r>
  <r>
    <x v="0"/>
    <s v="US"/>
    <s v="USD"/>
    <n v="1418961600"/>
    <n v="1415824513"/>
    <b v="1"/>
    <n v="167"/>
    <n v="111.52694610778443"/>
    <b v="1"/>
    <s v="photography/photobooks"/>
    <n v="1.0347222222222223"/>
    <x v="1520"/>
    <d v="2014-12-19T04:00:00"/>
    <x v="8"/>
    <s v="photobooks"/>
  </r>
  <r>
    <x v="0"/>
    <s v="US"/>
    <s v="USD"/>
    <n v="1465272091"/>
    <n v="1462248091"/>
    <b v="1"/>
    <n v="235"/>
    <n v="170.44680851063831"/>
    <b v="1"/>
    <s v="photography/photobooks"/>
    <n v="1.0681333333333334"/>
    <x v="1521"/>
    <d v="2016-06-07T04:01:31"/>
    <x v="8"/>
    <s v="photobooks"/>
  </r>
  <r>
    <x v="0"/>
    <s v="US"/>
    <s v="USD"/>
    <n v="1413575739"/>
    <n v="1410983739"/>
    <b v="1"/>
    <n v="452"/>
    <n v="133.7391592920354"/>
    <b v="1"/>
    <s v="photography/photobooks"/>
    <n v="1.3896574712643677"/>
    <x v="1522"/>
    <d v="2014-10-17T19:55:39"/>
    <x v="8"/>
    <s v="photobooks"/>
  </r>
  <r>
    <x v="0"/>
    <s v="US"/>
    <s v="USD"/>
    <n v="1419292800"/>
    <n v="1416592916"/>
    <b v="1"/>
    <n v="241"/>
    <n v="95.834024896265561"/>
    <b v="1"/>
    <s v="photography/photobooks"/>
    <n v="1.2484324324324325"/>
    <x v="1523"/>
    <d v="2014-12-23T00:00:00"/>
    <x v="8"/>
    <s v="photobooks"/>
  </r>
  <r>
    <x v="0"/>
    <s v="SE"/>
    <s v="SEK"/>
    <n v="1487592090"/>
    <n v="1485000090"/>
    <b v="1"/>
    <n v="28"/>
    <n v="221.78571428571428"/>
    <b v="1"/>
    <s v="photography/photobooks"/>
    <n v="2.0699999999999998"/>
    <x v="1524"/>
    <d v="2017-02-20T12:01:30"/>
    <x v="8"/>
    <s v="photobooks"/>
  </r>
  <r>
    <x v="0"/>
    <s v="US"/>
    <s v="USD"/>
    <n v="1471539138"/>
    <n v="1468947138"/>
    <b v="1"/>
    <n v="140"/>
    <n v="32.315357142857138"/>
    <b v="1"/>
    <s v="photography/photobooks"/>
    <n v="1.7400576923076922"/>
    <x v="1525"/>
    <d v="2016-08-18T16:52:18"/>
    <x v="8"/>
    <s v="photobooks"/>
  </r>
  <r>
    <x v="0"/>
    <s v="US"/>
    <s v="USD"/>
    <n v="1453185447"/>
    <n v="1448951847"/>
    <b v="1"/>
    <n v="280"/>
    <n v="98.839285714285708"/>
    <b v="1"/>
    <s v="photography/photobooks"/>
    <n v="1.2032608695652174"/>
    <x v="1526"/>
    <d v="2016-01-19T06:37:27"/>
    <x v="8"/>
    <s v="photobooks"/>
  </r>
  <r>
    <x v="0"/>
    <s v="US"/>
    <s v="USD"/>
    <n v="1489497886"/>
    <n v="1487082286"/>
    <b v="1"/>
    <n v="70"/>
    <n v="55.222142857142863"/>
    <b v="1"/>
    <s v="photography/photobooks"/>
    <n v="1.1044428571428573"/>
    <x v="1527"/>
    <d v="2017-03-14T13:24:46"/>
    <x v="8"/>
    <s v="photobooks"/>
  </r>
  <r>
    <x v="0"/>
    <s v="US"/>
    <s v="USD"/>
    <n v="1485907200"/>
    <n v="1483292122"/>
    <b v="1"/>
    <n v="160"/>
    <n v="52.793750000000003"/>
    <b v="1"/>
    <s v="photography/photobooks"/>
    <n v="2.8156666666666665"/>
    <x v="1528"/>
    <d v="2017-02-01T00:00:00"/>
    <x v="8"/>
    <s v="photobooks"/>
  </r>
  <r>
    <x v="0"/>
    <s v="US"/>
    <s v="USD"/>
    <n v="1426773920"/>
    <n v="1424185520"/>
    <b v="1"/>
    <n v="141"/>
    <n v="135.66666666666666"/>
    <b v="1"/>
    <s v="photography/photobooks"/>
    <n v="1.0067894736842105"/>
    <x v="1529"/>
    <d v="2015-03-19T14:05:20"/>
    <x v="8"/>
    <s v="photobooks"/>
  </r>
  <r>
    <x v="0"/>
    <s v="US"/>
    <s v="USD"/>
    <n v="1445624695"/>
    <n v="1443464695"/>
    <b v="1"/>
    <n v="874"/>
    <n v="53.991990846681922"/>
    <b v="1"/>
    <s v="photography/photobooks"/>
    <n v="1.3482571428571428"/>
    <x v="1530"/>
    <d v="2015-10-23T18:24:55"/>
    <x v="8"/>
    <s v="photobooks"/>
  </r>
  <r>
    <x v="0"/>
    <s v="US"/>
    <s v="USD"/>
    <n v="1417402800"/>
    <n v="1414610126"/>
    <b v="1"/>
    <n v="73"/>
    <n v="56.643835616438359"/>
    <b v="1"/>
    <s v="photography/photobooks"/>
    <n v="1.7595744680851064"/>
    <x v="1531"/>
    <d v="2014-12-01T03:00:00"/>
    <x v="8"/>
    <s v="photobooks"/>
  </r>
  <r>
    <x v="0"/>
    <s v="AU"/>
    <s v="AUD"/>
    <n v="1455548400"/>
    <n v="1453461865"/>
    <b v="1"/>
    <n v="294"/>
    <n v="82.316326530612244"/>
    <b v="1"/>
    <s v="photography/photobooks"/>
    <n v="4.8402000000000003"/>
    <x v="1532"/>
    <d v="2016-02-15T15:00:00"/>
    <x v="8"/>
    <s v="photobooks"/>
  </r>
  <r>
    <x v="0"/>
    <s v="US"/>
    <s v="USD"/>
    <n v="1462161540"/>
    <n v="1457913777"/>
    <b v="1"/>
    <n v="740"/>
    <n v="88.26081081081081"/>
    <b v="1"/>
    <s v="photography/photobooks"/>
    <n v="1.4514"/>
    <x v="1533"/>
    <d v="2016-05-02T03:59:00"/>
    <x v="8"/>
    <s v="photobooks"/>
  </r>
  <r>
    <x v="0"/>
    <s v="US"/>
    <s v="USD"/>
    <n v="1441383062"/>
    <n v="1438791062"/>
    <b v="1"/>
    <n v="369"/>
    <n v="84.905149051490511"/>
    <b v="1"/>
    <s v="photography/photobooks"/>
    <n v="4.1773333333333333"/>
    <x v="1534"/>
    <d v="2015-09-04T16:11:02"/>
    <x v="8"/>
    <s v="photobooks"/>
  </r>
  <r>
    <x v="0"/>
    <s v="US"/>
    <s v="USD"/>
    <n v="1464040800"/>
    <n v="1461527631"/>
    <b v="1"/>
    <n v="110"/>
    <n v="48.154545454545456"/>
    <b v="1"/>
    <s v="photography/photobooks"/>
    <n v="1.3242499999999999"/>
    <x v="1535"/>
    <d v="2016-05-23T22:00:00"/>
    <x v="8"/>
    <s v="photobooks"/>
  </r>
  <r>
    <x v="0"/>
    <s v="US"/>
    <s v="USD"/>
    <n v="1440702910"/>
    <n v="1438110910"/>
    <b v="1"/>
    <n v="455"/>
    <n v="66.015406593406595"/>
    <b v="1"/>
    <s v="photography/photobooks"/>
    <n v="2.5030841666666666"/>
    <x v="1536"/>
    <d v="2015-08-27T19:15:10"/>
    <x v="8"/>
    <s v="photobooks"/>
  </r>
  <r>
    <x v="0"/>
    <s v="DE"/>
    <s v="EUR"/>
    <n v="1470506400"/>
    <n v="1467358427"/>
    <b v="1"/>
    <n v="224"/>
    <n v="96.375"/>
    <b v="1"/>
    <s v="photography/photobooks"/>
    <n v="1.7989999999999999"/>
    <x v="1537"/>
    <d v="2016-08-06T18:00:00"/>
    <x v="8"/>
    <s v="photobooks"/>
  </r>
  <r>
    <x v="0"/>
    <s v="US"/>
    <s v="USD"/>
    <n v="1421952370"/>
    <n v="1418064370"/>
    <b v="1"/>
    <n v="46"/>
    <n v="156.17391304347825"/>
    <b v="1"/>
    <s v="photography/photobooks"/>
    <n v="1.0262857142857142"/>
    <x v="1538"/>
    <d v="2015-01-22T18:46:10"/>
    <x v="8"/>
    <s v="photobooks"/>
  </r>
  <r>
    <x v="0"/>
    <s v="US"/>
    <s v="USD"/>
    <n v="1483481019"/>
    <n v="1480629819"/>
    <b v="0"/>
    <n v="284"/>
    <n v="95.764859154929582"/>
    <b v="1"/>
    <s v="photography/photobooks"/>
    <n v="1.359861"/>
    <x v="1539"/>
    <d v="2017-01-03T22:03:39"/>
    <x v="8"/>
    <s v="photobooks"/>
  </r>
  <r>
    <x v="0"/>
    <s v="US"/>
    <s v="USD"/>
    <n v="1416964500"/>
    <n v="1414368616"/>
    <b v="1"/>
    <n v="98"/>
    <n v="180.40816326530611"/>
    <b v="1"/>
    <s v="photography/photobooks"/>
    <n v="1.1786666666666668"/>
    <x v="1540"/>
    <d v="2014-11-26T01:15:00"/>
    <x v="8"/>
    <s v="photobooks"/>
  </r>
  <r>
    <x v="2"/>
    <s v="US"/>
    <s v="USD"/>
    <n v="1420045538"/>
    <n v="1417453538"/>
    <b v="0"/>
    <n v="2"/>
    <n v="3"/>
    <b v="0"/>
    <s v="photography/nature"/>
    <n v="3.3333333333333332E-4"/>
    <x v="1541"/>
    <d v="2014-12-31T17:05:38"/>
    <x v="8"/>
    <s v="nature"/>
  </r>
  <r>
    <x v="2"/>
    <s v="CA"/>
    <s v="CAD"/>
    <n v="1435708500"/>
    <n v="1434412500"/>
    <b v="0"/>
    <n v="1"/>
    <n v="20"/>
    <b v="0"/>
    <s v="photography/nature"/>
    <n v="0.04"/>
    <x v="1542"/>
    <d v="2015-06-30T23:55:00"/>
    <x v="8"/>
    <s v="nature"/>
  </r>
  <r>
    <x v="2"/>
    <s v="US"/>
    <s v="USD"/>
    <n v="1416662034"/>
    <n v="1414066434"/>
    <b v="0"/>
    <n v="1"/>
    <n v="10"/>
    <b v="0"/>
    <s v="photography/nature"/>
    <n v="4.4444444444444444E-3"/>
    <x v="1543"/>
    <d v="2014-11-22T13:13:54"/>
    <x v="8"/>
    <s v="nature"/>
  </r>
  <r>
    <x v="2"/>
    <s v="US"/>
    <s v="USD"/>
    <n v="1427847480"/>
    <n v="1424222024"/>
    <b v="0"/>
    <n v="0"/>
    <s v=""/>
    <b v="0"/>
    <s v="photography/nature"/>
    <n v="0"/>
    <x v="1544"/>
    <d v="2015-04-01T00:18:00"/>
    <x v="8"/>
    <s v="nature"/>
  </r>
  <r>
    <x v="2"/>
    <s v="US"/>
    <s v="USD"/>
    <n v="1425330960"/>
    <n v="1422393234"/>
    <b v="0"/>
    <n v="1"/>
    <n v="1"/>
    <b v="0"/>
    <s v="photography/nature"/>
    <n v="3.3333333333333332E-4"/>
    <x v="1545"/>
    <d v="2015-03-02T21:16:00"/>
    <x v="8"/>
    <s v="nature"/>
  </r>
  <r>
    <x v="2"/>
    <s v="GB"/>
    <s v="GBP"/>
    <n v="1410930399"/>
    <n v="1405746399"/>
    <b v="0"/>
    <n v="11"/>
    <n v="26.272727272727273"/>
    <b v="0"/>
    <s v="photography/nature"/>
    <n v="0.28899999999999998"/>
    <x v="1546"/>
    <d v="2014-09-17T05:06:39"/>
    <x v="8"/>
    <s v="nature"/>
  </r>
  <r>
    <x v="2"/>
    <s v="US"/>
    <s v="USD"/>
    <n v="1487844882"/>
    <n v="1487240082"/>
    <b v="0"/>
    <n v="0"/>
    <s v=""/>
    <b v="0"/>
    <s v="photography/nature"/>
    <n v="0"/>
    <x v="1547"/>
    <d v="2017-02-23T10:14:42"/>
    <x v="8"/>
    <s v="nature"/>
  </r>
  <r>
    <x v="2"/>
    <s v="US"/>
    <s v="USD"/>
    <n v="1447020620"/>
    <n v="1444425020"/>
    <b v="0"/>
    <n v="1"/>
    <n v="60"/>
    <b v="0"/>
    <s v="photography/nature"/>
    <n v="8.5714285714285715E-2"/>
    <x v="1548"/>
    <d v="2015-11-08T22:10:20"/>
    <x v="8"/>
    <s v="nature"/>
  </r>
  <r>
    <x v="2"/>
    <s v="US"/>
    <s v="USD"/>
    <n v="1446524159"/>
    <n v="1443928559"/>
    <b v="0"/>
    <n v="6"/>
    <n v="28.333333333333332"/>
    <b v="0"/>
    <s v="photography/nature"/>
    <n v="0.34"/>
    <x v="1549"/>
    <d v="2015-11-03T04:15:59"/>
    <x v="8"/>
    <s v="nature"/>
  </r>
  <r>
    <x v="2"/>
    <s v="GB"/>
    <s v="GBP"/>
    <n v="1463050034"/>
    <n v="1460458034"/>
    <b v="0"/>
    <n v="7"/>
    <n v="14.428571428571429"/>
    <b v="0"/>
    <s v="photography/nature"/>
    <n v="0.13466666666666666"/>
    <x v="1550"/>
    <d v="2016-05-12T10:47:14"/>
    <x v="8"/>
    <s v="nature"/>
  </r>
  <r>
    <x v="2"/>
    <s v="US"/>
    <s v="USD"/>
    <n v="1432756039"/>
    <n v="1430164039"/>
    <b v="0"/>
    <n v="0"/>
    <s v=""/>
    <b v="0"/>
    <s v="photography/nature"/>
    <n v="0"/>
    <x v="1551"/>
    <d v="2015-05-27T19:47:19"/>
    <x v="8"/>
    <s v="nature"/>
  </r>
  <r>
    <x v="2"/>
    <s v="US"/>
    <s v="USD"/>
    <n v="1412135940"/>
    <n v="1410366708"/>
    <b v="0"/>
    <n v="16"/>
    <n v="132.1875"/>
    <b v="0"/>
    <s v="photography/nature"/>
    <n v="0.49186046511627907"/>
    <x v="1552"/>
    <d v="2014-10-01T03:59:00"/>
    <x v="8"/>
    <s v="nature"/>
  </r>
  <r>
    <x v="2"/>
    <s v="US"/>
    <s v="USD"/>
    <n v="1441176447"/>
    <n v="1438584447"/>
    <b v="0"/>
    <n v="0"/>
    <s v=""/>
    <b v="0"/>
    <s v="photography/nature"/>
    <n v="0"/>
    <x v="1553"/>
    <d v="2015-09-02T06:47:27"/>
    <x v="8"/>
    <s v="nature"/>
  </r>
  <r>
    <x v="2"/>
    <s v="AU"/>
    <s v="AUD"/>
    <n v="1438495390"/>
    <n v="1435903390"/>
    <b v="0"/>
    <n v="0"/>
    <s v=""/>
    <b v="0"/>
    <s v="photography/nature"/>
    <n v="0"/>
    <x v="1554"/>
    <d v="2015-08-02T06:03:10"/>
    <x v="8"/>
    <s v="nature"/>
  </r>
  <r>
    <x v="2"/>
    <s v="US"/>
    <s v="USD"/>
    <n v="1442509200"/>
    <n v="1440513832"/>
    <b v="0"/>
    <n v="0"/>
    <s v=""/>
    <b v="0"/>
    <s v="photography/nature"/>
    <n v="0"/>
    <x v="1555"/>
    <d v="2015-09-17T17:00:00"/>
    <x v="8"/>
    <s v="nature"/>
  </r>
  <r>
    <x v="2"/>
    <s v="CA"/>
    <s v="CAD"/>
    <n v="1467603624"/>
    <n v="1465011624"/>
    <b v="0"/>
    <n v="12"/>
    <n v="56.416666666666664"/>
    <b v="0"/>
    <s v="photography/nature"/>
    <n v="0.45133333333333331"/>
    <x v="1556"/>
    <d v="2016-07-04T03:40:24"/>
    <x v="8"/>
    <s v="nature"/>
  </r>
  <r>
    <x v="2"/>
    <s v="US"/>
    <s v="USD"/>
    <n v="1411227633"/>
    <n v="1408549233"/>
    <b v="0"/>
    <n v="1"/>
    <n v="100"/>
    <b v="0"/>
    <s v="photography/nature"/>
    <n v="0.04"/>
    <x v="1557"/>
    <d v="2014-09-20T15:40:33"/>
    <x v="8"/>
    <s v="nature"/>
  </r>
  <r>
    <x v="2"/>
    <s v="GB"/>
    <s v="GBP"/>
    <n v="1440763920"/>
    <n v="1435656759"/>
    <b v="0"/>
    <n v="3"/>
    <n v="11.666666666666666"/>
    <b v="0"/>
    <s v="photography/nature"/>
    <n v="4.6666666666666669E-2"/>
    <x v="1558"/>
    <d v="2015-08-28T12:12:00"/>
    <x v="8"/>
    <s v="nature"/>
  </r>
  <r>
    <x v="2"/>
    <s v="US"/>
    <s v="USD"/>
    <n v="1430270199"/>
    <n v="1428974199"/>
    <b v="0"/>
    <n v="1"/>
    <n v="50"/>
    <b v="0"/>
    <s v="photography/nature"/>
    <n v="3.3333333333333335E-3"/>
    <x v="1559"/>
    <d v="2015-04-29T01:16:39"/>
    <x v="8"/>
    <s v="nature"/>
  </r>
  <r>
    <x v="2"/>
    <s v="US"/>
    <s v="USD"/>
    <n v="1415842193"/>
    <n v="1414110593"/>
    <b v="0"/>
    <n v="4"/>
    <n v="23.5"/>
    <b v="0"/>
    <s v="photography/nature"/>
    <n v="3.7600000000000001E-2"/>
    <x v="1560"/>
    <d v="2014-11-13T01:29:53"/>
    <x v="8"/>
    <s v="nature"/>
  </r>
  <r>
    <x v="1"/>
    <s v="US"/>
    <s v="USD"/>
    <n v="1383789603"/>
    <n v="1381194003"/>
    <b v="0"/>
    <n v="1"/>
    <n v="67"/>
    <b v="0"/>
    <s v="publishing/art books"/>
    <n v="6.7000000000000002E-3"/>
    <x v="1561"/>
    <d v="2013-11-07T02:00:03"/>
    <x v="3"/>
    <s v="art books"/>
  </r>
  <r>
    <x v="1"/>
    <s v="US"/>
    <s v="USD"/>
    <n v="1259715000"/>
    <n v="1253712916"/>
    <b v="0"/>
    <n v="0"/>
    <s v=""/>
    <b v="0"/>
    <s v="publishing/art books"/>
    <n v="0"/>
    <x v="1562"/>
    <d v="2009-12-02T00:50:00"/>
    <x v="3"/>
    <s v="art books"/>
  </r>
  <r>
    <x v="1"/>
    <s v="GB"/>
    <s v="GBP"/>
    <n v="1394815751"/>
    <n v="1389635351"/>
    <b v="0"/>
    <n v="2"/>
    <n v="42.5"/>
    <b v="0"/>
    <s v="publishing/art books"/>
    <n v="1.4166666666666666E-2"/>
    <x v="1563"/>
    <d v="2014-03-14T16:49:11"/>
    <x v="3"/>
    <s v="art books"/>
  </r>
  <r>
    <x v="1"/>
    <s v="US"/>
    <s v="USD"/>
    <n v="1432843500"/>
    <n v="1430124509"/>
    <b v="0"/>
    <n v="1"/>
    <n v="10"/>
    <b v="0"/>
    <s v="publishing/art books"/>
    <n v="1E-3"/>
    <x v="1564"/>
    <d v="2015-05-28T20:05:00"/>
    <x v="3"/>
    <s v="art books"/>
  </r>
  <r>
    <x v="1"/>
    <s v="US"/>
    <s v="USD"/>
    <n v="1307554261"/>
    <n v="1304962261"/>
    <b v="0"/>
    <n v="1"/>
    <n v="100"/>
    <b v="0"/>
    <s v="publishing/art books"/>
    <n v="2.5000000000000001E-2"/>
    <x v="1565"/>
    <d v="2011-06-08T17:31:01"/>
    <x v="3"/>
    <s v="art books"/>
  </r>
  <r>
    <x v="1"/>
    <s v="US"/>
    <s v="USD"/>
    <n v="1469656800"/>
    <n v="1467151204"/>
    <b v="0"/>
    <n v="59"/>
    <n v="108.05084745762711"/>
    <b v="0"/>
    <s v="publishing/art books"/>
    <n v="0.21249999999999999"/>
    <x v="1566"/>
    <d v="2016-07-27T22:00:00"/>
    <x v="3"/>
    <s v="art books"/>
  </r>
  <r>
    <x v="1"/>
    <s v="US"/>
    <s v="USD"/>
    <n v="1392595200"/>
    <n v="1391293745"/>
    <b v="0"/>
    <n v="13"/>
    <n v="26.923076923076923"/>
    <b v="0"/>
    <s v="publishing/art books"/>
    <n v="4.1176470588235294E-2"/>
    <x v="1567"/>
    <d v="2014-02-17T00:00:00"/>
    <x v="3"/>
    <s v="art books"/>
  </r>
  <r>
    <x v="1"/>
    <s v="US"/>
    <s v="USD"/>
    <n v="1419384585"/>
    <n v="1416360585"/>
    <b v="0"/>
    <n v="22"/>
    <n v="155"/>
    <b v="0"/>
    <s v="publishing/art books"/>
    <n v="0.13639999999999999"/>
    <x v="1568"/>
    <d v="2014-12-24T01:29:45"/>
    <x v="3"/>
    <s v="art books"/>
  </r>
  <r>
    <x v="1"/>
    <s v="US"/>
    <s v="USD"/>
    <n v="1369498714"/>
    <n v="1366906714"/>
    <b v="0"/>
    <n v="0"/>
    <s v=""/>
    <b v="0"/>
    <s v="publishing/art books"/>
    <n v="0"/>
    <x v="1569"/>
    <d v="2013-05-25T16:18:34"/>
    <x v="3"/>
    <s v="art books"/>
  </r>
  <r>
    <x v="1"/>
    <s v="US"/>
    <s v="USD"/>
    <n v="1460140282"/>
    <n v="1457551882"/>
    <b v="0"/>
    <n v="52"/>
    <n v="47.769230769230766"/>
    <b v="0"/>
    <s v="publishing/art books"/>
    <n v="0.41399999999999998"/>
    <x v="1570"/>
    <d v="2016-04-08T18:31:22"/>
    <x v="3"/>
    <s v="art books"/>
  </r>
  <r>
    <x v="1"/>
    <s v="GB"/>
    <s v="GBP"/>
    <n v="1434738483"/>
    <n v="1432146483"/>
    <b v="0"/>
    <n v="4"/>
    <n v="20"/>
    <b v="0"/>
    <s v="publishing/art books"/>
    <n v="6.6115702479338841E-3"/>
    <x v="1571"/>
    <d v="2015-06-19T18:28:03"/>
    <x v="3"/>
    <s v="art books"/>
  </r>
  <r>
    <x v="1"/>
    <s v="GB"/>
    <s v="GBP"/>
    <n v="1456703940"/>
    <n v="1454546859"/>
    <b v="0"/>
    <n v="3"/>
    <n v="41.666666666666664"/>
    <b v="0"/>
    <s v="publishing/art books"/>
    <n v="0.05"/>
    <x v="1572"/>
    <d v="2016-02-28T23:59:00"/>
    <x v="3"/>
    <s v="art books"/>
  </r>
  <r>
    <x v="1"/>
    <s v="CA"/>
    <s v="CAD"/>
    <n v="1491019140"/>
    <n v="1487548802"/>
    <b v="0"/>
    <n v="3"/>
    <n v="74.333333333333329"/>
    <b v="0"/>
    <s v="publishing/art books"/>
    <n v="2.4777777777777777E-2"/>
    <x v="1573"/>
    <d v="2017-04-01T03:59:00"/>
    <x v="3"/>
    <s v="art books"/>
  </r>
  <r>
    <x v="1"/>
    <s v="US"/>
    <s v="USD"/>
    <n v="1424211329"/>
    <n v="1421187329"/>
    <b v="0"/>
    <n v="6"/>
    <n v="84.333333333333329"/>
    <b v="0"/>
    <s v="publishing/art books"/>
    <n v="5.0599999999999999E-2"/>
    <x v="1574"/>
    <d v="2015-02-17T22:15:29"/>
    <x v="3"/>
    <s v="art books"/>
  </r>
  <r>
    <x v="1"/>
    <s v="US"/>
    <s v="USD"/>
    <n v="1404909296"/>
    <n v="1402317296"/>
    <b v="0"/>
    <n v="35"/>
    <n v="65.457142857142856"/>
    <b v="0"/>
    <s v="publishing/art books"/>
    <n v="0.2291"/>
    <x v="1575"/>
    <d v="2014-07-09T12:34:56"/>
    <x v="3"/>
    <s v="art books"/>
  </r>
  <r>
    <x v="1"/>
    <s v="US"/>
    <s v="USD"/>
    <n v="1435698368"/>
    <n v="1431810368"/>
    <b v="0"/>
    <n v="10"/>
    <n v="65"/>
    <b v="0"/>
    <s v="publishing/art books"/>
    <n v="0.13"/>
    <x v="1576"/>
    <d v="2015-06-30T21:06:08"/>
    <x v="3"/>
    <s v="art books"/>
  </r>
  <r>
    <x v="1"/>
    <s v="US"/>
    <s v="USD"/>
    <n v="1343161248"/>
    <n v="1337977248"/>
    <b v="0"/>
    <n v="2"/>
    <n v="27.5"/>
    <b v="0"/>
    <s v="publishing/art books"/>
    <n v="5.4999999999999997E-3"/>
    <x v="1577"/>
    <d v="2012-07-24T20:20:48"/>
    <x v="3"/>
    <s v="art books"/>
  </r>
  <r>
    <x v="1"/>
    <s v="US"/>
    <s v="USD"/>
    <n v="1283392800"/>
    <n v="1281317691"/>
    <b v="0"/>
    <n v="4"/>
    <n v="51.25"/>
    <b v="0"/>
    <s v="publishing/art books"/>
    <n v="0.10806536636794939"/>
    <x v="1578"/>
    <d v="2010-09-02T02:00:00"/>
    <x v="3"/>
    <s v="art books"/>
  </r>
  <r>
    <x v="1"/>
    <s v="US"/>
    <s v="USD"/>
    <n v="1377734091"/>
    <n v="1374882891"/>
    <b v="0"/>
    <n v="2"/>
    <n v="14"/>
    <b v="0"/>
    <s v="publishing/art books"/>
    <n v="8.4008400840084006E-3"/>
    <x v="1579"/>
    <d v="2013-08-28T23:54:51"/>
    <x v="3"/>
    <s v="art books"/>
  </r>
  <r>
    <x v="1"/>
    <s v="US"/>
    <s v="USD"/>
    <n v="1337562726"/>
    <n v="1332378726"/>
    <b v="0"/>
    <n v="0"/>
    <s v=""/>
    <b v="0"/>
    <s v="publishing/art books"/>
    <n v="0"/>
    <x v="1580"/>
    <d v="2012-05-21T01:12:06"/>
    <x v="3"/>
    <s v="art books"/>
  </r>
  <r>
    <x v="2"/>
    <s v="GB"/>
    <s v="GBP"/>
    <n v="1450521990"/>
    <n v="1447757190"/>
    <b v="0"/>
    <n v="1"/>
    <n v="5"/>
    <b v="0"/>
    <s v="photography/places"/>
    <n v="5.0000000000000001E-3"/>
    <x v="1581"/>
    <d v="2015-12-19T10:46:30"/>
    <x v="8"/>
    <s v="places"/>
  </r>
  <r>
    <x v="2"/>
    <s v="US"/>
    <s v="USD"/>
    <n v="1445894400"/>
    <n v="1440961053"/>
    <b v="0"/>
    <n v="3"/>
    <n v="31"/>
    <b v="0"/>
    <s v="photography/places"/>
    <n v="9.2999999999999999E-2"/>
    <x v="1582"/>
    <d v="2015-10-26T21:20:00"/>
    <x v="8"/>
    <s v="places"/>
  </r>
  <r>
    <x v="2"/>
    <s v="GB"/>
    <s v="GBP"/>
    <n v="1411681391"/>
    <n v="1409089391"/>
    <b v="0"/>
    <n v="1"/>
    <n v="15"/>
    <b v="0"/>
    <s v="photography/places"/>
    <n v="7.5000000000000002E-4"/>
    <x v="1583"/>
    <d v="2014-09-25T21:43:11"/>
    <x v="8"/>
    <s v="places"/>
  </r>
  <r>
    <x v="2"/>
    <s v="US"/>
    <s v="USD"/>
    <n v="1401464101"/>
    <n v="1400600101"/>
    <b v="0"/>
    <n v="0"/>
    <s v=""/>
    <b v="0"/>
    <s v="photography/places"/>
    <n v="0"/>
    <x v="1584"/>
    <d v="2014-05-30T15:35:01"/>
    <x v="8"/>
    <s v="places"/>
  </r>
  <r>
    <x v="2"/>
    <s v="CA"/>
    <s v="CAD"/>
    <n v="1482663600"/>
    <n v="1480800568"/>
    <b v="0"/>
    <n v="12"/>
    <n v="131.66666666666666"/>
    <b v="0"/>
    <s v="photography/places"/>
    <n v="0.79"/>
    <x v="1585"/>
    <d v="2016-12-25T11:00:00"/>
    <x v="8"/>
    <s v="places"/>
  </r>
  <r>
    <x v="2"/>
    <s v="US"/>
    <s v="USD"/>
    <n v="1428197422"/>
    <n v="1425609022"/>
    <b v="0"/>
    <n v="0"/>
    <s v=""/>
    <b v="0"/>
    <s v="photography/places"/>
    <n v="0"/>
    <x v="1586"/>
    <d v="2015-04-05T01:30:22"/>
    <x v="8"/>
    <s v="places"/>
  </r>
  <r>
    <x v="2"/>
    <s v="US"/>
    <s v="USD"/>
    <n v="1418510965"/>
    <n v="1415918965"/>
    <b v="0"/>
    <n v="1"/>
    <n v="1"/>
    <b v="0"/>
    <s v="photography/places"/>
    <n v="1.3333333333333334E-4"/>
    <x v="1587"/>
    <d v="2014-12-13T22:49:25"/>
    <x v="8"/>
    <s v="places"/>
  </r>
  <r>
    <x v="2"/>
    <s v="US"/>
    <s v="USD"/>
    <n v="1422735120"/>
    <n v="1420091999"/>
    <b v="0"/>
    <n v="0"/>
    <s v=""/>
    <b v="0"/>
    <s v="photography/places"/>
    <n v="0"/>
    <x v="1588"/>
    <d v="2015-01-31T20:12:00"/>
    <x v="8"/>
    <s v="places"/>
  </r>
  <r>
    <x v="2"/>
    <s v="US"/>
    <s v="USD"/>
    <n v="1444433886"/>
    <n v="1441841886"/>
    <b v="0"/>
    <n v="0"/>
    <s v=""/>
    <b v="0"/>
    <s v="photography/places"/>
    <n v="0"/>
    <x v="1589"/>
    <d v="2015-10-09T23:38:06"/>
    <x v="8"/>
    <s v="places"/>
  </r>
  <r>
    <x v="2"/>
    <s v="IT"/>
    <s v="EUR"/>
    <n v="1443040464"/>
    <n v="1440448464"/>
    <b v="0"/>
    <n v="2"/>
    <n v="510"/>
    <b v="0"/>
    <s v="photography/places"/>
    <n v="1.7000000000000001E-2"/>
    <x v="1590"/>
    <d v="2015-09-23T20:34:24"/>
    <x v="8"/>
    <s v="places"/>
  </r>
  <r>
    <x v="2"/>
    <s v="GB"/>
    <s v="GBP"/>
    <n v="1459700741"/>
    <n v="1457112341"/>
    <b v="0"/>
    <n v="92"/>
    <n v="44.478260869565219"/>
    <b v="0"/>
    <s v="photography/places"/>
    <n v="0.29228571428571426"/>
    <x v="1591"/>
    <d v="2016-04-03T16:25:41"/>
    <x v="8"/>
    <s v="places"/>
  </r>
  <r>
    <x v="2"/>
    <s v="US"/>
    <s v="USD"/>
    <n v="1427503485"/>
    <n v="1423619085"/>
    <b v="0"/>
    <n v="0"/>
    <s v=""/>
    <b v="0"/>
    <s v="photography/places"/>
    <n v="0"/>
    <x v="1592"/>
    <d v="2015-03-28T00:44:45"/>
    <x v="8"/>
    <s v="places"/>
  </r>
  <r>
    <x v="2"/>
    <s v="US"/>
    <s v="USD"/>
    <n v="1425154655"/>
    <n v="1422562655"/>
    <b v="0"/>
    <n v="3"/>
    <n v="1"/>
    <b v="0"/>
    <s v="photography/places"/>
    <n v="1.3636363636363637E-4"/>
    <x v="1593"/>
    <d v="2015-02-28T20:17:35"/>
    <x v="8"/>
    <s v="places"/>
  </r>
  <r>
    <x v="2"/>
    <s v="US"/>
    <s v="USD"/>
    <n v="1463329260"/>
    <n v="1458147982"/>
    <b v="0"/>
    <n v="10"/>
    <n v="20.5"/>
    <b v="0"/>
    <s v="photography/places"/>
    <n v="0.20499999999999999"/>
    <x v="1594"/>
    <d v="2016-05-15T16:21:00"/>
    <x v="8"/>
    <s v="places"/>
  </r>
  <r>
    <x v="2"/>
    <s v="US"/>
    <s v="USD"/>
    <n v="1403122380"/>
    <n v="1400634728"/>
    <b v="0"/>
    <n v="7"/>
    <n v="40"/>
    <b v="0"/>
    <s v="photography/places"/>
    <n v="2.8E-3"/>
    <x v="1595"/>
    <d v="2014-06-18T20:13:00"/>
    <x v="8"/>
    <s v="places"/>
  </r>
  <r>
    <x v="2"/>
    <s v="GB"/>
    <s v="GBP"/>
    <n v="1418469569"/>
    <n v="1414577969"/>
    <b v="0"/>
    <n v="3"/>
    <n v="25"/>
    <b v="0"/>
    <s v="photography/places"/>
    <n v="2.3076923076923078E-2"/>
    <x v="1596"/>
    <d v="2014-12-13T11:19:29"/>
    <x v="8"/>
    <s v="places"/>
  </r>
  <r>
    <x v="2"/>
    <s v="US"/>
    <s v="USD"/>
    <n v="1474360197"/>
    <n v="1471768197"/>
    <b v="0"/>
    <n v="0"/>
    <s v=""/>
    <b v="0"/>
    <s v="photography/places"/>
    <n v="0"/>
    <x v="1597"/>
    <d v="2016-09-20T08:29:57"/>
    <x v="8"/>
    <s v="places"/>
  </r>
  <r>
    <x v="2"/>
    <s v="US"/>
    <s v="USD"/>
    <n v="1437926458"/>
    <n v="1432742458"/>
    <b v="0"/>
    <n v="1"/>
    <n v="1"/>
    <b v="0"/>
    <s v="photography/places"/>
    <n v="1.25E-3"/>
    <x v="1598"/>
    <d v="2015-07-26T16:00:58"/>
    <x v="8"/>
    <s v="places"/>
  </r>
  <r>
    <x v="2"/>
    <s v="GB"/>
    <s v="GBP"/>
    <n v="1460116576"/>
    <n v="1457528176"/>
    <b v="0"/>
    <n v="0"/>
    <s v=""/>
    <b v="0"/>
    <s v="photography/places"/>
    <n v="0"/>
    <x v="1599"/>
    <d v="2016-04-08T11:56:16"/>
    <x v="8"/>
    <s v="places"/>
  </r>
  <r>
    <x v="2"/>
    <s v="US"/>
    <s v="USD"/>
    <n v="1405401060"/>
    <n v="1401585752"/>
    <b v="0"/>
    <n v="9"/>
    <n v="40.777777777777779"/>
    <b v="0"/>
    <s v="photography/places"/>
    <n v="7.3400000000000007E-2"/>
    <x v="1600"/>
    <d v="2014-07-15T05:11:00"/>
    <x v="8"/>
    <s v="places"/>
  </r>
  <r>
    <x v="0"/>
    <s v="US"/>
    <s v="USD"/>
    <n v="1304561633"/>
    <n v="1301969633"/>
    <b v="0"/>
    <n v="56"/>
    <n v="48.325535714285714"/>
    <b v="1"/>
    <s v="music/rock"/>
    <n v="1.082492"/>
    <x v="1601"/>
    <d v="2011-05-05T02:13:53"/>
    <x v="4"/>
    <s v="rock"/>
  </r>
  <r>
    <x v="0"/>
    <s v="US"/>
    <s v="USD"/>
    <n v="1318633200"/>
    <n v="1314947317"/>
    <b v="0"/>
    <n v="32"/>
    <n v="46.953125"/>
    <b v="1"/>
    <s v="music/rock"/>
    <n v="1.0016666666666667"/>
    <x v="1602"/>
    <d v="2011-10-14T23:00:00"/>
    <x v="4"/>
    <s v="rock"/>
  </r>
  <r>
    <x v="0"/>
    <s v="US"/>
    <s v="USD"/>
    <n v="1327723459"/>
    <n v="1322539459"/>
    <b v="0"/>
    <n v="30"/>
    <n v="66.688666666666663"/>
    <b v="1"/>
    <s v="music/rock"/>
    <n v="1.0003299999999999"/>
    <x v="1603"/>
    <d v="2012-01-28T04:04:19"/>
    <x v="4"/>
    <s v="rock"/>
  </r>
  <r>
    <x v="0"/>
    <s v="US"/>
    <s v="USD"/>
    <n v="1332011835"/>
    <n v="1328559435"/>
    <b v="0"/>
    <n v="70"/>
    <n v="48.842857142857142"/>
    <b v="1"/>
    <s v="music/rock"/>
    <n v="1.2210714285714286"/>
    <x v="1604"/>
    <d v="2012-03-17T19:17:15"/>
    <x v="4"/>
    <s v="rock"/>
  </r>
  <r>
    <x v="0"/>
    <s v="US"/>
    <s v="USD"/>
    <n v="1312182000"/>
    <n v="1311380313"/>
    <b v="0"/>
    <n v="44"/>
    <n v="137.30909090909091"/>
    <b v="1"/>
    <s v="music/rock"/>
    <n v="1.0069333333333335"/>
    <x v="1605"/>
    <d v="2011-08-01T07:00:00"/>
    <x v="4"/>
    <s v="rock"/>
  </r>
  <r>
    <x v="0"/>
    <s v="US"/>
    <s v="USD"/>
    <n v="1300930838"/>
    <n v="1293158438"/>
    <b v="0"/>
    <n v="92"/>
    <n v="87.829673913043479"/>
    <b v="1"/>
    <s v="music/rock"/>
    <n v="1.01004125"/>
    <x v="1606"/>
    <d v="2011-03-24T01:40:38"/>
    <x v="4"/>
    <s v="rock"/>
  </r>
  <r>
    <x v="0"/>
    <s v="US"/>
    <s v="USD"/>
    <n v="1339701851"/>
    <n v="1337887451"/>
    <b v="0"/>
    <n v="205"/>
    <n v="70.785365853658533"/>
    <b v="1"/>
    <s v="music/rock"/>
    <n v="1.4511000000000001"/>
    <x v="1607"/>
    <d v="2012-06-14T19:24:11"/>
    <x v="4"/>
    <s v="rock"/>
  </r>
  <r>
    <x v="0"/>
    <s v="US"/>
    <s v="USD"/>
    <n v="1388553960"/>
    <n v="1385754986"/>
    <b v="0"/>
    <n v="23"/>
    <n v="52.826086956521742"/>
    <b v="1"/>
    <s v="music/rock"/>
    <n v="1.0125"/>
    <x v="1608"/>
    <d v="2014-01-01T05:26:00"/>
    <x v="4"/>
    <s v="rock"/>
  </r>
  <r>
    <x v="0"/>
    <s v="US"/>
    <s v="USD"/>
    <n v="1320220800"/>
    <n v="1315612909"/>
    <b v="0"/>
    <n v="4"/>
    <n v="443.75"/>
    <b v="1"/>
    <s v="music/rock"/>
    <n v="1.1833333333333333"/>
    <x v="1609"/>
    <d v="2011-11-02T08:00:00"/>
    <x v="4"/>
    <s v="rock"/>
  </r>
  <r>
    <x v="0"/>
    <s v="US"/>
    <s v="USD"/>
    <n v="1355609510"/>
    <n v="1353017510"/>
    <b v="0"/>
    <n v="112"/>
    <n v="48.544642857142854"/>
    <b v="1"/>
    <s v="music/rock"/>
    <n v="2.7185000000000001"/>
    <x v="1610"/>
    <d v="2012-12-15T22:11:50"/>
    <x v="4"/>
    <s v="rock"/>
  </r>
  <r>
    <x v="0"/>
    <s v="US"/>
    <s v="USD"/>
    <n v="1370390432"/>
    <n v="1368576032"/>
    <b v="0"/>
    <n v="27"/>
    <n v="37.074074074074076"/>
    <b v="1"/>
    <s v="music/rock"/>
    <n v="1.25125"/>
    <x v="1611"/>
    <d v="2013-06-05T00:00:32"/>
    <x v="4"/>
    <s v="rock"/>
  </r>
  <r>
    <x v="0"/>
    <s v="US"/>
    <s v="USD"/>
    <n v="1357160384"/>
    <n v="1354568384"/>
    <b v="0"/>
    <n v="11"/>
    <n v="50"/>
    <b v="1"/>
    <s v="music/rock"/>
    <n v="1.1000000000000001"/>
    <x v="1612"/>
    <d v="2013-01-02T20:59:44"/>
    <x v="4"/>
    <s v="rock"/>
  </r>
  <r>
    <x v="0"/>
    <s v="US"/>
    <s v="USD"/>
    <n v="1342921202"/>
    <n v="1340329202"/>
    <b v="0"/>
    <n v="26"/>
    <n v="39.03846153846154"/>
    <b v="1"/>
    <s v="music/rock"/>
    <n v="1.0149999999999999"/>
    <x v="1613"/>
    <d v="2012-07-22T01:40:02"/>
    <x v="4"/>
    <s v="rock"/>
  </r>
  <r>
    <x v="0"/>
    <s v="US"/>
    <s v="USD"/>
    <n v="1407085200"/>
    <n v="1401924769"/>
    <b v="0"/>
    <n v="77"/>
    <n v="66.688311688311686"/>
    <b v="1"/>
    <s v="music/rock"/>
    <n v="1.0269999999999999"/>
    <x v="1614"/>
    <d v="2014-08-03T17:00:00"/>
    <x v="4"/>
    <s v="rock"/>
  </r>
  <r>
    <x v="0"/>
    <s v="US"/>
    <s v="USD"/>
    <n v="1323742396"/>
    <n v="1319850796"/>
    <b v="0"/>
    <n v="136"/>
    <n v="67.132352941176464"/>
    <b v="1"/>
    <s v="music/rock"/>
    <n v="1.1412500000000001"/>
    <x v="1615"/>
    <d v="2011-12-13T02:13:16"/>
    <x v="4"/>
    <s v="rock"/>
  </r>
  <r>
    <x v="0"/>
    <s v="US"/>
    <s v="USD"/>
    <n v="1353621600"/>
    <n v="1350061821"/>
    <b v="0"/>
    <n v="157"/>
    <n v="66.369426751592357"/>
    <b v="1"/>
    <s v="music/rock"/>
    <n v="1.042"/>
    <x v="1616"/>
    <d v="2012-11-22T22:00:00"/>
    <x v="4"/>
    <s v="rock"/>
  </r>
  <r>
    <x v="0"/>
    <s v="US"/>
    <s v="USD"/>
    <n v="1383332400"/>
    <n v="1380470188"/>
    <b v="0"/>
    <n v="158"/>
    <n v="64.620253164556956"/>
    <b v="1"/>
    <s v="music/rock"/>
    <n v="1.4585714285714286"/>
    <x v="1617"/>
    <d v="2013-11-01T19:00:00"/>
    <x v="4"/>
    <s v="rock"/>
  </r>
  <r>
    <x v="0"/>
    <s v="US"/>
    <s v="USD"/>
    <n v="1362757335"/>
    <n v="1359301335"/>
    <b v="0"/>
    <n v="27"/>
    <n v="58.370370370370374"/>
    <b v="1"/>
    <s v="music/rock"/>
    <n v="1.0506666666666666"/>
    <x v="1618"/>
    <d v="2013-03-08T15:42:15"/>
    <x v="4"/>
    <s v="rock"/>
  </r>
  <r>
    <x v="0"/>
    <s v="US"/>
    <s v="USD"/>
    <n v="1410755286"/>
    <n v="1408940886"/>
    <b v="0"/>
    <n v="23"/>
    <n v="86.956521739130437"/>
    <b v="1"/>
    <s v="music/rock"/>
    <n v="1.3333333333333333"/>
    <x v="1619"/>
    <d v="2014-09-15T04:28:06"/>
    <x v="4"/>
    <s v="rock"/>
  </r>
  <r>
    <x v="0"/>
    <s v="US"/>
    <s v="USD"/>
    <n v="1361606940"/>
    <n v="1361002140"/>
    <b v="0"/>
    <n v="17"/>
    <n v="66.470588235294116"/>
    <b v="1"/>
    <s v="music/rock"/>
    <n v="1.1299999999999999"/>
    <x v="1620"/>
    <d v="2013-02-23T08:09:00"/>
    <x v="4"/>
    <s v="rock"/>
  </r>
  <r>
    <x v="0"/>
    <s v="US"/>
    <s v="USD"/>
    <n v="1338177540"/>
    <n v="1333550015"/>
    <b v="0"/>
    <n v="37"/>
    <n v="163.78378378378378"/>
    <b v="1"/>
    <s v="music/rock"/>
    <n v="1.212"/>
    <x v="1621"/>
    <d v="2012-05-28T03:59:00"/>
    <x v="4"/>
    <s v="rock"/>
  </r>
  <r>
    <x v="0"/>
    <s v="US"/>
    <s v="USD"/>
    <n v="1418803140"/>
    <n v="1415343874"/>
    <b v="0"/>
    <n v="65"/>
    <n v="107.98461538461538"/>
    <b v="1"/>
    <s v="music/rock"/>
    <n v="1.0172463768115942"/>
    <x v="1622"/>
    <d v="2014-12-17T07:59:00"/>
    <x v="4"/>
    <s v="rock"/>
  </r>
  <r>
    <x v="0"/>
    <s v="GB"/>
    <s v="GBP"/>
    <n v="1377621089"/>
    <n v="1372437089"/>
    <b v="0"/>
    <n v="18"/>
    <n v="42.111111111111114"/>
    <b v="1"/>
    <s v="music/rock"/>
    <n v="1.0106666666666666"/>
    <x v="1623"/>
    <d v="2013-08-27T16:31:29"/>
    <x v="4"/>
    <s v="rock"/>
  </r>
  <r>
    <x v="0"/>
    <s v="US"/>
    <s v="USD"/>
    <n v="1357721335"/>
    <n v="1354265335"/>
    <b v="0"/>
    <n v="25"/>
    <n v="47.2"/>
    <b v="1"/>
    <s v="music/rock"/>
    <n v="1.18"/>
    <x v="1624"/>
    <d v="2013-01-09T08:48:55"/>
    <x v="4"/>
    <s v="rock"/>
  </r>
  <r>
    <x v="0"/>
    <s v="US"/>
    <s v="USD"/>
    <n v="1347382053"/>
    <n v="1344962853"/>
    <b v="0"/>
    <n v="104"/>
    <n v="112.01923076923077"/>
    <b v="1"/>
    <s v="music/rock"/>
    <n v="1.5533333333333332"/>
    <x v="1625"/>
    <d v="2012-09-11T16:47:33"/>
    <x v="4"/>
    <s v="rock"/>
  </r>
  <r>
    <x v="0"/>
    <s v="US"/>
    <s v="USD"/>
    <n v="1385932867"/>
    <n v="1383337267"/>
    <b v="0"/>
    <n v="108"/>
    <n v="74.953703703703709"/>
    <b v="1"/>
    <s v="music/rock"/>
    <n v="1.0118750000000001"/>
    <x v="1626"/>
    <d v="2013-12-01T21:21:07"/>
    <x v="4"/>
    <s v="rock"/>
  </r>
  <r>
    <x v="0"/>
    <s v="US"/>
    <s v="USD"/>
    <n v="1353905940"/>
    <n v="1351011489"/>
    <b v="0"/>
    <n v="38"/>
    <n v="61.578947368421055"/>
    <b v="1"/>
    <s v="music/rock"/>
    <n v="1.17"/>
    <x v="1627"/>
    <d v="2012-11-26T04:59:00"/>
    <x v="4"/>
    <s v="rock"/>
  </r>
  <r>
    <x v="0"/>
    <s v="US"/>
    <s v="USD"/>
    <n v="1403026882"/>
    <n v="1400175682"/>
    <b v="0"/>
    <n v="88"/>
    <n v="45.875"/>
    <b v="1"/>
    <s v="music/rock"/>
    <n v="1.00925"/>
    <x v="1628"/>
    <d v="2014-06-17T17:41:22"/>
    <x v="4"/>
    <s v="rock"/>
  </r>
  <r>
    <x v="0"/>
    <s v="US"/>
    <s v="USD"/>
    <n v="1392929333"/>
    <n v="1389041333"/>
    <b v="0"/>
    <n v="82"/>
    <n v="75.853658536585371"/>
    <b v="1"/>
    <s v="music/rock"/>
    <n v="1.0366666666666666"/>
    <x v="1629"/>
    <d v="2014-02-20T20:48:53"/>
    <x v="4"/>
    <s v="rock"/>
  </r>
  <r>
    <x v="0"/>
    <s v="US"/>
    <s v="USD"/>
    <n v="1330671540"/>
    <n v="1328040375"/>
    <b v="0"/>
    <n v="126"/>
    <n v="84.206349206349202"/>
    <b v="1"/>
    <s v="music/rock"/>
    <n v="2.6524999999999999"/>
    <x v="1630"/>
    <d v="2012-03-02T06:59:00"/>
    <x v="4"/>
    <s v="rock"/>
  </r>
  <r>
    <x v="0"/>
    <s v="US"/>
    <s v="USD"/>
    <n v="1350074261"/>
    <n v="1347482261"/>
    <b v="0"/>
    <n v="133"/>
    <n v="117.22556390977444"/>
    <b v="1"/>
    <s v="music/rock"/>
    <n v="1.5590999999999999"/>
    <x v="1631"/>
    <d v="2012-10-12T20:37:41"/>
    <x v="4"/>
    <s v="rock"/>
  </r>
  <r>
    <x v="0"/>
    <s v="US"/>
    <s v="USD"/>
    <n v="1316851854"/>
    <n v="1311667854"/>
    <b v="0"/>
    <n v="47"/>
    <n v="86.489361702127653"/>
    <b v="1"/>
    <s v="music/rock"/>
    <n v="1.0162500000000001"/>
    <x v="1632"/>
    <d v="2011-09-24T08:10:54"/>
    <x v="4"/>
    <s v="rock"/>
  </r>
  <r>
    <x v="0"/>
    <s v="US"/>
    <s v="USD"/>
    <n v="1326690000"/>
    <n v="1324329156"/>
    <b v="0"/>
    <n v="58"/>
    <n v="172.41379310344828"/>
    <b v="1"/>
    <s v="music/rock"/>
    <n v="1"/>
    <x v="1633"/>
    <d v="2012-01-16T05:00:00"/>
    <x v="4"/>
    <s v="rock"/>
  </r>
  <r>
    <x v="0"/>
    <s v="US"/>
    <s v="USD"/>
    <n v="1306994340"/>
    <n v="1303706001"/>
    <b v="0"/>
    <n v="32"/>
    <n v="62.8125"/>
    <b v="1"/>
    <s v="music/rock"/>
    <n v="1.0049999999999999"/>
    <x v="1634"/>
    <d v="2011-06-02T05:59:00"/>
    <x v="4"/>
    <s v="rock"/>
  </r>
  <r>
    <x v="0"/>
    <s v="US"/>
    <s v="USD"/>
    <n v="1468270261"/>
    <n v="1463086261"/>
    <b v="0"/>
    <n v="37"/>
    <n v="67.729729729729726"/>
    <b v="1"/>
    <s v="music/rock"/>
    <n v="1.2529999999999999"/>
    <x v="1635"/>
    <d v="2016-07-11T20:51:01"/>
    <x v="4"/>
    <s v="rock"/>
  </r>
  <r>
    <x v="0"/>
    <s v="US"/>
    <s v="USD"/>
    <n v="1307851200"/>
    <n v="1304129088"/>
    <b v="0"/>
    <n v="87"/>
    <n v="53.5632183908046"/>
    <b v="1"/>
    <s v="music/rock"/>
    <n v="1.0355555555555556"/>
    <x v="1636"/>
    <d v="2011-06-12T04:00:00"/>
    <x v="4"/>
    <s v="rock"/>
  </r>
  <r>
    <x v="0"/>
    <s v="US"/>
    <s v="USD"/>
    <n v="1262302740"/>
    <n v="1257444140"/>
    <b v="0"/>
    <n v="15"/>
    <n v="34.6"/>
    <b v="1"/>
    <s v="music/rock"/>
    <n v="1.038"/>
    <x v="1637"/>
    <d v="2009-12-31T23:39:00"/>
    <x v="4"/>
    <s v="rock"/>
  </r>
  <r>
    <x v="0"/>
    <s v="US"/>
    <s v="USD"/>
    <n v="1362086700"/>
    <n v="1358180968"/>
    <b v="0"/>
    <n v="27"/>
    <n v="38.888888888888886"/>
    <b v="1"/>
    <s v="music/rock"/>
    <n v="1.05"/>
    <x v="1638"/>
    <d v="2013-02-28T21:25:00"/>
    <x v="4"/>
    <s v="rock"/>
  </r>
  <r>
    <x v="0"/>
    <s v="US"/>
    <s v="USD"/>
    <n v="1330789165"/>
    <n v="1328197165"/>
    <b v="0"/>
    <n v="19"/>
    <n v="94.736842105263165"/>
    <b v="1"/>
    <s v="music/rock"/>
    <n v="1"/>
    <x v="1639"/>
    <d v="2012-03-03T15:39:25"/>
    <x v="4"/>
    <s v="rock"/>
  </r>
  <r>
    <x v="0"/>
    <s v="US"/>
    <s v="USD"/>
    <n v="1280800740"/>
    <n v="1279603955"/>
    <b v="0"/>
    <n v="17"/>
    <n v="39.967058823529413"/>
    <b v="1"/>
    <s v="music/rock"/>
    <n v="1.6986000000000001"/>
    <x v="1640"/>
    <d v="2010-08-03T01:59:00"/>
    <x v="4"/>
    <s v="rock"/>
  </r>
  <r>
    <x v="0"/>
    <s v="US"/>
    <s v="USD"/>
    <n v="1418998744"/>
    <n v="1416406744"/>
    <b v="0"/>
    <n v="26"/>
    <n v="97.5"/>
    <b v="1"/>
    <s v="music/pop"/>
    <n v="1.014"/>
    <x v="1641"/>
    <d v="2014-12-19T14:19:04"/>
    <x v="4"/>
    <s v="pop"/>
  </r>
  <r>
    <x v="0"/>
    <s v="US"/>
    <s v="USD"/>
    <n v="1308011727"/>
    <n v="1306283727"/>
    <b v="0"/>
    <n v="28"/>
    <n v="42.857142857142854"/>
    <b v="1"/>
    <s v="music/pop"/>
    <n v="1"/>
    <x v="1642"/>
    <d v="2011-06-14T00:35:27"/>
    <x v="4"/>
    <s v="pop"/>
  </r>
  <r>
    <x v="0"/>
    <s v="US"/>
    <s v="USD"/>
    <n v="1348516012"/>
    <n v="1345924012"/>
    <b v="0"/>
    <n v="37"/>
    <n v="168.51351351351352"/>
    <b v="1"/>
    <s v="music/pop"/>
    <n v="1.2470000000000001"/>
    <x v="1643"/>
    <d v="2012-09-24T19:46:52"/>
    <x v="4"/>
    <s v="pop"/>
  </r>
  <r>
    <x v="0"/>
    <s v="US"/>
    <s v="USD"/>
    <n v="1353551160"/>
    <n v="1348363560"/>
    <b v="0"/>
    <n v="128"/>
    <n v="85.546875"/>
    <b v="1"/>
    <s v="music/pop"/>
    <n v="1.095"/>
    <x v="1644"/>
    <d v="2012-11-22T02:26:00"/>
    <x v="4"/>
    <s v="pop"/>
  </r>
  <r>
    <x v="0"/>
    <s v="US"/>
    <s v="USD"/>
    <n v="1379515740"/>
    <n v="1378306140"/>
    <b v="0"/>
    <n v="10"/>
    <n v="554"/>
    <b v="1"/>
    <s v="music/pop"/>
    <n v="1.1080000000000001"/>
    <x v="1645"/>
    <d v="2013-09-18T14:49:00"/>
    <x v="4"/>
    <s v="pop"/>
  </r>
  <r>
    <x v="0"/>
    <s v="GB"/>
    <s v="GBP"/>
    <n v="1408039860"/>
    <n v="1405248503"/>
    <b v="0"/>
    <n v="83"/>
    <n v="26.554216867469879"/>
    <b v="1"/>
    <s v="music/pop"/>
    <n v="1.1020000000000001"/>
    <x v="1646"/>
    <d v="2014-08-14T18:11:00"/>
    <x v="4"/>
    <s v="pop"/>
  </r>
  <r>
    <x v="0"/>
    <s v="US"/>
    <s v="USD"/>
    <n v="1339235377"/>
    <n v="1336643377"/>
    <b v="0"/>
    <n v="46"/>
    <n v="113.82608695652173"/>
    <b v="1"/>
    <s v="music/pop"/>
    <n v="1.0471999999999999"/>
    <x v="1647"/>
    <d v="2012-06-09T09:49:37"/>
    <x v="4"/>
    <s v="pop"/>
  </r>
  <r>
    <x v="0"/>
    <s v="US"/>
    <s v="USD"/>
    <n v="1300636482"/>
    <n v="1298048082"/>
    <b v="0"/>
    <n v="90"/>
    <n v="32.011111111111113"/>
    <b v="1"/>
    <s v="music/pop"/>
    <n v="1.2526086956521738"/>
    <x v="1648"/>
    <d v="2011-03-20T15:54:42"/>
    <x v="4"/>
    <s v="pop"/>
  </r>
  <r>
    <x v="0"/>
    <s v="US"/>
    <s v="USD"/>
    <n v="1400862355"/>
    <n v="1396974355"/>
    <b v="0"/>
    <n v="81"/>
    <n v="47.189259259259259"/>
    <b v="1"/>
    <s v="music/pop"/>
    <n v="1.0058763157894737"/>
    <x v="1649"/>
    <d v="2014-05-23T16:25:55"/>
    <x v="4"/>
    <s v="pop"/>
  </r>
  <r>
    <x v="0"/>
    <s v="US"/>
    <s v="USD"/>
    <n v="1381314437"/>
    <n v="1378722437"/>
    <b v="0"/>
    <n v="32"/>
    <n v="88.46875"/>
    <b v="1"/>
    <s v="music/pop"/>
    <n v="1.4155"/>
    <x v="1650"/>
    <d v="2013-10-09T10:27:17"/>
    <x v="4"/>
    <s v="pop"/>
  </r>
  <r>
    <x v="0"/>
    <s v="US"/>
    <s v="USD"/>
    <n v="1303801140"/>
    <n v="1300916220"/>
    <b v="0"/>
    <n v="20"/>
    <n v="100.75"/>
    <b v="1"/>
    <s v="music/pop"/>
    <n v="1.0075000000000001"/>
    <x v="1651"/>
    <d v="2011-04-26T06:59:00"/>
    <x v="4"/>
    <s v="pop"/>
  </r>
  <r>
    <x v="0"/>
    <s v="US"/>
    <s v="USD"/>
    <n v="1385297393"/>
    <n v="1382701793"/>
    <b v="0"/>
    <n v="70"/>
    <n v="64.714285714285708"/>
    <b v="1"/>
    <s v="music/pop"/>
    <n v="1.0066666666666666"/>
    <x v="1652"/>
    <d v="2013-11-24T12:49:53"/>
    <x v="4"/>
    <s v="pop"/>
  </r>
  <r>
    <x v="0"/>
    <s v="US"/>
    <s v="USD"/>
    <n v="1303675296"/>
    <n v="1300996896"/>
    <b v="0"/>
    <n v="168"/>
    <n v="51.854285714285716"/>
    <b v="1"/>
    <s v="music/pop"/>
    <n v="1.7423040000000001"/>
    <x v="1653"/>
    <d v="2011-04-24T20:01:36"/>
    <x v="4"/>
    <s v="pop"/>
  </r>
  <r>
    <x v="0"/>
    <s v="US"/>
    <s v="USD"/>
    <n v="1334784160"/>
    <n v="1332192160"/>
    <b v="0"/>
    <n v="34"/>
    <n v="38.794117647058826"/>
    <b v="1"/>
    <s v="music/pop"/>
    <n v="1.199090909090909"/>
    <x v="1654"/>
    <d v="2012-04-18T21:22:40"/>
    <x v="4"/>
    <s v="pop"/>
  </r>
  <r>
    <x v="0"/>
    <s v="US"/>
    <s v="USD"/>
    <n v="1333648820"/>
    <n v="1331060420"/>
    <b v="0"/>
    <n v="48"/>
    <n v="44.645833333333336"/>
    <b v="1"/>
    <s v="music/pop"/>
    <n v="1.4286666666666668"/>
    <x v="1655"/>
    <d v="2012-04-05T18:00:20"/>
    <x v="4"/>
    <s v="pop"/>
  </r>
  <r>
    <x v="0"/>
    <s v="US"/>
    <s v="USD"/>
    <n v="1355437052"/>
    <n v="1352845052"/>
    <b v="0"/>
    <n v="48"/>
    <n v="156.77333333333334"/>
    <b v="1"/>
    <s v="music/pop"/>
    <n v="1.0033493333333334"/>
    <x v="1656"/>
    <d v="2012-12-13T22:17:32"/>
    <x v="4"/>
    <s v="pop"/>
  </r>
  <r>
    <x v="0"/>
    <s v="US"/>
    <s v="USD"/>
    <n v="1337885168"/>
    <n v="1335293168"/>
    <b v="0"/>
    <n v="221"/>
    <n v="118.70339366515837"/>
    <b v="1"/>
    <s v="music/pop"/>
    <n v="1.0493380000000001"/>
    <x v="1657"/>
    <d v="2012-05-24T18:46:08"/>
    <x v="4"/>
    <s v="pop"/>
  </r>
  <r>
    <x v="0"/>
    <s v="US"/>
    <s v="USD"/>
    <n v="1355840400"/>
    <n v="1352524767"/>
    <b v="0"/>
    <n v="107"/>
    <n v="74.149532710280369"/>
    <b v="1"/>
    <s v="music/pop"/>
    <n v="1.3223333333333334"/>
    <x v="1658"/>
    <d v="2012-12-18T14:20:00"/>
    <x v="4"/>
    <s v="pop"/>
  </r>
  <r>
    <x v="0"/>
    <s v="GB"/>
    <s v="GBP"/>
    <n v="1387281600"/>
    <n v="1384811721"/>
    <b v="0"/>
    <n v="45"/>
    <n v="12.533333333333333"/>
    <b v="1"/>
    <s v="music/pop"/>
    <n v="1.1279999999999999"/>
    <x v="1659"/>
    <d v="2013-12-17T12:00:00"/>
    <x v="4"/>
    <s v="pop"/>
  </r>
  <r>
    <x v="0"/>
    <s v="IT"/>
    <s v="EUR"/>
    <n v="1462053540"/>
    <n v="1459355950"/>
    <b v="0"/>
    <n v="36"/>
    <n v="27.861111111111111"/>
    <b v="1"/>
    <s v="music/pop"/>
    <n v="12.5375"/>
    <x v="1660"/>
    <d v="2016-04-30T21:59:00"/>
    <x v="4"/>
    <s v="pop"/>
  </r>
  <r>
    <x v="0"/>
    <s v="AT"/>
    <s v="EUR"/>
    <n v="1453064400"/>
    <n v="1449359831"/>
    <b v="0"/>
    <n v="101"/>
    <n v="80.178217821782184"/>
    <b v="1"/>
    <s v="music/pop"/>
    <n v="1.0250632911392406"/>
    <x v="1661"/>
    <d v="2016-01-17T21:00:00"/>
    <x v="4"/>
    <s v="pop"/>
  </r>
  <r>
    <x v="0"/>
    <s v="US"/>
    <s v="USD"/>
    <n v="1325310336"/>
    <n v="1320122736"/>
    <b v="0"/>
    <n v="62"/>
    <n v="132.43548387096774"/>
    <b v="1"/>
    <s v="music/pop"/>
    <n v="1.026375"/>
    <x v="1662"/>
    <d v="2011-12-31T05:45:36"/>
    <x v="4"/>
    <s v="pop"/>
  </r>
  <r>
    <x v="0"/>
    <s v="US"/>
    <s v="USD"/>
    <n v="1422750707"/>
    <n v="1420158707"/>
    <b v="0"/>
    <n v="32"/>
    <n v="33.75"/>
    <b v="1"/>
    <s v="music/pop"/>
    <n v="1.08"/>
    <x v="1663"/>
    <d v="2015-02-01T00:31:47"/>
    <x v="4"/>
    <s v="pop"/>
  </r>
  <r>
    <x v="0"/>
    <s v="US"/>
    <s v="USD"/>
    <n v="1331870340"/>
    <n v="1328033818"/>
    <b v="0"/>
    <n v="89"/>
    <n v="34.384494382022467"/>
    <b v="1"/>
    <s v="music/pop"/>
    <n v="1.2240879999999998"/>
    <x v="1664"/>
    <d v="2012-03-16T03:59:00"/>
    <x v="4"/>
    <s v="pop"/>
  </r>
  <r>
    <x v="0"/>
    <s v="US"/>
    <s v="USD"/>
    <n v="1298343600"/>
    <n v="1295624113"/>
    <b v="0"/>
    <n v="93"/>
    <n v="44.956989247311824"/>
    <b v="1"/>
    <s v="music/pop"/>
    <n v="1.1945714285714286"/>
    <x v="1665"/>
    <d v="2011-02-22T03:00:00"/>
    <x v="4"/>
    <s v="pop"/>
  </r>
  <r>
    <x v="0"/>
    <s v="US"/>
    <s v="USD"/>
    <n v="1364447073"/>
    <n v="1361858673"/>
    <b v="0"/>
    <n v="98"/>
    <n v="41.04081632653061"/>
    <b v="1"/>
    <s v="music/pop"/>
    <n v="1.6088"/>
    <x v="1666"/>
    <d v="2013-03-28T05:04:33"/>
    <x v="4"/>
    <s v="pop"/>
  </r>
  <r>
    <x v="0"/>
    <s v="US"/>
    <s v="USD"/>
    <n v="1394521140"/>
    <n v="1392169298"/>
    <b v="0"/>
    <n v="82"/>
    <n v="52.597560975609753"/>
    <b v="1"/>
    <s v="music/pop"/>
    <n v="1.2685294117647059"/>
    <x v="1667"/>
    <d v="2014-03-11T06:59:00"/>
    <x v="4"/>
    <s v="pop"/>
  </r>
  <r>
    <x v="0"/>
    <s v="US"/>
    <s v="USD"/>
    <n v="1322454939"/>
    <n v="1319859339"/>
    <b v="0"/>
    <n v="116"/>
    <n v="70.784482758620683"/>
    <b v="1"/>
    <s v="music/pop"/>
    <n v="1.026375"/>
    <x v="1668"/>
    <d v="2011-11-28T04:35:39"/>
    <x v="4"/>
    <s v="pop"/>
  </r>
  <r>
    <x v="0"/>
    <s v="US"/>
    <s v="USD"/>
    <n v="1464729276"/>
    <n v="1459545276"/>
    <b v="0"/>
    <n v="52"/>
    <n v="53.75"/>
    <b v="1"/>
    <s v="music/pop"/>
    <n v="1.3975"/>
    <x v="1669"/>
    <d v="2016-05-31T21:14:36"/>
    <x v="4"/>
    <s v="pop"/>
  </r>
  <r>
    <x v="0"/>
    <s v="US"/>
    <s v="USD"/>
    <n v="1278302400"/>
    <n v="1273961999"/>
    <b v="0"/>
    <n v="23"/>
    <n v="44.608695652173914"/>
    <b v="1"/>
    <s v="music/pop"/>
    <n v="1.026"/>
    <x v="1670"/>
    <d v="2010-07-05T04:00:00"/>
    <x v="4"/>
    <s v="pop"/>
  </r>
  <r>
    <x v="0"/>
    <s v="US"/>
    <s v="USD"/>
    <n v="1470056614"/>
    <n v="1467464614"/>
    <b v="0"/>
    <n v="77"/>
    <n v="26.148961038961041"/>
    <b v="1"/>
    <s v="music/pop"/>
    <n v="1.0067349999999999"/>
    <x v="1671"/>
    <d v="2016-08-01T13:03:34"/>
    <x v="4"/>
    <s v="pop"/>
  </r>
  <r>
    <x v="0"/>
    <s v="US"/>
    <s v="USD"/>
    <n v="1338824730"/>
    <n v="1336232730"/>
    <b v="0"/>
    <n v="49"/>
    <n v="39.183673469387756"/>
    <b v="1"/>
    <s v="music/pop"/>
    <n v="1.1294117647058823"/>
    <x v="1672"/>
    <d v="2012-06-04T15:45:30"/>
    <x v="4"/>
    <s v="pop"/>
  </r>
  <r>
    <x v="0"/>
    <s v="US"/>
    <s v="USD"/>
    <n v="1425675892"/>
    <n v="1423083892"/>
    <b v="0"/>
    <n v="59"/>
    <n v="45.593220338983052"/>
    <b v="1"/>
    <s v="music/pop"/>
    <n v="1.2809523809523808"/>
    <x v="1673"/>
    <d v="2015-03-06T21:04:52"/>
    <x v="4"/>
    <s v="pop"/>
  </r>
  <r>
    <x v="0"/>
    <s v="US"/>
    <s v="USD"/>
    <n v="1471503540"/>
    <n v="1468852306"/>
    <b v="0"/>
    <n v="113"/>
    <n v="89.247787610619469"/>
    <b v="1"/>
    <s v="music/pop"/>
    <n v="2.0169999999999999"/>
    <x v="1674"/>
    <d v="2016-08-18T06:59:00"/>
    <x v="4"/>
    <s v="pop"/>
  </r>
  <r>
    <x v="0"/>
    <s v="US"/>
    <s v="USD"/>
    <n v="1318802580"/>
    <n v="1316194540"/>
    <b v="0"/>
    <n v="34"/>
    <n v="40.416470588235299"/>
    <b v="1"/>
    <s v="music/pop"/>
    <n v="1.37416"/>
    <x v="1675"/>
    <d v="2011-10-16T22:03:00"/>
    <x v="4"/>
    <s v="pop"/>
  </r>
  <r>
    <x v="0"/>
    <s v="US"/>
    <s v="USD"/>
    <n v="1334980740"/>
    <n v="1330968347"/>
    <b v="0"/>
    <n v="42"/>
    <n v="82.38095238095238"/>
    <b v="1"/>
    <s v="music/pop"/>
    <n v="1.1533333333333333"/>
    <x v="1676"/>
    <d v="2012-04-21T03:59:00"/>
    <x v="4"/>
    <s v="pop"/>
  </r>
  <r>
    <x v="0"/>
    <s v="ES"/>
    <s v="EUR"/>
    <n v="1460786340"/>
    <n v="1455615976"/>
    <b v="0"/>
    <n v="42"/>
    <n v="159.52380952380952"/>
    <b v="1"/>
    <s v="music/pop"/>
    <n v="1.1166666666666667"/>
    <x v="1677"/>
    <d v="2016-04-16T05:59:00"/>
    <x v="4"/>
    <s v="pop"/>
  </r>
  <r>
    <x v="0"/>
    <s v="US"/>
    <s v="USD"/>
    <n v="1391718671"/>
    <n v="1390509071"/>
    <b v="0"/>
    <n v="49"/>
    <n v="36.244897959183675"/>
    <b v="1"/>
    <s v="music/pop"/>
    <n v="1.1839999999999999"/>
    <x v="1678"/>
    <d v="2014-02-06T20:31:11"/>
    <x v="4"/>
    <s v="pop"/>
  </r>
  <r>
    <x v="0"/>
    <s v="US"/>
    <s v="USD"/>
    <n v="1311298745"/>
    <n v="1309311545"/>
    <b v="0"/>
    <n v="56"/>
    <n v="62.5"/>
    <b v="1"/>
    <s v="music/pop"/>
    <n v="1.75"/>
    <x v="1679"/>
    <d v="2011-07-22T01:39:05"/>
    <x v="4"/>
    <s v="pop"/>
  </r>
  <r>
    <x v="0"/>
    <s v="US"/>
    <s v="USD"/>
    <n v="1405188667"/>
    <n v="1402596667"/>
    <b v="0"/>
    <n v="25"/>
    <n v="47"/>
    <b v="1"/>
    <s v="music/pop"/>
    <n v="1.175"/>
    <x v="1680"/>
    <d v="2014-07-12T18:11:07"/>
    <x v="4"/>
    <s v="pop"/>
  </r>
  <r>
    <x v="3"/>
    <s v="US"/>
    <s v="USD"/>
    <n v="1490752800"/>
    <n v="1486522484"/>
    <b v="0"/>
    <n v="884"/>
    <n v="74.575090497737563"/>
    <b v="0"/>
    <s v="music/faith"/>
    <n v="1.0142212307692309"/>
    <x v="1681"/>
    <d v="2017-03-29T02:00:00"/>
    <x v="4"/>
    <s v="faith"/>
  </r>
  <r>
    <x v="3"/>
    <s v="US"/>
    <s v="USD"/>
    <n v="1492142860"/>
    <n v="1486962460"/>
    <b v="0"/>
    <n v="0"/>
    <s v=""/>
    <b v="0"/>
    <s v="music/faith"/>
    <n v="0"/>
    <x v="1682"/>
    <d v="2017-04-14T04:07:40"/>
    <x v="4"/>
    <s v="faith"/>
  </r>
  <r>
    <x v="3"/>
    <s v="FR"/>
    <s v="EUR"/>
    <n v="1491590738"/>
    <n v="1489517138"/>
    <b v="0"/>
    <n v="10"/>
    <n v="76"/>
    <b v="0"/>
    <s v="music/faith"/>
    <n v="0.21714285714285714"/>
    <x v="1683"/>
    <d v="2017-04-07T18:45:38"/>
    <x v="4"/>
    <s v="faith"/>
  </r>
  <r>
    <x v="3"/>
    <s v="US"/>
    <s v="USD"/>
    <n v="1489775641"/>
    <n v="1487360041"/>
    <b v="0"/>
    <n v="101"/>
    <n v="86.43564356435644"/>
    <b v="0"/>
    <s v="music/faith"/>
    <n v="1.0912500000000001"/>
    <x v="1684"/>
    <d v="2017-03-17T18:34:01"/>
    <x v="4"/>
    <s v="faith"/>
  </r>
  <r>
    <x v="3"/>
    <s v="US"/>
    <s v="USD"/>
    <n v="1490331623"/>
    <n v="1487743223"/>
    <b v="0"/>
    <n v="15"/>
    <n v="24"/>
    <b v="0"/>
    <s v="music/faith"/>
    <n v="1.0285714285714285"/>
    <x v="1685"/>
    <d v="2017-03-24T05:00:23"/>
    <x v="4"/>
    <s v="faith"/>
  </r>
  <r>
    <x v="3"/>
    <s v="CA"/>
    <s v="CAD"/>
    <n v="1493320519"/>
    <n v="1488140119"/>
    <b v="0"/>
    <n v="1"/>
    <n v="18"/>
    <b v="0"/>
    <s v="music/faith"/>
    <n v="3.5999999999999999E-3"/>
    <x v="1686"/>
    <d v="2017-04-27T19:15:19"/>
    <x v="4"/>
    <s v="faith"/>
  </r>
  <r>
    <x v="3"/>
    <s v="US"/>
    <s v="USD"/>
    <n v="1491855300"/>
    <n v="1488935245"/>
    <b v="0"/>
    <n v="39"/>
    <n v="80.128205128205124"/>
    <b v="0"/>
    <s v="music/faith"/>
    <n v="0.3125"/>
    <x v="1687"/>
    <d v="2017-04-10T20:15:00"/>
    <x v="4"/>
    <s v="faith"/>
  </r>
  <r>
    <x v="3"/>
    <s v="US"/>
    <s v="USD"/>
    <n v="1491738594"/>
    <n v="1489150194"/>
    <b v="0"/>
    <n v="7"/>
    <n v="253.14285714285714"/>
    <b v="0"/>
    <s v="music/faith"/>
    <n v="0.443"/>
    <x v="1688"/>
    <d v="2017-04-09T11:49:54"/>
    <x v="4"/>
    <s v="faith"/>
  </r>
  <r>
    <x v="3"/>
    <s v="US"/>
    <s v="USD"/>
    <n v="1489700230"/>
    <n v="1487111830"/>
    <b v="0"/>
    <n v="14"/>
    <n v="171.42857142857142"/>
    <b v="0"/>
    <s v="music/faith"/>
    <n v="1"/>
    <x v="1689"/>
    <d v="2017-03-16T21:37:10"/>
    <x v="4"/>
    <s v="faith"/>
  </r>
  <r>
    <x v="3"/>
    <s v="US"/>
    <s v="USD"/>
    <n v="1491470442"/>
    <n v="1488882042"/>
    <b v="0"/>
    <n v="11"/>
    <n v="57.727272727272727"/>
    <b v="0"/>
    <s v="music/faith"/>
    <n v="0.254"/>
    <x v="1690"/>
    <d v="2017-04-06T09:20:42"/>
    <x v="4"/>
    <s v="faith"/>
  </r>
  <r>
    <x v="3"/>
    <s v="US"/>
    <s v="USD"/>
    <n v="1491181200"/>
    <n v="1488387008"/>
    <b v="0"/>
    <n v="38"/>
    <n v="264.26315789473682"/>
    <b v="0"/>
    <s v="music/faith"/>
    <n v="0.33473333333333333"/>
    <x v="1691"/>
    <d v="2017-04-03T01:00:00"/>
    <x v="4"/>
    <s v="faith"/>
  </r>
  <r>
    <x v="3"/>
    <s v="US"/>
    <s v="USD"/>
    <n v="1490572740"/>
    <n v="1487734667"/>
    <b v="0"/>
    <n v="15"/>
    <n v="159.33333333333334"/>
    <b v="0"/>
    <s v="music/faith"/>
    <n v="0.47799999999999998"/>
    <x v="1692"/>
    <d v="2017-03-26T23:59:00"/>
    <x v="4"/>
    <s v="faith"/>
  </r>
  <r>
    <x v="3"/>
    <s v="GB"/>
    <s v="GBP"/>
    <n v="1491768000"/>
    <n v="1489097112"/>
    <b v="0"/>
    <n v="8"/>
    <n v="35"/>
    <b v="0"/>
    <s v="music/faith"/>
    <n v="9.3333333333333338E-2"/>
    <x v="1693"/>
    <d v="2017-04-09T20:00:00"/>
    <x v="4"/>
    <s v="faith"/>
  </r>
  <r>
    <x v="3"/>
    <s v="US"/>
    <s v="USD"/>
    <n v="1490589360"/>
    <n v="1488038674"/>
    <b v="0"/>
    <n v="1"/>
    <n v="5"/>
    <b v="0"/>
    <s v="music/faith"/>
    <n v="5.0000000000000001E-4"/>
    <x v="1694"/>
    <d v="2017-03-27T04:36:00"/>
    <x v="4"/>
    <s v="faith"/>
  </r>
  <r>
    <x v="3"/>
    <s v="US"/>
    <s v="USD"/>
    <n v="1491786000"/>
    <n v="1488847514"/>
    <b v="0"/>
    <n v="23"/>
    <n v="61.086956521739133"/>
    <b v="0"/>
    <s v="music/faith"/>
    <n v="0.11708333333333333"/>
    <x v="1695"/>
    <d v="2017-04-10T01:00:00"/>
    <x v="4"/>
    <s v="faith"/>
  </r>
  <r>
    <x v="3"/>
    <s v="US"/>
    <s v="USD"/>
    <n v="1491007211"/>
    <n v="1488418811"/>
    <b v="0"/>
    <n v="0"/>
    <s v=""/>
    <b v="0"/>
    <s v="music/faith"/>
    <n v="0"/>
    <x v="1696"/>
    <d v="2017-04-01T00:40:11"/>
    <x v="4"/>
    <s v="faith"/>
  </r>
  <r>
    <x v="3"/>
    <s v="US"/>
    <s v="USD"/>
    <n v="1491781648"/>
    <n v="1489193248"/>
    <b v="0"/>
    <n v="22"/>
    <n v="114.81818181818181"/>
    <b v="0"/>
    <s v="music/faith"/>
    <n v="0.20208000000000001"/>
    <x v="1697"/>
    <d v="2017-04-09T23:47:28"/>
    <x v="4"/>
    <s v="faith"/>
  </r>
  <r>
    <x v="3"/>
    <s v="US"/>
    <s v="USD"/>
    <n v="1490499180"/>
    <n v="1488430760"/>
    <b v="0"/>
    <n v="0"/>
    <s v=""/>
    <b v="0"/>
    <s v="music/faith"/>
    <n v="0"/>
    <x v="1698"/>
    <d v="2017-03-26T03:33:00"/>
    <x v="4"/>
    <s v="faith"/>
  </r>
  <r>
    <x v="3"/>
    <s v="US"/>
    <s v="USD"/>
    <n v="1491943445"/>
    <n v="1489351445"/>
    <b v="0"/>
    <n v="4"/>
    <n v="54"/>
    <b v="0"/>
    <s v="music/faith"/>
    <n v="4.2311459353574929E-2"/>
    <x v="1699"/>
    <d v="2017-04-11T20:44:05"/>
    <x v="4"/>
    <s v="faith"/>
  </r>
  <r>
    <x v="3"/>
    <s v="US"/>
    <s v="USD"/>
    <n v="1491019200"/>
    <n v="1488418990"/>
    <b v="0"/>
    <n v="79"/>
    <n v="65.974683544303801"/>
    <b v="0"/>
    <s v="music/faith"/>
    <n v="0.2606"/>
    <x v="1700"/>
    <d v="2017-04-01T04:00:00"/>
    <x v="4"/>
    <s v="faith"/>
  </r>
  <r>
    <x v="2"/>
    <s v="US"/>
    <s v="USD"/>
    <n v="1421337405"/>
    <n v="1418745405"/>
    <b v="0"/>
    <n v="2"/>
    <n v="5"/>
    <b v="0"/>
    <s v="music/faith"/>
    <n v="1.9801980198019802E-3"/>
    <x v="1701"/>
    <d v="2015-01-15T15:56:45"/>
    <x v="4"/>
    <s v="faith"/>
  </r>
  <r>
    <x v="2"/>
    <s v="US"/>
    <s v="USD"/>
    <n v="1427745150"/>
    <n v="1425156750"/>
    <b v="0"/>
    <n v="1"/>
    <n v="1"/>
    <b v="0"/>
    <s v="music/faith"/>
    <n v="6.0606060606060605E-5"/>
    <x v="1702"/>
    <d v="2015-03-30T19:52:30"/>
    <x v="4"/>
    <s v="faith"/>
  </r>
  <r>
    <x v="2"/>
    <s v="US"/>
    <s v="USD"/>
    <n v="1441003537"/>
    <n v="1435819537"/>
    <b v="0"/>
    <n v="2"/>
    <n v="25.5"/>
    <b v="0"/>
    <s v="music/faith"/>
    <n v="1.0200000000000001E-2"/>
    <x v="1703"/>
    <d v="2015-08-31T06:45:37"/>
    <x v="4"/>
    <s v="faith"/>
  </r>
  <r>
    <x v="2"/>
    <s v="US"/>
    <s v="USD"/>
    <n v="1424056873"/>
    <n v="1421464873"/>
    <b v="0"/>
    <n v="11"/>
    <n v="118.36363636363636"/>
    <b v="0"/>
    <s v="music/faith"/>
    <n v="0.65100000000000002"/>
    <x v="1704"/>
    <d v="2015-02-16T03:21:13"/>
    <x v="4"/>
    <s v="faith"/>
  </r>
  <r>
    <x v="2"/>
    <s v="US"/>
    <s v="USD"/>
    <n v="1441814400"/>
    <n v="1440807846"/>
    <b v="0"/>
    <n v="0"/>
    <s v=""/>
    <b v="0"/>
    <s v="music/faith"/>
    <n v="0"/>
    <x v="1705"/>
    <d v="2015-09-09T16:00:00"/>
    <x v="4"/>
    <s v="faith"/>
  </r>
  <r>
    <x v="2"/>
    <s v="DE"/>
    <s v="EUR"/>
    <n v="1440314472"/>
    <n v="1435130472"/>
    <b v="0"/>
    <n v="0"/>
    <s v=""/>
    <b v="0"/>
    <s v="music/faith"/>
    <n v="0"/>
    <x v="1706"/>
    <d v="2015-08-23T07:21:12"/>
    <x v="4"/>
    <s v="faith"/>
  </r>
  <r>
    <x v="2"/>
    <s v="US"/>
    <s v="USD"/>
    <n v="1459181895"/>
    <n v="1456593495"/>
    <b v="0"/>
    <n v="9"/>
    <n v="54.111111111111114"/>
    <b v="0"/>
    <s v="music/faith"/>
    <n v="9.74E-2"/>
    <x v="1707"/>
    <d v="2016-03-28T16:18:15"/>
    <x v="4"/>
    <s v="faith"/>
  </r>
  <r>
    <x v="2"/>
    <s v="US"/>
    <s v="USD"/>
    <n v="1462135706"/>
    <n v="1458679706"/>
    <b v="0"/>
    <n v="0"/>
    <s v=""/>
    <b v="0"/>
    <s v="music/faith"/>
    <n v="0"/>
    <x v="1708"/>
    <d v="2016-05-01T20:48:26"/>
    <x v="4"/>
    <s v="faith"/>
  </r>
  <r>
    <x v="2"/>
    <s v="US"/>
    <s v="USD"/>
    <n v="1409513940"/>
    <n v="1405949514"/>
    <b v="0"/>
    <n v="4"/>
    <n v="21.25"/>
    <b v="0"/>
    <s v="music/faith"/>
    <n v="4.8571428571428571E-2"/>
    <x v="1709"/>
    <d v="2014-08-31T19:39:00"/>
    <x v="4"/>
    <s v="faith"/>
  </r>
  <r>
    <x v="2"/>
    <s v="DE"/>
    <s v="EUR"/>
    <n v="1453122000"/>
    <n v="1449151888"/>
    <b v="0"/>
    <n v="1"/>
    <n v="34"/>
    <b v="0"/>
    <s v="music/faith"/>
    <n v="6.7999999999999996E-3"/>
    <x v="1710"/>
    <d v="2016-01-18T13:00:00"/>
    <x v="4"/>
    <s v="faith"/>
  </r>
  <r>
    <x v="2"/>
    <s v="US"/>
    <s v="USD"/>
    <n v="1409585434"/>
    <n v="1406907034"/>
    <b v="0"/>
    <n v="2"/>
    <n v="525"/>
    <b v="0"/>
    <s v="music/faith"/>
    <n v="0.105"/>
    <x v="1711"/>
    <d v="2014-09-01T15:30:34"/>
    <x v="4"/>
    <s v="faith"/>
  </r>
  <r>
    <x v="2"/>
    <s v="US"/>
    <s v="USD"/>
    <n v="1435701353"/>
    <n v="1430517353"/>
    <b v="0"/>
    <n v="0"/>
    <s v=""/>
    <b v="0"/>
    <s v="music/faith"/>
    <n v="0"/>
    <x v="1712"/>
    <d v="2015-06-30T21:55:53"/>
    <x v="4"/>
    <s v="faith"/>
  </r>
  <r>
    <x v="2"/>
    <s v="US"/>
    <s v="USD"/>
    <n v="1412536412"/>
    <n v="1409944412"/>
    <b v="0"/>
    <n v="1"/>
    <n v="50"/>
    <b v="0"/>
    <s v="music/faith"/>
    <n v="1.6666666666666666E-2"/>
    <x v="1713"/>
    <d v="2014-10-05T19:13:32"/>
    <x v="4"/>
    <s v="faith"/>
  </r>
  <r>
    <x v="2"/>
    <s v="US"/>
    <s v="USD"/>
    <n v="1430517761"/>
    <n v="1427925761"/>
    <b v="0"/>
    <n v="17"/>
    <n v="115.70588235294117"/>
    <b v="0"/>
    <s v="music/faith"/>
    <n v="7.868E-2"/>
    <x v="1714"/>
    <d v="2015-05-01T22:02:41"/>
    <x v="4"/>
    <s v="faith"/>
  </r>
  <r>
    <x v="2"/>
    <s v="US"/>
    <s v="USD"/>
    <n v="1427772120"/>
    <n v="1425186785"/>
    <b v="0"/>
    <n v="2"/>
    <n v="5.5"/>
    <b v="0"/>
    <s v="music/faith"/>
    <n v="2.2000000000000001E-3"/>
    <x v="1715"/>
    <d v="2015-03-31T03:22:00"/>
    <x v="4"/>
    <s v="faith"/>
  </r>
  <r>
    <x v="2"/>
    <s v="US"/>
    <s v="USD"/>
    <n v="1481295099"/>
    <n v="1477835499"/>
    <b v="0"/>
    <n v="3"/>
    <n v="50"/>
    <b v="0"/>
    <s v="music/faith"/>
    <n v="7.4999999999999997E-2"/>
    <x v="1716"/>
    <d v="2016-12-09T14:51:39"/>
    <x v="4"/>
    <s v="faith"/>
  </r>
  <r>
    <x v="2"/>
    <s v="US"/>
    <s v="USD"/>
    <n v="1461211200"/>
    <n v="1459467238"/>
    <b v="0"/>
    <n v="41"/>
    <n v="34.024390243902438"/>
    <b v="0"/>
    <s v="music/faith"/>
    <n v="0.42725880551301687"/>
    <x v="1717"/>
    <d v="2016-04-21T04:00:00"/>
    <x v="4"/>
    <s v="faith"/>
  </r>
  <r>
    <x v="2"/>
    <s v="US"/>
    <s v="USD"/>
    <n v="1463201940"/>
    <n v="1459435149"/>
    <b v="0"/>
    <n v="2"/>
    <n v="37.5"/>
    <b v="0"/>
    <s v="music/faith"/>
    <n v="2.142857142857143E-3"/>
    <x v="1718"/>
    <d v="2016-05-14T04:59:00"/>
    <x v="4"/>
    <s v="faith"/>
  </r>
  <r>
    <x v="2"/>
    <s v="US"/>
    <s v="USD"/>
    <n v="1410958191"/>
    <n v="1408366191"/>
    <b v="0"/>
    <n v="3"/>
    <n v="11.666666666666666"/>
    <b v="0"/>
    <s v="music/faith"/>
    <n v="8.7500000000000008E-3"/>
    <x v="1719"/>
    <d v="2014-09-17T12:49:51"/>
    <x v="4"/>
    <s v="faith"/>
  </r>
  <r>
    <x v="2"/>
    <s v="US"/>
    <s v="USD"/>
    <n v="1415562471"/>
    <n v="1412966871"/>
    <b v="0"/>
    <n v="8"/>
    <n v="28.125"/>
    <b v="0"/>
    <s v="music/faith"/>
    <n v="5.6250000000000001E-2"/>
    <x v="1720"/>
    <d v="2014-11-09T19:47:51"/>
    <x v="4"/>
    <s v="faith"/>
  </r>
  <r>
    <x v="2"/>
    <s v="US"/>
    <s v="USD"/>
    <n v="1449831863"/>
    <n v="1447239863"/>
    <b v="0"/>
    <n v="0"/>
    <s v=""/>
    <b v="0"/>
    <s v="music/faith"/>
    <n v="0"/>
    <x v="1721"/>
    <d v="2015-12-11T11:04:23"/>
    <x v="4"/>
    <s v="faith"/>
  </r>
  <r>
    <x v="2"/>
    <s v="US"/>
    <s v="USD"/>
    <n v="1459642200"/>
    <n v="1456441429"/>
    <b v="0"/>
    <n v="1"/>
    <n v="1"/>
    <b v="0"/>
    <s v="music/faith"/>
    <n v="3.4722222222222224E-4"/>
    <x v="1722"/>
    <d v="2016-04-03T00:10:00"/>
    <x v="4"/>
    <s v="faith"/>
  </r>
  <r>
    <x v="2"/>
    <s v="US"/>
    <s v="USD"/>
    <n v="1435730400"/>
    <n v="1430855315"/>
    <b v="0"/>
    <n v="3"/>
    <n v="216.66666666666666"/>
    <b v="0"/>
    <s v="music/faith"/>
    <n v="6.5000000000000002E-2"/>
    <x v="1723"/>
    <d v="2015-07-01T06:00:00"/>
    <x v="4"/>
    <s v="faith"/>
  </r>
  <r>
    <x v="2"/>
    <s v="US"/>
    <s v="USD"/>
    <n v="1414707762"/>
    <n v="1412115762"/>
    <b v="0"/>
    <n v="4"/>
    <n v="8.75"/>
    <b v="0"/>
    <s v="music/faith"/>
    <n v="5.8333333333333336E-3"/>
    <x v="1724"/>
    <d v="2014-10-30T22:22:42"/>
    <x v="4"/>
    <s v="faith"/>
  </r>
  <r>
    <x v="2"/>
    <s v="US"/>
    <s v="USD"/>
    <n v="1408922049"/>
    <n v="1406330049"/>
    <b v="0"/>
    <n v="9"/>
    <n v="62.222222222222221"/>
    <b v="0"/>
    <s v="music/faith"/>
    <n v="0.10181818181818182"/>
    <x v="1725"/>
    <d v="2014-08-24T23:14:09"/>
    <x v="4"/>
    <s v="faith"/>
  </r>
  <r>
    <x v="2"/>
    <s v="US"/>
    <s v="USD"/>
    <n v="1403906664"/>
    <n v="1401401064"/>
    <b v="0"/>
    <n v="16"/>
    <n v="137.25"/>
    <b v="0"/>
    <s v="music/faith"/>
    <n v="0.33784615384615385"/>
    <x v="1726"/>
    <d v="2014-06-27T22:04:24"/>
    <x v="4"/>
    <s v="faith"/>
  </r>
  <r>
    <x v="2"/>
    <s v="GB"/>
    <s v="GBP"/>
    <n v="1428231600"/>
    <n v="1423520177"/>
    <b v="0"/>
    <n v="1"/>
    <n v="1"/>
    <b v="0"/>
    <s v="music/faith"/>
    <n v="3.3333333333333332E-4"/>
    <x v="1727"/>
    <d v="2015-04-05T11:00:00"/>
    <x v="4"/>
    <s v="faith"/>
  </r>
  <r>
    <x v="2"/>
    <s v="US"/>
    <s v="USD"/>
    <n v="1445439674"/>
    <n v="1442847674"/>
    <b v="0"/>
    <n v="7"/>
    <n v="122.14285714285714"/>
    <b v="0"/>
    <s v="music/faith"/>
    <n v="0.68400000000000005"/>
    <x v="1728"/>
    <d v="2015-10-21T15:01:14"/>
    <x v="4"/>
    <s v="faith"/>
  </r>
  <r>
    <x v="2"/>
    <s v="US"/>
    <s v="USD"/>
    <n v="1465521306"/>
    <n v="1460337306"/>
    <b v="0"/>
    <n v="0"/>
    <s v=""/>
    <b v="0"/>
    <s v="music/faith"/>
    <n v="0"/>
    <x v="1729"/>
    <d v="2016-06-10T01:15:06"/>
    <x v="4"/>
    <s v="faith"/>
  </r>
  <r>
    <x v="2"/>
    <s v="US"/>
    <s v="USD"/>
    <n v="1445738783"/>
    <n v="1443146783"/>
    <b v="0"/>
    <n v="0"/>
    <s v=""/>
    <b v="0"/>
    <s v="music/faith"/>
    <n v="0"/>
    <x v="1730"/>
    <d v="2015-10-25T02:06:23"/>
    <x v="4"/>
    <s v="faith"/>
  </r>
  <r>
    <x v="2"/>
    <s v="US"/>
    <s v="USD"/>
    <n v="1434034800"/>
    <n v="1432849552"/>
    <b v="0"/>
    <n v="0"/>
    <s v=""/>
    <b v="0"/>
    <s v="music/faith"/>
    <n v="0"/>
    <x v="1731"/>
    <d v="2015-06-11T15:00:00"/>
    <x v="4"/>
    <s v="faith"/>
  </r>
  <r>
    <x v="2"/>
    <s v="US"/>
    <s v="USD"/>
    <n v="1452920400"/>
    <n v="1447777481"/>
    <b v="0"/>
    <n v="0"/>
    <s v=""/>
    <b v="0"/>
    <s v="music/faith"/>
    <n v="0"/>
    <x v="1732"/>
    <d v="2016-01-16T05:00:00"/>
    <x v="4"/>
    <s v="faith"/>
  </r>
  <r>
    <x v="2"/>
    <s v="US"/>
    <s v="USD"/>
    <n v="1473802200"/>
    <n v="1472746374"/>
    <b v="0"/>
    <n v="0"/>
    <s v=""/>
    <b v="0"/>
    <s v="music/faith"/>
    <n v="0"/>
    <x v="1733"/>
    <d v="2016-09-13T21:30:00"/>
    <x v="4"/>
    <s v="faith"/>
  </r>
  <r>
    <x v="2"/>
    <s v="US"/>
    <s v="USD"/>
    <n v="1431046356"/>
    <n v="1428454356"/>
    <b v="0"/>
    <n v="1"/>
    <n v="1"/>
    <b v="0"/>
    <s v="music/faith"/>
    <n v="2.2222222222222223E-4"/>
    <x v="1734"/>
    <d v="2015-05-08T00:52:36"/>
    <x v="4"/>
    <s v="faith"/>
  </r>
  <r>
    <x v="2"/>
    <s v="US"/>
    <s v="USD"/>
    <n v="1470598345"/>
    <n v="1468006345"/>
    <b v="0"/>
    <n v="2"/>
    <n v="55"/>
    <b v="0"/>
    <s v="music/faith"/>
    <n v="0.11"/>
    <x v="1735"/>
    <d v="2016-08-07T19:32:25"/>
    <x v="4"/>
    <s v="faith"/>
  </r>
  <r>
    <x v="2"/>
    <s v="US"/>
    <s v="USD"/>
    <n v="1447018833"/>
    <n v="1444423233"/>
    <b v="0"/>
    <n v="1"/>
    <n v="22"/>
    <b v="0"/>
    <s v="music/faith"/>
    <n v="7.3333333333333332E-3"/>
    <x v="1736"/>
    <d v="2015-11-08T21:40:33"/>
    <x v="4"/>
    <s v="faith"/>
  </r>
  <r>
    <x v="2"/>
    <s v="US"/>
    <s v="USD"/>
    <n v="1437432392"/>
    <n v="1434840392"/>
    <b v="0"/>
    <n v="15"/>
    <n v="56.666666666666664"/>
    <b v="0"/>
    <s v="music/faith"/>
    <n v="0.21249999999999999"/>
    <x v="1737"/>
    <d v="2015-07-20T22:46:32"/>
    <x v="4"/>
    <s v="faith"/>
  </r>
  <r>
    <x v="2"/>
    <s v="US"/>
    <s v="USD"/>
    <n v="1412283542"/>
    <n v="1409691542"/>
    <b v="0"/>
    <n v="1"/>
    <n v="20"/>
    <b v="0"/>
    <s v="music/faith"/>
    <n v="4.0000000000000001E-3"/>
    <x v="1738"/>
    <d v="2014-10-02T20:59:02"/>
    <x v="4"/>
    <s v="faith"/>
  </r>
  <r>
    <x v="2"/>
    <s v="US"/>
    <s v="USD"/>
    <n v="1462391932"/>
    <n v="1457297932"/>
    <b v="0"/>
    <n v="1"/>
    <n v="1"/>
    <b v="0"/>
    <s v="music/faith"/>
    <n v="1E-3"/>
    <x v="1739"/>
    <d v="2016-05-04T19:58:52"/>
    <x v="4"/>
    <s v="faith"/>
  </r>
  <r>
    <x v="2"/>
    <s v="US"/>
    <s v="USD"/>
    <n v="1437075422"/>
    <n v="1434483422"/>
    <b v="0"/>
    <n v="0"/>
    <s v=""/>
    <b v="0"/>
    <s v="music/faith"/>
    <n v="0"/>
    <x v="1740"/>
    <d v="2015-07-16T19:37:02"/>
    <x v="4"/>
    <s v="faith"/>
  </r>
  <r>
    <x v="0"/>
    <s v="GB"/>
    <s v="GBP"/>
    <n v="1433948671"/>
    <n v="1430060671"/>
    <b v="0"/>
    <n v="52"/>
    <n v="25.576923076923077"/>
    <b v="1"/>
    <s v="photography/photobooks"/>
    <n v="1.1083333333333334"/>
    <x v="1741"/>
    <d v="2015-06-10T15:04:31"/>
    <x v="8"/>
    <s v="photobooks"/>
  </r>
  <r>
    <x v="0"/>
    <s v="US"/>
    <s v="USD"/>
    <n v="1483822800"/>
    <n v="1481058170"/>
    <b v="0"/>
    <n v="34"/>
    <n v="63.970588235294116"/>
    <b v="1"/>
    <s v="photography/photobooks"/>
    <n v="1.0874999999999999"/>
    <x v="1742"/>
    <d v="2017-01-07T21:00:00"/>
    <x v="8"/>
    <s v="photobooks"/>
  </r>
  <r>
    <x v="0"/>
    <s v="US"/>
    <s v="USD"/>
    <n v="1472270340"/>
    <n v="1470348775"/>
    <b v="0"/>
    <n v="67"/>
    <n v="89.925373134328353"/>
    <b v="1"/>
    <s v="photography/photobooks"/>
    <n v="1.0041666666666667"/>
    <x v="1743"/>
    <d v="2016-08-27T03:59:00"/>
    <x v="8"/>
    <s v="photobooks"/>
  </r>
  <r>
    <x v="0"/>
    <s v="GB"/>
    <s v="GBP"/>
    <n v="1425821477"/>
    <n v="1421937077"/>
    <b v="0"/>
    <n v="70"/>
    <n v="93.071428571428569"/>
    <b v="1"/>
    <s v="photography/photobooks"/>
    <n v="1.1845454545454546"/>
    <x v="1744"/>
    <d v="2015-03-08T13:31:17"/>
    <x v="8"/>
    <s v="photobooks"/>
  </r>
  <r>
    <x v="0"/>
    <s v="US"/>
    <s v="USD"/>
    <n v="1482372000"/>
    <n v="1479276838"/>
    <b v="0"/>
    <n v="89"/>
    <n v="89.674157303370791"/>
    <b v="1"/>
    <s v="photography/photobooks"/>
    <n v="1.1401428571428571"/>
    <x v="1745"/>
    <d v="2016-12-22T02:00:00"/>
    <x v="8"/>
    <s v="photobooks"/>
  </r>
  <r>
    <x v="0"/>
    <s v="US"/>
    <s v="USD"/>
    <n v="1479952800"/>
    <n v="1477368867"/>
    <b v="0"/>
    <n v="107"/>
    <n v="207.61682242990653"/>
    <b v="1"/>
    <s v="photography/photobooks"/>
    <n v="1.4810000000000001"/>
    <x v="1746"/>
    <d v="2016-11-24T02:00:00"/>
    <x v="8"/>
    <s v="photobooks"/>
  </r>
  <r>
    <x v="0"/>
    <s v="GB"/>
    <s v="GBP"/>
    <n v="1447426800"/>
    <n v="1444904830"/>
    <b v="0"/>
    <n v="159"/>
    <n v="59.408805031446541"/>
    <b v="1"/>
    <s v="photography/photobooks"/>
    <n v="1.0495555555555556"/>
    <x v="1747"/>
    <d v="2015-11-13T15:00:00"/>
    <x v="8"/>
    <s v="photobooks"/>
  </r>
  <r>
    <x v="0"/>
    <s v="CA"/>
    <s v="CAD"/>
    <n v="1441234143"/>
    <n v="1438642143"/>
    <b v="0"/>
    <n v="181"/>
    <n v="358.97237569060775"/>
    <b v="1"/>
    <s v="photography/photobooks"/>
    <n v="1.29948"/>
    <x v="1748"/>
    <d v="2015-09-02T22:49:03"/>
    <x v="8"/>
    <s v="photobooks"/>
  </r>
  <r>
    <x v="0"/>
    <s v="LU"/>
    <s v="EUR"/>
    <n v="1488394800"/>
    <n v="1485213921"/>
    <b v="0"/>
    <n v="131"/>
    <n v="94.736641221374043"/>
    <b v="1"/>
    <s v="photography/photobooks"/>
    <n v="1.2348756218905472"/>
    <x v="1749"/>
    <d v="2017-03-01T19:00:00"/>
    <x v="8"/>
    <s v="photobooks"/>
  </r>
  <r>
    <x v="0"/>
    <s v="US"/>
    <s v="USD"/>
    <n v="1461096304"/>
    <n v="1458936304"/>
    <b v="0"/>
    <n v="125"/>
    <n v="80.647999999999996"/>
    <b v="1"/>
    <s v="photography/photobooks"/>
    <n v="2.0162"/>
    <x v="1750"/>
    <d v="2016-04-19T20:05:04"/>
    <x v="8"/>
    <s v="photobooks"/>
  </r>
  <r>
    <x v="0"/>
    <s v="US"/>
    <s v="USD"/>
    <n v="1426787123"/>
    <n v="1424198723"/>
    <b v="0"/>
    <n v="61"/>
    <n v="168.68852459016392"/>
    <b v="1"/>
    <s v="photography/photobooks"/>
    <n v="1.0289999999999999"/>
    <x v="1751"/>
    <d v="2015-03-19T17:45:23"/>
    <x v="8"/>
    <s v="photobooks"/>
  </r>
  <r>
    <x v="0"/>
    <s v="GB"/>
    <s v="GBP"/>
    <n v="1476425082"/>
    <n v="1473833082"/>
    <b v="0"/>
    <n v="90"/>
    <n v="34.68888888888889"/>
    <b v="1"/>
    <s v="photography/photobooks"/>
    <n v="2.6016666666666666"/>
    <x v="1752"/>
    <d v="2016-10-14T06:04:42"/>
    <x v="8"/>
    <s v="photobooks"/>
  </r>
  <r>
    <x v="0"/>
    <s v="DK"/>
    <s v="DKK"/>
    <n v="1458579568"/>
    <n v="1455991168"/>
    <b v="0"/>
    <n v="35"/>
    <n v="462.85714285714283"/>
    <b v="1"/>
    <s v="photography/photobooks"/>
    <n v="1.08"/>
    <x v="1753"/>
    <d v="2016-03-21T16:59:28"/>
    <x v="8"/>
    <s v="photobooks"/>
  </r>
  <r>
    <x v="0"/>
    <s v="CA"/>
    <s v="CAD"/>
    <n v="1428091353"/>
    <n v="1425502953"/>
    <b v="0"/>
    <n v="90"/>
    <n v="104.38888888888889"/>
    <b v="1"/>
    <s v="photography/photobooks"/>
    <n v="1.1052941176470588"/>
    <x v="1754"/>
    <d v="2015-04-03T20:02:33"/>
    <x v="8"/>
    <s v="photobooks"/>
  </r>
  <r>
    <x v="0"/>
    <s v="US"/>
    <s v="USD"/>
    <n v="1444071361"/>
    <n v="1441479361"/>
    <b v="0"/>
    <n v="4"/>
    <n v="7.5"/>
    <b v="1"/>
    <s v="photography/photobooks"/>
    <n v="1.2"/>
    <x v="1755"/>
    <d v="2015-10-05T18:56:01"/>
    <x v="8"/>
    <s v="photobooks"/>
  </r>
  <r>
    <x v="0"/>
    <s v="US"/>
    <s v="USD"/>
    <n v="1472443269"/>
    <n v="1468987269"/>
    <b v="0"/>
    <n v="120"/>
    <n v="47.13"/>
    <b v="1"/>
    <s v="photography/photobooks"/>
    <n v="1.0282909090909091"/>
    <x v="1756"/>
    <d v="2016-08-29T04:01:09"/>
    <x v="8"/>
    <s v="photobooks"/>
  </r>
  <r>
    <x v="0"/>
    <s v="US"/>
    <s v="USD"/>
    <n v="1485631740"/>
    <n v="1483041083"/>
    <b v="0"/>
    <n v="14"/>
    <n v="414.28571428571428"/>
    <b v="1"/>
    <s v="photography/photobooks"/>
    <n v="1.1599999999999999"/>
    <x v="1757"/>
    <d v="2017-01-28T19:29:00"/>
    <x v="8"/>
    <s v="photobooks"/>
  </r>
  <r>
    <x v="0"/>
    <s v="US"/>
    <s v="USD"/>
    <n v="1468536992"/>
    <n v="1463352992"/>
    <b v="0"/>
    <n v="27"/>
    <n v="42.481481481481481"/>
    <b v="1"/>
    <s v="photography/photobooks"/>
    <n v="1.147"/>
    <x v="1758"/>
    <d v="2016-07-14T22:56:32"/>
    <x v="8"/>
    <s v="photobooks"/>
  </r>
  <r>
    <x v="0"/>
    <s v="US"/>
    <s v="USD"/>
    <n v="1427309629"/>
    <n v="1425585229"/>
    <b v="0"/>
    <n v="49"/>
    <n v="108.77551020408163"/>
    <b v="1"/>
    <s v="photography/photobooks"/>
    <n v="1.0660000000000001"/>
    <x v="1759"/>
    <d v="2015-03-25T18:53:49"/>
    <x v="8"/>
    <s v="photobooks"/>
  </r>
  <r>
    <x v="0"/>
    <s v="US"/>
    <s v="USD"/>
    <n v="1456416513"/>
    <n v="1454688513"/>
    <b v="0"/>
    <n v="102"/>
    <n v="81.098039215686271"/>
    <b v="1"/>
    <s v="photography/photobooks"/>
    <n v="1.6544000000000001"/>
    <x v="1760"/>
    <d v="2016-02-25T16:08:33"/>
    <x v="8"/>
    <s v="photobooks"/>
  </r>
  <r>
    <x v="0"/>
    <s v="GB"/>
    <s v="GBP"/>
    <n v="1442065060"/>
    <n v="1437745060"/>
    <b v="0"/>
    <n v="3"/>
    <n v="51.666666666666664"/>
    <b v="1"/>
    <s v="photography/photobooks"/>
    <n v="1.55"/>
    <x v="1761"/>
    <d v="2015-09-12T13:37:40"/>
    <x v="8"/>
    <s v="photobooks"/>
  </r>
  <r>
    <x v="0"/>
    <s v="US"/>
    <s v="USD"/>
    <n v="1457739245"/>
    <n v="1455147245"/>
    <b v="0"/>
    <n v="25"/>
    <n v="35.4"/>
    <b v="1"/>
    <s v="photography/photobooks"/>
    <n v="8.85"/>
    <x v="1762"/>
    <d v="2016-03-11T23:34:05"/>
    <x v="8"/>
    <s v="photobooks"/>
  </r>
  <r>
    <x v="0"/>
    <s v="US"/>
    <s v="USD"/>
    <n v="1477255840"/>
    <n v="1474663840"/>
    <b v="0"/>
    <n v="118"/>
    <n v="103.63559322033899"/>
    <b v="1"/>
    <s v="photography/photobooks"/>
    <n v="1.0190833333333333"/>
    <x v="1763"/>
    <d v="2016-10-23T20:50:40"/>
    <x v="8"/>
    <s v="photobooks"/>
  </r>
  <r>
    <x v="2"/>
    <s v="GB"/>
    <s v="GBP"/>
    <n v="1407065979"/>
    <n v="1404560379"/>
    <b v="1"/>
    <n v="39"/>
    <n v="55.282051282051285"/>
    <b v="0"/>
    <s v="photography/photobooks"/>
    <n v="0.19600000000000001"/>
    <x v="1764"/>
    <d v="2014-08-03T11:39:39"/>
    <x v="8"/>
    <s v="photobooks"/>
  </r>
  <r>
    <x v="2"/>
    <s v="US"/>
    <s v="USD"/>
    <n v="1407972712"/>
    <n v="1405380712"/>
    <b v="1"/>
    <n v="103"/>
    <n v="72.16970873786407"/>
    <b v="0"/>
    <s v="photography/photobooks"/>
    <n v="0.59467839999999994"/>
    <x v="1765"/>
    <d v="2014-08-13T23:31:52"/>
    <x v="8"/>
    <s v="photobooks"/>
  </r>
  <r>
    <x v="2"/>
    <s v="AU"/>
    <s v="AUD"/>
    <n v="1408999088"/>
    <n v="1407184688"/>
    <b v="1"/>
    <n v="0"/>
    <s v=""/>
    <b v="0"/>
    <s v="photography/photobooks"/>
    <n v="0"/>
    <x v="1766"/>
    <d v="2014-08-25T20:38:08"/>
    <x v="8"/>
    <s v="photobooks"/>
  </r>
  <r>
    <x v="2"/>
    <s v="US"/>
    <s v="USD"/>
    <n v="1407080884"/>
    <n v="1404488884"/>
    <b v="1"/>
    <n v="39"/>
    <n v="58.615384615384613"/>
    <b v="0"/>
    <s v="photography/photobooks"/>
    <n v="0.4572"/>
    <x v="1767"/>
    <d v="2014-08-03T15:48:04"/>
    <x v="8"/>
    <s v="photobooks"/>
  </r>
  <r>
    <x v="2"/>
    <s v="US"/>
    <s v="USD"/>
    <n v="1411824444"/>
    <n v="1406640444"/>
    <b v="1"/>
    <n v="15"/>
    <n v="12.466666666666667"/>
    <b v="0"/>
    <s v="photography/photobooks"/>
    <n v="3.7400000000000003E-2"/>
    <x v="1768"/>
    <d v="2014-09-27T13:27:24"/>
    <x v="8"/>
    <s v="photobooks"/>
  </r>
  <r>
    <x v="2"/>
    <s v="US"/>
    <s v="USD"/>
    <n v="1421177959"/>
    <n v="1418585959"/>
    <b v="1"/>
    <n v="22"/>
    <n v="49.136363636363633"/>
    <b v="0"/>
    <s v="photography/photobooks"/>
    <n v="2.7025E-2"/>
    <x v="1769"/>
    <d v="2015-01-13T19:39:19"/>
    <x v="8"/>
    <s v="photobooks"/>
  </r>
  <r>
    <x v="2"/>
    <s v="US"/>
    <s v="USD"/>
    <n v="1413312194"/>
    <n v="1410288194"/>
    <b v="1"/>
    <n v="92"/>
    <n v="150.5"/>
    <b v="0"/>
    <s v="photography/photobooks"/>
    <n v="0.56514285714285717"/>
    <x v="1770"/>
    <d v="2014-10-14T18:43:14"/>
    <x v="8"/>
    <s v="photobooks"/>
  </r>
  <r>
    <x v="2"/>
    <s v="GB"/>
    <s v="GBP"/>
    <n v="1414107040"/>
    <n v="1411515040"/>
    <b v="1"/>
    <n v="25"/>
    <n v="35.799999999999997"/>
    <b v="0"/>
    <s v="photography/photobooks"/>
    <n v="0.21309523809523809"/>
    <x v="1771"/>
    <d v="2014-10-23T23:30:40"/>
    <x v="8"/>
    <s v="photobooks"/>
  </r>
  <r>
    <x v="2"/>
    <s v="GB"/>
    <s v="GBP"/>
    <n v="1404666836"/>
    <n v="1399482836"/>
    <b v="1"/>
    <n v="19"/>
    <n v="45.157894736842103"/>
    <b v="0"/>
    <s v="photography/photobooks"/>
    <n v="0.156"/>
    <x v="1772"/>
    <d v="2014-07-06T17:13:56"/>
    <x v="8"/>
    <s v="photobooks"/>
  </r>
  <r>
    <x v="2"/>
    <s v="US"/>
    <s v="USD"/>
    <n v="1421691298"/>
    <n v="1417803298"/>
    <b v="1"/>
    <n v="19"/>
    <n v="98.78947368421052"/>
    <b v="0"/>
    <s v="photography/photobooks"/>
    <n v="6.2566666666666673E-2"/>
    <x v="1773"/>
    <d v="2015-01-19T18:14:58"/>
    <x v="8"/>
    <s v="photobooks"/>
  </r>
  <r>
    <x v="2"/>
    <s v="US"/>
    <s v="USD"/>
    <n v="1417273140"/>
    <n v="1413609292"/>
    <b v="1"/>
    <n v="13"/>
    <n v="88.307692307692307"/>
    <b v="0"/>
    <s v="photography/photobooks"/>
    <n v="0.4592"/>
    <x v="1774"/>
    <d v="2014-11-29T14:59:00"/>
    <x v="8"/>
    <s v="photobooks"/>
  </r>
  <r>
    <x v="2"/>
    <s v="US"/>
    <s v="USD"/>
    <n v="1414193160"/>
    <n v="1410305160"/>
    <b v="1"/>
    <n v="124"/>
    <n v="170.62903225806451"/>
    <b v="0"/>
    <s v="photography/photobooks"/>
    <n v="0.65101538461538466"/>
    <x v="1775"/>
    <d v="2014-10-24T23:26:00"/>
    <x v="8"/>
    <s v="photobooks"/>
  </r>
  <r>
    <x v="2"/>
    <s v="GB"/>
    <s v="GBP"/>
    <n v="1414623471"/>
    <n v="1411513071"/>
    <b v="1"/>
    <n v="4"/>
    <n v="83.75"/>
    <b v="0"/>
    <s v="photography/photobooks"/>
    <n v="6.7000000000000004E-2"/>
    <x v="1776"/>
    <d v="2014-10-29T22:57:51"/>
    <x v="8"/>
    <s v="photobooks"/>
  </r>
  <r>
    <x v="2"/>
    <s v="NL"/>
    <s v="EUR"/>
    <n v="1424421253"/>
    <n v="1421829253"/>
    <b v="1"/>
    <n v="10"/>
    <n v="65.099999999999994"/>
    <b v="0"/>
    <s v="photography/photobooks"/>
    <n v="0.135625"/>
    <x v="1777"/>
    <d v="2015-02-20T08:34:13"/>
    <x v="8"/>
    <s v="photobooks"/>
  </r>
  <r>
    <x v="2"/>
    <s v="US"/>
    <s v="USD"/>
    <n v="1427485395"/>
    <n v="1423600995"/>
    <b v="1"/>
    <n v="15"/>
    <n v="66.333333333333329"/>
    <b v="0"/>
    <s v="photography/photobooks"/>
    <n v="1.9900000000000001E-2"/>
    <x v="1778"/>
    <d v="2015-03-27T19:43:15"/>
    <x v="8"/>
    <s v="photobooks"/>
  </r>
  <r>
    <x v="2"/>
    <s v="US"/>
    <s v="USD"/>
    <n v="1472834180"/>
    <n v="1470242180"/>
    <b v="1"/>
    <n v="38"/>
    <n v="104.89473684210526"/>
    <b v="0"/>
    <s v="photography/photobooks"/>
    <n v="0.36236363636363639"/>
    <x v="1779"/>
    <d v="2016-09-02T16:36:20"/>
    <x v="8"/>
    <s v="photobooks"/>
  </r>
  <r>
    <x v="2"/>
    <s v="US"/>
    <s v="USD"/>
    <n v="1467469510"/>
    <n v="1462285510"/>
    <b v="1"/>
    <n v="152"/>
    <n v="78.440789473684205"/>
    <b v="0"/>
    <s v="photography/photobooks"/>
    <n v="0.39743333333333336"/>
    <x v="1780"/>
    <d v="2016-07-02T14:25:10"/>
    <x v="8"/>
    <s v="photobooks"/>
  </r>
  <r>
    <x v="2"/>
    <s v="US"/>
    <s v="USD"/>
    <n v="1473950945"/>
    <n v="1471272545"/>
    <b v="1"/>
    <n v="24"/>
    <n v="59.041666666666664"/>
    <b v="0"/>
    <s v="photography/photobooks"/>
    <n v="0.25763636363636366"/>
    <x v="1781"/>
    <d v="2016-09-15T14:49:05"/>
    <x v="8"/>
    <s v="photobooks"/>
  </r>
  <r>
    <x v="2"/>
    <s v="US"/>
    <s v="USD"/>
    <n v="1456062489"/>
    <n v="1453211289"/>
    <b v="1"/>
    <n v="76"/>
    <n v="71.34210526315789"/>
    <b v="0"/>
    <s v="photography/photobooks"/>
    <n v="0.15491428571428573"/>
    <x v="1782"/>
    <d v="2016-02-21T13:48:09"/>
    <x v="8"/>
    <s v="photobooks"/>
  </r>
  <r>
    <x v="2"/>
    <s v="US"/>
    <s v="USD"/>
    <n v="1432248478"/>
    <n v="1429656478"/>
    <b v="1"/>
    <n v="185"/>
    <n v="51.227027027027027"/>
    <b v="0"/>
    <s v="photography/photobooks"/>
    <n v="0.236925"/>
    <x v="1783"/>
    <d v="2015-05-21T22:47:58"/>
    <x v="8"/>
    <s v="photobooks"/>
  </r>
  <r>
    <x v="2"/>
    <s v="US"/>
    <s v="USD"/>
    <n v="1422674700"/>
    <n v="1419954240"/>
    <b v="1"/>
    <n v="33"/>
    <n v="60.242424242424242"/>
    <b v="0"/>
    <s v="photography/photobooks"/>
    <n v="0.39760000000000001"/>
    <x v="1784"/>
    <d v="2015-01-31T03:25:00"/>
    <x v="8"/>
    <s v="photobooks"/>
  </r>
  <r>
    <x v="2"/>
    <s v="US"/>
    <s v="USD"/>
    <n v="1413417600"/>
    <n v="1410750855"/>
    <b v="1"/>
    <n v="108"/>
    <n v="44.935185185185183"/>
    <b v="0"/>
    <s v="photography/photobooks"/>
    <n v="0.20220833333333332"/>
    <x v="1785"/>
    <d v="2014-10-16T00:00:00"/>
    <x v="8"/>
    <s v="photobooks"/>
  </r>
  <r>
    <x v="2"/>
    <s v="NL"/>
    <s v="EUR"/>
    <n v="1418649177"/>
    <n v="1416057177"/>
    <b v="1"/>
    <n v="29"/>
    <n v="31.206896551724139"/>
    <b v="0"/>
    <s v="photography/photobooks"/>
    <n v="0.47631578947368419"/>
    <x v="1786"/>
    <d v="2014-12-15T13:12:57"/>
    <x v="8"/>
    <s v="photobooks"/>
  </r>
  <r>
    <x v="2"/>
    <s v="US"/>
    <s v="USD"/>
    <n v="1428158637"/>
    <n v="1425570237"/>
    <b v="1"/>
    <n v="24"/>
    <n v="63.875"/>
    <b v="0"/>
    <s v="photography/photobooks"/>
    <n v="0.15329999999999999"/>
    <x v="1787"/>
    <d v="2015-04-04T14:43:57"/>
    <x v="8"/>
    <s v="photobooks"/>
  </r>
  <r>
    <x v="2"/>
    <s v="GB"/>
    <s v="GBP"/>
    <n v="1414795542"/>
    <n v="1412203542"/>
    <b v="1"/>
    <n v="4"/>
    <n v="19"/>
    <b v="0"/>
    <s v="photography/photobooks"/>
    <n v="1.3818181818181818E-2"/>
    <x v="1788"/>
    <d v="2014-10-31T22:45:42"/>
    <x v="8"/>
    <s v="photobooks"/>
  </r>
  <r>
    <x v="2"/>
    <s v="US"/>
    <s v="USD"/>
    <n v="1421042403"/>
    <n v="1415858403"/>
    <b v="1"/>
    <n v="4"/>
    <n v="10"/>
    <b v="0"/>
    <s v="photography/photobooks"/>
    <n v="5.0000000000000001E-3"/>
    <x v="1789"/>
    <d v="2015-01-12T06:00:03"/>
    <x v="8"/>
    <s v="photobooks"/>
  </r>
  <r>
    <x v="2"/>
    <s v="US"/>
    <s v="USD"/>
    <n v="1423152678"/>
    <n v="1420560678"/>
    <b v="1"/>
    <n v="15"/>
    <n v="109.06666666666666"/>
    <b v="0"/>
    <s v="photography/photobooks"/>
    <n v="4.9575757575757579E-2"/>
    <x v="1790"/>
    <d v="2015-02-05T16:11:18"/>
    <x v="8"/>
    <s v="photobooks"/>
  </r>
  <r>
    <x v="2"/>
    <s v="GB"/>
    <s v="GBP"/>
    <n v="1422553565"/>
    <n v="1417369565"/>
    <b v="1"/>
    <n v="4"/>
    <n v="26.75"/>
    <b v="0"/>
    <s v="photography/photobooks"/>
    <n v="3.5666666666666666E-2"/>
    <x v="1791"/>
    <d v="2015-01-29T17:46:05"/>
    <x v="8"/>
    <s v="photobooks"/>
  </r>
  <r>
    <x v="2"/>
    <s v="US"/>
    <s v="USD"/>
    <n v="1439189940"/>
    <n v="1435970682"/>
    <b v="1"/>
    <n v="139"/>
    <n v="109.93525179856115"/>
    <b v="0"/>
    <s v="photography/photobooks"/>
    <n v="0.61124000000000001"/>
    <x v="1792"/>
    <d v="2015-08-10T06:59:00"/>
    <x v="8"/>
    <s v="photobooks"/>
  </r>
  <r>
    <x v="2"/>
    <s v="AU"/>
    <s v="AUD"/>
    <n v="1417127040"/>
    <n v="1414531440"/>
    <b v="1"/>
    <n v="2"/>
    <n v="20"/>
    <b v="0"/>
    <s v="photography/photobooks"/>
    <n v="1.3333333333333334E-2"/>
    <x v="1793"/>
    <d v="2014-11-27T22:24:00"/>
    <x v="8"/>
    <s v="photobooks"/>
  </r>
  <r>
    <x v="2"/>
    <s v="US"/>
    <s v="USD"/>
    <n v="1423660422"/>
    <n v="1420636422"/>
    <b v="1"/>
    <n v="18"/>
    <n v="55.388888888888886"/>
    <b v="0"/>
    <s v="photography/photobooks"/>
    <n v="0.11077777777777778"/>
    <x v="1794"/>
    <d v="2015-02-11T13:13:42"/>
    <x v="8"/>
    <s v="photobooks"/>
  </r>
  <r>
    <x v="2"/>
    <s v="DE"/>
    <s v="EUR"/>
    <n v="1476460800"/>
    <n v="1473922541"/>
    <b v="1"/>
    <n v="81"/>
    <n v="133.90123456790124"/>
    <b v="0"/>
    <s v="photography/photobooks"/>
    <n v="0.38735714285714284"/>
    <x v="1795"/>
    <d v="2016-10-14T16:00:00"/>
    <x v="8"/>
    <s v="photobooks"/>
  </r>
  <r>
    <x v="2"/>
    <s v="GB"/>
    <s v="GBP"/>
    <n v="1469356366"/>
    <n v="1464172366"/>
    <b v="1"/>
    <n v="86"/>
    <n v="48.720930232558139"/>
    <b v="0"/>
    <s v="photography/photobooks"/>
    <n v="0.22052631578947368"/>
    <x v="1796"/>
    <d v="2016-07-24T10:32:46"/>
    <x v="8"/>
    <s v="photobooks"/>
  </r>
  <r>
    <x v="2"/>
    <s v="US"/>
    <s v="USD"/>
    <n v="1481809189"/>
    <n v="1479217189"/>
    <b v="1"/>
    <n v="140"/>
    <n v="48.25"/>
    <b v="0"/>
    <s v="photography/photobooks"/>
    <n v="0.67549999999999999"/>
    <x v="1797"/>
    <d v="2016-12-15T13:39:49"/>
    <x v="8"/>
    <s v="photobooks"/>
  </r>
  <r>
    <x v="2"/>
    <s v="US"/>
    <s v="USD"/>
    <n v="1454572233"/>
    <n v="1449388233"/>
    <b v="1"/>
    <n v="37"/>
    <n v="58.972972972972975"/>
    <b v="0"/>
    <s v="photography/photobooks"/>
    <n v="0.136375"/>
    <x v="1798"/>
    <d v="2016-02-04T07:50:33"/>
    <x v="8"/>
    <s v="photobooks"/>
  </r>
  <r>
    <x v="2"/>
    <s v="GB"/>
    <s v="GBP"/>
    <n v="1415740408"/>
    <n v="1414008808"/>
    <b v="1"/>
    <n v="6"/>
    <n v="11.638333333333334"/>
    <b v="0"/>
    <s v="photography/photobooks"/>
    <n v="1.7457500000000001E-2"/>
    <x v="1799"/>
    <d v="2014-11-11T21:13:28"/>
    <x v="8"/>
    <s v="photobooks"/>
  </r>
  <r>
    <x v="2"/>
    <s v="GB"/>
    <s v="GBP"/>
    <n v="1476109970"/>
    <n v="1473517970"/>
    <b v="1"/>
    <n v="113"/>
    <n v="83.716814159292042"/>
    <b v="0"/>
    <s v="photography/photobooks"/>
    <n v="0.20449632511889321"/>
    <x v="1800"/>
    <d v="2016-10-10T14:32:50"/>
    <x v="8"/>
    <s v="photobooks"/>
  </r>
  <r>
    <x v="2"/>
    <s v="GB"/>
    <s v="GBP"/>
    <n v="1450181400"/>
    <n v="1447429868"/>
    <b v="1"/>
    <n v="37"/>
    <n v="63.648648648648646"/>
    <b v="0"/>
    <s v="photography/photobooks"/>
    <n v="0.13852941176470587"/>
    <x v="1801"/>
    <d v="2015-12-15T12:10:00"/>
    <x v="8"/>
    <s v="photobooks"/>
  </r>
  <r>
    <x v="2"/>
    <s v="DE"/>
    <s v="EUR"/>
    <n v="1435442340"/>
    <n v="1433416830"/>
    <b v="1"/>
    <n v="18"/>
    <n v="94.277777777777771"/>
    <b v="0"/>
    <s v="photography/photobooks"/>
    <n v="0.48485714285714288"/>
    <x v="1802"/>
    <d v="2015-06-27T21:59:00"/>
    <x v="8"/>
    <s v="photobooks"/>
  </r>
  <r>
    <x v="2"/>
    <s v="US"/>
    <s v="USD"/>
    <n v="1423878182"/>
    <n v="1421199782"/>
    <b v="1"/>
    <n v="75"/>
    <n v="71.86666666666666"/>
    <b v="0"/>
    <s v="photography/photobooks"/>
    <n v="0.308"/>
    <x v="1803"/>
    <d v="2015-02-14T01:43:02"/>
    <x v="8"/>
    <s v="photobooks"/>
  </r>
  <r>
    <x v="2"/>
    <s v="US"/>
    <s v="USD"/>
    <n v="1447521404"/>
    <n v="1444061804"/>
    <b v="1"/>
    <n v="52"/>
    <n v="104.84615384615384"/>
    <b v="0"/>
    <s v="photography/photobooks"/>
    <n v="0.35174193548387095"/>
    <x v="1804"/>
    <d v="2015-11-14T17:16:44"/>
    <x v="8"/>
    <s v="photobooks"/>
  </r>
  <r>
    <x v="2"/>
    <s v="DE"/>
    <s v="EUR"/>
    <n v="1443808800"/>
    <n v="1441048658"/>
    <b v="1"/>
    <n v="122"/>
    <n v="67.139344262295083"/>
    <b v="0"/>
    <s v="photography/photobooks"/>
    <n v="0.36404444444444445"/>
    <x v="1805"/>
    <d v="2015-10-02T18:00:00"/>
    <x v="8"/>
    <s v="photobooks"/>
  </r>
  <r>
    <x v="2"/>
    <s v="GB"/>
    <s v="GBP"/>
    <n v="1412090349"/>
    <n v="1409066349"/>
    <b v="1"/>
    <n v="8"/>
    <n v="73.875"/>
    <b v="0"/>
    <s v="photography/photobooks"/>
    <n v="2.955E-2"/>
    <x v="1806"/>
    <d v="2014-09-30T15:19:09"/>
    <x v="8"/>
    <s v="photobooks"/>
  </r>
  <r>
    <x v="2"/>
    <s v="US"/>
    <s v="USD"/>
    <n v="1411868313"/>
    <n v="1409276313"/>
    <b v="1"/>
    <n v="8"/>
    <n v="69.125"/>
    <b v="0"/>
    <s v="photography/photobooks"/>
    <n v="0.1106"/>
    <x v="1807"/>
    <d v="2014-09-28T01:38:33"/>
    <x v="8"/>
    <s v="photobooks"/>
  </r>
  <r>
    <x v="2"/>
    <s v="US"/>
    <s v="USD"/>
    <n v="1486830030"/>
    <n v="1483806030"/>
    <b v="1"/>
    <n v="96"/>
    <n v="120.77083333333333"/>
    <b v="0"/>
    <s v="photography/photobooks"/>
    <n v="0.41407142857142859"/>
    <x v="1808"/>
    <d v="2017-02-11T16:20:30"/>
    <x v="8"/>
    <s v="photobooks"/>
  </r>
  <r>
    <x v="2"/>
    <s v="CA"/>
    <s v="CAD"/>
    <n v="1425246439"/>
    <n v="1422222439"/>
    <b v="1"/>
    <n v="9"/>
    <n v="42.222222222222221"/>
    <b v="0"/>
    <s v="photography/photobooks"/>
    <n v="0.10857142857142857"/>
    <x v="1809"/>
    <d v="2015-03-01T21:47:19"/>
    <x v="8"/>
    <s v="photobooks"/>
  </r>
  <r>
    <x v="2"/>
    <s v="US"/>
    <s v="USD"/>
    <n v="1408657826"/>
    <n v="1407621026"/>
    <b v="0"/>
    <n v="2"/>
    <n v="7.5"/>
    <b v="0"/>
    <s v="photography/photobooks"/>
    <n v="3.3333333333333333E-2"/>
    <x v="1810"/>
    <d v="2014-08-21T21:50:26"/>
    <x v="8"/>
    <s v="photobooks"/>
  </r>
  <r>
    <x v="2"/>
    <s v="US"/>
    <s v="USD"/>
    <n v="1414123200"/>
    <n v="1408962270"/>
    <b v="0"/>
    <n v="26"/>
    <n v="1.5384615384615385"/>
    <b v="0"/>
    <s v="photography/photobooks"/>
    <n v="7.407407407407407E-4"/>
    <x v="1811"/>
    <d v="2014-10-24T04:00:00"/>
    <x v="8"/>
    <s v="photobooks"/>
  </r>
  <r>
    <x v="2"/>
    <s v="GB"/>
    <s v="GBP"/>
    <n v="1467531536"/>
    <n v="1464939536"/>
    <b v="0"/>
    <n v="23"/>
    <n v="37.608695652173914"/>
    <b v="0"/>
    <s v="photography/photobooks"/>
    <n v="0.13307692307692306"/>
    <x v="1812"/>
    <d v="2016-07-03T07:38:56"/>
    <x v="8"/>
    <s v="photobooks"/>
  </r>
  <r>
    <x v="2"/>
    <s v="GB"/>
    <s v="GBP"/>
    <n v="1407532812"/>
    <n v="1404940812"/>
    <b v="0"/>
    <n v="0"/>
    <s v=""/>
    <b v="0"/>
    <s v="photography/photobooks"/>
    <n v="0"/>
    <x v="1813"/>
    <d v="2014-08-08T21:20:12"/>
    <x v="8"/>
    <s v="photobooks"/>
  </r>
  <r>
    <x v="2"/>
    <s v="GB"/>
    <s v="GBP"/>
    <n v="1425108736"/>
    <n v="1422516736"/>
    <b v="0"/>
    <n v="140"/>
    <n v="42.157142857142858"/>
    <b v="0"/>
    <s v="photography/photobooks"/>
    <n v="0.49183333333333334"/>
    <x v="1814"/>
    <d v="2015-02-28T07:32:16"/>
    <x v="8"/>
    <s v="photobooks"/>
  </r>
  <r>
    <x v="2"/>
    <s v="US"/>
    <s v="USD"/>
    <n v="1435787137"/>
    <n v="1434577537"/>
    <b v="0"/>
    <n v="0"/>
    <s v=""/>
    <b v="0"/>
    <s v="photography/photobooks"/>
    <n v="0"/>
    <x v="1815"/>
    <d v="2015-07-01T21:45:37"/>
    <x v="8"/>
    <s v="photobooks"/>
  </r>
  <r>
    <x v="2"/>
    <s v="CH"/>
    <s v="CHF"/>
    <n v="1469473200"/>
    <n v="1467061303"/>
    <b v="0"/>
    <n v="6"/>
    <n v="84.833333333333329"/>
    <b v="0"/>
    <s v="photography/photobooks"/>
    <n v="2.036E-2"/>
    <x v="1816"/>
    <d v="2016-07-25T19:00:00"/>
    <x v="8"/>
    <s v="photobooks"/>
  </r>
  <r>
    <x v="2"/>
    <s v="US"/>
    <s v="USD"/>
    <n v="1485759540"/>
    <n v="1480607607"/>
    <b v="0"/>
    <n v="100"/>
    <n v="94.19"/>
    <b v="0"/>
    <s v="photography/photobooks"/>
    <n v="0.52327777777777773"/>
    <x v="1817"/>
    <d v="2017-01-30T06:59:00"/>
    <x v="8"/>
    <s v="photobooks"/>
  </r>
  <r>
    <x v="2"/>
    <s v="US"/>
    <s v="USD"/>
    <n v="1428035850"/>
    <n v="1425447450"/>
    <b v="0"/>
    <n v="0"/>
    <s v=""/>
    <b v="0"/>
    <s v="photography/photobooks"/>
    <n v="0"/>
    <x v="1818"/>
    <d v="2015-04-03T04:37:30"/>
    <x v="8"/>
    <s v="photobooks"/>
  </r>
  <r>
    <x v="2"/>
    <s v="US"/>
    <s v="USD"/>
    <n v="1406743396"/>
    <n v="1404151396"/>
    <b v="0"/>
    <n v="4"/>
    <n v="6.25"/>
    <b v="0"/>
    <s v="photography/photobooks"/>
    <n v="2.0833333333333332E-2"/>
    <x v="1819"/>
    <d v="2014-07-30T18:03:16"/>
    <x v="8"/>
    <s v="photobooks"/>
  </r>
  <r>
    <x v="2"/>
    <s v="US"/>
    <s v="USD"/>
    <n v="1427850090"/>
    <n v="1425261690"/>
    <b v="0"/>
    <n v="8"/>
    <n v="213.375"/>
    <b v="0"/>
    <s v="photography/photobooks"/>
    <n v="6.565384615384616E-2"/>
    <x v="1820"/>
    <d v="2015-04-01T01:01:30"/>
    <x v="8"/>
    <s v="photobooks"/>
  </r>
  <r>
    <x v="0"/>
    <s v="US"/>
    <s v="USD"/>
    <n v="1330760367"/>
    <n v="1326872367"/>
    <b v="0"/>
    <n v="57"/>
    <n v="59.162280701754383"/>
    <b v="1"/>
    <s v="music/rock"/>
    <n v="1.3489"/>
    <x v="1821"/>
    <d v="2012-03-03T07:39:27"/>
    <x v="4"/>
    <s v="rock"/>
  </r>
  <r>
    <x v="0"/>
    <s v="CA"/>
    <s v="CAD"/>
    <n v="1391194860"/>
    <n v="1388084862"/>
    <b v="0"/>
    <n v="11"/>
    <n v="27.272727272727273"/>
    <b v="1"/>
    <s v="music/rock"/>
    <n v="1"/>
    <x v="1822"/>
    <d v="2014-01-31T19:01:00"/>
    <x v="4"/>
    <s v="rock"/>
  </r>
  <r>
    <x v="0"/>
    <s v="US"/>
    <s v="USD"/>
    <n v="1351095976"/>
    <n v="1348503976"/>
    <b v="0"/>
    <n v="33"/>
    <n v="24.575757575757574"/>
    <b v="1"/>
    <s v="music/rock"/>
    <n v="1.1585714285714286"/>
    <x v="1823"/>
    <d v="2012-10-24T16:26:16"/>
    <x v="4"/>
    <s v="rock"/>
  </r>
  <r>
    <x v="0"/>
    <s v="US"/>
    <s v="USD"/>
    <n v="1389146880"/>
    <n v="1387403967"/>
    <b v="0"/>
    <n v="40"/>
    <n v="75.05"/>
    <b v="1"/>
    <s v="music/rock"/>
    <n v="1.0006666666666666"/>
    <x v="1824"/>
    <d v="2014-01-08T02:08:00"/>
    <x v="4"/>
    <s v="rock"/>
  </r>
  <r>
    <x v="0"/>
    <s v="US"/>
    <s v="USD"/>
    <n v="1373572903"/>
    <n v="1371585703"/>
    <b v="0"/>
    <n v="50"/>
    <n v="42.02"/>
    <b v="1"/>
    <s v="music/rock"/>
    <n v="1.0505"/>
    <x v="1825"/>
    <d v="2013-07-11T20:01:43"/>
    <x v="4"/>
    <s v="rock"/>
  </r>
  <r>
    <x v="0"/>
    <s v="US"/>
    <s v="USD"/>
    <n v="1392675017"/>
    <n v="1390083017"/>
    <b v="0"/>
    <n v="38"/>
    <n v="53.157894736842103"/>
    <b v="1"/>
    <s v="music/rock"/>
    <n v="1.01"/>
    <x v="1826"/>
    <d v="2014-02-17T22:10:17"/>
    <x v="4"/>
    <s v="rock"/>
  </r>
  <r>
    <x v="0"/>
    <s v="US"/>
    <s v="USD"/>
    <n v="1299138561"/>
    <n v="1294818561"/>
    <b v="0"/>
    <n v="96"/>
    <n v="83.885416666666671"/>
    <b v="1"/>
    <s v="music/rock"/>
    <n v="1.0066250000000001"/>
    <x v="1827"/>
    <d v="2011-03-03T07:49:21"/>
    <x v="4"/>
    <s v="rock"/>
  </r>
  <r>
    <x v="0"/>
    <s v="US"/>
    <s v="USD"/>
    <n v="1399672800"/>
    <n v="1396906530"/>
    <b v="0"/>
    <n v="48"/>
    <n v="417.33333333333331"/>
    <b v="1"/>
    <s v="music/rock"/>
    <n v="1.0016"/>
    <x v="1828"/>
    <d v="2014-05-09T22:00:00"/>
    <x v="4"/>
    <s v="rock"/>
  </r>
  <r>
    <x v="0"/>
    <s v="US"/>
    <s v="USD"/>
    <n v="1295647200"/>
    <n v="1291428371"/>
    <b v="0"/>
    <n v="33"/>
    <n v="75.765151515151516"/>
    <b v="1"/>
    <s v="music/rock"/>
    <n v="1.6668333333333334"/>
    <x v="1829"/>
    <d v="2011-01-21T22:00:00"/>
    <x v="4"/>
    <s v="rock"/>
  </r>
  <r>
    <x v="0"/>
    <s v="US"/>
    <s v="USD"/>
    <n v="1393259107"/>
    <n v="1390667107"/>
    <b v="0"/>
    <n v="226"/>
    <n v="67.389380530973455"/>
    <b v="1"/>
    <s v="music/rock"/>
    <n v="1.0153333333333334"/>
    <x v="1830"/>
    <d v="2014-02-24T16:25:07"/>
    <x v="4"/>
    <s v="rock"/>
  </r>
  <r>
    <x v="0"/>
    <s v="US"/>
    <s v="USD"/>
    <n v="1336866863"/>
    <n v="1335570863"/>
    <b v="0"/>
    <n v="14"/>
    <n v="73.571428571428569"/>
    <b v="1"/>
    <s v="music/rock"/>
    <n v="1.03"/>
    <x v="1831"/>
    <d v="2012-05-12T23:54:23"/>
    <x v="4"/>
    <s v="rock"/>
  </r>
  <r>
    <x v="0"/>
    <s v="US"/>
    <s v="USD"/>
    <n v="1299243427"/>
    <n v="1296651427"/>
    <b v="0"/>
    <n v="20"/>
    <n v="25"/>
    <b v="1"/>
    <s v="music/rock"/>
    <n v="1.4285714285714286"/>
    <x v="1832"/>
    <d v="2011-03-04T12:57:07"/>
    <x v="4"/>
    <s v="rock"/>
  </r>
  <r>
    <x v="0"/>
    <s v="US"/>
    <s v="USD"/>
    <n v="1362211140"/>
    <n v="1359421403"/>
    <b v="0"/>
    <n v="25"/>
    <n v="42"/>
    <b v="1"/>
    <s v="music/rock"/>
    <n v="2.625"/>
    <x v="1833"/>
    <d v="2013-03-02T07:59:00"/>
    <x v="4"/>
    <s v="rock"/>
  </r>
  <r>
    <x v="0"/>
    <s v="US"/>
    <s v="USD"/>
    <n v="1422140895"/>
    <n v="1418684895"/>
    <b v="0"/>
    <n v="90"/>
    <n v="131.16666666666666"/>
    <b v="1"/>
    <s v="music/rock"/>
    <n v="1.1805000000000001"/>
    <x v="1834"/>
    <d v="2015-01-24T23:08:15"/>
    <x v="4"/>
    <s v="rock"/>
  </r>
  <r>
    <x v="0"/>
    <s v="GB"/>
    <s v="GBP"/>
    <n v="1459439471"/>
    <n v="1456851071"/>
    <b v="0"/>
    <n v="11"/>
    <n v="47.272727272727273"/>
    <b v="1"/>
    <s v="music/rock"/>
    <n v="1.04"/>
    <x v="1835"/>
    <d v="2016-03-31T15:51:11"/>
    <x v="4"/>
    <s v="rock"/>
  </r>
  <r>
    <x v="0"/>
    <s v="US"/>
    <s v="USD"/>
    <n v="1361129129"/>
    <n v="1359660329"/>
    <b v="0"/>
    <n v="55"/>
    <n v="182.12727272727273"/>
    <b v="1"/>
    <s v="music/rock"/>
    <n v="2.0034000000000001"/>
    <x v="1836"/>
    <d v="2013-02-17T19:25:29"/>
    <x v="4"/>
    <s v="rock"/>
  </r>
  <r>
    <x v="0"/>
    <s v="US"/>
    <s v="USD"/>
    <n v="1332029335"/>
    <n v="1326848935"/>
    <b v="0"/>
    <n v="30"/>
    <n v="61.366666666666667"/>
    <b v="1"/>
    <s v="music/rock"/>
    <n v="3.0683333333333334"/>
    <x v="1837"/>
    <d v="2012-03-18T00:08:55"/>
    <x v="4"/>
    <s v="rock"/>
  </r>
  <r>
    <x v="0"/>
    <s v="US"/>
    <s v="USD"/>
    <n v="1317438000"/>
    <n v="1314989557"/>
    <b v="0"/>
    <n v="28"/>
    <n v="35.767499999999998"/>
    <b v="1"/>
    <s v="music/rock"/>
    <n v="1.00149"/>
    <x v="1838"/>
    <d v="2011-10-01T03:00:00"/>
    <x v="4"/>
    <s v="rock"/>
  </r>
  <r>
    <x v="0"/>
    <s v="US"/>
    <s v="USD"/>
    <n v="1475342382"/>
    <n v="1472750382"/>
    <b v="0"/>
    <n v="45"/>
    <n v="45.62222222222222"/>
    <b v="1"/>
    <s v="music/rock"/>
    <n v="2.0529999999999999"/>
    <x v="1839"/>
    <d v="2016-10-01T17:19:42"/>
    <x v="4"/>
    <s v="rock"/>
  </r>
  <r>
    <x v="0"/>
    <s v="US"/>
    <s v="USD"/>
    <n v="1367902740"/>
    <n v="1366251510"/>
    <b v="0"/>
    <n v="13"/>
    <n v="75.384615384615387"/>
    <b v="1"/>
    <s v="music/rock"/>
    <n v="1.0888888888888888"/>
    <x v="1840"/>
    <d v="2013-05-07T04:59:00"/>
    <x v="4"/>
    <s v="rock"/>
  </r>
  <r>
    <x v="0"/>
    <s v="US"/>
    <s v="USD"/>
    <n v="1400561940"/>
    <n v="1397679445"/>
    <b v="0"/>
    <n v="40"/>
    <n v="50.875"/>
    <b v="1"/>
    <s v="music/rock"/>
    <n v="1.0175000000000001"/>
    <x v="1841"/>
    <d v="2014-05-20T04:59:00"/>
    <x v="4"/>
    <s v="rock"/>
  </r>
  <r>
    <x v="0"/>
    <s v="US"/>
    <s v="USD"/>
    <n v="1425275940"/>
    <n v="1422371381"/>
    <b v="0"/>
    <n v="21"/>
    <n v="119.28571428571429"/>
    <b v="1"/>
    <s v="music/rock"/>
    <n v="1.2524999999999999"/>
    <x v="1842"/>
    <d v="2015-03-02T05:59:00"/>
    <x v="4"/>
    <s v="rock"/>
  </r>
  <r>
    <x v="0"/>
    <s v="US"/>
    <s v="USD"/>
    <n v="1298245954"/>
    <n v="1295653954"/>
    <b v="0"/>
    <n v="134"/>
    <n v="92.541865671641801"/>
    <b v="1"/>
    <s v="music/rock"/>
    <n v="1.2400610000000001"/>
    <x v="1843"/>
    <d v="2011-02-20T23:52:34"/>
    <x v="4"/>
    <s v="rock"/>
  </r>
  <r>
    <x v="0"/>
    <s v="US"/>
    <s v="USD"/>
    <n v="1307761200"/>
    <n v="1304464914"/>
    <b v="0"/>
    <n v="20"/>
    <n v="76.05"/>
    <b v="1"/>
    <s v="music/rock"/>
    <n v="1.014"/>
    <x v="1844"/>
    <d v="2011-06-11T03:00:00"/>
    <x v="4"/>
    <s v="rock"/>
  </r>
  <r>
    <x v="0"/>
    <s v="US"/>
    <s v="USD"/>
    <n v="1466139300"/>
    <n v="1464854398"/>
    <b v="0"/>
    <n v="19"/>
    <n v="52.631578947368418"/>
    <b v="1"/>
    <s v="music/rock"/>
    <n v="1"/>
    <x v="1845"/>
    <d v="2016-06-17T04:55:00"/>
    <x v="4"/>
    <s v="rock"/>
  </r>
  <r>
    <x v="0"/>
    <s v="US"/>
    <s v="USD"/>
    <n v="1355585777"/>
    <n v="1352993777"/>
    <b v="0"/>
    <n v="209"/>
    <n v="98.990430622009569"/>
    <b v="1"/>
    <s v="music/rock"/>
    <n v="1.3792666666666666"/>
    <x v="1846"/>
    <d v="2012-12-15T15:36:17"/>
    <x v="4"/>
    <s v="rock"/>
  </r>
  <r>
    <x v="0"/>
    <s v="US"/>
    <s v="USD"/>
    <n v="1429594832"/>
    <n v="1427780432"/>
    <b v="0"/>
    <n v="38"/>
    <n v="79.526315789473685"/>
    <b v="1"/>
    <s v="music/rock"/>
    <n v="1.2088000000000001"/>
    <x v="1847"/>
    <d v="2015-04-21T05:40:32"/>
    <x v="4"/>
    <s v="rock"/>
  </r>
  <r>
    <x v="0"/>
    <s v="US"/>
    <s v="USD"/>
    <n v="1312095540"/>
    <n v="1306608888"/>
    <b v="0"/>
    <n v="24"/>
    <n v="134.20833333333334"/>
    <b v="1"/>
    <s v="music/rock"/>
    <n v="1.0736666666666668"/>
    <x v="1848"/>
    <d v="2011-07-31T06:59:00"/>
    <x v="4"/>
    <s v="rock"/>
  </r>
  <r>
    <x v="0"/>
    <s v="US"/>
    <s v="USD"/>
    <n v="1350505059"/>
    <n v="1347913059"/>
    <b v="0"/>
    <n v="8"/>
    <n v="37.625"/>
    <b v="1"/>
    <s v="music/rock"/>
    <n v="1.0033333333333334"/>
    <x v="1849"/>
    <d v="2012-10-17T20:17:39"/>
    <x v="4"/>
    <s v="rock"/>
  </r>
  <r>
    <x v="0"/>
    <s v="US"/>
    <s v="USD"/>
    <n v="1405033300"/>
    <n v="1402441300"/>
    <b v="0"/>
    <n v="179"/>
    <n v="51.044692737430168"/>
    <b v="1"/>
    <s v="music/rock"/>
    <n v="1.0152222222222222"/>
    <x v="1850"/>
    <d v="2014-07-10T23:01:40"/>
    <x v="4"/>
    <s v="rock"/>
  </r>
  <r>
    <x v="0"/>
    <s v="US"/>
    <s v="USD"/>
    <n v="1406509200"/>
    <n v="1404769538"/>
    <b v="0"/>
    <n v="26"/>
    <n v="50.03846153846154"/>
    <b v="1"/>
    <s v="music/rock"/>
    <n v="1.0007692307692309"/>
    <x v="1851"/>
    <d v="2014-07-28T01:00:00"/>
    <x v="4"/>
    <s v="rock"/>
  </r>
  <r>
    <x v="0"/>
    <s v="US"/>
    <s v="USD"/>
    <n v="1429920000"/>
    <n v="1426703452"/>
    <b v="0"/>
    <n v="131"/>
    <n v="133.93129770992365"/>
    <b v="1"/>
    <s v="music/rock"/>
    <n v="1.1696666666666666"/>
    <x v="1852"/>
    <d v="2015-04-25T00:00:00"/>
    <x v="4"/>
    <s v="rock"/>
  </r>
  <r>
    <x v="0"/>
    <s v="US"/>
    <s v="USD"/>
    <n v="1352860017"/>
    <n v="1348536417"/>
    <b v="0"/>
    <n v="14"/>
    <n v="58.214285714285715"/>
    <b v="1"/>
    <s v="music/rock"/>
    <n v="1.01875"/>
    <x v="1853"/>
    <d v="2012-11-14T02:26:57"/>
    <x v="4"/>
    <s v="rock"/>
  </r>
  <r>
    <x v="0"/>
    <s v="US"/>
    <s v="USD"/>
    <n v="1369355437"/>
    <n v="1366763437"/>
    <b v="0"/>
    <n v="174"/>
    <n v="88.037643678160919"/>
    <b v="1"/>
    <s v="music/rock"/>
    <n v="1.0212366666666666"/>
    <x v="1854"/>
    <d v="2013-05-24T00:30:37"/>
    <x v="4"/>
    <s v="rock"/>
  </r>
  <r>
    <x v="0"/>
    <s v="CA"/>
    <s v="CAD"/>
    <n v="1389012940"/>
    <n v="1385124940"/>
    <b v="0"/>
    <n v="191"/>
    <n v="70.576753926701571"/>
    <b v="1"/>
    <s v="music/rock"/>
    <n v="1.5405897142857143"/>
    <x v="1855"/>
    <d v="2014-01-06T12:55:40"/>
    <x v="4"/>
    <s v="rock"/>
  </r>
  <r>
    <x v="0"/>
    <s v="US"/>
    <s v="USD"/>
    <n v="1405715472"/>
    <n v="1403901072"/>
    <b v="0"/>
    <n v="38"/>
    <n v="53.289473684210527"/>
    <b v="1"/>
    <s v="music/rock"/>
    <n v="1.0125"/>
    <x v="1856"/>
    <d v="2014-07-18T20:31:12"/>
    <x v="4"/>
    <s v="rock"/>
  </r>
  <r>
    <x v="0"/>
    <s v="US"/>
    <s v="USD"/>
    <n v="1410546413"/>
    <n v="1407954413"/>
    <b v="0"/>
    <n v="22"/>
    <n v="136.36363636363637"/>
    <b v="1"/>
    <s v="music/rock"/>
    <n v="1"/>
    <x v="1857"/>
    <d v="2014-09-12T18:26:53"/>
    <x v="4"/>
    <s v="rock"/>
  </r>
  <r>
    <x v="0"/>
    <s v="US"/>
    <s v="USD"/>
    <n v="1324014521"/>
    <n v="1318826921"/>
    <b v="0"/>
    <n v="149"/>
    <n v="40.547315436241611"/>
    <b v="1"/>
    <s v="music/rock"/>
    <n v="1.0874800874800874"/>
    <x v="1858"/>
    <d v="2011-12-16T05:48:41"/>
    <x v="4"/>
    <s v="rock"/>
  </r>
  <r>
    <x v="0"/>
    <s v="US"/>
    <s v="USD"/>
    <n v="1316716129"/>
    <n v="1314124129"/>
    <b v="0"/>
    <n v="56"/>
    <n v="70.625"/>
    <b v="1"/>
    <s v="music/rock"/>
    <n v="1.3183333333333334"/>
    <x v="1859"/>
    <d v="2011-09-22T18:28:49"/>
    <x v="4"/>
    <s v="rock"/>
  </r>
  <r>
    <x v="0"/>
    <s v="US"/>
    <s v="USD"/>
    <n v="1391706084"/>
    <n v="1389891684"/>
    <b v="0"/>
    <n v="19"/>
    <n v="52.684210526315788"/>
    <b v="1"/>
    <s v="music/rock"/>
    <n v="1.3346666666666667"/>
    <x v="1860"/>
    <d v="2014-02-06T17:01:24"/>
    <x v="4"/>
    <s v="rock"/>
  </r>
  <r>
    <x v="2"/>
    <s v="GB"/>
    <s v="GBP"/>
    <n v="1422256341"/>
    <n v="1419664341"/>
    <b v="0"/>
    <n v="0"/>
    <s v=""/>
    <b v="0"/>
    <s v="games/mobile games"/>
    <n v="0"/>
    <x v="1861"/>
    <d v="2015-01-26T07:12:21"/>
    <x v="6"/>
    <s v="mobile games"/>
  </r>
  <r>
    <x v="2"/>
    <s v="US"/>
    <s v="USD"/>
    <n v="1488958200"/>
    <n v="1484912974"/>
    <b v="0"/>
    <n v="16"/>
    <n v="90.9375"/>
    <b v="0"/>
    <s v="games/mobile games"/>
    <n v="8.0833333333333326E-2"/>
    <x v="1862"/>
    <d v="2017-03-08T07:30:00"/>
    <x v="6"/>
    <s v="mobile games"/>
  </r>
  <r>
    <x v="2"/>
    <s v="US"/>
    <s v="USD"/>
    <n v="1402600085"/>
    <n v="1400008085"/>
    <b v="0"/>
    <n v="2"/>
    <n v="5"/>
    <b v="0"/>
    <s v="games/mobile games"/>
    <n v="4.0000000000000001E-3"/>
    <x v="1863"/>
    <d v="2014-06-12T19:08:05"/>
    <x v="6"/>
    <s v="mobile games"/>
  </r>
  <r>
    <x v="2"/>
    <s v="US"/>
    <s v="USD"/>
    <n v="1399223500"/>
    <n v="1396631500"/>
    <b v="0"/>
    <n v="48"/>
    <n v="58.083333333333336"/>
    <b v="0"/>
    <s v="games/mobile games"/>
    <n v="0.42892307692307691"/>
    <x v="1864"/>
    <d v="2014-05-04T17:11:40"/>
    <x v="6"/>
    <s v="mobile games"/>
  </r>
  <r>
    <x v="2"/>
    <s v="GB"/>
    <s v="GBP"/>
    <n v="1478425747"/>
    <n v="1475398147"/>
    <b v="0"/>
    <n v="2"/>
    <n v="2"/>
    <b v="0"/>
    <s v="games/mobile games"/>
    <n v="3.6363636363636364E-5"/>
    <x v="1865"/>
    <d v="2016-11-06T09:49:07"/>
    <x v="6"/>
    <s v="mobile games"/>
  </r>
  <r>
    <x v="2"/>
    <s v="US"/>
    <s v="USD"/>
    <n v="1488340800"/>
    <n v="1483768497"/>
    <b v="0"/>
    <n v="2"/>
    <n v="62.5"/>
    <b v="0"/>
    <s v="games/mobile games"/>
    <n v="5.0000000000000001E-3"/>
    <x v="1866"/>
    <d v="2017-03-01T04:00:00"/>
    <x v="6"/>
    <s v="mobile games"/>
  </r>
  <r>
    <x v="2"/>
    <s v="US"/>
    <s v="USD"/>
    <n v="1478383912"/>
    <n v="1475791912"/>
    <b v="0"/>
    <n v="1"/>
    <n v="10"/>
    <b v="0"/>
    <s v="games/mobile games"/>
    <n v="5.0000000000000001E-4"/>
    <x v="1867"/>
    <d v="2016-11-05T22:11:52"/>
    <x v="6"/>
    <s v="mobile games"/>
  </r>
  <r>
    <x v="2"/>
    <s v="US"/>
    <s v="USD"/>
    <n v="1450166340"/>
    <n v="1448044925"/>
    <b v="0"/>
    <n v="17"/>
    <n v="71.588235294117652"/>
    <b v="0"/>
    <s v="games/mobile games"/>
    <n v="4.8680000000000001E-2"/>
    <x v="1868"/>
    <d v="2015-12-15T07:59:00"/>
    <x v="6"/>
    <s v="mobile games"/>
  </r>
  <r>
    <x v="2"/>
    <s v="US"/>
    <s v="USD"/>
    <n v="1483488249"/>
    <n v="1480896249"/>
    <b v="0"/>
    <n v="0"/>
    <s v=""/>
    <b v="0"/>
    <s v="games/mobile games"/>
    <n v="0"/>
    <x v="1869"/>
    <d v="2017-01-04T00:04:09"/>
    <x v="6"/>
    <s v="mobile games"/>
  </r>
  <r>
    <x v="2"/>
    <s v="US"/>
    <s v="USD"/>
    <n v="1454213820"/>
    <n v="1451723535"/>
    <b v="0"/>
    <n v="11"/>
    <n v="32.81818181818182"/>
    <b v="0"/>
    <s v="games/mobile games"/>
    <n v="0.10314285714285715"/>
    <x v="1870"/>
    <d v="2016-01-31T04:17:00"/>
    <x v="6"/>
    <s v="mobile games"/>
  </r>
  <r>
    <x v="2"/>
    <s v="US"/>
    <s v="USD"/>
    <n v="1416512901"/>
    <n v="1413053301"/>
    <b v="0"/>
    <n v="95"/>
    <n v="49.11578947368421"/>
    <b v="0"/>
    <s v="games/mobile games"/>
    <n v="0.7178461538461538"/>
    <x v="1871"/>
    <d v="2014-11-20T19:48:21"/>
    <x v="6"/>
    <s v="mobile games"/>
  </r>
  <r>
    <x v="2"/>
    <s v="US"/>
    <s v="USD"/>
    <n v="1435633602"/>
    <n v="1433041602"/>
    <b v="0"/>
    <n v="13"/>
    <n v="16.307692307692307"/>
    <b v="0"/>
    <s v="games/mobile games"/>
    <n v="1.06E-2"/>
    <x v="1872"/>
    <d v="2015-06-30T03:06:42"/>
    <x v="6"/>
    <s v="mobile games"/>
  </r>
  <r>
    <x v="2"/>
    <s v="CA"/>
    <s v="CAD"/>
    <n v="1436373900"/>
    <n v="1433861210"/>
    <b v="0"/>
    <n v="2"/>
    <n v="18"/>
    <b v="0"/>
    <s v="games/mobile games"/>
    <n v="4.4999999999999997E-3"/>
    <x v="1873"/>
    <d v="2015-07-08T16:45:00"/>
    <x v="6"/>
    <s v="mobile games"/>
  </r>
  <r>
    <x v="2"/>
    <s v="US"/>
    <s v="USD"/>
    <n v="1467155733"/>
    <n v="1465427733"/>
    <b v="0"/>
    <n v="2"/>
    <n v="13"/>
    <b v="0"/>
    <s v="games/mobile games"/>
    <n v="1.6249999999999999E-4"/>
    <x v="1874"/>
    <d v="2016-06-28T23:15:33"/>
    <x v="6"/>
    <s v="mobile games"/>
  </r>
  <r>
    <x v="2"/>
    <s v="US"/>
    <s v="USD"/>
    <n v="1470519308"/>
    <n v="1465335308"/>
    <b v="0"/>
    <n v="3"/>
    <n v="17"/>
    <b v="0"/>
    <s v="games/mobile games"/>
    <n v="5.1000000000000004E-3"/>
    <x v="1875"/>
    <d v="2016-08-06T21:35:08"/>
    <x v="6"/>
    <s v="mobile games"/>
  </r>
  <r>
    <x v="2"/>
    <s v="AU"/>
    <s v="AUD"/>
    <n v="1402901405"/>
    <n v="1400309405"/>
    <b v="0"/>
    <n v="0"/>
    <s v=""/>
    <b v="0"/>
    <s v="games/mobile games"/>
    <n v="0"/>
    <x v="1876"/>
    <d v="2014-06-16T06:50:05"/>
    <x v="6"/>
    <s v="mobile games"/>
  </r>
  <r>
    <x v="2"/>
    <s v="US"/>
    <s v="USD"/>
    <n v="1425170525"/>
    <n v="1422664925"/>
    <b v="0"/>
    <n v="0"/>
    <s v=""/>
    <b v="0"/>
    <s v="games/mobile games"/>
    <n v="0"/>
    <x v="1877"/>
    <d v="2015-03-01T00:42:05"/>
    <x v="6"/>
    <s v="mobile games"/>
  </r>
  <r>
    <x v="2"/>
    <s v="AU"/>
    <s v="AUD"/>
    <n v="1402618355"/>
    <n v="1400026355"/>
    <b v="0"/>
    <n v="0"/>
    <s v=""/>
    <b v="0"/>
    <s v="games/mobile games"/>
    <n v="0"/>
    <x v="1878"/>
    <d v="2014-06-13T00:12:35"/>
    <x v="6"/>
    <s v="mobile games"/>
  </r>
  <r>
    <x v="2"/>
    <s v="ES"/>
    <s v="EUR"/>
    <n v="1457966129"/>
    <n v="1455377729"/>
    <b v="0"/>
    <n v="2"/>
    <n v="3"/>
    <b v="0"/>
    <s v="games/mobile games"/>
    <n v="1.1999999999999999E-3"/>
    <x v="1879"/>
    <d v="2016-03-14T14:35:29"/>
    <x v="6"/>
    <s v="mobile games"/>
  </r>
  <r>
    <x v="2"/>
    <s v="GB"/>
    <s v="GBP"/>
    <n v="1459341380"/>
    <n v="1456839380"/>
    <b v="0"/>
    <n v="24"/>
    <n v="41.833333333333336"/>
    <b v="0"/>
    <s v="games/mobile games"/>
    <n v="0.20080000000000001"/>
    <x v="1880"/>
    <d v="2016-03-30T12:36:20"/>
    <x v="6"/>
    <s v="mobile games"/>
  </r>
  <r>
    <x v="0"/>
    <s v="US"/>
    <s v="USD"/>
    <n v="1425955189"/>
    <n v="1423366789"/>
    <b v="0"/>
    <n v="70"/>
    <n v="49.338428571428572"/>
    <b v="1"/>
    <s v="music/indie rock"/>
    <n v="1.726845"/>
    <x v="1881"/>
    <d v="2015-03-10T02:39:49"/>
    <x v="4"/>
    <s v="indie rock"/>
  </r>
  <r>
    <x v="0"/>
    <s v="US"/>
    <s v="USD"/>
    <n v="1341964080"/>
    <n v="1339109212"/>
    <b v="0"/>
    <n v="81"/>
    <n v="41.728395061728392"/>
    <b v="1"/>
    <s v="music/indie rock"/>
    <n v="1.008955223880597"/>
    <x v="1882"/>
    <d v="2012-07-10T23:48:00"/>
    <x v="4"/>
    <s v="indie rock"/>
  </r>
  <r>
    <x v="0"/>
    <s v="US"/>
    <s v="USD"/>
    <n v="1333921508"/>
    <n v="1331333108"/>
    <b v="0"/>
    <n v="32"/>
    <n v="32.71875"/>
    <b v="1"/>
    <s v="music/indie rock"/>
    <n v="1.0480480480480481"/>
    <x v="1883"/>
    <d v="2012-04-08T21:45:08"/>
    <x v="4"/>
    <s v="indie rock"/>
  </r>
  <r>
    <x v="0"/>
    <s v="US"/>
    <s v="USD"/>
    <n v="1354017600"/>
    <n v="1350967535"/>
    <b v="0"/>
    <n v="26"/>
    <n v="51.96153846153846"/>
    <b v="1"/>
    <s v="music/indie rock"/>
    <n v="1.351"/>
    <x v="1884"/>
    <d v="2012-11-27T12:00:00"/>
    <x v="4"/>
    <s v="indie rock"/>
  </r>
  <r>
    <x v="0"/>
    <s v="US"/>
    <s v="USD"/>
    <n v="1344636000"/>
    <n v="1341800110"/>
    <b v="0"/>
    <n v="105"/>
    <n v="50.685714285714283"/>
    <b v="1"/>
    <s v="music/indie rock"/>
    <n v="1.1632786885245903"/>
    <x v="1885"/>
    <d v="2012-08-10T22:00:00"/>
    <x v="4"/>
    <s v="indie rock"/>
  </r>
  <r>
    <x v="0"/>
    <s v="US"/>
    <s v="USD"/>
    <n v="1415832338"/>
    <n v="1413236738"/>
    <b v="0"/>
    <n v="29"/>
    <n v="42.241379310344826"/>
    <b v="1"/>
    <s v="music/indie rock"/>
    <n v="1.0208333333333333"/>
    <x v="1886"/>
    <d v="2014-11-12T22:45:38"/>
    <x v="4"/>
    <s v="indie rock"/>
  </r>
  <r>
    <x v="0"/>
    <s v="ES"/>
    <s v="EUR"/>
    <n v="1449178200"/>
    <n v="1447614732"/>
    <b v="0"/>
    <n v="8"/>
    <n v="416.875"/>
    <b v="1"/>
    <s v="music/indie rock"/>
    <n v="1.1116666666666666"/>
    <x v="1887"/>
    <d v="2015-12-03T21:30:00"/>
    <x v="4"/>
    <s v="indie rock"/>
  </r>
  <r>
    <x v="0"/>
    <s v="US"/>
    <s v="USD"/>
    <n v="1275368340"/>
    <n v="1272692732"/>
    <b v="0"/>
    <n v="89"/>
    <n v="46.651685393258425"/>
    <b v="1"/>
    <s v="music/indie rock"/>
    <n v="1.6608000000000001"/>
    <x v="1888"/>
    <d v="2010-06-01T04:59:00"/>
    <x v="4"/>
    <s v="indie rock"/>
  </r>
  <r>
    <x v="0"/>
    <s v="US"/>
    <s v="USD"/>
    <n v="1363024946"/>
    <n v="1359140546"/>
    <b v="0"/>
    <n v="44"/>
    <n v="48.454545454545453"/>
    <b v="1"/>
    <s v="music/indie rock"/>
    <n v="1.0660000000000001"/>
    <x v="1889"/>
    <d v="2013-03-11T18:02:26"/>
    <x v="4"/>
    <s v="indie rock"/>
  </r>
  <r>
    <x v="0"/>
    <s v="US"/>
    <s v="USD"/>
    <n v="1355597528"/>
    <n v="1353005528"/>
    <b v="0"/>
    <n v="246"/>
    <n v="70.5289837398374"/>
    <b v="1"/>
    <s v="music/indie rock"/>
    <n v="1.4458441666666668"/>
    <x v="1890"/>
    <d v="2012-12-15T18:52:08"/>
    <x v="4"/>
    <s v="indie rock"/>
  </r>
  <r>
    <x v="0"/>
    <s v="US"/>
    <s v="USD"/>
    <n v="1279778400"/>
    <n v="1275851354"/>
    <b v="0"/>
    <n v="120"/>
    <n v="87.958333333333329"/>
    <b v="1"/>
    <s v="music/indie rock"/>
    <n v="1.0555000000000001"/>
    <x v="1891"/>
    <d v="2010-07-22T06:00:00"/>
    <x v="4"/>
    <s v="indie rock"/>
  </r>
  <r>
    <x v="0"/>
    <s v="US"/>
    <s v="USD"/>
    <n v="1307459881"/>
    <n v="1304867881"/>
    <b v="0"/>
    <n v="26"/>
    <n v="26.26923076923077"/>
    <b v="1"/>
    <s v="music/indie rock"/>
    <n v="1.3660000000000001"/>
    <x v="1892"/>
    <d v="2011-06-07T15:18:01"/>
    <x v="4"/>
    <s v="indie rock"/>
  </r>
  <r>
    <x v="0"/>
    <s v="US"/>
    <s v="USD"/>
    <n v="1302926340"/>
    <n v="1301524585"/>
    <b v="0"/>
    <n v="45"/>
    <n v="57.777777777777779"/>
    <b v="1"/>
    <s v="music/indie rock"/>
    <n v="1.04"/>
    <x v="1893"/>
    <d v="2011-04-16T03:59:00"/>
    <x v="4"/>
    <s v="indie rock"/>
  </r>
  <r>
    <x v="0"/>
    <s v="US"/>
    <s v="USD"/>
    <n v="1329082983"/>
    <n v="1326404583"/>
    <b v="0"/>
    <n v="20"/>
    <n v="57.25"/>
    <b v="1"/>
    <s v="music/indie rock"/>
    <n v="1.145"/>
    <x v="1894"/>
    <d v="2012-02-12T21:43:03"/>
    <x v="4"/>
    <s v="indie rock"/>
  </r>
  <r>
    <x v="0"/>
    <s v="US"/>
    <s v="USD"/>
    <n v="1445363722"/>
    <n v="1442771722"/>
    <b v="0"/>
    <n v="47"/>
    <n v="196.34042553191489"/>
    <b v="1"/>
    <s v="music/indie rock"/>
    <n v="1.0171957671957672"/>
    <x v="1895"/>
    <d v="2015-10-20T17:55:22"/>
    <x v="4"/>
    <s v="indie rock"/>
  </r>
  <r>
    <x v="0"/>
    <s v="US"/>
    <s v="USD"/>
    <n v="1334250165"/>
    <n v="1331658165"/>
    <b v="0"/>
    <n v="13"/>
    <n v="43"/>
    <b v="1"/>
    <s v="music/indie rock"/>
    <n v="1.2394678492239468"/>
    <x v="1896"/>
    <d v="2012-04-12T17:02:45"/>
    <x v="4"/>
    <s v="indie rock"/>
  </r>
  <r>
    <x v="0"/>
    <s v="US"/>
    <s v="USD"/>
    <n v="1393966800"/>
    <n v="1392040806"/>
    <b v="0"/>
    <n v="183"/>
    <n v="35.551912568306008"/>
    <b v="1"/>
    <s v="music/indie rock"/>
    <n v="1.0245669291338582"/>
    <x v="1897"/>
    <d v="2014-03-04T21:00:00"/>
    <x v="4"/>
    <s v="indie rock"/>
  </r>
  <r>
    <x v="0"/>
    <s v="US"/>
    <s v="USD"/>
    <n v="1454349600"/>
    <n v="1451277473"/>
    <b v="0"/>
    <n v="21"/>
    <n v="68.80952380952381"/>
    <b v="1"/>
    <s v="music/indie rock"/>
    <n v="1.4450000000000001"/>
    <x v="1898"/>
    <d v="2016-02-01T18:00:00"/>
    <x v="4"/>
    <s v="indie rock"/>
  </r>
  <r>
    <x v="0"/>
    <s v="US"/>
    <s v="USD"/>
    <n v="1427319366"/>
    <n v="1424730966"/>
    <b v="0"/>
    <n v="42"/>
    <n v="28.571428571428573"/>
    <b v="1"/>
    <s v="music/indie rock"/>
    <n v="1.3333333333333333"/>
    <x v="1899"/>
    <d v="2015-03-25T21:36:06"/>
    <x v="4"/>
    <s v="indie rock"/>
  </r>
  <r>
    <x v="0"/>
    <s v="US"/>
    <s v="USD"/>
    <n v="1349517540"/>
    <n v="1347137731"/>
    <b v="0"/>
    <n v="54"/>
    <n v="50.631666666666668"/>
    <b v="1"/>
    <s v="music/indie rock"/>
    <n v="1.0936440000000001"/>
    <x v="1900"/>
    <d v="2012-10-06T09:59:00"/>
    <x v="4"/>
    <s v="indie rock"/>
  </r>
  <r>
    <x v="2"/>
    <s v="GB"/>
    <s v="GBP"/>
    <n v="1432299600"/>
    <n v="1429707729"/>
    <b v="0"/>
    <n v="25"/>
    <n v="106.8"/>
    <b v="0"/>
    <s v="technology/gadgets"/>
    <n v="2.696969696969697E-2"/>
    <x v="1901"/>
    <d v="2015-05-22T13:00:00"/>
    <x v="2"/>
    <s v="gadgets"/>
  </r>
  <r>
    <x v="2"/>
    <s v="NL"/>
    <s v="EUR"/>
    <n v="1425495447"/>
    <n v="1422903447"/>
    <b v="0"/>
    <n v="3"/>
    <n v="4"/>
    <b v="0"/>
    <s v="technology/gadgets"/>
    <n v="1.2E-2"/>
    <x v="1902"/>
    <d v="2015-03-04T18:57:27"/>
    <x v="2"/>
    <s v="gadgets"/>
  </r>
  <r>
    <x v="2"/>
    <s v="US"/>
    <s v="USD"/>
    <n v="1485541791"/>
    <n v="1480357791"/>
    <b v="0"/>
    <n v="41"/>
    <n v="34.097560975609753"/>
    <b v="0"/>
    <s v="technology/gadgets"/>
    <n v="0.46600000000000003"/>
    <x v="1903"/>
    <d v="2017-01-27T18:29:51"/>
    <x v="2"/>
    <s v="gadgets"/>
  </r>
  <r>
    <x v="2"/>
    <s v="US"/>
    <s v="USD"/>
    <n v="1451752021"/>
    <n v="1447864021"/>
    <b v="0"/>
    <n v="2"/>
    <n v="25"/>
    <b v="0"/>
    <s v="technology/gadgets"/>
    <n v="1E-3"/>
    <x v="1904"/>
    <d v="2016-01-02T16:27:01"/>
    <x v="2"/>
    <s v="gadgets"/>
  </r>
  <r>
    <x v="2"/>
    <s v="US"/>
    <s v="USD"/>
    <n v="1410127994"/>
    <n v="1407535994"/>
    <b v="0"/>
    <n v="4"/>
    <n v="10.5"/>
    <b v="0"/>
    <s v="technology/gadgets"/>
    <n v="1.6800000000000001E-3"/>
    <x v="1905"/>
    <d v="2014-09-07T22:13:14"/>
    <x v="2"/>
    <s v="gadgets"/>
  </r>
  <r>
    <x v="2"/>
    <s v="US"/>
    <s v="USD"/>
    <n v="1466697983"/>
    <n v="1464105983"/>
    <b v="0"/>
    <n v="99"/>
    <n v="215.95959595959596"/>
    <b v="0"/>
    <s v="technology/gadgets"/>
    <n v="0.42759999999999998"/>
    <x v="1906"/>
    <d v="2016-06-23T16:06:23"/>
    <x v="2"/>
    <s v="gadgets"/>
  </r>
  <r>
    <x v="2"/>
    <s v="US"/>
    <s v="USD"/>
    <n v="1400853925"/>
    <n v="1399557925"/>
    <b v="0"/>
    <n v="4"/>
    <n v="21.25"/>
    <b v="0"/>
    <s v="technology/gadgets"/>
    <n v="2.8333333333333335E-3"/>
    <x v="1907"/>
    <d v="2014-05-23T14:05:25"/>
    <x v="2"/>
    <s v="gadgets"/>
  </r>
  <r>
    <x v="2"/>
    <s v="US"/>
    <s v="USD"/>
    <n v="1483048900"/>
    <n v="1480456900"/>
    <b v="0"/>
    <n v="4"/>
    <n v="108.25"/>
    <b v="0"/>
    <s v="technology/gadgets"/>
    <n v="1.7319999999999999E-2"/>
    <x v="1908"/>
    <d v="2016-12-29T22:01:40"/>
    <x v="2"/>
    <s v="gadgets"/>
  </r>
  <r>
    <x v="2"/>
    <s v="US"/>
    <s v="USD"/>
    <n v="1414059479"/>
    <n v="1411467479"/>
    <b v="0"/>
    <n v="38"/>
    <n v="129.97368421052633"/>
    <b v="0"/>
    <s v="technology/gadgets"/>
    <n v="0.14111428571428572"/>
    <x v="1909"/>
    <d v="2014-10-23T10:17:59"/>
    <x v="2"/>
    <s v="gadgets"/>
  </r>
  <r>
    <x v="2"/>
    <s v="NL"/>
    <s v="EUR"/>
    <n v="1446331500"/>
    <n v="1442531217"/>
    <b v="0"/>
    <n v="285"/>
    <n v="117.49473684210527"/>
    <b v="0"/>
    <s v="technology/gadgets"/>
    <n v="0.39395294117647056"/>
    <x v="1910"/>
    <d v="2015-10-31T22:45:00"/>
    <x v="2"/>
    <s v="gadgets"/>
  </r>
  <r>
    <x v="2"/>
    <s v="NZ"/>
    <s v="NZD"/>
    <n v="1407545334"/>
    <n v="1404953334"/>
    <b v="0"/>
    <n v="1"/>
    <n v="10"/>
    <b v="0"/>
    <s v="technology/gadgets"/>
    <n v="2.3529411764705883E-4"/>
    <x v="1911"/>
    <d v="2014-08-09T00:48:54"/>
    <x v="2"/>
    <s v="gadgets"/>
  </r>
  <r>
    <x v="2"/>
    <s v="US"/>
    <s v="USD"/>
    <n v="1433395560"/>
    <n v="1430803560"/>
    <b v="0"/>
    <n v="42"/>
    <n v="70.595238095238102"/>
    <b v="0"/>
    <s v="technology/gadgets"/>
    <n v="0.59299999999999997"/>
    <x v="1912"/>
    <d v="2015-06-04T05:26:00"/>
    <x v="2"/>
    <s v="gadgets"/>
  </r>
  <r>
    <x v="2"/>
    <s v="GB"/>
    <s v="GBP"/>
    <n v="1412770578"/>
    <n v="1410178578"/>
    <b v="0"/>
    <n v="26"/>
    <n v="24.5"/>
    <b v="0"/>
    <s v="technology/gadgets"/>
    <n v="1.3270833333333334E-2"/>
    <x v="1913"/>
    <d v="2014-10-08T12:16:18"/>
    <x v="2"/>
    <s v="gadgets"/>
  </r>
  <r>
    <x v="2"/>
    <s v="US"/>
    <s v="USD"/>
    <n v="1414814340"/>
    <n v="1413519073"/>
    <b v="0"/>
    <n v="2"/>
    <n v="30"/>
    <b v="0"/>
    <s v="technology/gadgets"/>
    <n v="9.0090090090090086E-2"/>
    <x v="1914"/>
    <d v="2014-11-01T03:59:00"/>
    <x v="2"/>
    <s v="gadgets"/>
  </r>
  <r>
    <x v="2"/>
    <s v="US"/>
    <s v="USD"/>
    <n v="1409620222"/>
    <n v="1407892222"/>
    <b v="0"/>
    <n v="4"/>
    <n v="2"/>
    <b v="0"/>
    <s v="technology/gadgets"/>
    <n v="1.6E-2"/>
    <x v="1915"/>
    <d v="2014-09-02T01:10:22"/>
    <x v="2"/>
    <s v="gadgets"/>
  </r>
  <r>
    <x v="2"/>
    <s v="US"/>
    <s v="USD"/>
    <n v="1478542375"/>
    <n v="1476378775"/>
    <b v="0"/>
    <n v="6"/>
    <n v="17"/>
    <b v="0"/>
    <s v="technology/gadgets"/>
    <n v="5.1000000000000004E-3"/>
    <x v="1916"/>
    <d v="2016-11-07T18:12:55"/>
    <x v="2"/>
    <s v="gadgets"/>
  </r>
  <r>
    <x v="2"/>
    <s v="HK"/>
    <s v="HKD"/>
    <n v="1486708133"/>
    <n v="1484116133"/>
    <b v="0"/>
    <n v="70"/>
    <n v="2928.9285714285716"/>
    <b v="0"/>
    <s v="technology/gadgets"/>
    <n v="0.52570512820512816"/>
    <x v="1917"/>
    <d v="2017-02-10T06:28:53"/>
    <x v="2"/>
    <s v="gadgets"/>
  </r>
  <r>
    <x v="2"/>
    <s v="US"/>
    <s v="USD"/>
    <n v="1407869851"/>
    <n v="1404845851"/>
    <b v="0"/>
    <n v="9"/>
    <n v="28.888888888888889"/>
    <b v="0"/>
    <s v="technology/gadgets"/>
    <n v="1.04E-2"/>
    <x v="1918"/>
    <d v="2014-08-12T18:57:31"/>
    <x v="2"/>
    <s v="gadgets"/>
  </r>
  <r>
    <x v="2"/>
    <s v="US"/>
    <s v="USD"/>
    <n v="1432069249"/>
    <n v="1429477249"/>
    <b v="0"/>
    <n v="8"/>
    <n v="29.625"/>
    <b v="0"/>
    <s v="technology/gadgets"/>
    <n v="0.47399999999999998"/>
    <x v="1919"/>
    <d v="2015-05-19T21:00:49"/>
    <x v="2"/>
    <s v="gadgets"/>
  </r>
  <r>
    <x v="2"/>
    <s v="GB"/>
    <s v="GBP"/>
    <n v="1445468400"/>
    <n v="1443042061"/>
    <b v="0"/>
    <n v="105"/>
    <n v="40.980952380952381"/>
    <b v="0"/>
    <s v="technology/gadgets"/>
    <n v="0.43030000000000002"/>
    <x v="1920"/>
    <d v="2015-10-21T23:00:00"/>
    <x v="2"/>
    <s v="gadgets"/>
  </r>
  <r>
    <x v="0"/>
    <s v="US"/>
    <s v="USD"/>
    <n v="1342243143"/>
    <n v="1339651143"/>
    <b v="0"/>
    <n v="38"/>
    <n v="54"/>
    <b v="1"/>
    <s v="music/indie rock"/>
    <n v="1.3680000000000001"/>
    <x v="1921"/>
    <d v="2012-07-14T05:19:03"/>
    <x v="4"/>
    <s v="indie rock"/>
  </r>
  <r>
    <x v="0"/>
    <s v="US"/>
    <s v="USD"/>
    <n v="1386828507"/>
    <n v="1384236507"/>
    <b v="0"/>
    <n v="64"/>
    <n v="36.109375"/>
    <b v="1"/>
    <s v="music/indie rock"/>
    <n v="1.1555"/>
    <x v="1922"/>
    <d v="2013-12-12T06:08:27"/>
    <x v="4"/>
    <s v="indie rock"/>
  </r>
  <r>
    <x v="0"/>
    <s v="US"/>
    <s v="USD"/>
    <n v="1317099540"/>
    <n v="1313612532"/>
    <b v="0"/>
    <n v="13"/>
    <n v="23.153846153846153"/>
    <b v="1"/>
    <s v="music/indie rock"/>
    <n v="2.4079999999999999"/>
    <x v="1923"/>
    <d v="2011-09-27T04:59:00"/>
    <x v="4"/>
    <s v="indie rock"/>
  </r>
  <r>
    <x v="0"/>
    <s v="US"/>
    <s v="USD"/>
    <n v="1389814380"/>
    <n v="1387390555"/>
    <b v="0"/>
    <n v="33"/>
    <n v="104"/>
    <b v="1"/>
    <s v="music/indie rock"/>
    <n v="1.1439999999999999"/>
    <x v="1924"/>
    <d v="2014-01-15T19:33:00"/>
    <x v="4"/>
    <s v="indie rock"/>
  </r>
  <r>
    <x v="0"/>
    <s v="US"/>
    <s v="USD"/>
    <n v="1381449600"/>
    <n v="1379540288"/>
    <b v="0"/>
    <n v="52"/>
    <n v="31.826923076923077"/>
    <b v="1"/>
    <s v="music/indie rock"/>
    <n v="1.1033333333333333"/>
    <x v="1925"/>
    <d v="2013-10-11T00:00:00"/>
    <x v="4"/>
    <s v="indie rock"/>
  </r>
  <r>
    <x v="0"/>
    <s v="US"/>
    <s v="USD"/>
    <n v="1288657560"/>
    <n v="1286319256"/>
    <b v="0"/>
    <n v="107"/>
    <n v="27.3896261682243"/>
    <b v="1"/>
    <s v="music/indie rock"/>
    <n v="1.9537933333333333"/>
    <x v="1926"/>
    <d v="2010-11-02T00:26:00"/>
    <x v="4"/>
    <s v="indie rock"/>
  </r>
  <r>
    <x v="0"/>
    <s v="US"/>
    <s v="USD"/>
    <n v="1331182740"/>
    <n v="1329856839"/>
    <b v="0"/>
    <n v="11"/>
    <n v="56.363636363636367"/>
    <b v="1"/>
    <s v="music/indie rock"/>
    <n v="1.0333333333333334"/>
    <x v="1927"/>
    <d v="2012-03-08T04:59:00"/>
    <x v="4"/>
    <s v="indie rock"/>
  </r>
  <r>
    <x v="0"/>
    <s v="US"/>
    <s v="USD"/>
    <n v="1367940794"/>
    <n v="1365348794"/>
    <b v="0"/>
    <n v="34"/>
    <n v="77.352941176470594"/>
    <b v="1"/>
    <s v="music/indie rock"/>
    <n v="1.031372549019608"/>
    <x v="1928"/>
    <d v="2013-05-07T15:33:14"/>
    <x v="4"/>
    <s v="indie rock"/>
  </r>
  <r>
    <x v="0"/>
    <s v="US"/>
    <s v="USD"/>
    <n v="1309825866"/>
    <n v="1306197066"/>
    <b v="0"/>
    <n v="75"/>
    <n v="42.8"/>
    <b v="1"/>
    <s v="music/indie rock"/>
    <n v="1.003125"/>
    <x v="1929"/>
    <d v="2011-07-05T00:31:06"/>
    <x v="4"/>
    <s v="indie rock"/>
  </r>
  <r>
    <x v="0"/>
    <s v="US"/>
    <s v="USD"/>
    <n v="1373203482"/>
    <n v="1368019482"/>
    <b v="0"/>
    <n v="26"/>
    <n v="48.846153846153847"/>
    <b v="1"/>
    <s v="music/indie rock"/>
    <n v="1.27"/>
    <x v="1930"/>
    <d v="2013-07-07T13:24:42"/>
    <x v="4"/>
    <s v="indie rock"/>
  </r>
  <r>
    <x v="0"/>
    <s v="US"/>
    <s v="USD"/>
    <n v="1337657400"/>
    <n v="1336512309"/>
    <b v="0"/>
    <n v="50"/>
    <n v="48.240400000000001"/>
    <b v="1"/>
    <s v="music/indie rock"/>
    <n v="1.20601"/>
    <x v="1931"/>
    <d v="2012-05-22T03:30:00"/>
    <x v="4"/>
    <s v="indie rock"/>
  </r>
  <r>
    <x v="0"/>
    <s v="US"/>
    <s v="USD"/>
    <n v="1327433173"/>
    <n v="1325618773"/>
    <b v="0"/>
    <n v="80"/>
    <n v="70.212500000000006"/>
    <b v="1"/>
    <s v="music/indie rock"/>
    <n v="1.0699047619047619"/>
    <x v="1932"/>
    <d v="2012-01-24T19:26:13"/>
    <x v="4"/>
    <s v="indie rock"/>
  </r>
  <r>
    <x v="0"/>
    <s v="US"/>
    <s v="USD"/>
    <n v="1411787307"/>
    <n v="1409195307"/>
    <b v="0"/>
    <n v="110"/>
    <n v="94.054545454545448"/>
    <b v="1"/>
    <s v="music/indie rock"/>
    <n v="1.7243333333333333"/>
    <x v="1933"/>
    <d v="2014-09-27T03:08:27"/>
    <x v="4"/>
    <s v="indie rock"/>
  </r>
  <r>
    <x v="0"/>
    <s v="US"/>
    <s v="USD"/>
    <n v="1324789200"/>
    <n v="1321649321"/>
    <b v="0"/>
    <n v="77"/>
    <n v="80.272727272727266"/>
    <b v="1"/>
    <s v="music/indie rock"/>
    <n v="1.2362"/>
    <x v="1934"/>
    <d v="2011-12-25T05:00:00"/>
    <x v="4"/>
    <s v="indie rock"/>
  </r>
  <r>
    <x v="0"/>
    <s v="US"/>
    <s v="USD"/>
    <n v="1403326740"/>
    <n v="1400106171"/>
    <b v="0"/>
    <n v="50"/>
    <n v="54.2"/>
    <b v="1"/>
    <s v="music/indie rock"/>
    <n v="1.0840000000000001"/>
    <x v="1935"/>
    <d v="2014-06-21T04:59:00"/>
    <x v="4"/>
    <s v="indie rock"/>
  </r>
  <r>
    <x v="0"/>
    <s v="US"/>
    <s v="USD"/>
    <n v="1323151140"/>
    <n v="1320528070"/>
    <b v="0"/>
    <n v="145"/>
    <n v="60.26903448275862"/>
    <b v="1"/>
    <s v="music/indie rock"/>
    <n v="1.1652013333333333"/>
    <x v="1936"/>
    <d v="2011-12-06T05:59:00"/>
    <x v="4"/>
    <s v="indie rock"/>
  </r>
  <r>
    <x v="0"/>
    <s v="US"/>
    <s v="USD"/>
    <n v="1339732740"/>
    <n v="1338346281"/>
    <b v="0"/>
    <n v="29"/>
    <n v="38.740344827586206"/>
    <b v="1"/>
    <s v="music/indie rock"/>
    <n v="1.8724499999999999"/>
    <x v="1937"/>
    <d v="2012-06-15T03:59:00"/>
    <x v="4"/>
    <s v="indie rock"/>
  </r>
  <r>
    <x v="0"/>
    <s v="US"/>
    <s v="USD"/>
    <n v="1372741200"/>
    <n v="1370067231"/>
    <b v="0"/>
    <n v="114"/>
    <n v="152.54385964912279"/>
    <b v="1"/>
    <s v="music/indie rock"/>
    <n v="1.1593333333333333"/>
    <x v="1938"/>
    <d v="2013-07-02T05:00:00"/>
    <x v="4"/>
    <s v="indie rock"/>
  </r>
  <r>
    <x v="0"/>
    <s v="US"/>
    <s v="USD"/>
    <n v="1362955108"/>
    <n v="1360366708"/>
    <b v="0"/>
    <n v="96"/>
    <n v="115.3125"/>
    <b v="1"/>
    <s v="music/indie rock"/>
    <n v="1.107"/>
    <x v="1939"/>
    <d v="2013-03-10T22:38:28"/>
    <x v="4"/>
    <s v="indie rock"/>
  </r>
  <r>
    <x v="0"/>
    <s v="US"/>
    <s v="USD"/>
    <n v="1308110340"/>
    <n v="1304770233"/>
    <b v="0"/>
    <n v="31"/>
    <n v="35.838709677419352"/>
    <b v="1"/>
    <s v="music/indie rock"/>
    <n v="1.7092307692307693"/>
    <x v="1940"/>
    <d v="2011-06-15T03:59:00"/>
    <x v="4"/>
    <s v="indie rock"/>
  </r>
  <r>
    <x v="0"/>
    <s v="US"/>
    <s v="USD"/>
    <n v="1400137131"/>
    <n v="1397545131"/>
    <b v="1"/>
    <n v="4883"/>
    <n v="64.570118779438872"/>
    <b v="1"/>
    <s v="technology/hardware"/>
    <n v="1.2611835600000001"/>
    <x v="1941"/>
    <d v="2014-05-15T06:58:51"/>
    <x v="2"/>
    <s v="hardware"/>
  </r>
  <r>
    <x v="0"/>
    <s v="US"/>
    <s v="USD"/>
    <n v="1309809140"/>
    <n v="1302033140"/>
    <b v="1"/>
    <n v="95"/>
    <n v="87.436000000000007"/>
    <b v="1"/>
    <s v="technology/hardware"/>
    <n v="1.3844033333333334"/>
    <x v="1942"/>
    <d v="2011-07-04T19:52:20"/>
    <x v="2"/>
    <s v="hardware"/>
  </r>
  <r>
    <x v="0"/>
    <s v="US"/>
    <s v="USD"/>
    <n v="1470896916"/>
    <n v="1467008916"/>
    <b v="1"/>
    <n v="2478"/>
    <n v="68.815577078288939"/>
    <b v="1"/>
    <s v="technology/hardware"/>
    <n v="17.052499999999998"/>
    <x v="1943"/>
    <d v="2016-08-11T06:28:36"/>
    <x v="2"/>
    <s v="hardware"/>
  </r>
  <r>
    <x v="0"/>
    <s v="US"/>
    <s v="USD"/>
    <n v="1398952890"/>
    <n v="1396360890"/>
    <b v="1"/>
    <n v="1789"/>
    <n v="176.200223588597"/>
    <b v="1"/>
    <s v="technology/hardware"/>
    <n v="7.8805550000000002"/>
    <x v="1944"/>
    <d v="2014-05-01T14:01:30"/>
    <x v="2"/>
    <s v="hardware"/>
  </r>
  <r>
    <x v="0"/>
    <s v="ES"/>
    <s v="EUR"/>
    <n v="1436680958"/>
    <n v="1433224958"/>
    <b v="1"/>
    <n v="680"/>
    <n v="511.79117647058825"/>
    <b v="1"/>
    <s v="technology/hardware"/>
    <n v="3.4801799999999998"/>
    <x v="1945"/>
    <d v="2015-07-12T06:02:38"/>
    <x v="2"/>
    <s v="hardware"/>
  </r>
  <r>
    <x v="0"/>
    <s v="US"/>
    <s v="USD"/>
    <n v="1397961361"/>
    <n v="1392780961"/>
    <b v="1"/>
    <n v="70"/>
    <n v="160.44285714285715"/>
    <b v="1"/>
    <s v="technology/hardware"/>
    <n v="1.4974666666666667"/>
    <x v="1946"/>
    <d v="2014-04-20T02:36:01"/>
    <x v="2"/>
    <s v="hardware"/>
  </r>
  <r>
    <x v="0"/>
    <s v="US"/>
    <s v="USD"/>
    <n v="1258955940"/>
    <n v="1255730520"/>
    <b v="1"/>
    <n v="23"/>
    <n v="35.003043478260871"/>
    <b v="1"/>
    <s v="technology/hardware"/>
    <n v="1.0063375000000001"/>
    <x v="1947"/>
    <d v="2009-11-23T05:59:00"/>
    <x v="2"/>
    <s v="hardware"/>
  </r>
  <r>
    <x v="0"/>
    <s v="US"/>
    <s v="USD"/>
    <n v="1465232520"/>
    <n v="1460557809"/>
    <b v="1"/>
    <n v="4245"/>
    <n v="188.50671378091872"/>
    <b v="1"/>
    <s v="technology/hardware"/>
    <n v="8.0021100000000001"/>
    <x v="1948"/>
    <d v="2016-06-06T17:02:00"/>
    <x v="2"/>
    <s v="hardware"/>
  </r>
  <r>
    <x v="0"/>
    <s v="GB"/>
    <s v="GBP"/>
    <n v="1404986951"/>
    <n v="1402394951"/>
    <b v="1"/>
    <n v="943"/>
    <n v="56.204984093319197"/>
    <b v="1"/>
    <s v="technology/hardware"/>
    <n v="1.0600260000000001"/>
    <x v="1949"/>
    <d v="2014-07-10T10:09:11"/>
    <x v="2"/>
    <s v="hardware"/>
  </r>
  <r>
    <x v="0"/>
    <s v="US"/>
    <s v="USD"/>
    <n v="1303446073"/>
    <n v="1300767673"/>
    <b v="1"/>
    <n v="1876"/>
    <n v="51.3054157782516"/>
    <b v="1"/>
    <s v="technology/hardware"/>
    <n v="2.0051866666666669"/>
    <x v="1950"/>
    <d v="2011-04-22T04:21:13"/>
    <x v="2"/>
    <s v="hardware"/>
  </r>
  <r>
    <x v="0"/>
    <s v="US"/>
    <s v="USD"/>
    <n v="1478516737"/>
    <n v="1475921137"/>
    <b v="1"/>
    <n v="834"/>
    <n v="127.36450839328538"/>
    <b v="1"/>
    <s v="technology/hardware"/>
    <n v="2.1244399999999999"/>
    <x v="1951"/>
    <d v="2016-11-07T11:05:37"/>
    <x v="2"/>
    <s v="hardware"/>
  </r>
  <r>
    <x v="0"/>
    <s v="CA"/>
    <s v="CAD"/>
    <n v="1381934015"/>
    <n v="1378737215"/>
    <b v="1"/>
    <n v="682"/>
    <n v="101.85532258064516"/>
    <b v="1"/>
    <s v="technology/hardware"/>
    <n v="1.9847237142857144"/>
    <x v="1952"/>
    <d v="2013-10-16T14:33:35"/>
    <x v="2"/>
    <s v="hardware"/>
  </r>
  <r>
    <x v="0"/>
    <s v="US"/>
    <s v="USD"/>
    <n v="1330657200"/>
    <n v="1328158065"/>
    <b v="1"/>
    <n v="147"/>
    <n v="230.55782312925169"/>
    <b v="1"/>
    <s v="technology/hardware"/>
    <n v="2.2594666666666665"/>
    <x v="1953"/>
    <d v="2012-03-02T03:00:00"/>
    <x v="2"/>
    <s v="hardware"/>
  </r>
  <r>
    <x v="0"/>
    <s v="US"/>
    <s v="USD"/>
    <n v="1457758800"/>
    <n v="1453730176"/>
    <b v="1"/>
    <n v="415"/>
    <n v="842.10602409638557"/>
    <b v="1"/>
    <s v="technology/hardware"/>
    <n v="6.9894800000000004"/>
    <x v="1954"/>
    <d v="2016-03-12T05:00:00"/>
    <x v="2"/>
    <s v="hardware"/>
  </r>
  <r>
    <x v="0"/>
    <s v="US"/>
    <s v="USD"/>
    <n v="1337799600"/>
    <n v="1334989881"/>
    <b v="1"/>
    <n v="290"/>
    <n v="577.27593103448271"/>
    <b v="1"/>
    <s v="technology/hardware"/>
    <n v="3.9859528571428569"/>
    <x v="1955"/>
    <d v="2012-05-23T19:00:00"/>
    <x v="2"/>
    <s v="hardware"/>
  </r>
  <r>
    <x v="0"/>
    <s v="US"/>
    <s v="USD"/>
    <n v="1429391405"/>
    <n v="1425507005"/>
    <b v="1"/>
    <n v="365"/>
    <n v="483.34246575342468"/>
    <b v="1"/>
    <s v="technology/hardware"/>
    <n v="2.9403333333333332"/>
    <x v="1956"/>
    <d v="2015-04-18T21:10:05"/>
    <x v="2"/>
    <s v="hardware"/>
  </r>
  <r>
    <x v="0"/>
    <s v="US"/>
    <s v="USD"/>
    <n v="1351304513"/>
    <n v="1348712513"/>
    <b v="1"/>
    <n v="660"/>
    <n v="76.138500000000008"/>
    <b v="1"/>
    <s v="technology/hardware"/>
    <n v="1.6750470000000002"/>
    <x v="1957"/>
    <d v="2012-10-27T02:21:53"/>
    <x v="2"/>
    <s v="hardware"/>
  </r>
  <r>
    <x v="0"/>
    <s v="US"/>
    <s v="USD"/>
    <n v="1364078561"/>
    <n v="1361490161"/>
    <b v="1"/>
    <n v="1356"/>
    <n v="74.107684365781708"/>
    <b v="1"/>
    <s v="technology/hardware"/>
    <n v="14.355717142857143"/>
    <x v="1958"/>
    <d v="2013-03-23T22:42:41"/>
    <x v="2"/>
    <s v="hardware"/>
  </r>
  <r>
    <x v="0"/>
    <s v="US"/>
    <s v="USD"/>
    <n v="1412121600"/>
    <n v="1408565860"/>
    <b v="1"/>
    <n v="424"/>
    <n v="36.965660377358489"/>
    <b v="1"/>
    <s v="technology/hardware"/>
    <n v="1.5673440000000001"/>
    <x v="1959"/>
    <d v="2014-10-01T00:00:00"/>
    <x v="2"/>
    <s v="hardware"/>
  </r>
  <r>
    <x v="0"/>
    <s v="SE"/>
    <s v="SEK"/>
    <n v="1419151341"/>
    <n v="1416559341"/>
    <b v="1"/>
    <n v="33"/>
    <n v="2500.969696969697"/>
    <b v="1"/>
    <s v="technology/hardware"/>
    <n v="1.1790285714285715"/>
    <x v="1960"/>
    <d v="2014-12-21T08:42:21"/>
    <x v="2"/>
    <s v="hardware"/>
  </r>
  <r>
    <x v="0"/>
    <s v="US"/>
    <s v="USD"/>
    <n v="1349495940"/>
    <n v="1346042417"/>
    <b v="1"/>
    <n v="1633"/>
    <n v="67.690214329454989"/>
    <b v="1"/>
    <s v="technology/hardware"/>
    <n v="11.053811999999999"/>
    <x v="1961"/>
    <d v="2012-10-06T03:59:00"/>
    <x v="2"/>
    <s v="hardware"/>
  </r>
  <r>
    <x v="0"/>
    <s v="US"/>
    <s v="USD"/>
    <n v="1400006636"/>
    <n v="1397414636"/>
    <b v="1"/>
    <n v="306"/>
    <n v="63.04738562091503"/>
    <b v="1"/>
    <s v="technology/hardware"/>
    <n v="1.9292499999999999"/>
    <x v="1962"/>
    <d v="2014-05-13T18:43:56"/>
    <x v="2"/>
    <s v="hardware"/>
  </r>
  <r>
    <x v="0"/>
    <s v="GB"/>
    <s v="GBP"/>
    <n v="1410862734"/>
    <n v="1407838734"/>
    <b v="1"/>
    <n v="205"/>
    <n v="117.6"/>
    <b v="1"/>
    <s v="technology/hardware"/>
    <n v="1.268842105263158"/>
    <x v="1963"/>
    <d v="2014-09-16T10:18:54"/>
    <x v="2"/>
    <s v="hardware"/>
  </r>
  <r>
    <x v="0"/>
    <s v="IT"/>
    <s v="EUR"/>
    <n v="1461306772"/>
    <n v="1458714772"/>
    <b v="1"/>
    <n v="1281"/>
    <n v="180.75185011709601"/>
    <b v="1"/>
    <s v="technology/hardware"/>
    <n v="2.5957748878923765"/>
    <x v="1964"/>
    <d v="2016-04-22T06:32:52"/>
    <x v="2"/>
    <s v="hardware"/>
  </r>
  <r>
    <x v="0"/>
    <s v="US"/>
    <s v="USD"/>
    <n v="1326330000"/>
    <n v="1324433310"/>
    <b v="1"/>
    <n v="103"/>
    <n v="127.32038834951456"/>
    <b v="1"/>
    <s v="technology/hardware"/>
    <n v="2.6227999999999998"/>
    <x v="1965"/>
    <d v="2012-01-12T01:00:00"/>
    <x v="2"/>
    <s v="hardware"/>
  </r>
  <r>
    <x v="0"/>
    <s v="US"/>
    <s v="USD"/>
    <n v="1408021098"/>
    <n v="1405429098"/>
    <b v="1"/>
    <n v="1513"/>
    <n v="136.6444745538665"/>
    <b v="1"/>
    <s v="technology/hardware"/>
    <n v="2.0674309000000002"/>
    <x v="1966"/>
    <d v="2014-08-14T12:58:18"/>
    <x v="2"/>
    <s v="hardware"/>
  </r>
  <r>
    <x v="0"/>
    <s v="US"/>
    <s v="USD"/>
    <n v="1398959729"/>
    <n v="1396367729"/>
    <b v="1"/>
    <n v="405"/>
    <n v="182.78024691358024"/>
    <b v="1"/>
    <s v="technology/hardware"/>
    <n v="3.7012999999999998"/>
    <x v="1967"/>
    <d v="2014-05-01T15:55:29"/>
    <x v="2"/>
    <s v="hardware"/>
  </r>
  <r>
    <x v="0"/>
    <s v="US"/>
    <s v="USD"/>
    <n v="1480777515"/>
    <n v="1478095515"/>
    <b v="1"/>
    <n v="510"/>
    <n v="279.37843137254902"/>
    <b v="1"/>
    <s v="technology/hardware"/>
    <n v="2.8496600000000001"/>
    <x v="1968"/>
    <d v="2016-12-03T15:05:15"/>
    <x v="2"/>
    <s v="hardware"/>
  </r>
  <r>
    <x v="0"/>
    <s v="GB"/>
    <s v="GBP"/>
    <n v="1470423668"/>
    <n v="1467831668"/>
    <b v="1"/>
    <n v="1887"/>
    <n v="61.375728669846318"/>
    <b v="1"/>
    <s v="technology/hardware"/>
    <n v="5.7907999999999999"/>
    <x v="1969"/>
    <d v="2016-08-05T19:01:08"/>
    <x v="2"/>
    <s v="hardware"/>
  </r>
  <r>
    <x v="0"/>
    <s v="US"/>
    <s v="USD"/>
    <n v="1366429101"/>
    <n v="1361248701"/>
    <b v="1"/>
    <n v="701"/>
    <n v="80.727532097004286"/>
    <b v="1"/>
    <s v="technology/hardware"/>
    <n v="11.318"/>
    <x v="1970"/>
    <d v="2013-04-20T03:38:21"/>
    <x v="2"/>
    <s v="hardware"/>
  </r>
  <r>
    <x v="0"/>
    <s v="US"/>
    <s v="USD"/>
    <n v="1384488000"/>
    <n v="1381752061"/>
    <b v="1"/>
    <n v="3863"/>
    <n v="272.35590732591254"/>
    <b v="1"/>
    <s v="technology/hardware"/>
    <n v="2.6302771750000002"/>
    <x v="1971"/>
    <d v="2013-11-15T04:00:00"/>
    <x v="2"/>
    <s v="hardware"/>
  </r>
  <r>
    <x v="0"/>
    <s v="US"/>
    <s v="USD"/>
    <n v="1353201444"/>
    <n v="1350605844"/>
    <b v="1"/>
    <n v="238"/>
    <n v="70.848739495798313"/>
    <b v="1"/>
    <s v="technology/hardware"/>
    <n v="6.7447999999999997"/>
    <x v="1972"/>
    <d v="2012-11-18T01:17:24"/>
    <x v="2"/>
    <s v="hardware"/>
  </r>
  <r>
    <x v="0"/>
    <s v="US"/>
    <s v="USD"/>
    <n v="1470466800"/>
    <n v="1467134464"/>
    <b v="1"/>
    <n v="2051"/>
    <n v="247.94003412969283"/>
    <b v="1"/>
    <s v="technology/hardware"/>
    <n v="2.5683081313131315"/>
    <x v="1973"/>
    <d v="2016-08-06T07:00:00"/>
    <x v="2"/>
    <s v="hardware"/>
  </r>
  <r>
    <x v="0"/>
    <s v="GB"/>
    <s v="GBP"/>
    <n v="1376899269"/>
    <n v="1371715269"/>
    <b v="1"/>
    <n v="402"/>
    <n v="186.81393034825871"/>
    <b v="1"/>
    <s v="technology/hardware"/>
    <n v="3.7549600000000001"/>
    <x v="1974"/>
    <d v="2013-08-19T08:01:09"/>
    <x v="2"/>
    <s v="hardware"/>
  </r>
  <r>
    <x v="0"/>
    <s v="US"/>
    <s v="USD"/>
    <n v="1362938851"/>
    <n v="1360346851"/>
    <b v="1"/>
    <n v="253"/>
    <n v="131.98948616600788"/>
    <b v="1"/>
    <s v="technology/hardware"/>
    <n v="2.0870837499999997"/>
    <x v="1975"/>
    <d v="2013-03-10T18:07:31"/>
    <x v="2"/>
    <s v="hardware"/>
  </r>
  <r>
    <x v="0"/>
    <s v="GB"/>
    <s v="GBP"/>
    <n v="1373751325"/>
    <n v="1371159325"/>
    <b v="1"/>
    <n v="473"/>
    <n v="29.310782241014799"/>
    <b v="1"/>
    <s v="technology/hardware"/>
    <n v="3.4660000000000002"/>
    <x v="1976"/>
    <d v="2013-07-13T21:35:25"/>
    <x v="2"/>
    <s v="hardware"/>
  </r>
  <r>
    <x v="0"/>
    <s v="US"/>
    <s v="USD"/>
    <n v="1450511940"/>
    <n v="1446527540"/>
    <b v="1"/>
    <n v="821"/>
    <n v="245.02436053593178"/>
    <b v="1"/>
    <s v="technology/hardware"/>
    <n v="4.0232999999999999"/>
    <x v="1977"/>
    <d v="2015-12-19T07:59:00"/>
    <x v="2"/>
    <s v="hardware"/>
  </r>
  <r>
    <x v="0"/>
    <s v="US"/>
    <s v="USD"/>
    <n v="1339484400"/>
    <n v="1336627492"/>
    <b v="1"/>
    <n v="388"/>
    <n v="1323.2540463917526"/>
    <b v="1"/>
    <s v="technology/hardware"/>
    <n v="10.2684514"/>
    <x v="1978"/>
    <d v="2012-06-12T07:00:00"/>
    <x v="2"/>
    <s v="hardware"/>
  </r>
  <r>
    <x v="0"/>
    <s v="US"/>
    <s v="USD"/>
    <n v="1447909140"/>
    <n v="1444734146"/>
    <b v="1"/>
    <n v="813"/>
    <n v="282.65966789667897"/>
    <b v="1"/>
    <s v="technology/hardware"/>
    <n v="1.14901155"/>
    <x v="1979"/>
    <d v="2015-11-19T04:59:00"/>
    <x v="2"/>
    <s v="hardware"/>
  </r>
  <r>
    <x v="0"/>
    <s v="DE"/>
    <s v="EUR"/>
    <n v="1459684862"/>
    <n v="1456232462"/>
    <b v="1"/>
    <n v="1945"/>
    <n v="91.214401028277635"/>
    <b v="1"/>
    <s v="technology/hardware"/>
    <n v="3.5482402000000004"/>
    <x v="1980"/>
    <d v="2016-04-03T12:01:02"/>
    <x v="2"/>
    <s v="hardware"/>
  </r>
  <r>
    <x v="2"/>
    <s v="CA"/>
    <s v="CAD"/>
    <n v="1404926665"/>
    <n v="1402334665"/>
    <b v="0"/>
    <n v="12"/>
    <n v="31.75"/>
    <b v="0"/>
    <s v="photography/people"/>
    <n v="5.0799999999999998E-2"/>
    <x v="1981"/>
    <d v="2014-07-09T17:24:25"/>
    <x v="8"/>
    <s v="people"/>
  </r>
  <r>
    <x v="2"/>
    <s v="HK"/>
    <s v="HKD"/>
    <n v="1480863887"/>
    <n v="1478268287"/>
    <b v="0"/>
    <n v="0"/>
    <s v=""/>
    <b v="0"/>
    <s v="photography/people"/>
    <n v="0"/>
    <x v="1982"/>
    <d v="2016-12-04T15:04:47"/>
    <x v="8"/>
    <s v="people"/>
  </r>
  <r>
    <x v="2"/>
    <s v="US"/>
    <s v="USD"/>
    <n v="1472799600"/>
    <n v="1470874618"/>
    <b v="0"/>
    <n v="16"/>
    <n v="88.6875"/>
    <b v="0"/>
    <s v="photography/people"/>
    <n v="4.2999999999999997E-2"/>
    <x v="1983"/>
    <d v="2016-09-02T07:00:00"/>
    <x v="8"/>
    <s v="people"/>
  </r>
  <r>
    <x v="2"/>
    <s v="US"/>
    <s v="USD"/>
    <n v="1417377481"/>
    <n v="1412189881"/>
    <b v="0"/>
    <n v="7"/>
    <n v="453.14285714285717"/>
    <b v="0"/>
    <s v="photography/people"/>
    <n v="0.21146666666666666"/>
    <x v="1984"/>
    <d v="2014-11-30T19:58:01"/>
    <x v="8"/>
    <s v="people"/>
  </r>
  <r>
    <x v="2"/>
    <s v="GB"/>
    <s v="GBP"/>
    <n v="1470178800"/>
    <n v="1467650771"/>
    <b v="0"/>
    <n v="4"/>
    <n v="12.75"/>
    <b v="0"/>
    <s v="photography/people"/>
    <n v="3.1875000000000001E-2"/>
    <x v="1985"/>
    <d v="2016-08-02T23:00:00"/>
    <x v="8"/>
    <s v="people"/>
  </r>
  <r>
    <x v="2"/>
    <s v="GB"/>
    <s v="GBP"/>
    <n v="1457947483"/>
    <n v="1455359083"/>
    <b v="0"/>
    <n v="1"/>
    <n v="1"/>
    <b v="0"/>
    <s v="photography/people"/>
    <n v="5.0000000000000001E-4"/>
    <x v="1986"/>
    <d v="2016-03-14T09:24:43"/>
    <x v="8"/>
    <s v="people"/>
  </r>
  <r>
    <x v="2"/>
    <s v="GB"/>
    <s v="GBP"/>
    <n v="1425223276"/>
    <n v="1422631276"/>
    <b v="0"/>
    <n v="28"/>
    <n v="83.428571428571431"/>
    <b v="0"/>
    <s v="photography/people"/>
    <n v="0.42472727272727273"/>
    <x v="1987"/>
    <d v="2015-03-01T15:21:16"/>
    <x v="8"/>
    <s v="people"/>
  </r>
  <r>
    <x v="2"/>
    <s v="US"/>
    <s v="USD"/>
    <n v="1440094742"/>
    <n v="1437502742"/>
    <b v="0"/>
    <n v="1"/>
    <n v="25"/>
    <b v="0"/>
    <s v="photography/people"/>
    <n v="4.1666666666666666E-3"/>
    <x v="1988"/>
    <d v="2015-08-20T18:19:02"/>
    <x v="8"/>
    <s v="people"/>
  </r>
  <r>
    <x v="2"/>
    <s v="US"/>
    <s v="USD"/>
    <n v="1481473208"/>
    <n v="1478881208"/>
    <b v="0"/>
    <n v="1"/>
    <n v="50"/>
    <b v="0"/>
    <s v="photography/people"/>
    <n v="0.01"/>
    <x v="1989"/>
    <d v="2016-12-11T16:20:08"/>
    <x v="8"/>
    <s v="people"/>
  </r>
  <r>
    <x v="2"/>
    <s v="US"/>
    <s v="USD"/>
    <n v="1455338532"/>
    <n v="1454042532"/>
    <b v="0"/>
    <n v="5"/>
    <n v="101.8"/>
    <b v="0"/>
    <s v="photography/people"/>
    <n v="0.16966666666666666"/>
    <x v="1990"/>
    <d v="2016-02-13T04:42:12"/>
    <x v="8"/>
    <s v="people"/>
  </r>
  <r>
    <x v="2"/>
    <s v="US"/>
    <s v="USD"/>
    <n v="1435958786"/>
    <n v="1434144386"/>
    <b v="0"/>
    <n v="3"/>
    <n v="46.666666666666664"/>
    <b v="0"/>
    <s v="photography/people"/>
    <n v="7.0000000000000007E-2"/>
    <x v="1991"/>
    <d v="2015-07-03T21:26:26"/>
    <x v="8"/>
    <s v="people"/>
  </r>
  <r>
    <x v="2"/>
    <s v="US"/>
    <s v="USD"/>
    <n v="1424229991"/>
    <n v="1421637991"/>
    <b v="0"/>
    <n v="2"/>
    <n v="1"/>
    <b v="0"/>
    <s v="photography/people"/>
    <n v="1.3333333333333333E-3"/>
    <x v="1992"/>
    <d v="2015-02-18T03:26:31"/>
    <x v="8"/>
    <s v="people"/>
  </r>
  <r>
    <x v="2"/>
    <s v="GB"/>
    <s v="GBP"/>
    <n v="1450706837"/>
    <n v="1448114837"/>
    <b v="0"/>
    <n v="0"/>
    <s v=""/>
    <b v="0"/>
    <s v="photography/people"/>
    <n v="0"/>
    <x v="1993"/>
    <d v="2015-12-21T14:07:17"/>
    <x v="8"/>
    <s v="people"/>
  </r>
  <r>
    <x v="2"/>
    <s v="US"/>
    <s v="USD"/>
    <n v="1481072942"/>
    <n v="1475885342"/>
    <b v="0"/>
    <n v="0"/>
    <s v=""/>
    <b v="0"/>
    <s v="photography/people"/>
    <n v="0"/>
    <x v="1994"/>
    <d v="2016-12-07T01:09:02"/>
    <x v="8"/>
    <s v="people"/>
  </r>
  <r>
    <x v="2"/>
    <s v="CA"/>
    <s v="CAD"/>
    <n v="1437082736"/>
    <n v="1435354736"/>
    <b v="0"/>
    <n v="3"/>
    <n v="26"/>
    <b v="0"/>
    <s v="photography/people"/>
    <n v="7.8E-2"/>
    <x v="1995"/>
    <d v="2015-07-16T21:38:56"/>
    <x v="8"/>
    <s v="people"/>
  </r>
  <r>
    <x v="2"/>
    <s v="US"/>
    <s v="USD"/>
    <n v="1405021211"/>
    <n v="1402429211"/>
    <b v="0"/>
    <n v="0"/>
    <s v=""/>
    <b v="0"/>
    <s v="photography/people"/>
    <n v="0"/>
    <x v="1996"/>
    <d v="2014-07-10T19:40:11"/>
    <x v="8"/>
    <s v="people"/>
  </r>
  <r>
    <x v="2"/>
    <s v="US"/>
    <s v="USD"/>
    <n v="1409091612"/>
    <n v="1406499612"/>
    <b v="0"/>
    <n v="0"/>
    <s v=""/>
    <b v="0"/>
    <s v="photography/people"/>
    <n v="0"/>
    <x v="1997"/>
    <d v="2014-08-26T22:20:12"/>
    <x v="8"/>
    <s v="people"/>
  </r>
  <r>
    <x v="2"/>
    <s v="US"/>
    <s v="USD"/>
    <n v="1406861438"/>
    <n v="1402973438"/>
    <b v="0"/>
    <n v="3"/>
    <n v="218.33333333333334"/>
    <b v="0"/>
    <s v="photography/people"/>
    <n v="0.26200000000000001"/>
    <x v="1998"/>
    <d v="2014-08-01T02:50:38"/>
    <x v="8"/>
    <s v="people"/>
  </r>
  <r>
    <x v="2"/>
    <s v="GB"/>
    <s v="GBP"/>
    <n v="1415882108"/>
    <n v="1413286508"/>
    <b v="0"/>
    <n v="7"/>
    <n v="33.714285714285715"/>
    <b v="0"/>
    <s v="photography/people"/>
    <n v="7.6129032258064515E-3"/>
    <x v="1999"/>
    <d v="2014-11-13T12:35:08"/>
    <x v="8"/>
    <s v="people"/>
  </r>
  <r>
    <x v="2"/>
    <s v="CA"/>
    <s v="CAD"/>
    <n v="1452120613"/>
    <n v="1449528613"/>
    <b v="0"/>
    <n v="25"/>
    <n v="25"/>
    <b v="0"/>
    <s v="photography/people"/>
    <n v="0.125"/>
    <x v="2000"/>
    <d v="2016-01-06T22:50:13"/>
    <x v="8"/>
    <s v="people"/>
  </r>
  <r>
    <x v="0"/>
    <s v="DE"/>
    <s v="EUR"/>
    <n v="1434139200"/>
    <n v="1431406916"/>
    <b v="1"/>
    <n v="1637"/>
    <n v="128.38790470372632"/>
    <b v="1"/>
    <s v="technology/hardware"/>
    <n v="3.8212909090909091"/>
    <x v="2001"/>
    <d v="2015-06-12T20:00:00"/>
    <x v="2"/>
    <s v="hardware"/>
  </r>
  <r>
    <x v="0"/>
    <s v="US"/>
    <s v="USD"/>
    <n v="1485191143"/>
    <n v="1482599143"/>
    <b v="1"/>
    <n v="1375"/>
    <n v="78.834261818181815"/>
    <b v="1"/>
    <s v="technology/hardware"/>
    <n v="2.1679422000000002"/>
    <x v="2002"/>
    <d v="2017-01-23T17:05:43"/>
    <x v="2"/>
    <s v="hardware"/>
  </r>
  <r>
    <x v="0"/>
    <s v="US"/>
    <s v="USD"/>
    <n v="1278111600"/>
    <n v="1276830052"/>
    <b v="1"/>
    <n v="17"/>
    <n v="91.764705882352942"/>
    <b v="1"/>
    <s v="technology/hardware"/>
    <n v="3.12"/>
    <x v="2003"/>
    <d v="2010-07-02T23:00:00"/>
    <x v="2"/>
    <s v="hardware"/>
  </r>
  <r>
    <x v="0"/>
    <s v="US"/>
    <s v="USD"/>
    <n v="1405002663"/>
    <n v="1402410663"/>
    <b v="1"/>
    <n v="354"/>
    <n v="331.10237288135596"/>
    <b v="1"/>
    <s v="technology/hardware"/>
    <n v="2.3442048"/>
    <x v="2004"/>
    <d v="2014-07-10T14:31:03"/>
    <x v="2"/>
    <s v="hardware"/>
  </r>
  <r>
    <x v="0"/>
    <s v="US"/>
    <s v="USD"/>
    <n v="1381895940"/>
    <n v="1379532618"/>
    <b v="1"/>
    <n v="191"/>
    <n v="194.26193717277485"/>
    <b v="1"/>
    <s v="technology/hardware"/>
    <n v="1.236801"/>
    <x v="2005"/>
    <d v="2013-10-16T03:59:00"/>
    <x v="2"/>
    <s v="hardware"/>
  </r>
  <r>
    <x v="0"/>
    <s v="US"/>
    <s v="USD"/>
    <n v="1417611645"/>
    <n v="1414584045"/>
    <b v="1"/>
    <n v="303"/>
    <n v="408.97689768976898"/>
    <b v="1"/>
    <s v="technology/hardware"/>
    <n v="2.4784000000000002"/>
    <x v="2006"/>
    <d v="2014-12-03T13:00:45"/>
    <x v="2"/>
    <s v="hardware"/>
  </r>
  <r>
    <x v="0"/>
    <s v="US"/>
    <s v="USD"/>
    <n v="1282622400"/>
    <n v="1276891586"/>
    <b v="1"/>
    <n v="137"/>
    <n v="84.459270072992695"/>
    <b v="1"/>
    <s v="technology/hardware"/>
    <n v="1.157092"/>
    <x v="2007"/>
    <d v="2010-08-24T04:00:00"/>
    <x v="2"/>
    <s v="hardware"/>
  </r>
  <r>
    <x v="0"/>
    <s v="US"/>
    <s v="USD"/>
    <n v="1316442622"/>
    <n v="1312641022"/>
    <b v="1"/>
    <n v="41"/>
    <n v="44.853658536585364"/>
    <b v="1"/>
    <s v="technology/hardware"/>
    <n v="1.1707484768810599"/>
    <x v="2008"/>
    <d v="2011-09-19T14:30:22"/>
    <x v="2"/>
    <s v="hardware"/>
  </r>
  <r>
    <x v="0"/>
    <s v="DE"/>
    <s v="EUR"/>
    <n v="1479890743"/>
    <n v="1476776743"/>
    <b v="1"/>
    <n v="398"/>
    <n v="383.3643216080402"/>
    <b v="1"/>
    <s v="technology/hardware"/>
    <n v="3.05158"/>
    <x v="2009"/>
    <d v="2016-11-23T08:45:43"/>
    <x v="2"/>
    <s v="hardware"/>
  </r>
  <r>
    <x v="0"/>
    <s v="US"/>
    <s v="USD"/>
    <n v="1471564491"/>
    <n v="1468972491"/>
    <b v="1"/>
    <n v="1737"/>
    <n v="55.276856649395505"/>
    <b v="1"/>
    <s v="technology/hardware"/>
    <n v="3.2005299999999997"/>
    <x v="2010"/>
    <d v="2016-08-18T23:54:51"/>
    <x v="2"/>
    <s v="hardware"/>
  </r>
  <r>
    <x v="0"/>
    <s v="AT"/>
    <s v="EUR"/>
    <n v="1452553200"/>
    <n v="1449650173"/>
    <b v="1"/>
    <n v="971"/>
    <n v="422.02059732234807"/>
    <b v="1"/>
    <s v="technology/hardware"/>
    <n v="8.1956399999999991"/>
    <x v="2011"/>
    <d v="2016-01-11T23:00:00"/>
    <x v="2"/>
    <s v="hardware"/>
  </r>
  <r>
    <x v="0"/>
    <s v="US"/>
    <s v="USD"/>
    <n v="1423165441"/>
    <n v="1420573441"/>
    <b v="1"/>
    <n v="183"/>
    <n v="64.180327868852459"/>
    <b v="1"/>
    <s v="technology/hardware"/>
    <n v="2.3490000000000002"/>
    <x v="2012"/>
    <d v="2015-02-05T19:44:01"/>
    <x v="2"/>
    <s v="hardware"/>
  </r>
  <r>
    <x v="0"/>
    <s v="US"/>
    <s v="USD"/>
    <n v="1468019014"/>
    <n v="1462835014"/>
    <b v="1"/>
    <n v="4562"/>
    <n v="173.57781674704077"/>
    <b v="1"/>
    <s v="technology/hardware"/>
    <n v="4.9491375"/>
    <x v="2013"/>
    <d v="2016-07-08T23:03:34"/>
    <x v="2"/>
    <s v="hardware"/>
  </r>
  <r>
    <x v="0"/>
    <s v="US"/>
    <s v="USD"/>
    <n v="1364184539"/>
    <n v="1361250539"/>
    <b v="1"/>
    <n v="26457"/>
    <n v="88.601680840609291"/>
    <b v="1"/>
    <s v="technology/hardware"/>
    <n v="78.137822333333332"/>
    <x v="2014"/>
    <d v="2013-03-25T04:08:59"/>
    <x v="2"/>
    <s v="hardware"/>
  </r>
  <r>
    <x v="0"/>
    <s v="US"/>
    <s v="USD"/>
    <n v="1315602163"/>
    <n v="1313010163"/>
    <b v="1"/>
    <n v="162"/>
    <n v="50.222283950617282"/>
    <b v="1"/>
    <s v="technology/hardware"/>
    <n v="1.1300013888888889"/>
    <x v="2015"/>
    <d v="2011-09-09T21:02:43"/>
    <x v="2"/>
    <s v="hardware"/>
  </r>
  <r>
    <x v="0"/>
    <s v="US"/>
    <s v="USD"/>
    <n v="1362863299"/>
    <n v="1360271299"/>
    <b v="1"/>
    <n v="479"/>
    <n v="192.38876826722338"/>
    <b v="1"/>
    <s v="technology/hardware"/>
    <n v="9.2154220000000002"/>
    <x v="2016"/>
    <d v="2013-03-09T21:08:19"/>
    <x v="2"/>
    <s v="hardware"/>
  </r>
  <r>
    <x v="0"/>
    <s v="US"/>
    <s v="USD"/>
    <n v="1332561600"/>
    <n v="1329873755"/>
    <b v="1"/>
    <n v="426"/>
    <n v="73.416901408450698"/>
    <b v="1"/>
    <s v="technology/hardware"/>
    <n v="1.2510239999999999"/>
    <x v="2017"/>
    <d v="2012-03-24T04:00:00"/>
    <x v="2"/>
    <s v="hardware"/>
  </r>
  <r>
    <x v="0"/>
    <s v="IE"/>
    <s v="EUR"/>
    <n v="1439455609"/>
    <n v="1436863609"/>
    <b v="1"/>
    <n v="450"/>
    <n v="147.68495555555555"/>
    <b v="1"/>
    <s v="technology/hardware"/>
    <n v="1.0224343076923077"/>
    <x v="2018"/>
    <d v="2015-08-13T08:46:49"/>
    <x v="2"/>
    <s v="hardware"/>
  </r>
  <r>
    <x v="0"/>
    <s v="US"/>
    <s v="USD"/>
    <n v="1474563621"/>
    <n v="1471971621"/>
    <b v="1"/>
    <n v="1780"/>
    <n v="108.96848314606741"/>
    <b v="1"/>
    <s v="technology/hardware"/>
    <n v="4.8490975000000001"/>
    <x v="2019"/>
    <d v="2016-09-22T17:00:21"/>
    <x v="2"/>
    <s v="hardware"/>
  </r>
  <r>
    <x v="0"/>
    <s v="US"/>
    <s v="USD"/>
    <n v="1400108640"/>
    <n v="1396923624"/>
    <b v="1"/>
    <n v="122"/>
    <n v="23.647540983606557"/>
    <b v="1"/>
    <s v="technology/hardware"/>
    <n v="1.9233333333333333"/>
    <x v="2020"/>
    <d v="2014-05-14T23:04:00"/>
    <x v="2"/>
    <s v="hardware"/>
  </r>
  <r>
    <x v="0"/>
    <s v="US"/>
    <s v="USD"/>
    <n v="1411522897"/>
    <n v="1407634897"/>
    <b v="1"/>
    <n v="95"/>
    <n v="147.94736842105263"/>
    <b v="1"/>
    <s v="technology/hardware"/>
    <n v="2.8109999999999999"/>
    <x v="2021"/>
    <d v="2014-09-24T01:41:37"/>
    <x v="2"/>
    <s v="hardware"/>
  </r>
  <r>
    <x v="0"/>
    <s v="US"/>
    <s v="USD"/>
    <n v="1465652372"/>
    <n v="1463060372"/>
    <b v="1"/>
    <n v="325"/>
    <n v="385.03692307692307"/>
    <b v="1"/>
    <s v="technology/hardware"/>
    <n v="1.2513700000000001"/>
    <x v="2022"/>
    <d v="2016-06-11T13:39:32"/>
    <x v="2"/>
    <s v="hardware"/>
  </r>
  <r>
    <x v="0"/>
    <s v="US"/>
    <s v="USD"/>
    <n v="1434017153"/>
    <n v="1431425153"/>
    <b v="1"/>
    <n v="353"/>
    <n v="457.39093484419266"/>
    <b v="1"/>
    <s v="technology/hardware"/>
    <n v="1.61459"/>
    <x v="2023"/>
    <d v="2015-06-11T10:05:53"/>
    <x v="2"/>
    <s v="hardware"/>
  </r>
  <r>
    <x v="0"/>
    <s v="US"/>
    <s v="USD"/>
    <n v="1344826800"/>
    <n v="1341875544"/>
    <b v="1"/>
    <n v="105"/>
    <n v="222.99047619047619"/>
    <b v="1"/>
    <s v="technology/hardware"/>
    <n v="5.8535000000000004"/>
    <x v="2024"/>
    <d v="2012-08-13T03:00:00"/>
    <x v="2"/>
    <s v="hardware"/>
  </r>
  <r>
    <x v="0"/>
    <s v="DE"/>
    <s v="EUR"/>
    <n v="1433996746"/>
    <n v="1431404746"/>
    <b v="1"/>
    <n v="729"/>
    <n v="220.74074074074073"/>
    <b v="1"/>
    <s v="technology/hardware"/>
    <n v="2.0114999999999998"/>
    <x v="2025"/>
    <d v="2015-06-11T04:25:46"/>
    <x v="2"/>
    <s v="hardware"/>
  </r>
  <r>
    <x v="0"/>
    <s v="US"/>
    <s v="USD"/>
    <n v="1398052740"/>
    <n v="1394127585"/>
    <b v="1"/>
    <n v="454"/>
    <n v="73.503898678414089"/>
    <b v="1"/>
    <s v="technology/hardware"/>
    <n v="1.3348307999999998"/>
    <x v="2026"/>
    <d v="2014-04-21T03:59:00"/>
    <x v="2"/>
    <s v="hardware"/>
  </r>
  <r>
    <x v="0"/>
    <s v="US"/>
    <s v="USD"/>
    <n v="1427740319"/>
    <n v="1423855919"/>
    <b v="1"/>
    <n v="539"/>
    <n v="223.09647495361781"/>
    <b v="1"/>
    <s v="technology/hardware"/>
    <n v="1.2024900000000001"/>
    <x v="2027"/>
    <d v="2015-03-30T18:31:59"/>
    <x v="2"/>
    <s v="hardware"/>
  </r>
  <r>
    <x v="0"/>
    <s v="US"/>
    <s v="USD"/>
    <n v="1268690100"/>
    <n v="1265493806"/>
    <b v="1"/>
    <n v="79"/>
    <n v="47.911392405063289"/>
    <b v="1"/>
    <s v="technology/hardware"/>
    <n v="1.2616666666666667"/>
    <x v="2028"/>
    <d v="2010-03-15T21:55:00"/>
    <x v="2"/>
    <s v="hardware"/>
  </r>
  <r>
    <x v="0"/>
    <s v="US"/>
    <s v="USD"/>
    <n v="1409099481"/>
    <n v="1406507481"/>
    <b v="1"/>
    <n v="94"/>
    <n v="96.063829787234042"/>
    <b v="1"/>
    <s v="technology/hardware"/>
    <n v="3.6120000000000001"/>
    <x v="2029"/>
    <d v="2014-08-27T00:31:21"/>
    <x v="2"/>
    <s v="hardware"/>
  </r>
  <r>
    <x v="0"/>
    <s v="GB"/>
    <s v="GBP"/>
    <n v="1354233296"/>
    <n v="1351641296"/>
    <b v="1"/>
    <n v="625"/>
    <n v="118.6144"/>
    <b v="1"/>
    <s v="technology/hardware"/>
    <n v="2.26239013671875"/>
    <x v="2030"/>
    <d v="2012-11-29T23:54:56"/>
    <x v="2"/>
    <s v="hardware"/>
  </r>
  <r>
    <x v="0"/>
    <s v="NL"/>
    <s v="EUR"/>
    <n v="1420765200"/>
    <n v="1417506853"/>
    <b v="1"/>
    <n v="508"/>
    <n v="118.45472440944881"/>
    <b v="1"/>
    <s v="technology/hardware"/>
    <n v="1.2035"/>
    <x v="2031"/>
    <d v="2015-01-09T01:00:00"/>
    <x v="2"/>
    <s v="hardware"/>
  </r>
  <r>
    <x v="0"/>
    <s v="US"/>
    <s v="USD"/>
    <n v="1481778000"/>
    <n v="1479216874"/>
    <b v="1"/>
    <n v="531"/>
    <n v="143.21468926553672"/>
    <b v="1"/>
    <s v="technology/hardware"/>
    <n v="3.0418799999999999"/>
    <x v="2032"/>
    <d v="2016-12-15T05:00:00"/>
    <x v="2"/>
    <s v="hardware"/>
  </r>
  <r>
    <x v="0"/>
    <s v="US"/>
    <s v="USD"/>
    <n v="1398477518"/>
    <n v="1395885518"/>
    <b v="1"/>
    <n v="158"/>
    <n v="282.71518987341773"/>
    <b v="1"/>
    <s v="technology/hardware"/>
    <n v="1.7867599999999999"/>
    <x v="2033"/>
    <d v="2014-04-26T01:58:38"/>
    <x v="2"/>
    <s v="hardware"/>
  </r>
  <r>
    <x v="0"/>
    <s v="US"/>
    <s v="USD"/>
    <n v="1430981880"/>
    <n v="1426216033"/>
    <b v="1"/>
    <n v="508"/>
    <n v="593.93620078740162"/>
    <b v="1"/>
    <s v="technology/hardware"/>
    <n v="3.868199871794872"/>
    <x v="2034"/>
    <d v="2015-05-07T06:58:00"/>
    <x v="2"/>
    <s v="hardware"/>
  </r>
  <r>
    <x v="0"/>
    <s v="US"/>
    <s v="USD"/>
    <n v="1450486800"/>
    <n v="1446562807"/>
    <b v="1"/>
    <n v="644"/>
    <n v="262.15704968944101"/>
    <b v="1"/>
    <s v="technology/hardware"/>
    <n v="2.1103642500000004"/>
    <x v="2035"/>
    <d v="2015-12-19T01:00:00"/>
    <x v="2"/>
    <s v="hardware"/>
  </r>
  <r>
    <x v="0"/>
    <s v="US"/>
    <s v="USD"/>
    <n v="1399668319"/>
    <n v="1397076319"/>
    <b v="1"/>
    <n v="848"/>
    <n v="46.580778301886795"/>
    <b v="1"/>
    <s v="technology/hardware"/>
    <n v="1.3166833333333334"/>
    <x v="2036"/>
    <d v="2014-05-09T20:45:19"/>
    <x v="2"/>
    <s v="hardware"/>
  </r>
  <r>
    <x v="0"/>
    <s v="US"/>
    <s v="USD"/>
    <n v="1388383353"/>
    <n v="1383195753"/>
    <b v="1"/>
    <n v="429"/>
    <n v="70.041118881118877"/>
    <b v="1"/>
    <s v="technology/hardware"/>
    <n v="3.0047639999999998"/>
    <x v="2037"/>
    <d v="2013-12-30T06:02:33"/>
    <x v="2"/>
    <s v="hardware"/>
  </r>
  <r>
    <x v="0"/>
    <s v="GB"/>
    <s v="GBP"/>
    <n v="1372701600"/>
    <n v="1369895421"/>
    <b v="1"/>
    <n v="204"/>
    <n v="164.90686274509804"/>
    <b v="1"/>
    <s v="technology/hardware"/>
    <n v="4.2051249999999998"/>
    <x v="2038"/>
    <d v="2013-07-01T18:00:00"/>
    <x v="2"/>
    <s v="hardware"/>
  </r>
  <r>
    <x v="0"/>
    <s v="US"/>
    <s v="USD"/>
    <n v="1480568340"/>
    <n v="1477996325"/>
    <b v="1"/>
    <n v="379"/>
    <n v="449.26385224274406"/>
    <b v="1"/>
    <s v="technology/hardware"/>
    <n v="1.362168"/>
    <x v="2039"/>
    <d v="2016-12-01T04:59:00"/>
    <x v="2"/>
    <s v="hardware"/>
  </r>
  <r>
    <x v="0"/>
    <s v="US"/>
    <s v="USD"/>
    <n v="1384557303"/>
    <n v="1383257703"/>
    <b v="1"/>
    <n v="271"/>
    <n v="27.472841328413285"/>
    <b v="1"/>
    <s v="technology/hardware"/>
    <n v="2.4817133333333334"/>
    <x v="2040"/>
    <d v="2013-11-15T23:15:03"/>
    <x v="2"/>
    <s v="hardware"/>
  </r>
  <r>
    <x v="0"/>
    <s v="US"/>
    <s v="USD"/>
    <n v="1478785027"/>
    <n v="1476189427"/>
    <b v="0"/>
    <n v="120"/>
    <n v="143.97499999999999"/>
    <b v="1"/>
    <s v="technology/hardware"/>
    <n v="1.8186315789473684"/>
    <x v="2041"/>
    <d v="2016-11-10T13:37:07"/>
    <x v="2"/>
    <s v="hardware"/>
  </r>
  <r>
    <x v="0"/>
    <s v="US"/>
    <s v="USD"/>
    <n v="1453481974"/>
    <n v="1448297974"/>
    <b v="0"/>
    <n v="140"/>
    <n v="88.23571428571428"/>
    <b v="1"/>
    <s v="technology/hardware"/>
    <n v="1.2353000000000001"/>
    <x v="2042"/>
    <d v="2016-01-22T16:59:34"/>
    <x v="2"/>
    <s v="hardware"/>
  </r>
  <r>
    <x v="0"/>
    <s v="US"/>
    <s v="USD"/>
    <n v="1481432340"/>
    <n v="1476764077"/>
    <b v="0"/>
    <n v="193"/>
    <n v="36.326424870466319"/>
    <b v="1"/>
    <s v="technology/hardware"/>
    <n v="5.0620938628158845"/>
    <x v="2043"/>
    <d v="2016-12-11T04:59:00"/>
    <x v="2"/>
    <s v="hardware"/>
  </r>
  <r>
    <x v="0"/>
    <s v="US"/>
    <s v="USD"/>
    <n v="1434212714"/>
    <n v="1431620714"/>
    <b v="0"/>
    <n v="180"/>
    <n v="90.177777777777777"/>
    <b v="1"/>
    <s v="technology/hardware"/>
    <n v="1.0821333333333334"/>
    <x v="2044"/>
    <d v="2015-06-13T16:25:14"/>
    <x v="2"/>
    <s v="hardware"/>
  </r>
  <r>
    <x v="0"/>
    <s v="US"/>
    <s v="USD"/>
    <n v="1341799647"/>
    <n v="1339207647"/>
    <b v="0"/>
    <n v="263"/>
    <n v="152.62361216730039"/>
    <b v="1"/>
    <s v="technology/hardware"/>
    <n v="8.1918387755102042"/>
    <x v="2045"/>
    <d v="2012-07-09T02:07:27"/>
    <x v="2"/>
    <s v="hardware"/>
  </r>
  <r>
    <x v="0"/>
    <s v="US"/>
    <s v="USD"/>
    <n v="1369282044"/>
    <n v="1366690044"/>
    <b v="0"/>
    <n v="217"/>
    <n v="55.806451612903224"/>
    <b v="1"/>
    <s v="technology/hardware"/>
    <n v="1.2110000000000001"/>
    <x v="2046"/>
    <d v="2013-05-23T04:07:24"/>
    <x v="2"/>
    <s v="hardware"/>
  </r>
  <r>
    <x v="0"/>
    <s v="AU"/>
    <s v="AUD"/>
    <n v="1429228800"/>
    <n v="1426714870"/>
    <b v="0"/>
    <n v="443"/>
    <n v="227.85327313769753"/>
    <b v="1"/>
    <s v="technology/hardware"/>
    <n v="1.0299897959183673"/>
    <x v="2047"/>
    <d v="2015-04-17T00:00:00"/>
    <x v="2"/>
    <s v="hardware"/>
  </r>
  <r>
    <x v="0"/>
    <s v="US"/>
    <s v="USD"/>
    <n v="1369323491"/>
    <n v="1366731491"/>
    <b v="0"/>
    <n v="1373"/>
    <n v="91.82989803350327"/>
    <b v="1"/>
    <s v="technology/hardware"/>
    <n v="1.4833229411764706"/>
    <x v="2048"/>
    <d v="2013-05-23T15:38:11"/>
    <x v="2"/>
    <s v="hardware"/>
  </r>
  <r>
    <x v="0"/>
    <s v="GB"/>
    <s v="GBP"/>
    <n v="1386025140"/>
    <n v="1382963963"/>
    <b v="0"/>
    <n v="742"/>
    <n v="80.991037735849048"/>
    <b v="1"/>
    <s v="technology/hardware"/>
    <n v="1.2019070000000001"/>
    <x v="2049"/>
    <d v="2013-12-02T22:59:00"/>
    <x v="2"/>
    <s v="hardware"/>
  </r>
  <r>
    <x v="0"/>
    <s v="US"/>
    <s v="USD"/>
    <n v="1433036578"/>
    <n v="1429580578"/>
    <b v="0"/>
    <n v="170"/>
    <n v="278.39411764705881"/>
    <b v="1"/>
    <s v="technology/hardware"/>
    <n v="4.7327000000000004"/>
    <x v="2050"/>
    <d v="2015-05-31T01:42:58"/>
    <x v="2"/>
    <s v="hardware"/>
  </r>
  <r>
    <x v="0"/>
    <s v="US"/>
    <s v="USD"/>
    <n v="1388017937"/>
    <n v="1385425937"/>
    <b v="0"/>
    <n v="242"/>
    <n v="43.095041322314053"/>
    <b v="1"/>
    <s v="technology/hardware"/>
    <n v="1.303625"/>
    <x v="2051"/>
    <d v="2013-12-26T00:32:17"/>
    <x v="2"/>
    <s v="hardware"/>
  </r>
  <r>
    <x v="0"/>
    <s v="US"/>
    <s v="USD"/>
    <n v="1455933653"/>
    <n v="1452045653"/>
    <b v="0"/>
    <n v="541"/>
    <n v="326.29205175600737"/>
    <b v="1"/>
    <s v="technology/hardware"/>
    <n v="3.5304799999999998"/>
    <x v="2052"/>
    <d v="2016-02-20T02:00:53"/>
    <x v="2"/>
    <s v="hardware"/>
  </r>
  <r>
    <x v="0"/>
    <s v="US"/>
    <s v="USD"/>
    <n v="1448466551"/>
    <n v="1445870951"/>
    <b v="0"/>
    <n v="121"/>
    <n v="41.743801652892564"/>
    <b v="1"/>
    <s v="technology/hardware"/>
    <n v="1.0102"/>
    <x v="2053"/>
    <d v="2015-11-25T15:49:11"/>
    <x v="2"/>
    <s v="hardware"/>
  </r>
  <r>
    <x v="0"/>
    <s v="GB"/>
    <s v="GBP"/>
    <n v="1399033810"/>
    <n v="1396441810"/>
    <b v="0"/>
    <n v="621"/>
    <n v="64.020933977455712"/>
    <b v="1"/>
    <s v="technology/hardware"/>
    <n v="1.1359142857142857"/>
    <x v="2054"/>
    <d v="2014-05-02T12:30:10"/>
    <x v="2"/>
    <s v="hardware"/>
  </r>
  <r>
    <x v="0"/>
    <s v="US"/>
    <s v="USD"/>
    <n v="1417579200"/>
    <n v="1415031043"/>
    <b v="0"/>
    <n v="101"/>
    <n v="99.455445544554451"/>
    <b v="1"/>
    <s v="technology/hardware"/>
    <n v="1.6741666666666666"/>
    <x v="2055"/>
    <d v="2014-12-03T04:00:00"/>
    <x v="2"/>
    <s v="hardware"/>
  </r>
  <r>
    <x v="0"/>
    <s v="US"/>
    <s v="USD"/>
    <n v="1366222542"/>
    <n v="1363630542"/>
    <b v="0"/>
    <n v="554"/>
    <n v="138.49458483754512"/>
    <b v="1"/>
    <s v="technology/hardware"/>
    <n v="1.5345200000000001"/>
    <x v="2056"/>
    <d v="2013-04-17T18:15:42"/>
    <x v="2"/>
    <s v="hardware"/>
  </r>
  <r>
    <x v="0"/>
    <s v="GB"/>
    <s v="GBP"/>
    <n v="1456487532"/>
    <n v="1453895532"/>
    <b v="0"/>
    <n v="666"/>
    <n v="45.547792792792798"/>
    <b v="1"/>
    <s v="technology/hardware"/>
    <n v="2.022322"/>
    <x v="2057"/>
    <d v="2016-02-26T11:52:12"/>
    <x v="2"/>
    <s v="hardware"/>
  </r>
  <r>
    <x v="0"/>
    <s v="GB"/>
    <s v="GBP"/>
    <n v="1425326400"/>
    <n v="1421916830"/>
    <b v="0"/>
    <n v="410"/>
    <n v="10.507317073170732"/>
    <b v="1"/>
    <s v="technology/hardware"/>
    <n v="1.6828125"/>
    <x v="2058"/>
    <d v="2015-03-02T20:00:00"/>
    <x v="2"/>
    <s v="hardware"/>
  </r>
  <r>
    <x v="0"/>
    <s v="US"/>
    <s v="USD"/>
    <n v="1454277540"/>
    <n v="1450880854"/>
    <b v="0"/>
    <n v="375"/>
    <n v="114.76533333333333"/>
    <b v="1"/>
    <s v="technology/hardware"/>
    <n v="1.4345666666666668"/>
    <x v="2059"/>
    <d v="2016-01-31T21:59:00"/>
    <x v="2"/>
    <s v="hardware"/>
  </r>
  <r>
    <x v="0"/>
    <s v="US"/>
    <s v="USD"/>
    <n v="1406129150"/>
    <n v="1400945150"/>
    <b v="0"/>
    <n v="1364"/>
    <n v="35.997067448680355"/>
    <b v="1"/>
    <s v="technology/hardware"/>
    <n v="1.964"/>
    <x v="2060"/>
    <d v="2014-07-23T15:25:50"/>
    <x v="2"/>
    <s v="hardware"/>
  </r>
  <r>
    <x v="0"/>
    <s v="US"/>
    <s v="USD"/>
    <n v="1483208454"/>
    <n v="1480616454"/>
    <b v="0"/>
    <n v="35"/>
    <n v="154.17142857142858"/>
    <b v="1"/>
    <s v="technology/hardware"/>
    <n v="1.0791999999999999"/>
    <x v="2061"/>
    <d v="2016-12-31T18:20:54"/>
    <x v="2"/>
    <s v="hardware"/>
  </r>
  <r>
    <x v="0"/>
    <s v="DK"/>
    <s v="DKK"/>
    <n v="1458807098"/>
    <n v="1456218698"/>
    <b v="0"/>
    <n v="203"/>
    <n v="566.38916256157631"/>
    <b v="1"/>
    <s v="technology/hardware"/>
    <n v="1.14977"/>
    <x v="2062"/>
    <d v="2016-03-24T08:11:38"/>
    <x v="2"/>
    <s v="hardware"/>
  </r>
  <r>
    <x v="0"/>
    <s v="DE"/>
    <s v="EUR"/>
    <n v="1463333701"/>
    <n v="1460482501"/>
    <b v="0"/>
    <n v="49"/>
    <n v="120.85714285714286"/>
    <b v="1"/>
    <s v="technology/hardware"/>
    <n v="1.4804999999999999"/>
    <x v="2063"/>
    <d v="2016-05-15T17:35:01"/>
    <x v="2"/>
    <s v="hardware"/>
  </r>
  <r>
    <x v="0"/>
    <s v="US"/>
    <s v="USD"/>
    <n v="1370001600"/>
    <n v="1366879523"/>
    <b v="0"/>
    <n v="5812"/>
    <n v="86.163845492085343"/>
    <b v="1"/>
    <s v="technology/hardware"/>
    <n v="1.9116676082790633"/>
    <x v="2064"/>
    <d v="2013-05-31T12:00:00"/>
    <x v="2"/>
    <s v="hardware"/>
  </r>
  <r>
    <x v="0"/>
    <s v="GB"/>
    <s v="GBP"/>
    <n v="1387958429"/>
    <n v="1385366429"/>
    <b v="0"/>
    <n v="1556"/>
    <n v="51.212114395886893"/>
    <b v="1"/>
    <s v="technology/hardware"/>
    <n v="1.99215125"/>
    <x v="2065"/>
    <d v="2013-12-25T08:00:29"/>
    <x v="2"/>
    <s v="hardware"/>
  </r>
  <r>
    <x v="0"/>
    <s v="US"/>
    <s v="USD"/>
    <n v="1408818683"/>
    <n v="1406226683"/>
    <b v="0"/>
    <n v="65"/>
    <n v="67.261538461538464"/>
    <b v="1"/>
    <s v="technology/hardware"/>
    <n v="2.1859999999999999"/>
    <x v="2066"/>
    <d v="2014-08-23T18:31:23"/>
    <x v="2"/>
    <s v="hardware"/>
  </r>
  <r>
    <x v="0"/>
    <s v="GB"/>
    <s v="GBP"/>
    <n v="1432499376"/>
    <n v="1429648176"/>
    <b v="0"/>
    <n v="10"/>
    <n v="62.8"/>
    <b v="1"/>
    <s v="technology/hardware"/>
    <n v="1.2686868686868686"/>
    <x v="2067"/>
    <d v="2015-05-24T20:29:36"/>
    <x v="2"/>
    <s v="hardware"/>
  </r>
  <r>
    <x v="0"/>
    <s v="US"/>
    <s v="USD"/>
    <n v="1476994315"/>
    <n v="1474402315"/>
    <b v="0"/>
    <n v="76"/>
    <n v="346.13118421052633"/>
    <b v="1"/>
    <s v="technology/hardware"/>
    <n v="1.0522388"/>
    <x v="2068"/>
    <d v="2016-10-20T20:11:55"/>
    <x v="2"/>
    <s v="hardware"/>
  </r>
  <r>
    <x v="0"/>
    <s v="US"/>
    <s v="USD"/>
    <n v="1451776791"/>
    <n v="1449098391"/>
    <b v="0"/>
    <n v="263"/>
    <n v="244.11912547528519"/>
    <b v="1"/>
    <s v="technology/hardware"/>
    <n v="1.2840666000000001"/>
    <x v="2069"/>
    <d v="2016-01-02T23:19:51"/>
    <x v="2"/>
    <s v="hardware"/>
  </r>
  <r>
    <x v="0"/>
    <s v="DE"/>
    <s v="EUR"/>
    <n v="1467128723"/>
    <n v="1464536723"/>
    <b v="0"/>
    <n v="1530"/>
    <n v="259.25424836601309"/>
    <b v="1"/>
    <s v="technology/hardware"/>
    <n v="3.1732719999999999"/>
    <x v="2070"/>
    <d v="2016-06-28T15:45:23"/>
    <x v="2"/>
    <s v="hardware"/>
  </r>
  <r>
    <x v="0"/>
    <s v="US"/>
    <s v="USD"/>
    <n v="1475390484"/>
    <n v="1471502484"/>
    <b v="0"/>
    <n v="278"/>
    <n v="201.96402877697841"/>
    <b v="1"/>
    <s v="technology/hardware"/>
    <n v="2.8073000000000001"/>
    <x v="2071"/>
    <d v="2016-10-02T06:41:24"/>
    <x v="2"/>
    <s v="hardware"/>
  </r>
  <r>
    <x v="0"/>
    <s v="US"/>
    <s v="USD"/>
    <n v="1462629432"/>
    <n v="1460037432"/>
    <b v="0"/>
    <n v="350"/>
    <n v="226.20857142857142"/>
    <b v="1"/>
    <s v="technology/hardware"/>
    <n v="1.1073146853146854"/>
    <x v="2072"/>
    <d v="2016-05-07T13:57:12"/>
    <x v="2"/>
    <s v="hardware"/>
  </r>
  <r>
    <x v="0"/>
    <s v="US"/>
    <s v="USD"/>
    <n v="1431100918"/>
    <n v="1427212918"/>
    <b v="0"/>
    <n v="470"/>
    <n v="324.69"/>
    <b v="1"/>
    <s v="technology/hardware"/>
    <n v="1.5260429999999998"/>
    <x v="2073"/>
    <d v="2015-05-08T16:01:58"/>
    <x v="2"/>
    <s v="hardware"/>
  </r>
  <r>
    <x v="0"/>
    <s v="US"/>
    <s v="USD"/>
    <n v="1462564182"/>
    <n v="1459972182"/>
    <b v="0"/>
    <n v="3"/>
    <n v="205"/>
    <b v="1"/>
    <s v="technology/hardware"/>
    <n v="1.0249999999999999"/>
    <x v="2074"/>
    <d v="2016-05-06T19:49:42"/>
    <x v="2"/>
    <s v="hardware"/>
  </r>
  <r>
    <x v="0"/>
    <s v="US"/>
    <s v="USD"/>
    <n v="1374769288"/>
    <n v="1372177288"/>
    <b v="0"/>
    <n v="8200"/>
    <n v="20.465926829268295"/>
    <b v="1"/>
    <s v="technology/hardware"/>
    <n v="16.783738373837384"/>
    <x v="2075"/>
    <d v="2013-07-25T16:21:28"/>
    <x v="2"/>
    <s v="hardware"/>
  </r>
  <r>
    <x v="0"/>
    <s v="GB"/>
    <s v="GBP"/>
    <n v="1406149689"/>
    <n v="1402693689"/>
    <b v="0"/>
    <n v="8359"/>
    <n v="116.35303146309367"/>
    <b v="1"/>
    <s v="technology/hardware"/>
    <n v="5.4334915642458101"/>
    <x v="2076"/>
    <d v="2014-07-23T21:08:09"/>
    <x v="2"/>
    <s v="hardware"/>
  </r>
  <r>
    <x v="0"/>
    <s v="US"/>
    <s v="USD"/>
    <n v="1433538000"/>
    <n v="1428541276"/>
    <b v="0"/>
    <n v="188"/>
    <n v="307.20212765957444"/>
    <b v="1"/>
    <s v="technology/hardware"/>
    <n v="1.1550800000000001"/>
    <x v="2077"/>
    <d v="2015-06-05T21:00:00"/>
    <x v="2"/>
    <s v="hardware"/>
  </r>
  <r>
    <x v="0"/>
    <s v="ES"/>
    <s v="EUR"/>
    <n v="1482085857"/>
    <n v="1479493857"/>
    <b v="0"/>
    <n v="48"/>
    <n v="546.6875"/>
    <b v="1"/>
    <s v="technology/hardware"/>
    <n v="1.3120499999999999"/>
    <x v="2078"/>
    <d v="2016-12-18T18:30:57"/>
    <x v="2"/>
    <s v="hardware"/>
  </r>
  <r>
    <x v="0"/>
    <s v="GB"/>
    <s v="GBP"/>
    <n v="1435258800"/>
    <n v="1432659793"/>
    <b v="0"/>
    <n v="607"/>
    <n v="47.474464579901152"/>
    <b v="1"/>
    <s v="technology/hardware"/>
    <n v="2.8816999999999999"/>
    <x v="2079"/>
    <d v="2015-06-25T19:00:00"/>
    <x v="2"/>
    <s v="hardware"/>
  </r>
  <r>
    <x v="0"/>
    <s v="US"/>
    <s v="USD"/>
    <n v="1447286300"/>
    <n v="1444690700"/>
    <b v="0"/>
    <n v="50"/>
    <n v="101.56"/>
    <b v="1"/>
    <s v="technology/hardware"/>
    <n v="5.0780000000000003"/>
    <x v="2080"/>
    <d v="2015-11-11T23:58:20"/>
    <x v="2"/>
    <s v="hardware"/>
  </r>
  <r>
    <x v="0"/>
    <s v="US"/>
    <s v="USD"/>
    <n v="1337144340"/>
    <n v="1333597555"/>
    <b v="0"/>
    <n v="55"/>
    <n v="72.909090909090907"/>
    <b v="1"/>
    <s v="music/indie rock"/>
    <n v="1.1457142857142857"/>
    <x v="2081"/>
    <d v="2012-05-16T04:59:00"/>
    <x v="4"/>
    <s v="indie rock"/>
  </r>
  <r>
    <x v="0"/>
    <s v="US"/>
    <s v="USD"/>
    <n v="1322106796"/>
    <n v="1316919196"/>
    <b v="0"/>
    <n v="38"/>
    <n v="43.710526315789473"/>
    <b v="1"/>
    <s v="music/indie rock"/>
    <n v="1.1073333333333333"/>
    <x v="2082"/>
    <d v="2011-11-24T03:53:16"/>
    <x v="4"/>
    <s v="indie rock"/>
  </r>
  <r>
    <x v="0"/>
    <s v="US"/>
    <s v="USD"/>
    <n v="1338830395"/>
    <n v="1336238395"/>
    <b v="0"/>
    <n v="25"/>
    <n v="34"/>
    <b v="1"/>
    <s v="music/indie rock"/>
    <n v="1.1333333333333333"/>
    <x v="2083"/>
    <d v="2012-06-04T17:19:55"/>
    <x v="4"/>
    <s v="indie rock"/>
  </r>
  <r>
    <x v="0"/>
    <s v="US"/>
    <s v="USD"/>
    <n v="1399186740"/>
    <n v="1396468782"/>
    <b v="0"/>
    <n v="46"/>
    <n v="70.652173913043484"/>
    <b v="1"/>
    <s v="music/indie rock"/>
    <n v="1.0833333333333333"/>
    <x v="2084"/>
    <d v="2014-05-04T06:59:00"/>
    <x v="4"/>
    <s v="indie rock"/>
  </r>
  <r>
    <x v="0"/>
    <s v="US"/>
    <s v="USD"/>
    <n v="1342382587"/>
    <n v="1339790587"/>
    <b v="0"/>
    <n v="83"/>
    <n v="89.301204819277103"/>
    <b v="1"/>
    <s v="music/indie rock"/>
    <n v="1.2353333333333334"/>
    <x v="2085"/>
    <d v="2012-07-15T20:03:07"/>
    <x v="4"/>
    <s v="indie rock"/>
  </r>
  <r>
    <x v="0"/>
    <s v="US"/>
    <s v="USD"/>
    <n v="1323838740"/>
    <n v="1321200332"/>
    <b v="0"/>
    <n v="35"/>
    <n v="115.08571428571429"/>
    <b v="1"/>
    <s v="music/indie rock"/>
    <n v="1.0069999999999999"/>
    <x v="2086"/>
    <d v="2011-12-14T04:59:00"/>
    <x v="4"/>
    <s v="indie rock"/>
  </r>
  <r>
    <x v="0"/>
    <s v="US"/>
    <s v="USD"/>
    <n v="1315457658"/>
    <n v="1312865658"/>
    <b v="0"/>
    <n v="25"/>
    <n v="62.12"/>
    <b v="1"/>
    <s v="music/indie rock"/>
    <n v="1.0353333333333334"/>
    <x v="2087"/>
    <d v="2011-09-08T04:54:18"/>
    <x v="4"/>
    <s v="indie rock"/>
  </r>
  <r>
    <x v="0"/>
    <s v="US"/>
    <s v="USD"/>
    <n v="1284177540"/>
    <n v="1281028152"/>
    <b v="0"/>
    <n v="75"/>
    <n v="46.204266666666669"/>
    <b v="1"/>
    <s v="music/indie rock"/>
    <n v="1.1551066666666667"/>
    <x v="2088"/>
    <d v="2010-09-11T03:59:00"/>
    <x v="4"/>
    <s v="indie rock"/>
  </r>
  <r>
    <x v="0"/>
    <s v="US"/>
    <s v="USD"/>
    <n v="1375408194"/>
    <n v="1372384194"/>
    <b v="0"/>
    <n v="62"/>
    <n v="48.54854838709678"/>
    <b v="1"/>
    <s v="music/indie rock"/>
    <n v="1.2040040000000001"/>
    <x v="2089"/>
    <d v="2013-08-02T01:49:54"/>
    <x v="4"/>
    <s v="indie rock"/>
  </r>
  <r>
    <x v="0"/>
    <s v="US"/>
    <s v="USD"/>
    <n v="1361696955"/>
    <n v="1359104955"/>
    <b v="0"/>
    <n v="160"/>
    <n v="57.520187499999999"/>
    <b v="1"/>
    <s v="music/indie rock"/>
    <n v="1.1504037499999999"/>
    <x v="2090"/>
    <d v="2013-02-24T09:09:15"/>
    <x v="4"/>
    <s v="indie rock"/>
  </r>
  <r>
    <x v="0"/>
    <s v="US"/>
    <s v="USD"/>
    <n v="1299009600"/>
    <n v="1294818278"/>
    <b v="0"/>
    <n v="246"/>
    <n v="88.147154471544724"/>
    <b v="1"/>
    <s v="music/indie rock"/>
    <n v="1.2046777777777777"/>
    <x v="2091"/>
    <d v="2011-03-01T20:00:00"/>
    <x v="4"/>
    <s v="indie rock"/>
  </r>
  <r>
    <x v="0"/>
    <s v="US"/>
    <s v="USD"/>
    <n v="1318006732"/>
    <n v="1312822732"/>
    <b v="0"/>
    <n v="55"/>
    <n v="110.49090909090908"/>
    <b v="1"/>
    <s v="music/indie rock"/>
    <n v="1.0128333333333333"/>
    <x v="2092"/>
    <d v="2011-10-07T16:58:52"/>
    <x v="4"/>
    <s v="indie rock"/>
  </r>
  <r>
    <x v="0"/>
    <s v="US"/>
    <s v="USD"/>
    <n v="1356211832"/>
    <n v="1351024232"/>
    <b v="0"/>
    <n v="23"/>
    <n v="66.826086956521735"/>
    <b v="1"/>
    <s v="music/indie rock"/>
    <n v="1.0246666666666666"/>
    <x v="2093"/>
    <d v="2012-12-22T21:30:32"/>
    <x v="4"/>
    <s v="indie rock"/>
  </r>
  <r>
    <x v="0"/>
    <s v="US"/>
    <s v="USD"/>
    <n v="1330916400"/>
    <n v="1327969730"/>
    <b v="0"/>
    <n v="72"/>
    <n v="58.597222222222221"/>
    <b v="1"/>
    <s v="music/indie rock"/>
    <n v="1.2054285714285715"/>
    <x v="2094"/>
    <d v="2012-03-05T03:00:00"/>
    <x v="4"/>
    <s v="indie rock"/>
  </r>
  <r>
    <x v="0"/>
    <s v="US"/>
    <s v="USD"/>
    <n v="1317576973"/>
    <n v="1312392973"/>
    <b v="0"/>
    <n v="22"/>
    <n v="113.63636363636364"/>
    <b v="1"/>
    <s v="music/indie rock"/>
    <n v="1"/>
    <x v="2095"/>
    <d v="2011-10-02T17:36:13"/>
    <x v="4"/>
    <s v="indie rock"/>
  </r>
  <r>
    <x v="0"/>
    <s v="US"/>
    <s v="USD"/>
    <n v="1351223940"/>
    <n v="1349892735"/>
    <b v="0"/>
    <n v="14"/>
    <n v="43.571428571428569"/>
    <b v="1"/>
    <s v="music/indie rock"/>
    <n v="1.0166666666666666"/>
    <x v="2096"/>
    <d v="2012-10-26T03:59:00"/>
    <x v="4"/>
    <s v="indie rock"/>
  </r>
  <r>
    <x v="0"/>
    <s v="US"/>
    <s v="USD"/>
    <n v="1322751735"/>
    <n v="1317564135"/>
    <b v="0"/>
    <n v="38"/>
    <n v="78.94736842105263"/>
    <b v="1"/>
    <s v="music/indie rock"/>
    <n v="1"/>
    <x v="2097"/>
    <d v="2011-12-01T15:02:15"/>
    <x v="4"/>
    <s v="indie rock"/>
  </r>
  <r>
    <x v="0"/>
    <s v="US"/>
    <s v="USD"/>
    <n v="1331174635"/>
    <n v="1328582635"/>
    <b v="0"/>
    <n v="32"/>
    <n v="188.125"/>
    <b v="1"/>
    <s v="music/indie rock"/>
    <n v="1.0033333333333334"/>
    <x v="2098"/>
    <d v="2012-03-08T02:43:55"/>
    <x v="4"/>
    <s v="indie rock"/>
  </r>
  <r>
    <x v="0"/>
    <s v="US"/>
    <s v="USD"/>
    <n v="1435808400"/>
    <n v="1434650084"/>
    <b v="0"/>
    <n v="63"/>
    <n v="63.031746031746032"/>
    <b v="1"/>
    <s v="music/indie rock"/>
    <n v="1.3236666666666668"/>
    <x v="2099"/>
    <d v="2015-07-02T03:40:00"/>
    <x v="4"/>
    <s v="indie rock"/>
  </r>
  <r>
    <x v="0"/>
    <s v="US"/>
    <s v="USD"/>
    <n v="1341028740"/>
    <n v="1339704141"/>
    <b v="0"/>
    <n v="27"/>
    <n v="30.37037037037037"/>
    <b v="1"/>
    <s v="music/indie rock"/>
    <n v="1.3666666666666667"/>
    <x v="2100"/>
    <d v="2012-06-30T03:59:00"/>
    <x v="4"/>
    <s v="indie rock"/>
  </r>
  <r>
    <x v="0"/>
    <s v="US"/>
    <s v="USD"/>
    <n v="1329104114"/>
    <n v="1323920114"/>
    <b v="0"/>
    <n v="44"/>
    <n v="51.477272727272727"/>
    <b v="1"/>
    <s v="music/indie rock"/>
    <n v="1.1325000000000001"/>
    <x v="2101"/>
    <d v="2012-02-13T03:35:14"/>
    <x v="4"/>
    <s v="indie rock"/>
  </r>
  <r>
    <x v="0"/>
    <s v="US"/>
    <s v="USD"/>
    <n v="1304628648"/>
    <n v="1302036648"/>
    <b v="0"/>
    <n v="38"/>
    <n v="35.789473684210527"/>
    <b v="1"/>
    <s v="music/indie rock"/>
    <n v="1.36"/>
    <x v="2102"/>
    <d v="2011-05-05T20:50:48"/>
    <x v="4"/>
    <s v="indie rock"/>
  </r>
  <r>
    <x v="0"/>
    <s v="US"/>
    <s v="USD"/>
    <n v="1352488027"/>
    <n v="1349892427"/>
    <b v="0"/>
    <n v="115"/>
    <n v="98.817391304347822"/>
    <b v="1"/>
    <s v="music/indie rock"/>
    <n v="1.4612318374694613"/>
    <x v="2103"/>
    <d v="2012-11-09T19:07:07"/>
    <x v="4"/>
    <s v="indie rock"/>
  </r>
  <r>
    <x v="0"/>
    <s v="US"/>
    <s v="USD"/>
    <n v="1369958400"/>
    <n v="1367286434"/>
    <b v="0"/>
    <n v="37"/>
    <n v="28"/>
    <b v="1"/>
    <s v="music/indie rock"/>
    <n v="1.2949999999999999"/>
    <x v="2104"/>
    <d v="2013-05-31T00:00:00"/>
    <x v="4"/>
    <s v="indie rock"/>
  </r>
  <r>
    <x v="0"/>
    <s v="US"/>
    <s v="USD"/>
    <n v="1416542400"/>
    <n v="1415472953"/>
    <b v="0"/>
    <n v="99"/>
    <n v="51.313131313131315"/>
    <b v="1"/>
    <s v="music/indie rock"/>
    <n v="2.54"/>
    <x v="2105"/>
    <d v="2014-11-21T04:00:00"/>
    <x v="4"/>
    <s v="indie rock"/>
  </r>
  <r>
    <x v="0"/>
    <s v="US"/>
    <s v="USD"/>
    <n v="1359176974"/>
    <n v="1356584974"/>
    <b v="0"/>
    <n v="44"/>
    <n v="53.522727272727273"/>
    <b v="1"/>
    <s v="music/indie rock"/>
    <n v="1.0704545454545455"/>
    <x v="2106"/>
    <d v="2013-01-26T05:09:34"/>
    <x v="4"/>
    <s v="indie rock"/>
  </r>
  <r>
    <x v="0"/>
    <s v="US"/>
    <s v="USD"/>
    <n v="1415815393"/>
    <n v="1413997393"/>
    <b v="0"/>
    <n v="58"/>
    <n v="37.149310344827583"/>
    <b v="1"/>
    <s v="music/indie rock"/>
    <n v="1.0773299999999999"/>
    <x v="2107"/>
    <d v="2014-11-12T18:03:13"/>
    <x v="4"/>
    <s v="indie rock"/>
  </r>
  <r>
    <x v="0"/>
    <s v="US"/>
    <s v="USD"/>
    <n v="1347249300"/>
    <n v="1344917580"/>
    <b v="0"/>
    <n v="191"/>
    <n v="89.895287958115176"/>
    <b v="1"/>
    <s v="music/indie rock"/>
    <n v="1.0731250000000001"/>
    <x v="2108"/>
    <d v="2012-09-10T03:55:00"/>
    <x v="4"/>
    <s v="indie rock"/>
  </r>
  <r>
    <x v="0"/>
    <s v="US"/>
    <s v="USD"/>
    <n v="1436115617"/>
    <n v="1433523617"/>
    <b v="0"/>
    <n v="40"/>
    <n v="106.52500000000001"/>
    <b v="1"/>
    <s v="music/indie rock"/>
    <n v="1.06525"/>
    <x v="2109"/>
    <d v="2015-07-05T17:00:17"/>
    <x v="4"/>
    <s v="indie rock"/>
  </r>
  <r>
    <x v="0"/>
    <s v="US"/>
    <s v="USD"/>
    <n v="1401253140"/>
    <n v="1398873969"/>
    <b v="0"/>
    <n v="38"/>
    <n v="52.815789473684212"/>
    <b v="1"/>
    <s v="music/indie rock"/>
    <n v="1.0035000000000001"/>
    <x v="2110"/>
    <d v="2014-05-28T04:59:00"/>
    <x v="4"/>
    <s v="indie rock"/>
  </r>
  <r>
    <x v="0"/>
    <s v="US"/>
    <s v="USD"/>
    <n v="1313370000"/>
    <n v="1307594625"/>
    <b v="0"/>
    <n v="39"/>
    <n v="54.615384615384613"/>
    <b v="1"/>
    <s v="music/indie rock"/>
    <n v="1.0649999999999999"/>
    <x v="2111"/>
    <d v="2011-08-15T01:00:00"/>
    <x v="4"/>
    <s v="indie rock"/>
  </r>
  <r>
    <x v="0"/>
    <s v="US"/>
    <s v="USD"/>
    <n v="1366064193"/>
    <n v="1364854593"/>
    <b v="0"/>
    <n v="11"/>
    <n v="27.272727272727273"/>
    <b v="1"/>
    <s v="music/indie rock"/>
    <n v="1"/>
    <x v="2112"/>
    <d v="2013-04-15T22:16:33"/>
    <x v="4"/>
    <s v="indie rock"/>
  </r>
  <r>
    <x v="0"/>
    <s v="US"/>
    <s v="USD"/>
    <n v="1411505176"/>
    <n v="1408481176"/>
    <b v="0"/>
    <n v="107"/>
    <n v="68.598130841121488"/>
    <b v="1"/>
    <s v="music/indie rock"/>
    <n v="1.0485714285714285"/>
    <x v="2113"/>
    <d v="2014-09-23T20:46:16"/>
    <x v="4"/>
    <s v="indie rock"/>
  </r>
  <r>
    <x v="0"/>
    <s v="US"/>
    <s v="USD"/>
    <n v="1291870740"/>
    <n v="1286480070"/>
    <b v="0"/>
    <n v="147"/>
    <n v="35.612244897959187"/>
    <b v="1"/>
    <s v="music/indie rock"/>
    <n v="1.0469999999999999"/>
    <x v="2114"/>
    <d v="2010-12-09T04:59:00"/>
    <x v="4"/>
    <s v="indie rock"/>
  </r>
  <r>
    <x v="0"/>
    <s v="US"/>
    <s v="USD"/>
    <n v="1298167001"/>
    <n v="1295575001"/>
    <b v="0"/>
    <n v="36"/>
    <n v="94.027777777777771"/>
    <b v="1"/>
    <s v="music/indie rock"/>
    <n v="2.2566666666666668"/>
    <x v="2115"/>
    <d v="2011-02-20T01:56:41"/>
    <x v="4"/>
    <s v="indie rock"/>
  </r>
  <r>
    <x v="0"/>
    <s v="US"/>
    <s v="USD"/>
    <n v="1349203203"/>
    <n v="1345056003"/>
    <b v="0"/>
    <n v="92"/>
    <n v="526.45652173913038"/>
    <b v="1"/>
    <s v="music/indie rock"/>
    <n v="1.0090416666666666"/>
    <x v="2116"/>
    <d v="2012-10-02T18:40:03"/>
    <x v="4"/>
    <s v="indie rock"/>
  </r>
  <r>
    <x v="0"/>
    <s v="US"/>
    <s v="USD"/>
    <n v="1445921940"/>
    <n v="1444699549"/>
    <b v="0"/>
    <n v="35"/>
    <n v="50.657142857142858"/>
    <b v="1"/>
    <s v="music/indie rock"/>
    <n v="1.4775"/>
    <x v="2117"/>
    <d v="2015-10-27T04:59:00"/>
    <x v="4"/>
    <s v="indie rock"/>
  </r>
  <r>
    <x v="0"/>
    <s v="US"/>
    <s v="USD"/>
    <n v="1311538136"/>
    <n v="1308946136"/>
    <b v="0"/>
    <n v="17"/>
    <n v="79.182941176470578"/>
    <b v="1"/>
    <s v="music/indie rock"/>
    <n v="1.3461099999999999"/>
    <x v="2118"/>
    <d v="2011-07-24T20:08:56"/>
    <x v="4"/>
    <s v="indie rock"/>
  </r>
  <r>
    <x v="0"/>
    <s v="US"/>
    <s v="USD"/>
    <n v="1345086445"/>
    <n v="1342494445"/>
    <b v="0"/>
    <n v="22"/>
    <n v="91.590909090909093"/>
    <b v="1"/>
    <s v="music/indie rock"/>
    <n v="1.0075000000000001"/>
    <x v="2119"/>
    <d v="2012-08-16T03:07:25"/>
    <x v="4"/>
    <s v="indie rock"/>
  </r>
  <r>
    <x v="0"/>
    <s v="US"/>
    <s v="USD"/>
    <n v="1388617736"/>
    <n v="1384384136"/>
    <b v="0"/>
    <n v="69"/>
    <n v="116.96275362318841"/>
    <b v="1"/>
    <s v="music/indie rock"/>
    <n v="1.00880375"/>
    <x v="2120"/>
    <d v="2014-01-01T23:08:56"/>
    <x v="4"/>
    <s v="indie rock"/>
  </r>
  <r>
    <x v="2"/>
    <s v="CH"/>
    <s v="CHF"/>
    <n v="1484156948"/>
    <n v="1481564948"/>
    <b v="0"/>
    <n v="10"/>
    <n v="28.4"/>
    <b v="0"/>
    <s v="games/video games"/>
    <n v="5.6800000000000002E-3"/>
    <x v="2121"/>
    <d v="2017-01-11T17:49:08"/>
    <x v="6"/>
    <s v="video games"/>
  </r>
  <r>
    <x v="2"/>
    <s v="MX"/>
    <s v="MXN"/>
    <n v="1483773169"/>
    <n v="1481181169"/>
    <b v="0"/>
    <n v="3"/>
    <n v="103.33333333333333"/>
    <b v="0"/>
    <s v="games/video games"/>
    <n v="3.875E-3"/>
    <x v="2122"/>
    <d v="2017-01-07T07:12:49"/>
    <x v="6"/>
    <s v="video games"/>
  </r>
  <r>
    <x v="2"/>
    <s v="US"/>
    <s v="USD"/>
    <n v="1268636340"/>
    <n v="1263982307"/>
    <b v="0"/>
    <n v="5"/>
    <n v="10"/>
    <b v="0"/>
    <s v="games/video games"/>
    <n v="0.1"/>
    <x v="2123"/>
    <d v="2010-03-15T06:59:00"/>
    <x v="6"/>
    <s v="video games"/>
  </r>
  <r>
    <x v="2"/>
    <s v="US"/>
    <s v="USD"/>
    <n v="1291093200"/>
    <n v="1286930435"/>
    <b v="0"/>
    <n v="5"/>
    <n v="23"/>
    <b v="0"/>
    <s v="games/video games"/>
    <n v="0.10454545454545454"/>
    <x v="2124"/>
    <d v="2010-11-30T05:00:00"/>
    <x v="6"/>
    <s v="video games"/>
  </r>
  <r>
    <x v="2"/>
    <s v="US"/>
    <s v="USD"/>
    <n v="1438734833"/>
    <n v="1436142833"/>
    <b v="0"/>
    <n v="27"/>
    <n v="31.555555555555557"/>
    <b v="0"/>
    <s v="games/video games"/>
    <n v="1.4200000000000001E-2"/>
    <x v="2125"/>
    <d v="2015-08-05T00:33:53"/>
    <x v="6"/>
    <s v="video games"/>
  </r>
  <r>
    <x v="2"/>
    <s v="US"/>
    <s v="USD"/>
    <n v="1418080887"/>
    <n v="1415488887"/>
    <b v="0"/>
    <n v="2"/>
    <n v="5"/>
    <b v="0"/>
    <s v="games/video games"/>
    <n v="5.0000000000000001E-4"/>
    <x v="2126"/>
    <d v="2014-12-08T23:21:27"/>
    <x v="6"/>
    <s v="video games"/>
  </r>
  <r>
    <x v="2"/>
    <s v="GB"/>
    <s v="GBP"/>
    <n v="1426158463"/>
    <n v="1423570063"/>
    <b v="0"/>
    <n v="236"/>
    <n v="34.220338983050844"/>
    <b v="0"/>
    <s v="games/video games"/>
    <n v="0.28842857142857142"/>
    <x v="2127"/>
    <d v="2015-03-12T11:07:43"/>
    <x v="6"/>
    <s v="video games"/>
  </r>
  <r>
    <x v="2"/>
    <s v="CA"/>
    <s v="CAD"/>
    <n v="1411324369"/>
    <n v="1406140369"/>
    <b v="0"/>
    <n v="1"/>
    <n v="25"/>
    <b v="0"/>
    <s v="games/video games"/>
    <n v="1.6666666666666668E-3"/>
    <x v="2128"/>
    <d v="2014-09-21T18:32:49"/>
    <x v="6"/>
    <s v="video games"/>
  </r>
  <r>
    <x v="2"/>
    <s v="US"/>
    <s v="USD"/>
    <n v="1457570100"/>
    <n v="1454978100"/>
    <b v="0"/>
    <n v="12"/>
    <n v="19.666666666666668"/>
    <b v="0"/>
    <s v="games/video games"/>
    <n v="0.11799999999999999"/>
    <x v="2129"/>
    <d v="2016-03-10T00:35:00"/>
    <x v="6"/>
    <s v="video games"/>
  </r>
  <r>
    <x v="2"/>
    <s v="US"/>
    <s v="USD"/>
    <n v="1408154663"/>
    <n v="1405130663"/>
    <b v="0"/>
    <n v="4"/>
    <n v="21.25"/>
    <b v="0"/>
    <s v="games/video games"/>
    <n v="2.0238095238095236E-3"/>
    <x v="2130"/>
    <d v="2014-08-16T02:04:23"/>
    <x v="6"/>
    <s v="video games"/>
  </r>
  <r>
    <x v="2"/>
    <s v="US"/>
    <s v="USD"/>
    <n v="1436677091"/>
    <n v="1434085091"/>
    <b v="0"/>
    <n v="3"/>
    <n v="8.3333333333333339"/>
    <b v="0"/>
    <s v="games/video games"/>
    <n v="0.05"/>
    <x v="2131"/>
    <d v="2015-07-12T04:58:11"/>
    <x v="6"/>
    <s v="video games"/>
  </r>
  <r>
    <x v="2"/>
    <s v="US"/>
    <s v="USD"/>
    <n v="1391427692"/>
    <n v="1388835692"/>
    <b v="0"/>
    <n v="99"/>
    <n v="21.34333333333333"/>
    <b v="0"/>
    <s v="games/video games"/>
    <n v="2.1129899999999997E-2"/>
    <x v="2132"/>
    <d v="2014-02-03T11:41:32"/>
    <x v="6"/>
    <s v="video games"/>
  </r>
  <r>
    <x v="2"/>
    <s v="US"/>
    <s v="USD"/>
    <n v="1303628340"/>
    <n v="1300328399"/>
    <b v="0"/>
    <n v="3"/>
    <n v="5.333333333333333"/>
    <b v="0"/>
    <s v="games/video games"/>
    <n v="1.6E-2"/>
    <x v="2133"/>
    <d v="2011-04-24T06:59:00"/>
    <x v="6"/>
    <s v="video games"/>
  </r>
  <r>
    <x v="2"/>
    <s v="US"/>
    <s v="USD"/>
    <n v="1367097391"/>
    <n v="1364505391"/>
    <b v="0"/>
    <n v="3"/>
    <n v="34.666666666666664"/>
    <b v="0"/>
    <s v="games/video games"/>
    <n v="1.7333333333333333E-2"/>
    <x v="2134"/>
    <d v="2013-04-27T21:16:31"/>
    <x v="6"/>
    <s v="video games"/>
  </r>
  <r>
    <x v="2"/>
    <s v="US"/>
    <s v="USD"/>
    <n v="1349392033"/>
    <n v="1346800033"/>
    <b v="0"/>
    <n v="22"/>
    <n v="21.727272727272727"/>
    <b v="0"/>
    <s v="games/video games"/>
    <n v="9.5600000000000004E-2"/>
    <x v="2135"/>
    <d v="2012-10-04T23:07:13"/>
    <x v="6"/>
    <s v="video games"/>
  </r>
  <r>
    <x v="2"/>
    <s v="US"/>
    <s v="USD"/>
    <n v="1382184786"/>
    <n v="1379592786"/>
    <b v="0"/>
    <n v="4"/>
    <n v="11.922499999999999"/>
    <b v="0"/>
    <s v="games/video games"/>
    <n v="5.9612499999999998E-4"/>
    <x v="2136"/>
    <d v="2013-10-19T12:13:06"/>
    <x v="6"/>
    <s v="video games"/>
  </r>
  <r>
    <x v="2"/>
    <s v="CA"/>
    <s v="CAD"/>
    <n v="1417804229"/>
    <n v="1415212229"/>
    <b v="0"/>
    <n v="534"/>
    <n v="26.59737827715356"/>
    <b v="0"/>
    <s v="games/video games"/>
    <n v="0.28405999999999998"/>
    <x v="2137"/>
    <d v="2014-12-05T18:30:29"/>
    <x v="6"/>
    <s v="video games"/>
  </r>
  <r>
    <x v="2"/>
    <s v="GB"/>
    <s v="GBP"/>
    <n v="1383959939"/>
    <n v="1381364339"/>
    <b v="0"/>
    <n v="12"/>
    <n v="10.666666666666666"/>
    <b v="0"/>
    <s v="games/video games"/>
    <n v="0.128"/>
    <x v="2138"/>
    <d v="2013-11-09T01:18:59"/>
    <x v="6"/>
    <s v="video games"/>
  </r>
  <r>
    <x v="2"/>
    <s v="US"/>
    <s v="USD"/>
    <n v="1478196008"/>
    <n v="1475604008"/>
    <b v="0"/>
    <n v="56"/>
    <n v="29.035714285714285"/>
    <b v="0"/>
    <s v="games/video games"/>
    <n v="5.4199999999999998E-2"/>
    <x v="2139"/>
    <d v="2016-11-03T18:00:08"/>
    <x v="6"/>
    <s v="video games"/>
  </r>
  <r>
    <x v="2"/>
    <s v="US"/>
    <s v="USD"/>
    <n v="1357934424"/>
    <n v="1355342424"/>
    <b v="0"/>
    <n v="11"/>
    <n v="50.909090909090907"/>
    <b v="0"/>
    <s v="games/video games"/>
    <n v="1.1199999999999999E-3"/>
    <x v="2140"/>
    <d v="2013-01-11T20:00:24"/>
    <x v="6"/>
    <s v="video games"/>
  </r>
  <r>
    <x v="2"/>
    <s v="US"/>
    <s v="USD"/>
    <n v="1415947159"/>
    <n v="1413351559"/>
    <b v="0"/>
    <n v="0"/>
    <s v=""/>
    <b v="0"/>
    <s v="games/video games"/>
    <n v="0"/>
    <x v="2141"/>
    <d v="2014-11-14T06:39:19"/>
    <x v="6"/>
    <s v="video games"/>
  </r>
  <r>
    <x v="2"/>
    <s v="DE"/>
    <s v="EUR"/>
    <n v="1451494210"/>
    <n v="1449075010"/>
    <b v="0"/>
    <n v="12"/>
    <n v="50.083333333333336"/>
    <b v="0"/>
    <s v="games/video games"/>
    <n v="5.7238095238095241E-2"/>
    <x v="2142"/>
    <d v="2015-12-30T16:50:10"/>
    <x v="6"/>
    <s v="video games"/>
  </r>
  <r>
    <x v="2"/>
    <s v="US"/>
    <s v="USD"/>
    <n v="1279738800"/>
    <n v="1275599812"/>
    <b v="0"/>
    <n v="5"/>
    <n v="45"/>
    <b v="0"/>
    <s v="games/video games"/>
    <n v="0.1125"/>
    <x v="2143"/>
    <d v="2010-07-21T19:00:00"/>
    <x v="6"/>
    <s v="video games"/>
  </r>
  <r>
    <x v="2"/>
    <s v="US"/>
    <s v="USD"/>
    <n v="1379164040"/>
    <n v="1376399240"/>
    <b v="0"/>
    <n v="24"/>
    <n v="25.291666666666668"/>
    <b v="0"/>
    <s v="games/video games"/>
    <n v="1.7098591549295775E-2"/>
    <x v="2144"/>
    <d v="2013-09-14T13:07:20"/>
    <x v="6"/>
    <s v="video games"/>
  </r>
  <r>
    <x v="2"/>
    <s v="US"/>
    <s v="USD"/>
    <n v="1385534514"/>
    <n v="1382938914"/>
    <b v="0"/>
    <n v="89"/>
    <n v="51.292134831460672"/>
    <b v="0"/>
    <s v="games/video games"/>
    <n v="0.30433333333333334"/>
    <x v="2145"/>
    <d v="2013-11-27T06:41:54"/>
    <x v="6"/>
    <s v="video games"/>
  </r>
  <r>
    <x v="2"/>
    <s v="US"/>
    <s v="USD"/>
    <n v="1455207510"/>
    <n v="1453997910"/>
    <b v="0"/>
    <n v="1"/>
    <n v="1"/>
    <b v="0"/>
    <s v="games/video games"/>
    <n v="2.0000000000000001E-4"/>
    <x v="2146"/>
    <d v="2016-02-11T16:18:30"/>
    <x v="6"/>
    <s v="video games"/>
  </r>
  <r>
    <x v="2"/>
    <s v="US"/>
    <s v="USD"/>
    <n v="1416125148"/>
    <n v="1413356748"/>
    <b v="0"/>
    <n v="55"/>
    <n v="49.381818181818183"/>
    <b v="0"/>
    <s v="games/video games"/>
    <n v="6.9641025641025639E-3"/>
    <x v="2147"/>
    <d v="2014-11-16T08:05:48"/>
    <x v="6"/>
    <s v="video games"/>
  </r>
  <r>
    <x v="2"/>
    <s v="GB"/>
    <s v="GBP"/>
    <n v="1427992582"/>
    <n v="1425404182"/>
    <b v="0"/>
    <n v="2"/>
    <n v="1"/>
    <b v="0"/>
    <s v="games/video games"/>
    <n v="0.02"/>
    <x v="2148"/>
    <d v="2015-04-02T16:36:22"/>
    <x v="6"/>
    <s v="video games"/>
  </r>
  <r>
    <x v="2"/>
    <s v="US"/>
    <s v="USD"/>
    <n v="1280534400"/>
    <n v="1277512556"/>
    <b v="0"/>
    <n v="0"/>
    <s v=""/>
    <b v="0"/>
    <s v="games/video games"/>
    <n v="0"/>
    <x v="2149"/>
    <d v="2010-07-31T00:00:00"/>
    <x v="6"/>
    <s v="video games"/>
  </r>
  <r>
    <x v="2"/>
    <s v="NO"/>
    <s v="NOK"/>
    <n v="1468392599"/>
    <n v="1465800599"/>
    <b v="0"/>
    <n v="4"/>
    <n v="101.25"/>
    <b v="0"/>
    <s v="games/video games"/>
    <n v="8.0999999999999996E-3"/>
    <x v="2150"/>
    <d v="2016-07-13T06:49:59"/>
    <x v="6"/>
    <s v="video games"/>
  </r>
  <r>
    <x v="2"/>
    <s v="US"/>
    <s v="USD"/>
    <n v="1467231614"/>
    <n v="1464639614"/>
    <b v="0"/>
    <n v="6"/>
    <n v="19.666666666666668"/>
    <b v="0"/>
    <s v="games/video games"/>
    <n v="2.6222222222222224E-3"/>
    <x v="2151"/>
    <d v="2016-06-29T20:20:14"/>
    <x v="6"/>
    <s v="video games"/>
  </r>
  <r>
    <x v="2"/>
    <s v="US"/>
    <s v="USD"/>
    <n v="1394909909"/>
    <n v="1392321509"/>
    <b v="0"/>
    <n v="4"/>
    <n v="12.5"/>
    <b v="0"/>
    <s v="games/video games"/>
    <n v="1.6666666666666668E-3"/>
    <x v="2152"/>
    <d v="2014-03-15T18:58:29"/>
    <x v="6"/>
    <s v="video games"/>
  </r>
  <r>
    <x v="2"/>
    <s v="US"/>
    <s v="USD"/>
    <n v="1420876740"/>
    <n v="1417470718"/>
    <b v="0"/>
    <n v="4"/>
    <n v="8.5"/>
    <b v="0"/>
    <s v="games/video games"/>
    <n v="9.1244548809124457E-5"/>
    <x v="2153"/>
    <d v="2015-01-10T07:59:00"/>
    <x v="6"/>
    <s v="video games"/>
  </r>
  <r>
    <x v="2"/>
    <s v="US"/>
    <s v="USD"/>
    <n v="1390921827"/>
    <n v="1389193827"/>
    <b v="0"/>
    <n v="2"/>
    <n v="1"/>
    <b v="0"/>
    <s v="games/video games"/>
    <n v="8.0000000000000002E-3"/>
    <x v="2154"/>
    <d v="2014-01-28T15:10:27"/>
    <x v="6"/>
    <s v="video games"/>
  </r>
  <r>
    <x v="2"/>
    <s v="GB"/>
    <s v="GBP"/>
    <n v="1459443385"/>
    <n v="1456854985"/>
    <b v="0"/>
    <n v="5"/>
    <n v="23"/>
    <b v="0"/>
    <s v="games/video games"/>
    <n v="2.3E-2"/>
    <x v="2155"/>
    <d v="2016-03-31T16:56:25"/>
    <x v="6"/>
    <s v="video games"/>
  </r>
  <r>
    <x v="2"/>
    <s v="US"/>
    <s v="USD"/>
    <n v="1379363406"/>
    <n v="1375475406"/>
    <b v="0"/>
    <n v="83"/>
    <n v="17.987951807228917"/>
    <b v="0"/>
    <s v="games/video games"/>
    <n v="2.6660714285714284E-2"/>
    <x v="2156"/>
    <d v="2013-09-16T20:30:06"/>
    <x v="6"/>
    <s v="video games"/>
  </r>
  <r>
    <x v="2"/>
    <s v="US"/>
    <s v="USD"/>
    <n v="1482479940"/>
    <n v="1479684783"/>
    <b v="0"/>
    <n v="57"/>
    <n v="370.94736842105266"/>
    <b v="0"/>
    <s v="games/video games"/>
    <n v="0.28192"/>
    <x v="2157"/>
    <d v="2016-12-23T07:59:00"/>
    <x v="6"/>
    <s v="video games"/>
  </r>
  <r>
    <x v="2"/>
    <s v="US"/>
    <s v="USD"/>
    <n v="1360009774"/>
    <n v="1356121774"/>
    <b v="0"/>
    <n v="311"/>
    <n v="63.569485530546629"/>
    <b v="0"/>
    <s v="games/video games"/>
    <n v="6.5900366666666668E-2"/>
    <x v="2158"/>
    <d v="2013-02-04T20:29:34"/>
    <x v="6"/>
    <s v="video games"/>
  </r>
  <r>
    <x v="2"/>
    <s v="US"/>
    <s v="USD"/>
    <n v="1310837574"/>
    <n v="1308245574"/>
    <b v="0"/>
    <n v="2"/>
    <n v="13"/>
    <b v="0"/>
    <s v="games/video games"/>
    <n v="7.2222222222222219E-3"/>
    <x v="2159"/>
    <d v="2011-07-16T17:32:54"/>
    <x v="6"/>
    <s v="video games"/>
  </r>
  <r>
    <x v="2"/>
    <s v="US"/>
    <s v="USD"/>
    <n v="1337447105"/>
    <n v="1334855105"/>
    <b v="0"/>
    <n v="16"/>
    <n v="5.3125"/>
    <b v="0"/>
    <s v="games/video games"/>
    <n v="8.5000000000000006E-3"/>
    <x v="2160"/>
    <d v="2012-05-19T17:05:05"/>
    <x v="6"/>
    <s v="video games"/>
  </r>
  <r>
    <x v="0"/>
    <s v="US"/>
    <s v="USD"/>
    <n v="1443040059"/>
    <n v="1440448059"/>
    <b v="0"/>
    <n v="13"/>
    <n v="35.615384615384613"/>
    <b v="1"/>
    <s v="music/rock"/>
    <n v="1.1575"/>
    <x v="2161"/>
    <d v="2015-09-23T20:27:39"/>
    <x v="4"/>
    <s v="rock"/>
  </r>
  <r>
    <x v="0"/>
    <s v="US"/>
    <s v="USD"/>
    <n v="1406226191"/>
    <n v="1403547791"/>
    <b v="0"/>
    <n v="58"/>
    <n v="87.103448275862064"/>
    <b v="1"/>
    <s v="music/rock"/>
    <n v="1.1226666666666667"/>
    <x v="2162"/>
    <d v="2014-07-24T18:23:11"/>
    <x v="4"/>
    <s v="rock"/>
  </r>
  <r>
    <x v="0"/>
    <s v="US"/>
    <s v="USD"/>
    <n v="1433735400"/>
    <n v="1429306520"/>
    <b v="0"/>
    <n v="44"/>
    <n v="75.11363636363636"/>
    <b v="1"/>
    <s v="music/rock"/>
    <n v="1.3220000000000001"/>
    <x v="2163"/>
    <d v="2015-06-08T03:50:00"/>
    <x v="4"/>
    <s v="rock"/>
  </r>
  <r>
    <x v="0"/>
    <s v="US"/>
    <s v="USD"/>
    <n v="1466827140"/>
    <n v="1464196414"/>
    <b v="0"/>
    <n v="83"/>
    <n v="68.01204819277109"/>
    <b v="1"/>
    <s v="music/rock"/>
    <n v="1.0263636363636364"/>
    <x v="2164"/>
    <d v="2016-06-25T03:59:00"/>
    <x v="4"/>
    <s v="rock"/>
  </r>
  <r>
    <x v="0"/>
    <s v="FR"/>
    <s v="EUR"/>
    <n v="1460127635"/>
    <n v="1457539235"/>
    <b v="0"/>
    <n v="117"/>
    <n v="29.623931623931625"/>
    <b v="1"/>
    <s v="music/rock"/>
    <n v="1.3864000000000001"/>
    <x v="2165"/>
    <d v="2016-04-08T15:00:35"/>
    <x v="4"/>
    <s v="rock"/>
  </r>
  <r>
    <x v="0"/>
    <s v="US"/>
    <s v="USD"/>
    <n v="1417813618"/>
    <n v="1413922018"/>
    <b v="0"/>
    <n v="32"/>
    <n v="91.625"/>
    <b v="1"/>
    <s v="music/rock"/>
    <n v="1.466"/>
    <x v="2166"/>
    <d v="2014-12-05T21:06:58"/>
    <x v="4"/>
    <s v="rock"/>
  </r>
  <r>
    <x v="0"/>
    <s v="US"/>
    <s v="USD"/>
    <n v="1347672937"/>
    <n v="1346463337"/>
    <b v="0"/>
    <n v="8"/>
    <n v="22.5"/>
    <b v="1"/>
    <s v="music/rock"/>
    <n v="1.2"/>
    <x v="2167"/>
    <d v="2012-09-15T01:35:37"/>
    <x v="4"/>
    <s v="rock"/>
  </r>
  <r>
    <x v="0"/>
    <s v="US"/>
    <s v="USD"/>
    <n v="1486702800"/>
    <n v="1484058261"/>
    <b v="0"/>
    <n v="340"/>
    <n v="64.366735294117646"/>
    <b v="1"/>
    <s v="music/rock"/>
    <n v="1.215816111111111"/>
    <x v="2168"/>
    <d v="2017-02-10T05:00:00"/>
    <x v="4"/>
    <s v="rock"/>
  </r>
  <r>
    <x v="0"/>
    <s v="US"/>
    <s v="USD"/>
    <n v="1488473351"/>
    <n v="1488214151"/>
    <b v="0"/>
    <n v="7"/>
    <n v="21.857142857142858"/>
    <b v="1"/>
    <s v="music/rock"/>
    <n v="1"/>
    <x v="2169"/>
    <d v="2017-03-02T16:49:11"/>
    <x v="4"/>
    <s v="rock"/>
  </r>
  <r>
    <x v="0"/>
    <s v="US"/>
    <s v="USD"/>
    <n v="1440266422"/>
    <n v="1436810422"/>
    <b v="0"/>
    <n v="19"/>
    <n v="33.315789473684212"/>
    <b v="1"/>
    <s v="music/rock"/>
    <n v="1.8085714285714285"/>
    <x v="2170"/>
    <d v="2015-08-22T18:00:22"/>
    <x v="4"/>
    <s v="rock"/>
  </r>
  <r>
    <x v="0"/>
    <s v="US"/>
    <s v="USD"/>
    <n v="1434949200"/>
    <n v="1431903495"/>
    <b v="0"/>
    <n v="47"/>
    <n v="90.276595744680847"/>
    <b v="1"/>
    <s v="music/rock"/>
    <n v="1.0607500000000001"/>
    <x v="2171"/>
    <d v="2015-06-22T05:00:00"/>
    <x v="4"/>
    <s v="rock"/>
  </r>
  <r>
    <x v="0"/>
    <s v="US"/>
    <s v="USD"/>
    <n v="1429365320"/>
    <n v="1426773320"/>
    <b v="0"/>
    <n v="13"/>
    <n v="76.92307692307692"/>
    <b v="1"/>
    <s v="music/rock"/>
    <n v="1"/>
    <x v="2172"/>
    <d v="2015-04-18T13:55:20"/>
    <x v="4"/>
    <s v="rock"/>
  </r>
  <r>
    <x v="0"/>
    <s v="US"/>
    <s v="USD"/>
    <n v="1378785540"/>
    <n v="1376066243"/>
    <b v="0"/>
    <n v="90"/>
    <n v="59.233333333333334"/>
    <b v="1"/>
    <s v="music/rock"/>
    <n v="1.2692857142857144"/>
    <x v="2173"/>
    <d v="2013-09-10T03:59:00"/>
    <x v="4"/>
    <s v="rock"/>
  </r>
  <r>
    <x v="0"/>
    <s v="GB"/>
    <s v="GBP"/>
    <n v="1462453307"/>
    <n v="1459861307"/>
    <b v="0"/>
    <n v="63"/>
    <n v="65.38095238095238"/>
    <b v="1"/>
    <s v="music/rock"/>
    <n v="1.0297499999999999"/>
    <x v="2174"/>
    <d v="2016-05-05T13:01:47"/>
    <x v="4"/>
    <s v="rock"/>
  </r>
  <r>
    <x v="0"/>
    <s v="US"/>
    <s v="USD"/>
    <n v="1469059986"/>
    <n v="1468455186"/>
    <b v="0"/>
    <n v="26"/>
    <n v="67.307692307692307"/>
    <b v="1"/>
    <s v="music/rock"/>
    <n v="2.5"/>
    <x v="2175"/>
    <d v="2016-07-21T00:13:06"/>
    <x v="4"/>
    <s v="rock"/>
  </r>
  <r>
    <x v="0"/>
    <s v="US"/>
    <s v="USD"/>
    <n v="1430579509"/>
    <n v="1427987509"/>
    <b v="0"/>
    <n v="71"/>
    <n v="88.74647887323944"/>
    <b v="1"/>
    <s v="music/rock"/>
    <n v="1.2602"/>
    <x v="2176"/>
    <d v="2015-05-02T15:11:49"/>
    <x v="4"/>
    <s v="rock"/>
  </r>
  <r>
    <x v="0"/>
    <s v="US"/>
    <s v="USD"/>
    <n v="1465192867"/>
    <n v="1463032867"/>
    <b v="0"/>
    <n v="38"/>
    <n v="65.868421052631575"/>
    <b v="1"/>
    <s v="music/rock"/>
    <n v="1.0012000000000001"/>
    <x v="2177"/>
    <d v="2016-06-06T06:01:07"/>
    <x v="4"/>
    <s v="rock"/>
  </r>
  <r>
    <x v="0"/>
    <s v="US"/>
    <s v="USD"/>
    <n v="1484752597"/>
    <n v="1482160597"/>
    <b v="0"/>
    <n v="859"/>
    <n v="40.349243306169967"/>
    <b v="1"/>
    <s v="music/rock"/>
    <n v="1.3864000000000001"/>
    <x v="2178"/>
    <d v="2017-01-18T15:16:37"/>
    <x v="4"/>
    <s v="rock"/>
  </r>
  <r>
    <x v="0"/>
    <s v="US"/>
    <s v="USD"/>
    <n v="1428725192"/>
    <n v="1426133192"/>
    <b v="0"/>
    <n v="21"/>
    <n v="76.857142857142861"/>
    <b v="1"/>
    <s v="music/rock"/>
    <n v="1.6140000000000001"/>
    <x v="2179"/>
    <d v="2015-04-11T04:06:32"/>
    <x v="4"/>
    <s v="rock"/>
  </r>
  <r>
    <x v="0"/>
    <s v="US"/>
    <s v="USD"/>
    <n v="1447434268"/>
    <n v="1443801868"/>
    <b v="0"/>
    <n v="78"/>
    <n v="68.707820512820518"/>
    <b v="1"/>
    <s v="music/rock"/>
    <n v="1.071842"/>
    <x v="2180"/>
    <d v="2015-11-13T17:04:28"/>
    <x v="4"/>
    <s v="rock"/>
  </r>
  <r>
    <x v="0"/>
    <s v="US"/>
    <s v="USD"/>
    <n v="1487635653"/>
    <n v="1486426053"/>
    <b v="0"/>
    <n v="53"/>
    <n v="57.773584905660378"/>
    <b v="1"/>
    <s v="games/tabletop games"/>
    <n v="1.5309999999999999"/>
    <x v="2181"/>
    <d v="2017-02-21T00:07:33"/>
    <x v="6"/>
    <s v="tabletop games"/>
  </r>
  <r>
    <x v="0"/>
    <s v="CA"/>
    <s v="CAD"/>
    <n v="1412285825"/>
    <n v="1409261825"/>
    <b v="0"/>
    <n v="356"/>
    <n v="44.171348314606739"/>
    <b v="1"/>
    <s v="games/tabletop games"/>
    <n v="5.2416666666666663"/>
    <x v="2182"/>
    <d v="2014-10-02T21:37:05"/>
    <x v="6"/>
    <s v="tabletop games"/>
  </r>
  <r>
    <x v="0"/>
    <s v="US"/>
    <s v="USD"/>
    <n v="1486616400"/>
    <n v="1484037977"/>
    <b v="0"/>
    <n v="279"/>
    <n v="31.566308243727597"/>
    <b v="1"/>
    <s v="games/tabletop games"/>
    <n v="4.8927777777777779"/>
    <x v="2183"/>
    <d v="2017-02-09T05:00:00"/>
    <x v="6"/>
    <s v="tabletop games"/>
  </r>
  <r>
    <x v="0"/>
    <s v="US"/>
    <s v="USD"/>
    <n v="1453737600"/>
    <n v="1452530041"/>
    <b v="1"/>
    <n v="266"/>
    <n v="107.04511278195488"/>
    <b v="1"/>
    <s v="games/tabletop games"/>
    <n v="2.8473999999999999"/>
    <x v="2184"/>
    <d v="2016-01-25T16:00:00"/>
    <x v="6"/>
    <s v="tabletop games"/>
  </r>
  <r>
    <x v="0"/>
    <s v="GB"/>
    <s v="GBP"/>
    <n v="1364286239"/>
    <n v="1360830239"/>
    <b v="0"/>
    <n v="623"/>
    <n v="149.03451043338683"/>
    <b v="1"/>
    <s v="games/tabletop games"/>
    <n v="18.569700000000001"/>
    <x v="2185"/>
    <d v="2013-03-26T08:23:59"/>
    <x v="6"/>
    <s v="tabletop games"/>
  </r>
  <r>
    <x v="0"/>
    <s v="US"/>
    <s v="USD"/>
    <n v="1473213600"/>
    <n v="1470062743"/>
    <b v="0"/>
    <n v="392"/>
    <n v="55.956632653061227"/>
    <b v="1"/>
    <s v="games/tabletop games"/>
    <n v="1.0967499999999999"/>
    <x v="2186"/>
    <d v="2016-09-07T02:00:00"/>
    <x v="6"/>
    <s v="tabletop games"/>
  </r>
  <r>
    <x v="0"/>
    <s v="US"/>
    <s v="USD"/>
    <n v="1428033540"/>
    <n v="1425531666"/>
    <b v="1"/>
    <n v="3562"/>
    <n v="56.970381807973048"/>
    <b v="1"/>
    <s v="games/tabletop games"/>
    <n v="10.146425000000001"/>
    <x v="2187"/>
    <d v="2015-04-03T03:59:00"/>
    <x v="6"/>
    <s v="tabletop games"/>
  </r>
  <r>
    <x v="0"/>
    <s v="AU"/>
    <s v="AUD"/>
    <n v="1477414800"/>
    <n v="1474380241"/>
    <b v="0"/>
    <n v="514"/>
    <n v="44.056420233463037"/>
    <b v="1"/>
    <s v="games/tabletop games"/>
    <n v="4.1217692027666546"/>
    <x v="2188"/>
    <d v="2016-10-25T17:00:00"/>
    <x v="6"/>
    <s v="tabletop games"/>
  </r>
  <r>
    <x v="0"/>
    <s v="GB"/>
    <s v="GBP"/>
    <n v="1461276000"/>
    <n v="1460055300"/>
    <b v="0"/>
    <n v="88"/>
    <n v="68.625"/>
    <b v="1"/>
    <s v="games/tabletop games"/>
    <n v="5.0324999999999998"/>
    <x v="2189"/>
    <d v="2016-04-21T22:00:00"/>
    <x v="6"/>
    <s v="tabletop games"/>
  </r>
  <r>
    <x v="0"/>
    <s v="US"/>
    <s v="USD"/>
    <n v="1458716340"/>
    <n v="1455721204"/>
    <b v="0"/>
    <n v="537"/>
    <n v="65.318435754189949"/>
    <b v="1"/>
    <s v="games/tabletop games"/>
    <n v="1.8461052631578947"/>
    <x v="2190"/>
    <d v="2016-03-23T06:59:00"/>
    <x v="6"/>
    <s v="tabletop games"/>
  </r>
  <r>
    <x v="0"/>
    <s v="GB"/>
    <s v="GBP"/>
    <n v="1487102427"/>
    <n v="1486065627"/>
    <b v="0"/>
    <n v="25"/>
    <n v="35.92"/>
    <b v="1"/>
    <s v="games/tabletop games"/>
    <n v="1.1973333333333334"/>
    <x v="2191"/>
    <d v="2017-02-14T20:00:27"/>
    <x v="6"/>
    <s v="tabletop games"/>
  </r>
  <r>
    <x v="0"/>
    <s v="GB"/>
    <s v="GBP"/>
    <n v="1481842800"/>
    <n v="1479414344"/>
    <b v="0"/>
    <n v="3238"/>
    <n v="40.070667078443485"/>
    <b v="1"/>
    <s v="games/tabletop games"/>
    <n v="10.812401666666668"/>
    <x v="2192"/>
    <d v="2016-12-15T23:00:00"/>
    <x v="6"/>
    <s v="tabletop games"/>
  </r>
  <r>
    <x v="0"/>
    <s v="US"/>
    <s v="USD"/>
    <n v="1479704340"/>
    <n v="1477043072"/>
    <b v="0"/>
    <n v="897"/>
    <n v="75.647714604236342"/>
    <b v="1"/>
    <s v="games/tabletop games"/>
    <n v="4.5237333333333334"/>
    <x v="2193"/>
    <d v="2016-11-21T04:59:00"/>
    <x v="6"/>
    <s v="tabletop games"/>
  </r>
  <r>
    <x v="0"/>
    <s v="US"/>
    <s v="USD"/>
    <n v="1459012290"/>
    <n v="1456423890"/>
    <b v="0"/>
    <n v="878"/>
    <n v="61.203872437357631"/>
    <b v="1"/>
    <s v="games/tabletop games"/>
    <n v="5.3737000000000004"/>
    <x v="2194"/>
    <d v="2016-03-26T17:11:30"/>
    <x v="6"/>
    <s v="tabletop games"/>
  </r>
  <r>
    <x v="0"/>
    <s v="US"/>
    <s v="USD"/>
    <n v="1439317900"/>
    <n v="1436725900"/>
    <b v="0"/>
    <n v="115"/>
    <n v="48.130434782608695"/>
    <b v="1"/>
    <s v="games/tabletop games"/>
    <n v="1.2032608695652174"/>
    <x v="2195"/>
    <d v="2015-08-11T18:31:40"/>
    <x v="6"/>
    <s v="tabletop games"/>
  </r>
  <r>
    <x v="0"/>
    <s v="US"/>
    <s v="USD"/>
    <n v="1480662000"/>
    <n v="1478000502"/>
    <b v="0"/>
    <n v="234"/>
    <n v="68.106837606837601"/>
    <b v="1"/>
    <s v="games/tabletop games"/>
    <n v="1.1383571428571428"/>
    <x v="2196"/>
    <d v="2016-12-02T07:00:00"/>
    <x v="6"/>
    <s v="tabletop games"/>
  </r>
  <r>
    <x v="0"/>
    <s v="US"/>
    <s v="USD"/>
    <n v="1425132059"/>
    <n v="1422540059"/>
    <b v="0"/>
    <n v="4330"/>
    <n v="65.891300230946882"/>
    <b v="1"/>
    <s v="games/tabletop games"/>
    <n v="9.5103109999999997"/>
    <x v="2197"/>
    <d v="2015-02-28T14:00:59"/>
    <x v="6"/>
    <s v="tabletop games"/>
  </r>
  <r>
    <x v="0"/>
    <s v="US"/>
    <s v="USD"/>
    <n v="1447507200"/>
    <n v="1444911600"/>
    <b v="0"/>
    <n v="651"/>
    <n v="81.654377880184327"/>
    <b v="1"/>
    <s v="games/tabletop games"/>
    <n v="1.3289249999999999"/>
    <x v="2198"/>
    <d v="2015-11-14T13:20:00"/>
    <x v="6"/>
    <s v="tabletop games"/>
  </r>
  <r>
    <x v="0"/>
    <s v="IE"/>
    <s v="EUR"/>
    <n v="1444903198"/>
    <n v="1442311198"/>
    <b v="1"/>
    <n v="251"/>
    <n v="52.701195219123505"/>
    <b v="1"/>
    <s v="games/tabletop games"/>
    <n v="1.4697777777777778"/>
    <x v="2199"/>
    <d v="2015-10-15T09:59:58"/>
    <x v="6"/>
    <s v="tabletop games"/>
  </r>
  <r>
    <x v="0"/>
    <s v="GB"/>
    <s v="GBP"/>
    <n v="1436151600"/>
    <n v="1433775668"/>
    <b v="0"/>
    <n v="263"/>
    <n v="41.228136882129277"/>
    <b v="1"/>
    <s v="games/tabletop games"/>
    <n v="5.4215"/>
    <x v="2200"/>
    <d v="2015-07-06T03:00:00"/>
    <x v="6"/>
    <s v="tabletop games"/>
  </r>
  <r>
    <x v="0"/>
    <s v="GB"/>
    <s v="GBP"/>
    <n v="1358367565"/>
    <n v="1357157965"/>
    <b v="0"/>
    <n v="28"/>
    <n v="15.035357142857142"/>
    <b v="1"/>
    <s v="music/electronic music"/>
    <n v="3.8271818181818182"/>
    <x v="2201"/>
    <d v="2013-01-16T20:19:25"/>
    <x v="4"/>
    <s v="electronic music"/>
  </r>
  <r>
    <x v="0"/>
    <s v="US"/>
    <s v="USD"/>
    <n v="1351801368"/>
    <n v="1349209368"/>
    <b v="0"/>
    <n v="721"/>
    <n v="39.066920943134534"/>
    <b v="1"/>
    <s v="music/electronic music"/>
    <n v="7.0418124999999998"/>
    <x v="2202"/>
    <d v="2012-11-01T20:22:48"/>
    <x v="4"/>
    <s v="electronic music"/>
  </r>
  <r>
    <x v="0"/>
    <s v="CA"/>
    <s v="CAD"/>
    <n v="1443127082"/>
    <n v="1440535082"/>
    <b v="0"/>
    <n v="50"/>
    <n v="43.82"/>
    <b v="1"/>
    <s v="music/electronic music"/>
    <n v="1.0954999999999999"/>
    <x v="2203"/>
    <d v="2015-09-24T20:38:02"/>
    <x v="4"/>
    <s v="electronic music"/>
  </r>
  <r>
    <x v="0"/>
    <s v="US"/>
    <s v="USD"/>
    <n v="1362814119"/>
    <n v="1360222119"/>
    <b v="0"/>
    <n v="73"/>
    <n v="27.301369863013697"/>
    <b v="1"/>
    <s v="music/electronic music"/>
    <n v="1.3286666666666667"/>
    <x v="2204"/>
    <d v="2013-03-09T07:28:39"/>
    <x v="4"/>
    <s v="electronic music"/>
  </r>
  <r>
    <x v="0"/>
    <s v="US"/>
    <s v="USD"/>
    <n v="1338579789"/>
    <n v="1335987789"/>
    <b v="0"/>
    <n v="27"/>
    <n v="42.222222222222221"/>
    <b v="1"/>
    <s v="music/electronic music"/>
    <n v="1.52"/>
    <x v="2205"/>
    <d v="2012-06-01T19:43:09"/>
    <x v="4"/>
    <s v="electronic music"/>
  </r>
  <r>
    <x v="0"/>
    <s v="US"/>
    <s v="USD"/>
    <n v="1334556624"/>
    <n v="1333001424"/>
    <b v="0"/>
    <n v="34"/>
    <n v="33.235294117647058"/>
    <b v="1"/>
    <s v="music/electronic music"/>
    <n v="1.0272727272727273"/>
    <x v="2206"/>
    <d v="2012-04-16T06:10:24"/>
    <x v="4"/>
    <s v="electronic music"/>
  </r>
  <r>
    <x v="0"/>
    <s v="US"/>
    <s v="USD"/>
    <n v="1384580373"/>
    <n v="1381984773"/>
    <b v="0"/>
    <n v="7"/>
    <n v="285.71428571428572"/>
    <b v="1"/>
    <s v="music/electronic music"/>
    <n v="1"/>
    <x v="2207"/>
    <d v="2013-11-16T05:39:33"/>
    <x v="4"/>
    <s v="electronic music"/>
  </r>
  <r>
    <x v="0"/>
    <s v="US"/>
    <s v="USD"/>
    <n v="1333771200"/>
    <n v="1328649026"/>
    <b v="0"/>
    <n v="24"/>
    <n v="42.333333333333336"/>
    <b v="1"/>
    <s v="music/electronic music"/>
    <n v="1.016"/>
    <x v="2208"/>
    <d v="2012-04-07T04:00:00"/>
    <x v="4"/>
    <s v="electronic music"/>
  </r>
  <r>
    <x v="0"/>
    <s v="GB"/>
    <s v="GBP"/>
    <n v="1397516400"/>
    <n v="1396524644"/>
    <b v="0"/>
    <n v="15"/>
    <n v="50.266666666666666"/>
    <b v="1"/>
    <s v="music/electronic music"/>
    <n v="1.508"/>
    <x v="2209"/>
    <d v="2014-04-14T23:00:00"/>
    <x v="4"/>
    <s v="electronic music"/>
  </r>
  <r>
    <x v="0"/>
    <s v="US"/>
    <s v="USD"/>
    <n v="1334424960"/>
    <n v="1329442510"/>
    <b v="0"/>
    <n v="72"/>
    <n v="61.902777777777779"/>
    <b v="1"/>
    <s v="music/electronic music"/>
    <n v="1.11425"/>
    <x v="2210"/>
    <d v="2012-04-14T17:36:00"/>
    <x v="4"/>
    <s v="electronic music"/>
  </r>
  <r>
    <x v="0"/>
    <s v="US"/>
    <s v="USD"/>
    <n v="1397113140"/>
    <n v="1395168625"/>
    <b v="0"/>
    <n v="120"/>
    <n v="40.75"/>
    <b v="1"/>
    <s v="music/electronic music"/>
    <n v="1.956"/>
    <x v="2211"/>
    <d v="2014-04-10T06:59:00"/>
    <x v="4"/>
    <s v="electronic music"/>
  </r>
  <r>
    <x v="0"/>
    <s v="US"/>
    <s v="USD"/>
    <n v="1383526800"/>
    <n v="1380650177"/>
    <b v="0"/>
    <n v="123"/>
    <n v="55.796747967479675"/>
    <b v="1"/>
    <s v="music/electronic music"/>
    <n v="1.1438333333333333"/>
    <x v="2212"/>
    <d v="2013-11-04T01:00:00"/>
    <x v="4"/>
    <s v="electronic music"/>
  </r>
  <r>
    <x v="0"/>
    <s v="US"/>
    <s v="USD"/>
    <n v="1431719379"/>
    <n v="1429127379"/>
    <b v="0"/>
    <n v="1"/>
    <n v="10"/>
    <b v="1"/>
    <s v="music/electronic music"/>
    <n v="2"/>
    <x v="2213"/>
    <d v="2015-05-15T19:49:39"/>
    <x v="4"/>
    <s v="electronic music"/>
  </r>
  <r>
    <x v="0"/>
    <s v="US"/>
    <s v="USD"/>
    <n v="1391713248"/>
    <n v="1389121248"/>
    <b v="0"/>
    <n v="24"/>
    <n v="73.125416666666666"/>
    <b v="1"/>
    <s v="music/electronic music"/>
    <n v="2.9250166666666666"/>
    <x v="2214"/>
    <d v="2014-02-06T19:00:48"/>
    <x v="4"/>
    <s v="electronic music"/>
  </r>
  <r>
    <x v="0"/>
    <s v="US"/>
    <s v="USD"/>
    <n v="1331621940"/>
    <n v="1329671572"/>
    <b v="0"/>
    <n v="33"/>
    <n v="26.060606060606062"/>
    <b v="1"/>
    <s v="music/electronic music"/>
    <n v="1.5636363636363637"/>
    <x v="2215"/>
    <d v="2012-03-13T06:59:00"/>
    <x v="4"/>
    <s v="electronic music"/>
  </r>
  <r>
    <x v="0"/>
    <s v="US"/>
    <s v="USD"/>
    <n v="1437674545"/>
    <n v="1436464945"/>
    <b v="0"/>
    <n v="14"/>
    <n v="22.642857142857142"/>
    <b v="1"/>
    <s v="music/electronic music"/>
    <n v="1.0566666666666666"/>
    <x v="2216"/>
    <d v="2015-07-23T18:02:25"/>
    <x v="4"/>
    <s v="electronic music"/>
  </r>
  <r>
    <x v="0"/>
    <s v="US"/>
    <s v="USD"/>
    <n v="1446451200"/>
    <n v="1445539113"/>
    <b v="0"/>
    <n v="9"/>
    <n v="47.222222222222221"/>
    <b v="1"/>
    <s v="music/electronic music"/>
    <n v="1.0119047619047619"/>
    <x v="2217"/>
    <d v="2015-11-02T08:00:00"/>
    <x v="4"/>
    <s v="electronic music"/>
  </r>
  <r>
    <x v="0"/>
    <s v="US"/>
    <s v="USD"/>
    <n v="1346198400"/>
    <n v="1344281383"/>
    <b v="0"/>
    <n v="76"/>
    <n v="32.324473684210524"/>
    <b v="1"/>
    <s v="music/electronic music"/>
    <n v="1.2283299999999999"/>
    <x v="2218"/>
    <d v="2012-08-29T00:00:00"/>
    <x v="4"/>
    <s v="electronic music"/>
  </r>
  <r>
    <x v="0"/>
    <s v="US"/>
    <s v="USD"/>
    <n v="1440004512"/>
    <n v="1437412512"/>
    <b v="0"/>
    <n v="19"/>
    <n v="53.421052631578945"/>
    <b v="1"/>
    <s v="music/electronic music"/>
    <n v="1.0149999999999999"/>
    <x v="2219"/>
    <d v="2015-08-19T17:15:12"/>
    <x v="4"/>
    <s v="electronic music"/>
  </r>
  <r>
    <x v="0"/>
    <s v="US"/>
    <s v="USD"/>
    <n v="1374888436"/>
    <n v="1372296436"/>
    <b v="0"/>
    <n v="69"/>
    <n v="51.304347826086953"/>
    <b v="1"/>
    <s v="music/electronic music"/>
    <n v="1.0114285714285713"/>
    <x v="2220"/>
    <d v="2013-07-27T01:27:16"/>
    <x v="4"/>
    <s v="electronic music"/>
  </r>
  <r>
    <x v="0"/>
    <s v="US"/>
    <s v="USD"/>
    <n v="1461369600"/>
    <n v="1458748809"/>
    <b v="0"/>
    <n v="218"/>
    <n v="37.197247706422019"/>
    <b v="1"/>
    <s v="games/tabletop games"/>
    <n v="1.0811999999999999"/>
    <x v="2221"/>
    <d v="2016-04-23T00:00:00"/>
    <x v="6"/>
    <s v="tabletop games"/>
  </r>
  <r>
    <x v="0"/>
    <s v="US"/>
    <s v="USD"/>
    <n v="1327776847"/>
    <n v="1325184847"/>
    <b v="0"/>
    <n v="30"/>
    <n v="27.1"/>
    <b v="1"/>
    <s v="games/tabletop games"/>
    <n v="1.6259999999999999"/>
    <x v="2222"/>
    <d v="2012-01-28T18:54:07"/>
    <x v="6"/>
    <s v="tabletop games"/>
  </r>
  <r>
    <x v="0"/>
    <s v="CA"/>
    <s v="CAD"/>
    <n v="1435418568"/>
    <n v="1432826568"/>
    <b v="0"/>
    <n v="100"/>
    <n v="206.31"/>
    <b v="1"/>
    <s v="games/tabletop games"/>
    <n v="1.0580000000000001"/>
    <x v="2223"/>
    <d v="2015-06-27T15:22:48"/>
    <x v="6"/>
    <s v="tabletop games"/>
  </r>
  <r>
    <x v="0"/>
    <s v="US"/>
    <s v="USD"/>
    <n v="1477767600"/>
    <n v="1475337675"/>
    <b v="0"/>
    <n v="296"/>
    <n v="82.145270270270274"/>
    <b v="1"/>
    <s v="games/tabletop games"/>
    <n v="2.4315000000000002"/>
    <x v="2224"/>
    <d v="2016-10-29T19:00:00"/>
    <x v="6"/>
    <s v="tabletop games"/>
  </r>
  <r>
    <x v="0"/>
    <s v="GB"/>
    <s v="GBP"/>
    <n v="1411326015"/>
    <n v="1408734015"/>
    <b v="0"/>
    <n v="1204"/>
    <n v="164.79651993355483"/>
    <b v="1"/>
    <s v="games/tabletop games"/>
    <n v="9.4483338095238096"/>
    <x v="2225"/>
    <d v="2014-09-21T19:00:15"/>
    <x v="6"/>
    <s v="tabletop games"/>
  </r>
  <r>
    <x v="0"/>
    <s v="US"/>
    <s v="USD"/>
    <n v="1455253140"/>
    <n v="1452625822"/>
    <b v="0"/>
    <n v="321"/>
    <n v="60.820280373831778"/>
    <b v="1"/>
    <s v="games/tabletop games"/>
    <n v="1.0846283333333333"/>
    <x v="2226"/>
    <d v="2016-02-12T04:59:00"/>
    <x v="6"/>
    <s v="tabletop games"/>
  </r>
  <r>
    <x v="0"/>
    <s v="GB"/>
    <s v="GBP"/>
    <n v="1384374155"/>
    <n v="1381778555"/>
    <b v="0"/>
    <n v="301"/>
    <n v="67.970099667774093"/>
    <b v="1"/>
    <s v="games/tabletop games"/>
    <n v="1.5737692307692308"/>
    <x v="2227"/>
    <d v="2013-11-13T20:22:35"/>
    <x v="6"/>
    <s v="tabletop games"/>
  </r>
  <r>
    <x v="0"/>
    <s v="DE"/>
    <s v="EUR"/>
    <n v="1439707236"/>
    <n v="1437115236"/>
    <b v="0"/>
    <n v="144"/>
    <n v="81.561805555555551"/>
    <b v="1"/>
    <s v="games/tabletop games"/>
    <n v="11.744899999999999"/>
    <x v="2228"/>
    <d v="2015-08-16T06:40:36"/>
    <x v="6"/>
    <s v="tabletop games"/>
  </r>
  <r>
    <x v="0"/>
    <s v="US"/>
    <s v="USD"/>
    <n v="1378180800"/>
    <n v="1375113391"/>
    <b v="0"/>
    <n v="539"/>
    <n v="25.42547309833024"/>
    <b v="1"/>
    <s v="games/tabletop games"/>
    <n v="1.7104755366949576"/>
    <x v="2229"/>
    <d v="2013-09-03T04:00:00"/>
    <x v="6"/>
    <s v="tabletop games"/>
  </r>
  <r>
    <x v="0"/>
    <s v="US"/>
    <s v="USD"/>
    <n v="1398460127"/>
    <n v="1395868127"/>
    <b v="0"/>
    <n v="498"/>
    <n v="21.497991967871485"/>
    <b v="1"/>
    <s v="games/tabletop games"/>
    <n v="1.2595294117647058"/>
    <x v="2230"/>
    <d v="2014-04-25T21:08:47"/>
    <x v="6"/>
    <s v="tabletop games"/>
  </r>
  <r>
    <x v="0"/>
    <s v="US"/>
    <s v="USD"/>
    <n v="1372136400"/>
    <n v="1369864301"/>
    <b v="0"/>
    <n v="1113"/>
    <n v="27.226630727762803"/>
    <b v="1"/>
    <s v="games/tabletop games"/>
    <n v="12.121296000000001"/>
    <x v="2231"/>
    <d v="2013-06-25T05:00:00"/>
    <x v="6"/>
    <s v="tabletop games"/>
  </r>
  <r>
    <x v="0"/>
    <s v="US"/>
    <s v="USD"/>
    <n v="1405738800"/>
    <n v="1402945408"/>
    <b v="0"/>
    <n v="988"/>
    <n v="25.091093117408906"/>
    <b v="1"/>
    <s v="games/tabletop games"/>
    <n v="4.9580000000000002"/>
    <x v="2232"/>
    <d v="2014-07-19T03:00:00"/>
    <x v="6"/>
    <s v="tabletop games"/>
  </r>
  <r>
    <x v="0"/>
    <s v="GB"/>
    <s v="GBP"/>
    <n v="1450051200"/>
    <n v="1448269539"/>
    <b v="0"/>
    <n v="391"/>
    <n v="21.230179028132991"/>
    <b v="1"/>
    <s v="games/tabletop games"/>
    <n v="3.3203999999999998"/>
    <x v="2233"/>
    <d v="2015-12-14T00:00:00"/>
    <x v="6"/>
    <s v="tabletop games"/>
  </r>
  <r>
    <x v="0"/>
    <s v="US"/>
    <s v="USD"/>
    <n v="1483645647"/>
    <n v="1481053647"/>
    <b v="0"/>
    <n v="28"/>
    <n v="41.607142857142854"/>
    <b v="1"/>
    <s v="games/tabletop games"/>
    <n v="11.65"/>
    <x v="2234"/>
    <d v="2017-01-05T19:47:27"/>
    <x v="6"/>
    <s v="tabletop games"/>
  </r>
  <r>
    <x v="0"/>
    <s v="CA"/>
    <s v="CAD"/>
    <n v="1427585511"/>
    <n v="1424997111"/>
    <b v="0"/>
    <n v="147"/>
    <n v="135.58503401360545"/>
    <b v="1"/>
    <s v="games/tabletop games"/>
    <n v="1.5331538461538461"/>
    <x v="2235"/>
    <d v="2015-03-28T23:31:51"/>
    <x v="6"/>
    <s v="tabletop games"/>
  </r>
  <r>
    <x v="0"/>
    <s v="US"/>
    <s v="USD"/>
    <n v="1454338123"/>
    <n v="1451746123"/>
    <b v="0"/>
    <n v="680"/>
    <n v="22.116176470588236"/>
    <b v="1"/>
    <s v="games/tabletop games"/>
    <n v="5.3710714285714287"/>
    <x v="2236"/>
    <d v="2016-02-01T14:48:43"/>
    <x v="6"/>
    <s v="tabletop games"/>
  </r>
  <r>
    <x v="0"/>
    <s v="US"/>
    <s v="USD"/>
    <n v="1415779140"/>
    <n v="1412294683"/>
    <b v="0"/>
    <n v="983"/>
    <n v="64.625635808748726"/>
    <b v="1"/>
    <s v="games/tabletop games"/>
    <n v="3.5292777777777777"/>
    <x v="2237"/>
    <d v="2014-11-12T07:59:00"/>
    <x v="6"/>
    <s v="tabletop games"/>
  </r>
  <r>
    <x v="0"/>
    <s v="DE"/>
    <s v="EUR"/>
    <n v="1489157716"/>
    <n v="1486565716"/>
    <b v="0"/>
    <n v="79"/>
    <n v="69.569620253164558"/>
    <b v="1"/>
    <s v="games/tabletop games"/>
    <n v="1.3740000000000001"/>
    <x v="2238"/>
    <d v="2017-03-10T14:55:16"/>
    <x v="6"/>
    <s v="tabletop games"/>
  </r>
  <r>
    <x v="0"/>
    <s v="US"/>
    <s v="USD"/>
    <n v="1385870520"/>
    <n v="1382742014"/>
    <b v="0"/>
    <n v="426"/>
    <n v="75.133028169014082"/>
    <b v="1"/>
    <s v="games/tabletop games"/>
    <n v="1.2802667999999999"/>
    <x v="2239"/>
    <d v="2013-12-01T04:02:00"/>
    <x v="6"/>
    <s v="tabletop games"/>
  </r>
  <r>
    <x v="0"/>
    <s v="US"/>
    <s v="USD"/>
    <n v="1461354544"/>
    <n v="1458762544"/>
    <b v="0"/>
    <n v="96"/>
    <n v="140.97916666666666"/>
    <b v="1"/>
    <s v="games/tabletop games"/>
    <n v="2.7067999999999999"/>
    <x v="2240"/>
    <d v="2016-04-22T19:49:04"/>
    <x v="6"/>
    <s v="tabletop games"/>
  </r>
  <r>
    <x v="0"/>
    <s v="GB"/>
    <s v="GBP"/>
    <n v="1488484300"/>
    <n v="1485892300"/>
    <b v="0"/>
    <n v="163"/>
    <n v="49.472392638036808"/>
    <b v="1"/>
    <s v="games/tabletop games"/>
    <n v="8.0640000000000001"/>
    <x v="2241"/>
    <d v="2017-03-02T19:51:40"/>
    <x v="6"/>
    <s v="tabletop games"/>
  </r>
  <r>
    <x v="0"/>
    <s v="US"/>
    <s v="USD"/>
    <n v="1385521320"/>
    <n v="1382449733"/>
    <b v="0"/>
    <n v="2525"/>
    <n v="53.865251485148519"/>
    <b v="1"/>
    <s v="games/tabletop games"/>
    <n v="13.600976000000001"/>
    <x v="2242"/>
    <d v="2013-11-27T03:02:00"/>
    <x v="6"/>
    <s v="tabletop games"/>
  </r>
  <r>
    <x v="0"/>
    <s v="US"/>
    <s v="USD"/>
    <n v="1489374000"/>
    <n v="1488823290"/>
    <b v="0"/>
    <n v="2035"/>
    <n v="4.5712530712530715"/>
    <b v="1"/>
    <s v="games/tabletop games"/>
    <n v="9302.5"/>
    <x v="2243"/>
    <d v="2017-03-13T03:00:00"/>
    <x v="6"/>
    <s v="tabletop games"/>
  </r>
  <r>
    <x v="0"/>
    <s v="US"/>
    <s v="USD"/>
    <n v="1476649800"/>
    <n v="1475609946"/>
    <b v="0"/>
    <n v="290"/>
    <n v="65.00344827586207"/>
    <b v="1"/>
    <s v="games/tabletop games"/>
    <n v="3.7702"/>
    <x v="2244"/>
    <d v="2016-10-16T20:30:00"/>
    <x v="6"/>
    <s v="tabletop games"/>
  </r>
  <r>
    <x v="0"/>
    <s v="US"/>
    <s v="USD"/>
    <n v="1393005600"/>
    <n v="1390323617"/>
    <b v="0"/>
    <n v="1980"/>
    <n v="53.475252525252522"/>
    <b v="1"/>
    <s v="games/tabletop games"/>
    <n v="26.47025"/>
    <x v="2245"/>
    <d v="2014-02-21T18:00:00"/>
    <x v="6"/>
    <s v="tabletop games"/>
  </r>
  <r>
    <x v="0"/>
    <s v="GB"/>
    <s v="GBP"/>
    <n v="1441393210"/>
    <n v="1438801210"/>
    <b v="0"/>
    <n v="57"/>
    <n v="43.912280701754383"/>
    <b v="1"/>
    <s v="games/tabletop games"/>
    <n v="1.0012000000000001"/>
    <x v="2246"/>
    <d v="2015-09-04T19:00:10"/>
    <x v="6"/>
    <s v="tabletop games"/>
  </r>
  <r>
    <x v="0"/>
    <s v="US"/>
    <s v="USD"/>
    <n v="1438185565"/>
    <n v="1436975965"/>
    <b v="0"/>
    <n v="380"/>
    <n v="50.852631578947367"/>
    <b v="1"/>
    <s v="games/tabletop games"/>
    <n v="1.0445405405405406"/>
    <x v="2247"/>
    <d v="2015-07-29T15:59:25"/>
    <x v="6"/>
    <s v="tabletop games"/>
  </r>
  <r>
    <x v="0"/>
    <s v="GB"/>
    <s v="GBP"/>
    <n v="1481749278"/>
    <n v="1479157278"/>
    <b v="0"/>
    <n v="128"/>
    <n v="58.6328125"/>
    <b v="1"/>
    <s v="games/tabletop games"/>
    <n v="1.0721428571428571"/>
    <x v="2248"/>
    <d v="2016-12-14T21:01:18"/>
    <x v="6"/>
    <s v="tabletop games"/>
  </r>
  <r>
    <x v="0"/>
    <s v="US"/>
    <s v="USD"/>
    <n v="1364917965"/>
    <n v="1362329565"/>
    <b v="0"/>
    <n v="180"/>
    <n v="32.81666666666667"/>
    <b v="1"/>
    <s v="games/tabletop games"/>
    <n v="1.6877142857142857"/>
    <x v="2249"/>
    <d v="2013-04-02T15:52:45"/>
    <x v="6"/>
    <s v="tabletop games"/>
  </r>
  <r>
    <x v="0"/>
    <s v="US"/>
    <s v="USD"/>
    <n v="1480727273"/>
    <n v="1478131673"/>
    <b v="0"/>
    <n v="571"/>
    <n v="426.93169877408059"/>
    <b v="1"/>
    <s v="games/tabletop games"/>
    <n v="9.7511200000000002"/>
    <x v="2250"/>
    <d v="2016-12-03T01:07:53"/>
    <x v="6"/>
    <s v="tabletop games"/>
  </r>
  <r>
    <x v="0"/>
    <s v="US"/>
    <s v="USD"/>
    <n v="1408177077"/>
    <n v="1406362677"/>
    <b v="0"/>
    <n v="480"/>
    <n v="23.808729166666669"/>
    <b v="1"/>
    <s v="games/tabletop games"/>
    <n v="1.3444929411764706"/>
    <x v="2251"/>
    <d v="2014-08-16T08:17:57"/>
    <x v="6"/>
    <s v="tabletop games"/>
  </r>
  <r>
    <x v="0"/>
    <s v="ES"/>
    <s v="EUR"/>
    <n v="1470469938"/>
    <n v="1469173938"/>
    <b v="0"/>
    <n v="249"/>
    <n v="98.413654618473899"/>
    <b v="1"/>
    <s v="games/tabletop games"/>
    <n v="2.722777777777778"/>
    <x v="2252"/>
    <d v="2016-08-06T07:52:18"/>
    <x v="6"/>
    <s v="tabletop games"/>
  </r>
  <r>
    <x v="0"/>
    <s v="US"/>
    <s v="USD"/>
    <n v="1447862947"/>
    <n v="1445267347"/>
    <b v="0"/>
    <n v="84"/>
    <n v="107.32142857142857"/>
    <b v="1"/>
    <s v="games/tabletop games"/>
    <n v="1.1268750000000001"/>
    <x v="2253"/>
    <d v="2015-11-18T16:09:07"/>
    <x v="6"/>
    <s v="tabletop games"/>
  </r>
  <r>
    <x v="0"/>
    <s v="US"/>
    <s v="USD"/>
    <n v="1485271968"/>
    <n v="1484667168"/>
    <b v="0"/>
    <n v="197"/>
    <n v="11.67005076142132"/>
    <b v="1"/>
    <s v="games/tabletop games"/>
    <n v="4.5979999999999999"/>
    <x v="2254"/>
    <d v="2017-01-24T15:32:48"/>
    <x v="6"/>
    <s v="tabletop games"/>
  </r>
  <r>
    <x v="0"/>
    <s v="US"/>
    <s v="USD"/>
    <n v="1462661451"/>
    <n v="1460069451"/>
    <b v="0"/>
    <n v="271"/>
    <n v="41.782287822878232"/>
    <b v="1"/>
    <s v="games/tabletop games"/>
    <n v="2.8665822784810127"/>
    <x v="2255"/>
    <d v="2016-05-07T22:50:51"/>
    <x v="6"/>
    <s v="tabletop games"/>
  </r>
  <r>
    <x v="0"/>
    <s v="GB"/>
    <s v="GBP"/>
    <n v="1479811846"/>
    <n v="1478602246"/>
    <b v="0"/>
    <n v="50"/>
    <n v="21.38"/>
    <b v="1"/>
    <s v="games/tabletop games"/>
    <n v="2.2270833333333333"/>
    <x v="2256"/>
    <d v="2016-11-22T10:50:46"/>
    <x v="6"/>
    <s v="tabletop games"/>
  </r>
  <r>
    <x v="0"/>
    <s v="GB"/>
    <s v="GBP"/>
    <n v="1466377200"/>
    <n v="1463351329"/>
    <b v="0"/>
    <n v="169"/>
    <n v="94.103550295857985"/>
    <b v="1"/>
    <s v="games/tabletop games"/>
    <n v="6.3613999999999997"/>
    <x v="2257"/>
    <d v="2016-06-19T23:00:00"/>
    <x v="6"/>
    <s v="tabletop games"/>
  </r>
  <r>
    <x v="0"/>
    <s v="US"/>
    <s v="USD"/>
    <n v="1434045687"/>
    <n v="1431453687"/>
    <b v="0"/>
    <n v="205"/>
    <n v="15.721951219512196"/>
    <b v="1"/>
    <s v="games/tabletop games"/>
    <n v="1.4650000000000001"/>
    <x v="2258"/>
    <d v="2015-06-11T18:01:27"/>
    <x v="6"/>
    <s v="tabletop games"/>
  </r>
  <r>
    <x v="0"/>
    <s v="GB"/>
    <s v="GBP"/>
    <n v="1481224736"/>
    <n v="1480360736"/>
    <b v="0"/>
    <n v="206"/>
    <n v="90.635922330097088"/>
    <b v="1"/>
    <s v="games/tabletop games"/>
    <n v="18.670999999999999"/>
    <x v="2259"/>
    <d v="2016-12-08T19:18:56"/>
    <x v="6"/>
    <s v="tabletop games"/>
  </r>
  <r>
    <x v="0"/>
    <s v="US"/>
    <s v="USD"/>
    <n v="1395876250"/>
    <n v="1393287850"/>
    <b v="0"/>
    <n v="84"/>
    <n v="97.297619047619051"/>
    <b v="1"/>
    <s v="games/tabletop games"/>
    <n v="3.2692000000000001"/>
    <x v="2260"/>
    <d v="2014-03-26T23:24:10"/>
    <x v="6"/>
    <s v="tabletop games"/>
  </r>
  <r>
    <x v="0"/>
    <s v="AU"/>
    <s v="AUD"/>
    <n v="1487093020"/>
    <n v="1485278620"/>
    <b v="0"/>
    <n v="210"/>
    <n v="37.11904761904762"/>
    <b v="1"/>
    <s v="games/tabletop games"/>
    <n v="7.7949999999999999"/>
    <x v="2261"/>
    <d v="2017-02-14T17:23:40"/>
    <x v="6"/>
    <s v="tabletop games"/>
  </r>
  <r>
    <x v="0"/>
    <s v="US"/>
    <s v="USD"/>
    <n v="1416268800"/>
    <n v="1413295358"/>
    <b v="0"/>
    <n v="181"/>
    <n v="28.104972375690608"/>
    <b v="1"/>
    <s v="games/tabletop games"/>
    <n v="1.5415151515151515"/>
    <x v="2262"/>
    <d v="2014-11-18T00:00:00"/>
    <x v="6"/>
    <s v="tabletop games"/>
  </r>
  <r>
    <x v="0"/>
    <s v="SE"/>
    <s v="SEK"/>
    <n v="1422734313"/>
    <n v="1420919913"/>
    <b v="0"/>
    <n v="60"/>
    <n v="144.43333333333334"/>
    <b v="1"/>
    <s v="games/tabletop games"/>
    <n v="1.1554666666666666"/>
    <x v="2263"/>
    <d v="2015-01-31T19:58:33"/>
    <x v="6"/>
    <s v="tabletop games"/>
  </r>
  <r>
    <x v="0"/>
    <s v="US"/>
    <s v="USD"/>
    <n v="1463972400"/>
    <n v="1462543114"/>
    <b v="0"/>
    <n v="445"/>
    <n v="24.274157303370785"/>
    <b v="1"/>
    <s v="games/tabletop games"/>
    <n v="1.8003333333333333"/>
    <x v="2264"/>
    <d v="2016-05-23T03:00:00"/>
    <x v="6"/>
    <s v="tabletop games"/>
  </r>
  <r>
    <x v="0"/>
    <s v="GB"/>
    <s v="GBP"/>
    <n v="1479846507"/>
    <n v="1479241707"/>
    <b v="0"/>
    <n v="17"/>
    <n v="35.117647058823529"/>
    <b v="1"/>
    <s v="games/tabletop games"/>
    <n v="2.9849999999999999"/>
    <x v="2265"/>
    <d v="2016-11-22T20:28:27"/>
    <x v="6"/>
    <s v="tabletop games"/>
  </r>
  <r>
    <x v="0"/>
    <s v="US"/>
    <s v="USD"/>
    <n v="1461722400"/>
    <n v="1460235592"/>
    <b v="0"/>
    <n v="194"/>
    <n v="24.762886597938145"/>
    <b v="1"/>
    <s v="games/tabletop games"/>
    <n v="3.2026666666666666"/>
    <x v="2266"/>
    <d v="2016-04-27T02:00:00"/>
    <x v="6"/>
    <s v="tabletop games"/>
  </r>
  <r>
    <x v="0"/>
    <s v="US"/>
    <s v="USD"/>
    <n v="1419123600"/>
    <n v="1416945297"/>
    <b v="0"/>
    <n v="404"/>
    <n v="188.37871287128712"/>
    <b v="1"/>
    <s v="games/tabletop games"/>
    <n v="3.80525"/>
    <x v="2267"/>
    <d v="2014-12-21T01:00:00"/>
    <x v="6"/>
    <s v="tabletop games"/>
  </r>
  <r>
    <x v="0"/>
    <s v="US"/>
    <s v="USD"/>
    <n v="1489283915"/>
    <n v="1486691915"/>
    <b v="0"/>
    <n v="194"/>
    <n v="148.08247422680412"/>
    <b v="1"/>
    <s v="games/tabletop games"/>
    <n v="1.026"/>
    <x v="2268"/>
    <d v="2017-03-12T01:58:35"/>
    <x v="6"/>
    <s v="tabletop games"/>
  </r>
  <r>
    <x v="0"/>
    <s v="US"/>
    <s v="USD"/>
    <n v="1488862800"/>
    <n v="1486745663"/>
    <b v="0"/>
    <n v="902"/>
    <n v="49.934589800443462"/>
    <b v="1"/>
    <s v="games/tabletop games"/>
    <n v="18.016400000000001"/>
    <x v="2269"/>
    <d v="2017-03-07T05:00:00"/>
    <x v="6"/>
    <s v="tabletop games"/>
  </r>
  <r>
    <x v="0"/>
    <s v="US"/>
    <s v="USD"/>
    <n v="1484085540"/>
    <n v="1482353513"/>
    <b v="0"/>
    <n v="1670"/>
    <n v="107.82155688622754"/>
    <b v="1"/>
    <s v="games/tabletop games"/>
    <n v="7.2024800000000004"/>
    <x v="2270"/>
    <d v="2017-01-10T21:59:00"/>
    <x v="6"/>
    <s v="tabletop games"/>
  </r>
  <r>
    <x v="0"/>
    <s v="US"/>
    <s v="USD"/>
    <n v="1481328004"/>
    <n v="1478736004"/>
    <b v="0"/>
    <n v="1328"/>
    <n v="42.63403614457831"/>
    <b v="1"/>
    <s v="games/tabletop games"/>
    <n v="2.8309000000000002"/>
    <x v="2271"/>
    <d v="2016-12-10T00:00:04"/>
    <x v="6"/>
    <s v="tabletop games"/>
  </r>
  <r>
    <x v="0"/>
    <s v="US"/>
    <s v="USD"/>
    <n v="1449506836"/>
    <n v="1446914836"/>
    <b v="0"/>
    <n v="944"/>
    <n v="14.370762711864407"/>
    <b v="1"/>
    <s v="games/tabletop games"/>
    <n v="13.566000000000001"/>
    <x v="2272"/>
    <d v="2015-12-07T16:47:16"/>
    <x v="6"/>
    <s v="tabletop games"/>
  </r>
  <r>
    <x v="0"/>
    <s v="CA"/>
    <s v="CAD"/>
    <n v="1489320642"/>
    <n v="1487164242"/>
    <b v="0"/>
    <n v="147"/>
    <n v="37.476190476190474"/>
    <b v="1"/>
    <s v="games/tabletop games"/>
    <n v="2.2035999999999998"/>
    <x v="2273"/>
    <d v="2017-03-12T12:10:42"/>
    <x v="6"/>
    <s v="tabletop games"/>
  </r>
  <r>
    <x v="0"/>
    <s v="US"/>
    <s v="USD"/>
    <n v="1393156857"/>
    <n v="1390564857"/>
    <b v="0"/>
    <n v="99"/>
    <n v="30.202020202020201"/>
    <b v="1"/>
    <s v="games/tabletop games"/>
    <n v="1.196"/>
    <x v="2274"/>
    <d v="2014-02-23T12:00:57"/>
    <x v="6"/>
    <s v="tabletop games"/>
  </r>
  <r>
    <x v="0"/>
    <s v="GB"/>
    <s v="GBP"/>
    <n v="1419259679"/>
    <n v="1416667679"/>
    <b v="0"/>
    <n v="79"/>
    <n v="33.550632911392405"/>
    <b v="1"/>
    <s v="games/tabletop games"/>
    <n v="4.0776923076923079"/>
    <x v="2275"/>
    <d v="2014-12-22T14:47:59"/>
    <x v="6"/>
    <s v="tabletop games"/>
  </r>
  <r>
    <x v="0"/>
    <s v="US"/>
    <s v="USD"/>
    <n v="1388936289"/>
    <n v="1386344289"/>
    <b v="0"/>
    <n v="75"/>
    <n v="64.74666666666667"/>
    <b v="1"/>
    <s v="games/tabletop games"/>
    <n v="1.0581826105905425"/>
    <x v="2276"/>
    <d v="2014-01-05T15:38:09"/>
    <x v="6"/>
    <s v="tabletop games"/>
  </r>
  <r>
    <x v="0"/>
    <s v="US"/>
    <s v="USD"/>
    <n v="1330359423"/>
    <n v="1327767423"/>
    <b v="0"/>
    <n v="207"/>
    <n v="57.932367149758456"/>
    <b v="1"/>
    <s v="games/tabletop games"/>
    <n v="1.4108235294117648"/>
    <x v="2277"/>
    <d v="2012-02-27T16:17:03"/>
    <x v="6"/>
    <s v="tabletop games"/>
  </r>
  <r>
    <x v="0"/>
    <s v="IT"/>
    <s v="EUR"/>
    <n v="1451861940"/>
    <n v="1448902867"/>
    <b v="0"/>
    <n v="102"/>
    <n v="53.078431372549019"/>
    <b v="1"/>
    <s v="games/tabletop games"/>
    <n v="2.7069999999999999"/>
    <x v="2278"/>
    <d v="2016-01-03T22:59:00"/>
    <x v="6"/>
    <s v="tabletop games"/>
  </r>
  <r>
    <x v="0"/>
    <s v="US"/>
    <s v="USD"/>
    <n v="1423022400"/>
    <n v="1421436099"/>
    <b v="0"/>
    <n v="32"/>
    <n v="48.0625"/>
    <b v="1"/>
    <s v="games/tabletop games"/>
    <n v="1.538"/>
    <x v="2279"/>
    <d v="2015-02-04T04:00:00"/>
    <x v="6"/>
    <s v="tabletop games"/>
  </r>
  <r>
    <x v="0"/>
    <s v="US"/>
    <s v="USD"/>
    <n v="1442501991"/>
    <n v="1439909991"/>
    <b v="0"/>
    <n v="480"/>
    <n v="82.396874999999994"/>
    <b v="1"/>
    <s v="games/tabletop games"/>
    <n v="4.0357653061224488"/>
    <x v="2280"/>
    <d v="2015-09-17T14:59:51"/>
    <x v="6"/>
    <s v="tabletop games"/>
  </r>
  <r>
    <x v="0"/>
    <s v="US"/>
    <s v="USD"/>
    <n v="1311576600"/>
    <n v="1306219897"/>
    <b v="0"/>
    <n v="11"/>
    <n v="50.454545454545453"/>
    <b v="1"/>
    <s v="music/rock"/>
    <n v="1.85"/>
    <x v="2281"/>
    <d v="2011-07-25T06:50:00"/>
    <x v="4"/>
    <s v="rock"/>
  </r>
  <r>
    <x v="0"/>
    <s v="US"/>
    <s v="USD"/>
    <n v="1452744686"/>
    <n v="1447560686"/>
    <b v="0"/>
    <n v="12"/>
    <n v="115.83333333333333"/>
    <b v="1"/>
    <s v="music/rock"/>
    <n v="1.8533333333333333"/>
    <x v="2282"/>
    <d v="2016-01-14T04:11:26"/>
    <x v="4"/>
    <s v="rock"/>
  </r>
  <r>
    <x v="0"/>
    <s v="US"/>
    <s v="USD"/>
    <n v="1336528804"/>
    <n v="1331348404"/>
    <b v="0"/>
    <n v="48"/>
    <n v="63.03458333333333"/>
    <b v="1"/>
    <s v="music/rock"/>
    <n v="1.0085533333333332"/>
    <x v="2283"/>
    <d v="2012-05-09T02:00:04"/>
    <x v="4"/>
    <s v="rock"/>
  </r>
  <r>
    <x v="0"/>
    <s v="US"/>
    <s v="USD"/>
    <n v="1299902400"/>
    <n v="1297451245"/>
    <b v="0"/>
    <n v="59"/>
    <n v="108.02152542372882"/>
    <b v="1"/>
    <s v="music/rock"/>
    <n v="1.0622116666666668"/>
    <x v="2284"/>
    <d v="2011-03-12T04:00:00"/>
    <x v="4"/>
    <s v="rock"/>
  </r>
  <r>
    <x v="0"/>
    <s v="US"/>
    <s v="USD"/>
    <n v="1340944043"/>
    <n v="1338352043"/>
    <b v="0"/>
    <n v="79"/>
    <n v="46.088607594936711"/>
    <b v="1"/>
    <s v="music/rock"/>
    <n v="1.2136666666666667"/>
    <x v="2285"/>
    <d v="2012-06-29T04:27:23"/>
    <x v="4"/>
    <s v="rock"/>
  </r>
  <r>
    <x v="0"/>
    <s v="US"/>
    <s v="USD"/>
    <n v="1378439940"/>
    <n v="1376003254"/>
    <b v="0"/>
    <n v="14"/>
    <n v="107.21428571428571"/>
    <b v="1"/>
    <s v="music/rock"/>
    <n v="1.0006666666666666"/>
    <x v="2286"/>
    <d v="2013-09-06T03:59:00"/>
    <x v="4"/>
    <s v="rock"/>
  </r>
  <r>
    <x v="0"/>
    <s v="US"/>
    <s v="USD"/>
    <n v="1403539260"/>
    <n v="1401724860"/>
    <b v="0"/>
    <n v="106"/>
    <n v="50.9338679245283"/>
    <b v="1"/>
    <s v="music/rock"/>
    <n v="1.1997755555555556"/>
    <x v="2287"/>
    <d v="2014-06-23T16:01:00"/>
    <x v="4"/>
    <s v="rock"/>
  </r>
  <r>
    <x v="0"/>
    <s v="US"/>
    <s v="USD"/>
    <n v="1340733600"/>
    <n v="1339098689"/>
    <b v="0"/>
    <n v="25"/>
    <n v="40.04"/>
    <b v="1"/>
    <s v="music/rock"/>
    <n v="1.0009999999999999"/>
    <x v="2288"/>
    <d v="2012-06-26T18:00:00"/>
    <x v="4"/>
    <s v="rock"/>
  </r>
  <r>
    <x v="0"/>
    <s v="US"/>
    <s v="USD"/>
    <n v="1386372120"/>
    <n v="1382659060"/>
    <b v="0"/>
    <n v="25"/>
    <n v="64.44"/>
    <b v="1"/>
    <s v="music/rock"/>
    <n v="1.0740000000000001"/>
    <x v="2289"/>
    <d v="2013-12-06T23:22:00"/>
    <x v="4"/>
    <s v="rock"/>
  </r>
  <r>
    <x v="0"/>
    <s v="US"/>
    <s v="USD"/>
    <n v="1259686800"/>
    <n v="1252908330"/>
    <b v="0"/>
    <n v="29"/>
    <n v="53.827586206896555"/>
    <b v="1"/>
    <s v="music/rock"/>
    <n v="1.0406666666666666"/>
    <x v="2290"/>
    <d v="2009-12-01T17:00:00"/>
    <x v="4"/>
    <s v="rock"/>
  </r>
  <r>
    <x v="0"/>
    <s v="US"/>
    <s v="USD"/>
    <n v="1335153600"/>
    <n v="1332199618"/>
    <b v="0"/>
    <n v="43"/>
    <n v="100.46511627906976"/>
    <b v="1"/>
    <s v="music/rock"/>
    <n v="1.728"/>
    <x v="2291"/>
    <d v="2012-04-23T04:00:00"/>
    <x v="4"/>
    <s v="rock"/>
  </r>
  <r>
    <x v="0"/>
    <s v="US"/>
    <s v="USD"/>
    <n v="1334767476"/>
    <n v="1332175476"/>
    <b v="0"/>
    <n v="46"/>
    <n v="46.630652173913049"/>
    <b v="1"/>
    <s v="music/rock"/>
    <n v="1.072505"/>
    <x v="2292"/>
    <d v="2012-04-18T16:44:36"/>
    <x v="4"/>
    <s v="rock"/>
  </r>
  <r>
    <x v="0"/>
    <s v="US"/>
    <s v="USD"/>
    <n v="1348545540"/>
    <n v="1346345999"/>
    <b v="0"/>
    <n v="27"/>
    <n v="34.074074074074076"/>
    <b v="1"/>
    <s v="music/rock"/>
    <n v="1.0823529411764705"/>
    <x v="2293"/>
    <d v="2012-09-25T03:59:00"/>
    <x v="4"/>
    <s v="rock"/>
  </r>
  <r>
    <x v="0"/>
    <s v="US"/>
    <s v="USD"/>
    <n v="1358702480"/>
    <n v="1356110480"/>
    <b v="0"/>
    <n v="112"/>
    <n v="65.214642857142863"/>
    <b v="1"/>
    <s v="music/rock"/>
    <n v="1.4608079999999999"/>
    <x v="2294"/>
    <d v="2013-01-20T17:21:20"/>
    <x v="4"/>
    <s v="rock"/>
  </r>
  <r>
    <x v="0"/>
    <s v="US"/>
    <s v="USD"/>
    <n v="1359240856"/>
    <n v="1356648856"/>
    <b v="0"/>
    <n v="34"/>
    <n v="44.205882352941174"/>
    <b v="1"/>
    <s v="music/rock"/>
    <n v="1.2524999999999999"/>
    <x v="2295"/>
    <d v="2013-01-26T22:54:16"/>
    <x v="4"/>
    <s v="rock"/>
  </r>
  <r>
    <x v="0"/>
    <s v="US"/>
    <s v="USD"/>
    <n v="1330018426"/>
    <n v="1326994426"/>
    <b v="0"/>
    <n v="145"/>
    <n v="71.965517241379317"/>
    <b v="1"/>
    <s v="music/rock"/>
    <n v="1.4907142857142857"/>
    <x v="2296"/>
    <d v="2012-02-23T17:33:46"/>
    <x v="4"/>
    <s v="rock"/>
  </r>
  <r>
    <x v="0"/>
    <s v="US"/>
    <s v="USD"/>
    <n v="1331697540"/>
    <n v="1328749249"/>
    <b v="0"/>
    <n v="19"/>
    <n v="52.94736842105263"/>
    <b v="1"/>
    <s v="music/rock"/>
    <n v="1.006"/>
    <x v="2297"/>
    <d v="2012-03-14T03:59:00"/>
    <x v="4"/>
    <s v="rock"/>
  </r>
  <r>
    <x v="0"/>
    <s v="US"/>
    <s v="USD"/>
    <n v="1395861033"/>
    <n v="1393272633"/>
    <b v="0"/>
    <n v="288"/>
    <n v="109.45138888888889"/>
    <b v="1"/>
    <s v="music/rock"/>
    <n v="1.0507333333333333"/>
    <x v="2298"/>
    <d v="2014-03-26T19:10:33"/>
    <x v="4"/>
    <s v="rock"/>
  </r>
  <r>
    <x v="0"/>
    <s v="US"/>
    <s v="USD"/>
    <n v="1296953209"/>
    <n v="1295657209"/>
    <b v="0"/>
    <n v="14"/>
    <n v="75.035714285714292"/>
    <b v="1"/>
    <s v="music/rock"/>
    <n v="3.5016666666666665"/>
    <x v="2299"/>
    <d v="2011-02-06T00:46:49"/>
    <x v="4"/>
    <s v="rock"/>
  </r>
  <r>
    <x v="0"/>
    <s v="US"/>
    <s v="USD"/>
    <n v="1340904416"/>
    <n v="1339694816"/>
    <b v="0"/>
    <n v="7"/>
    <n v="115.71428571428571"/>
    <b v="1"/>
    <s v="music/rock"/>
    <n v="1.0125"/>
    <x v="2300"/>
    <d v="2012-06-28T17:26:56"/>
    <x v="4"/>
    <s v="rock"/>
  </r>
  <r>
    <x v="0"/>
    <s v="US"/>
    <s v="USD"/>
    <n v="1371785496"/>
    <n v="1369193496"/>
    <b v="1"/>
    <n v="211"/>
    <n v="31.659810426540286"/>
    <b v="1"/>
    <s v="music/indie rock"/>
    <n v="1.336044"/>
    <x v="2301"/>
    <d v="2013-06-21T03:31:36"/>
    <x v="4"/>
    <s v="indie rock"/>
  </r>
  <r>
    <x v="0"/>
    <s v="US"/>
    <s v="USD"/>
    <n v="1388473200"/>
    <n v="1385585434"/>
    <b v="1"/>
    <n v="85"/>
    <n v="46.176470588235297"/>
    <b v="1"/>
    <s v="music/indie rock"/>
    <n v="1.7065217391304348"/>
    <x v="2302"/>
    <d v="2013-12-31T07:00:00"/>
    <x v="4"/>
    <s v="indie rock"/>
  </r>
  <r>
    <x v="0"/>
    <s v="US"/>
    <s v="USD"/>
    <n v="1323747596"/>
    <n v="1320287996"/>
    <b v="1"/>
    <n v="103"/>
    <n v="68.481650485436887"/>
    <b v="1"/>
    <s v="music/indie rock"/>
    <n v="1.0935829457364341"/>
    <x v="2303"/>
    <d v="2011-12-13T03:39:56"/>
    <x v="4"/>
    <s v="indie rock"/>
  </r>
  <r>
    <x v="0"/>
    <s v="US"/>
    <s v="USD"/>
    <n v="1293857940"/>
    <n v="1290281691"/>
    <b v="1"/>
    <n v="113"/>
    <n v="53.469203539823013"/>
    <b v="1"/>
    <s v="music/indie rock"/>
    <n v="1.0070033333333335"/>
    <x v="2304"/>
    <d v="2011-01-01T04:59:00"/>
    <x v="4"/>
    <s v="indie rock"/>
  </r>
  <r>
    <x v="0"/>
    <s v="US"/>
    <s v="USD"/>
    <n v="1407520800"/>
    <n v="1405356072"/>
    <b v="1"/>
    <n v="167"/>
    <n v="109.10778443113773"/>
    <b v="1"/>
    <s v="music/indie rock"/>
    <n v="1.0122777777777778"/>
    <x v="2305"/>
    <d v="2014-08-08T18:00:00"/>
    <x v="4"/>
    <s v="indie rock"/>
  </r>
  <r>
    <x v="0"/>
    <s v="US"/>
    <s v="USD"/>
    <n v="1331352129"/>
    <n v="1328760129"/>
    <b v="1"/>
    <n v="73"/>
    <n v="51.185616438356163"/>
    <b v="1"/>
    <s v="music/indie rock"/>
    <n v="1.0675857142857144"/>
    <x v="2306"/>
    <d v="2012-03-10T04:02:09"/>
    <x v="4"/>
    <s v="indie rock"/>
  </r>
  <r>
    <x v="0"/>
    <s v="US"/>
    <s v="USD"/>
    <n v="1336245328"/>
    <n v="1333653333"/>
    <b v="1"/>
    <n v="75"/>
    <n v="27.936800000000002"/>
    <b v="1"/>
    <s v="music/indie rock"/>
    <n v="1.0665777537961894"/>
    <x v="2307"/>
    <d v="2012-05-05T19:15:28"/>
    <x v="4"/>
    <s v="indie rock"/>
  </r>
  <r>
    <x v="0"/>
    <s v="US"/>
    <s v="USD"/>
    <n v="1409274000"/>
    <n v="1406847996"/>
    <b v="1"/>
    <n v="614"/>
    <n v="82.496921824104234"/>
    <b v="1"/>
    <s v="music/indie rock"/>
    <n v="1.0130622"/>
    <x v="2308"/>
    <d v="2014-08-29T01:00:00"/>
    <x v="4"/>
    <s v="indie rock"/>
  </r>
  <r>
    <x v="0"/>
    <s v="US"/>
    <s v="USD"/>
    <n v="1362872537"/>
    <n v="1359848537"/>
    <b v="1"/>
    <n v="107"/>
    <n v="59.817476635514019"/>
    <b v="1"/>
    <s v="music/indie rock"/>
    <n v="1.0667450000000001"/>
    <x v="2309"/>
    <d v="2013-03-09T23:42:17"/>
    <x v="4"/>
    <s v="indie rock"/>
  </r>
  <r>
    <x v="0"/>
    <s v="US"/>
    <s v="USD"/>
    <n v="1363889015"/>
    <n v="1361300615"/>
    <b v="1"/>
    <n v="1224"/>
    <n v="64.816470588235291"/>
    <b v="1"/>
    <s v="music/indie rock"/>
    <n v="4.288397837837838"/>
    <x v="2310"/>
    <d v="2013-03-21T18:03:35"/>
    <x v="4"/>
    <s v="indie rock"/>
  </r>
  <r>
    <x v="0"/>
    <s v="US"/>
    <s v="USD"/>
    <n v="1399421189"/>
    <n v="1396829189"/>
    <b v="1"/>
    <n v="104"/>
    <n v="90.09615384615384"/>
    <b v="1"/>
    <s v="music/indie rock"/>
    <n v="1.0411111111111111"/>
    <x v="2311"/>
    <d v="2014-05-07T00:06:29"/>
    <x v="4"/>
    <s v="indie rock"/>
  </r>
  <r>
    <x v="0"/>
    <s v="US"/>
    <s v="USD"/>
    <n v="1397862000"/>
    <n v="1395155478"/>
    <b v="1"/>
    <n v="79"/>
    <n v="40.962025316455694"/>
    <b v="1"/>
    <s v="music/indie rock"/>
    <n v="1.0786666666666667"/>
    <x v="2312"/>
    <d v="2014-04-18T23:00:00"/>
    <x v="4"/>
    <s v="indie rock"/>
  </r>
  <r>
    <x v="0"/>
    <s v="US"/>
    <s v="USD"/>
    <n v="1336086026"/>
    <n v="1333494026"/>
    <b v="1"/>
    <n v="157"/>
    <n v="56.000127388535034"/>
    <b v="1"/>
    <s v="music/indie rock"/>
    <n v="1.7584040000000001"/>
    <x v="2313"/>
    <d v="2012-05-03T23:00:26"/>
    <x v="4"/>
    <s v="indie rock"/>
  </r>
  <r>
    <x v="0"/>
    <s v="US"/>
    <s v="USD"/>
    <n v="1339074857"/>
    <n v="1336482857"/>
    <b v="1"/>
    <n v="50"/>
    <n v="37.672800000000002"/>
    <b v="1"/>
    <s v="music/indie rock"/>
    <n v="1.5697000000000001"/>
    <x v="2314"/>
    <d v="2012-06-07T13:14:17"/>
    <x v="4"/>
    <s v="indie rock"/>
  </r>
  <r>
    <x v="0"/>
    <s v="US"/>
    <s v="USD"/>
    <n v="1336238743"/>
    <n v="1333646743"/>
    <b v="1"/>
    <n v="64"/>
    <n v="40.078125"/>
    <b v="1"/>
    <s v="music/indie rock"/>
    <n v="1.026"/>
    <x v="2315"/>
    <d v="2012-05-05T17:25:43"/>
    <x v="4"/>
    <s v="indie rock"/>
  </r>
  <r>
    <x v="0"/>
    <s v="US"/>
    <s v="USD"/>
    <n v="1260383040"/>
    <n v="1253726650"/>
    <b v="1"/>
    <n v="200"/>
    <n v="78.031999999999996"/>
    <b v="1"/>
    <s v="music/indie rock"/>
    <n v="1.0404266666666666"/>
    <x v="2316"/>
    <d v="2009-12-09T18:24:00"/>
    <x v="4"/>
    <s v="indie rock"/>
  </r>
  <r>
    <x v="0"/>
    <s v="US"/>
    <s v="USD"/>
    <n v="1266210000"/>
    <n v="1263474049"/>
    <b v="1"/>
    <n v="22"/>
    <n v="18.90909090909091"/>
    <b v="1"/>
    <s v="music/indie rock"/>
    <n v="1.04"/>
    <x v="2317"/>
    <d v="2010-02-15T05:00:00"/>
    <x v="4"/>
    <s v="indie rock"/>
  </r>
  <r>
    <x v="0"/>
    <s v="US"/>
    <s v="USD"/>
    <n v="1253937540"/>
    <n v="1251214014"/>
    <b v="1"/>
    <n v="163"/>
    <n v="37.134969325153371"/>
    <b v="1"/>
    <s v="music/indie rock"/>
    <n v="1.2105999999999999"/>
    <x v="2318"/>
    <d v="2009-09-26T03:59:00"/>
    <x v="4"/>
    <s v="indie rock"/>
  </r>
  <r>
    <x v="0"/>
    <s v="US"/>
    <s v="USD"/>
    <n v="1387072685"/>
    <n v="1384480685"/>
    <b v="1"/>
    <n v="77"/>
    <n v="41.961038961038959"/>
    <b v="1"/>
    <s v="music/indie rock"/>
    <n v="1.077"/>
    <x v="2319"/>
    <d v="2013-12-15T01:58:05"/>
    <x v="4"/>
    <s v="indie rock"/>
  </r>
  <r>
    <x v="0"/>
    <s v="US"/>
    <s v="USD"/>
    <n v="1396463800"/>
    <n v="1393443400"/>
    <b v="1"/>
    <n v="89"/>
    <n v="61.044943820224717"/>
    <b v="1"/>
    <s v="music/indie rock"/>
    <n v="1.0866"/>
    <x v="2320"/>
    <d v="2014-04-02T18:36:40"/>
    <x v="4"/>
    <s v="indie rock"/>
  </r>
  <r>
    <x v="3"/>
    <s v="AT"/>
    <s v="EUR"/>
    <n v="1491282901"/>
    <n v="1488694501"/>
    <b v="0"/>
    <n v="64"/>
    <n v="64.53125"/>
    <b v="0"/>
    <s v="food/small batch"/>
    <n v="0.39120962394619685"/>
    <x v="2321"/>
    <d v="2017-04-04T05:15:01"/>
    <x v="7"/>
    <s v="small batch"/>
  </r>
  <r>
    <x v="3"/>
    <s v="US"/>
    <s v="USD"/>
    <n v="1491769769"/>
    <n v="1489181369"/>
    <b v="0"/>
    <n v="4"/>
    <n v="21.25"/>
    <b v="0"/>
    <s v="food/small batch"/>
    <n v="3.1481481481481478E-2"/>
    <x v="2322"/>
    <d v="2017-04-09T20:29:29"/>
    <x v="7"/>
    <s v="small batch"/>
  </r>
  <r>
    <x v="3"/>
    <s v="US"/>
    <s v="USD"/>
    <n v="1490033247"/>
    <n v="1489428447"/>
    <b v="0"/>
    <n v="4"/>
    <n v="30"/>
    <b v="0"/>
    <s v="food/small batch"/>
    <n v="0.48"/>
    <x v="2323"/>
    <d v="2017-03-20T18:07:27"/>
    <x v="7"/>
    <s v="small batch"/>
  </r>
  <r>
    <x v="3"/>
    <s v="GB"/>
    <s v="GBP"/>
    <n v="1490559285"/>
    <n v="1487970885"/>
    <b v="0"/>
    <n v="61"/>
    <n v="25.491803278688526"/>
    <b v="0"/>
    <s v="food/small batch"/>
    <n v="0.20733333333333334"/>
    <x v="2324"/>
    <d v="2017-03-26T20:14:45"/>
    <x v="7"/>
    <s v="small batch"/>
  </r>
  <r>
    <x v="3"/>
    <s v="US"/>
    <s v="USD"/>
    <n v="1490830331"/>
    <n v="1488241931"/>
    <b v="0"/>
    <n v="7"/>
    <n v="11.428571428571429"/>
    <b v="0"/>
    <s v="food/small batch"/>
    <n v="0.08"/>
    <x v="2325"/>
    <d v="2017-03-29T23:32:11"/>
    <x v="7"/>
    <s v="small batch"/>
  </r>
  <r>
    <x v="3"/>
    <s v="US"/>
    <s v="USD"/>
    <n v="1493571600"/>
    <n v="1489106948"/>
    <b v="0"/>
    <n v="1"/>
    <n v="108"/>
    <b v="0"/>
    <s v="food/small batch"/>
    <n v="7.1999999999999998E-3"/>
    <x v="2326"/>
    <d v="2017-04-30T17:00:00"/>
    <x v="7"/>
    <s v="small batch"/>
  </r>
  <r>
    <x v="0"/>
    <s v="US"/>
    <s v="USD"/>
    <n v="1409090440"/>
    <n v="1406066440"/>
    <b v="1"/>
    <n v="3355"/>
    <n v="54.883162444113267"/>
    <b v="1"/>
    <s v="food/small batch"/>
    <n v="5.2609431428571432"/>
    <x v="2327"/>
    <d v="2014-08-26T22:00:40"/>
    <x v="7"/>
    <s v="small batch"/>
  </r>
  <r>
    <x v="0"/>
    <s v="US"/>
    <s v="USD"/>
    <n v="1434307537"/>
    <n v="1431715537"/>
    <b v="1"/>
    <n v="537"/>
    <n v="47.383612662942269"/>
    <b v="1"/>
    <s v="food/small batch"/>
    <n v="2.5445000000000002"/>
    <x v="2328"/>
    <d v="2015-06-14T18:45:37"/>
    <x v="7"/>
    <s v="small batch"/>
  </r>
  <r>
    <x v="0"/>
    <s v="US"/>
    <s v="USD"/>
    <n v="1405609146"/>
    <n v="1403017146"/>
    <b v="1"/>
    <n v="125"/>
    <n v="211.84"/>
    <b v="1"/>
    <s v="food/small batch"/>
    <n v="1.0591999999999999"/>
    <x v="2329"/>
    <d v="2014-07-17T14:59:06"/>
    <x v="7"/>
    <s v="small batch"/>
  </r>
  <r>
    <x v="0"/>
    <s v="US"/>
    <s v="USD"/>
    <n v="1451001600"/>
    <n v="1448400943"/>
    <b v="1"/>
    <n v="163"/>
    <n v="219.92638036809817"/>
    <b v="1"/>
    <s v="food/small batch"/>
    <n v="1.0242285714285715"/>
    <x v="2330"/>
    <d v="2015-12-25T00:00:00"/>
    <x v="7"/>
    <s v="small batch"/>
  </r>
  <r>
    <x v="0"/>
    <s v="US"/>
    <s v="USD"/>
    <n v="1408320490"/>
    <n v="1405728490"/>
    <b v="1"/>
    <n v="283"/>
    <n v="40.795406360424032"/>
    <b v="1"/>
    <s v="food/small batch"/>
    <n v="1.4431375"/>
    <x v="2331"/>
    <d v="2014-08-18T00:08:10"/>
    <x v="7"/>
    <s v="small batch"/>
  </r>
  <r>
    <x v="0"/>
    <s v="US"/>
    <s v="USD"/>
    <n v="1423235071"/>
    <n v="1420643071"/>
    <b v="1"/>
    <n v="352"/>
    <n v="75.502840909090907"/>
    <b v="1"/>
    <s v="food/small batch"/>
    <n v="1.06308"/>
    <x v="2332"/>
    <d v="2015-02-06T15:04:31"/>
    <x v="7"/>
    <s v="small batch"/>
  </r>
  <r>
    <x v="0"/>
    <s v="US"/>
    <s v="USD"/>
    <n v="1401385800"/>
    <n v="1399563390"/>
    <b v="1"/>
    <n v="94"/>
    <n v="13.542553191489361"/>
    <b v="1"/>
    <s v="food/small batch"/>
    <n v="2.1216666666666666"/>
    <x v="2333"/>
    <d v="2014-05-29T17:50:00"/>
    <x v="7"/>
    <s v="small batch"/>
  </r>
  <r>
    <x v="0"/>
    <s v="US"/>
    <s v="USD"/>
    <n v="1415208840"/>
    <n v="1412611498"/>
    <b v="1"/>
    <n v="67"/>
    <n v="60.865671641791046"/>
    <b v="1"/>
    <s v="food/small batch"/>
    <n v="1.0195000000000001"/>
    <x v="2334"/>
    <d v="2014-11-05T17:34:00"/>
    <x v="7"/>
    <s v="small batch"/>
  </r>
  <r>
    <x v="0"/>
    <s v="US"/>
    <s v="USD"/>
    <n v="1402494243"/>
    <n v="1399902243"/>
    <b v="1"/>
    <n v="221"/>
    <n v="115.69230769230769"/>
    <b v="1"/>
    <s v="food/small batch"/>
    <n v="1.0227200000000001"/>
    <x v="2335"/>
    <d v="2014-06-11T13:44:03"/>
    <x v="7"/>
    <s v="small batch"/>
  </r>
  <r>
    <x v="0"/>
    <s v="US"/>
    <s v="USD"/>
    <n v="1394316695"/>
    <n v="1390860695"/>
    <b v="1"/>
    <n v="2165"/>
    <n v="48.104623556581984"/>
    <b v="1"/>
    <s v="food/small batch"/>
    <n v="5.2073254999999996"/>
    <x v="2336"/>
    <d v="2014-03-08T22:11:35"/>
    <x v="7"/>
    <s v="small batch"/>
  </r>
  <r>
    <x v="0"/>
    <s v="US"/>
    <s v="USD"/>
    <n v="1403796143"/>
    <n v="1401204143"/>
    <b v="1"/>
    <n v="179"/>
    <n v="74.184357541899445"/>
    <b v="1"/>
    <s v="food/small batch"/>
    <n v="1.1065833333333333"/>
    <x v="2337"/>
    <d v="2014-06-26T15:22:23"/>
    <x v="7"/>
    <s v="small batch"/>
  </r>
  <r>
    <x v="0"/>
    <s v="US"/>
    <s v="USD"/>
    <n v="1404077484"/>
    <n v="1401485484"/>
    <b v="1"/>
    <n v="123"/>
    <n v="123.34552845528455"/>
    <b v="1"/>
    <s v="food/small batch"/>
    <n v="1.0114333333333334"/>
    <x v="2338"/>
    <d v="2014-06-29T21:31:24"/>
    <x v="7"/>
    <s v="small batch"/>
  </r>
  <r>
    <x v="0"/>
    <s v="US"/>
    <s v="USD"/>
    <n v="1482134340"/>
    <n v="1479496309"/>
    <b v="1"/>
    <n v="1104"/>
    <n v="66.623188405797094"/>
    <b v="1"/>
    <s v="food/small batch"/>
    <n v="2.9420799999999998"/>
    <x v="2339"/>
    <d v="2016-12-19T07:59:00"/>
    <x v="7"/>
    <s v="small batch"/>
  </r>
  <r>
    <x v="0"/>
    <s v="US"/>
    <s v="USD"/>
    <n v="1477841138"/>
    <n v="1475249138"/>
    <b v="1"/>
    <n v="403"/>
    <n v="104.99007444168734"/>
    <b v="1"/>
    <s v="food/small batch"/>
    <n v="1.0577749999999999"/>
    <x v="2340"/>
    <d v="2016-10-30T15:25:38"/>
    <x v="7"/>
    <s v="small batch"/>
  </r>
  <r>
    <x v="1"/>
    <s v="US"/>
    <s v="USD"/>
    <n v="1436729504"/>
    <n v="1434137504"/>
    <b v="0"/>
    <n v="0"/>
    <s v=""/>
    <b v="0"/>
    <s v="technology/web"/>
    <n v="0"/>
    <x v="2341"/>
    <d v="2015-07-12T19:31:44"/>
    <x v="2"/>
    <s v="web"/>
  </r>
  <r>
    <x v="1"/>
    <s v="US"/>
    <s v="USD"/>
    <n v="1412571600"/>
    <n v="1410799870"/>
    <b v="0"/>
    <n v="0"/>
    <s v=""/>
    <b v="0"/>
    <s v="technology/web"/>
    <n v="0"/>
    <x v="2342"/>
    <d v="2014-10-06T05:00:00"/>
    <x v="2"/>
    <s v="web"/>
  </r>
  <r>
    <x v="1"/>
    <s v="US"/>
    <s v="USD"/>
    <n v="1452282420"/>
    <n v="1447962505"/>
    <b v="0"/>
    <n v="1"/>
    <n v="300"/>
    <b v="0"/>
    <s v="technology/web"/>
    <n v="0.03"/>
    <x v="2343"/>
    <d v="2016-01-08T19:47:00"/>
    <x v="2"/>
    <s v="web"/>
  </r>
  <r>
    <x v="1"/>
    <s v="CA"/>
    <s v="CAD"/>
    <n v="1466789269"/>
    <n v="1464197269"/>
    <b v="0"/>
    <n v="1"/>
    <n v="1"/>
    <b v="0"/>
    <s v="technology/web"/>
    <n v="1E-3"/>
    <x v="2344"/>
    <d v="2016-06-24T17:27:49"/>
    <x v="2"/>
    <s v="web"/>
  </r>
  <r>
    <x v="1"/>
    <s v="US"/>
    <s v="USD"/>
    <n v="1427845140"/>
    <n v="1424822556"/>
    <b v="0"/>
    <n v="0"/>
    <s v=""/>
    <b v="0"/>
    <s v="technology/web"/>
    <n v="0"/>
    <x v="2345"/>
    <d v="2015-03-31T23:39:00"/>
    <x v="2"/>
    <s v="web"/>
  </r>
  <r>
    <x v="1"/>
    <s v="US"/>
    <s v="USD"/>
    <n v="1476731431"/>
    <n v="1472843431"/>
    <b v="0"/>
    <n v="3"/>
    <n v="13"/>
    <b v="0"/>
    <s v="technology/web"/>
    <n v="6.4999999999999997E-4"/>
    <x v="2346"/>
    <d v="2016-10-17T19:10:31"/>
    <x v="2"/>
    <s v="web"/>
  </r>
  <r>
    <x v="1"/>
    <s v="US"/>
    <s v="USD"/>
    <n v="1472135676"/>
    <n v="1469543676"/>
    <b v="0"/>
    <n v="1"/>
    <n v="15"/>
    <b v="0"/>
    <s v="technology/web"/>
    <n v="1.4999999999999999E-2"/>
    <x v="2347"/>
    <d v="2016-08-25T14:34:36"/>
    <x v="2"/>
    <s v="web"/>
  </r>
  <r>
    <x v="1"/>
    <s v="US"/>
    <s v="USD"/>
    <n v="1456006938"/>
    <n v="1450822938"/>
    <b v="0"/>
    <n v="5"/>
    <n v="54"/>
    <b v="0"/>
    <s v="technology/web"/>
    <n v="3.8571428571428572E-3"/>
    <x v="2348"/>
    <d v="2016-02-20T22:22:18"/>
    <x v="2"/>
    <s v="web"/>
  </r>
  <r>
    <x v="1"/>
    <s v="SE"/>
    <s v="SEK"/>
    <n v="1439318228"/>
    <n v="1436812628"/>
    <b v="0"/>
    <n v="0"/>
    <s v=""/>
    <b v="0"/>
    <s v="technology/web"/>
    <n v="0"/>
    <x v="2349"/>
    <d v="2015-08-11T18:37:08"/>
    <x v="2"/>
    <s v="web"/>
  </r>
  <r>
    <x v="1"/>
    <s v="IE"/>
    <s v="EUR"/>
    <n v="1483474370"/>
    <n v="1480882370"/>
    <b v="0"/>
    <n v="0"/>
    <s v=""/>
    <b v="0"/>
    <s v="technology/web"/>
    <n v="0"/>
    <x v="2350"/>
    <d v="2017-01-03T20:12:50"/>
    <x v="2"/>
    <s v="web"/>
  </r>
  <r>
    <x v="1"/>
    <s v="NZ"/>
    <s v="NZD"/>
    <n v="1430360739"/>
    <n v="1427768739"/>
    <b v="0"/>
    <n v="7"/>
    <n v="15.428571428571429"/>
    <b v="0"/>
    <s v="technology/web"/>
    <n v="5.7142857142857143E-3"/>
    <x v="2351"/>
    <d v="2015-04-30T02:25:39"/>
    <x v="2"/>
    <s v="web"/>
  </r>
  <r>
    <x v="1"/>
    <s v="US"/>
    <s v="USD"/>
    <n v="1433603552"/>
    <n v="1428419552"/>
    <b v="0"/>
    <n v="0"/>
    <s v=""/>
    <b v="0"/>
    <s v="technology/web"/>
    <n v="0"/>
    <x v="2352"/>
    <d v="2015-06-06T15:12:32"/>
    <x v="2"/>
    <s v="web"/>
  </r>
  <r>
    <x v="1"/>
    <s v="US"/>
    <s v="USD"/>
    <n v="1429632822"/>
    <n v="1428596022"/>
    <b v="0"/>
    <n v="0"/>
    <s v=""/>
    <b v="0"/>
    <s v="technology/web"/>
    <n v="0"/>
    <x v="2353"/>
    <d v="2015-04-21T16:13:42"/>
    <x v="2"/>
    <s v="web"/>
  </r>
  <r>
    <x v="1"/>
    <s v="US"/>
    <s v="USD"/>
    <n v="1420910460"/>
    <n v="1415726460"/>
    <b v="0"/>
    <n v="1"/>
    <n v="25"/>
    <b v="0"/>
    <s v="technology/web"/>
    <n v="7.1428571428571429E-4"/>
    <x v="2354"/>
    <d v="2015-01-10T17:21:00"/>
    <x v="2"/>
    <s v="web"/>
  </r>
  <r>
    <x v="1"/>
    <s v="AU"/>
    <s v="AUD"/>
    <n v="1430604136"/>
    <n v="1428012136"/>
    <b v="0"/>
    <n v="2"/>
    <n v="27.5"/>
    <b v="0"/>
    <s v="technology/web"/>
    <n v="6.875E-3"/>
    <x v="2355"/>
    <d v="2015-05-02T22:02:16"/>
    <x v="2"/>
    <s v="web"/>
  </r>
  <r>
    <x v="1"/>
    <s v="NL"/>
    <s v="EUR"/>
    <n v="1433530104"/>
    <n v="1430938104"/>
    <b v="0"/>
    <n v="0"/>
    <s v=""/>
    <b v="0"/>
    <s v="technology/web"/>
    <n v="0"/>
    <x v="2356"/>
    <d v="2015-06-05T18:48:24"/>
    <x v="2"/>
    <s v="web"/>
  </r>
  <r>
    <x v="1"/>
    <s v="GB"/>
    <s v="GBP"/>
    <n v="1445093578"/>
    <n v="1442501578"/>
    <b v="0"/>
    <n v="0"/>
    <s v=""/>
    <b v="0"/>
    <s v="technology/web"/>
    <n v="0"/>
    <x v="2357"/>
    <d v="2015-10-17T14:52:58"/>
    <x v="2"/>
    <s v="web"/>
  </r>
  <r>
    <x v="1"/>
    <s v="GB"/>
    <s v="GBP"/>
    <n v="1422664740"/>
    <n v="1417818036"/>
    <b v="0"/>
    <n v="0"/>
    <s v=""/>
    <b v="0"/>
    <s v="technology/web"/>
    <n v="0"/>
    <x v="2358"/>
    <d v="2015-01-31T00:39:00"/>
    <x v="2"/>
    <s v="web"/>
  </r>
  <r>
    <x v="1"/>
    <s v="US"/>
    <s v="USD"/>
    <n v="1438616124"/>
    <n v="1433432124"/>
    <b v="0"/>
    <n v="3"/>
    <n v="367"/>
    <b v="0"/>
    <s v="technology/web"/>
    <n v="0.14680000000000001"/>
    <x v="2359"/>
    <d v="2015-08-03T15:35:24"/>
    <x v="2"/>
    <s v="web"/>
  </r>
  <r>
    <x v="1"/>
    <s v="CA"/>
    <s v="CAD"/>
    <n v="1454864280"/>
    <n v="1452272280"/>
    <b v="0"/>
    <n v="1"/>
    <n v="2"/>
    <b v="0"/>
    <s v="technology/web"/>
    <n v="4.0000000000000002E-4"/>
    <x v="2360"/>
    <d v="2016-02-07T16:58:00"/>
    <x v="2"/>
    <s v="web"/>
  </r>
  <r>
    <x v="1"/>
    <s v="CA"/>
    <s v="CAD"/>
    <n v="1462053600"/>
    <n v="1459975008"/>
    <b v="0"/>
    <n v="0"/>
    <s v=""/>
    <b v="0"/>
    <s v="technology/web"/>
    <n v="0"/>
    <x v="2361"/>
    <d v="2016-04-30T22:00:00"/>
    <x v="2"/>
    <s v="web"/>
  </r>
  <r>
    <x v="1"/>
    <s v="US"/>
    <s v="USD"/>
    <n v="1418315470"/>
    <n v="1415723470"/>
    <b v="0"/>
    <n v="2"/>
    <n v="60"/>
    <b v="0"/>
    <s v="technology/web"/>
    <n v="0.2857142857142857"/>
    <x v="2362"/>
    <d v="2014-12-11T16:31:10"/>
    <x v="2"/>
    <s v="web"/>
  </r>
  <r>
    <x v="1"/>
    <s v="US"/>
    <s v="USD"/>
    <n v="1451348200"/>
    <n v="1447460200"/>
    <b v="0"/>
    <n v="0"/>
    <s v=""/>
    <b v="0"/>
    <s v="technology/web"/>
    <n v="0"/>
    <x v="2363"/>
    <d v="2015-12-29T00:16:40"/>
    <x v="2"/>
    <s v="web"/>
  </r>
  <r>
    <x v="1"/>
    <s v="US"/>
    <s v="USD"/>
    <n v="1445898356"/>
    <n v="1441146356"/>
    <b v="0"/>
    <n v="0"/>
    <s v=""/>
    <b v="0"/>
    <s v="technology/web"/>
    <n v="0"/>
    <x v="2364"/>
    <d v="2015-10-26T22:25:56"/>
    <x v="2"/>
    <s v="web"/>
  </r>
  <r>
    <x v="1"/>
    <s v="IT"/>
    <s v="EUR"/>
    <n v="1453071600"/>
    <n v="1449596425"/>
    <b v="0"/>
    <n v="0"/>
    <s v=""/>
    <b v="0"/>
    <s v="technology/web"/>
    <n v="0"/>
    <x v="2365"/>
    <d v="2016-01-17T23:00:00"/>
    <x v="2"/>
    <s v="web"/>
  </r>
  <r>
    <x v="1"/>
    <s v="GB"/>
    <s v="GBP"/>
    <n v="1445431533"/>
    <n v="1442839533"/>
    <b v="0"/>
    <n v="27"/>
    <n v="97.407407407407405"/>
    <b v="0"/>
    <s v="technology/web"/>
    <n v="0.1052"/>
    <x v="2366"/>
    <d v="2015-10-21T12:45:33"/>
    <x v="2"/>
    <s v="web"/>
  </r>
  <r>
    <x v="1"/>
    <s v="US"/>
    <s v="USD"/>
    <n v="1461622616"/>
    <n v="1456442216"/>
    <b v="0"/>
    <n v="14"/>
    <n v="47.857142857142854"/>
    <b v="0"/>
    <s v="technology/web"/>
    <n v="1.34E-2"/>
    <x v="2367"/>
    <d v="2016-04-25T22:16:56"/>
    <x v="2"/>
    <s v="web"/>
  </r>
  <r>
    <x v="1"/>
    <s v="US"/>
    <s v="USD"/>
    <n v="1429028365"/>
    <n v="1425143965"/>
    <b v="0"/>
    <n v="2"/>
    <n v="50"/>
    <b v="0"/>
    <s v="technology/web"/>
    <n v="2.5000000000000001E-3"/>
    <x v="2368"/>
    <d v="2015-04-14T16:19:25"/>
    <x v="2"/>
    <s v="web"/>
  </r>
  <r>
    <x v="1"/>
    <s v="US"/>
    <s v="USD"/>
    <n v="1455132611"/>
    <n v="1452540611"/>
    <b v="0"/>
    <n v="0"/>
    <s v=""/>
    <b v="0"/>
    <s v="technology/web"/>
    <n v="0"/>
    <x v="2369"/>
    <d v="2016-02-10T19:30:11"/>
    <x v="2"/>
    <s v="web"/>
  </r>
  <r>
    <x v="1"/>
    <s v="US"/>
    <s v="USD"/>
    <n v="1418877141"/>
    <n v="1416285141"/>
    <b v="0"/>
    <n v="4"/>
    <n v="20.5"/>
    <b v="0"/>
    <s v="technology/web"/>
    <n v="3.2799999999999999E-3"/>
    <x v="2370"/>
    <d v="2014-12-18T04:32:21"/>
    <x v="2"/>
    <s v="web"/>
  </r>
  <r>
    <x v="1"/>
    <s v="US"/>
    <s v="USD"/>
    <n v="1435257596"/>
    <n v="1432665596"/>
    <b v="0"/>
    <n v="0"/>
    <s v=""/>
    <b v="0"/>
    <s v="technology/web"/>
    <n v="0"/>
    <x v="2371"/>
    <d v="2015-06-25T18:39:56"/>
    <x v="2"/>
    <s v="web"/>
  </r>
  <r>
    <x v="1"/>
    <s v="AU"/>
    <s v="AUD"/>
    <n v="1429839571"/>
    <n v="1427247571"/>
    <b v="0"/>
    <n v="6"/>
    <n v="30"/>
    <b v="0"/>
    <s v="technology/web"/>
    <n v="3.272727272727273E-2"/>
    <x v="2372"/>
    <d v="2015-04-24T01:39:31"/>
    <x v="2"/>
    <s v="web"/>
  </r>
  <r>
    <x v="1"/>
    <s v="SE"/>
    <s v="SEK"/>
    <n v="1440863624"/>
    <n v="1438271624"/>
    <b v="0"/>
    <n v="1"/>
    <n v="50"/>
    <b v="0"/>
    <s v="technology/web"/>
    <n v="5.8823529411764708E-5"/>
    <x v="2373"/>
    <d v="2015-08-29T15:53:44"/>
    <x v="2"/>
    <s v="web"/>
  </r>
  <r>
    <x v="1"/>
    <s v="US"/>
    <s v="USD"/>
    <n v="1423772060"/>
    <n v="1421180060"/>
    <b v="0"/>
    <n v="1"/>
    <n v="10"/>
    <b v="0"/>
    <s v="technology/web"/>
    <n v="4.5454545454545455E-4"/>
    <x v="2374"/>
    <d v="2015-02-12T20:14:20"/>
    <x v="2"/>
    <s v="web"/>
  </r>
  <r>
    <x v="1"/>
    <s v="US"/>
    <s v="USD"/>
    <n v="1473451437"/>
    <n v="1470859437"/>
    <b v="0"/>
    <n v="0"/>
    <s v=""/>
    <b v="0"/>
    <s v="technology/web"/>
    <n v="0"/>
    <x v="2375"/>
    <d v="2016-09-09T20:03:57"/>
    <x v="2"/>
    <s v="web"/>
  </r>
  <r>
    <x v="1"/>
    <s v="US"/>
    <s v="USD"/>
    <n v="1449785566"/>
    <n v="1447193566"/>
    <b v="0"/>
    <n v="4"/>
    <n v="81.582499999999996"/>
    <b v="0"/>
    <s v="technology/web"/>
    <n v="0.10877666666666666"/>
    <x v="2376"/>
    <d v="2015-12-10T22:12:46"/>
    <x v="2"/>
    <s v="web"/>
  </r>
  <r>
    <x v="1"/>
    <s v="CA"/>
    <s v="CAD"/>
    <n v="1480110783"/>
    <n v="1477515183"/>
    <b v="0"/>
    <n v="0"/>
    <s v=""/>
    <b v="0"/>
    <s v="technology/web"/>
    <n v="0"/>
    <x v="2377"/>
    <d v="2016-11-25T21:53:03"/>
    <x v="2"/>
    <s v="web"/>
  </r>
  <r>
    <x v="1"/>
    <s v="US"/>
    <s v="USD"/>
    <n v="1440548330"/>
    <n v="1438042730"/>
    <b v="0"/>
    <n v="0"/>
    <s v=""/>
    <b v="0"/>
    <s v="technology/web"/>
    <n v="0"/>
    <x v="2378"/>
    <d v="2015-08-26T00:18:50"/>
    <x v="2"/>
    <s v="web"/>
  </r>
  <r>
    <x v="1"/>
    <s v="US"/>
    <s v="USD"/>
    <n v="1444004616"/>
    <n v="1440116616"/>
    <b v="0"/>
    <n v="0"/>
    <s v=""/>
    <b v="0"/>
    <s v="technology/web"/>
    <n v="0"/>
    <x v="2379"/>
    <d v="2015-10-05T00:23:36"/>
    <x v="2"/>
    <s v="web"/>
  </r>
  <r>
    <x v="1"/>
    <s v="US"/>
    <s v="USD"/>
    <n v="1443726142"/>
    <n v="1441134142"/>
    <b v="0"/>
    <n v="3"/>
    <n v="18.333333333333332"/>
    <b v="0"/>
    <s v="technology/web"/>
    <n v="3.6666666666666666E-3"/>
    <x v="2380"/>
    <d v="2015-10-01T19:02:22"/>
    <x v="2"/>
    <s v="web"/>
  </r>
  <r>
    <x v="1"/>
    <s v="US"/>
    <s v="USD"/>
    <n v="1428704848"/>
    <n v="1426112848"/>
    <b v="0"/>
    <n v="7"/>
    <n v="224.42857142857142"/>
    <b v="0"/>
    <s v="technology/web"/>
    <n v="1.8193398957730169E-2"/>
    <x v="2381"/>
    <d v="2015-04-10T22:27:28"/>
    <x v="2"/>
    <s v="web"/>
  </r>
  <r>
    <x v="1"/>
    <s v="US"/>
    <s v="USD"/>
    <n v="1438662603"/>
    <n v="1436502603"/>
    <b v="0"/>
    <n v="2"/>
    <n v="37.5"/>
    <b v="0"/>
    <s v="technology/web"/>
    <n v="2.5000000000000001E-2"/>
    <x v="2382"/>
    <d v="2015-08-04T04:30:03"/>
    <x v="2"/>
    <s v="web"/>
  </r>
  <r>
    <x v="1"/>
    <s v="NZ"/>
    <s v="NZD"/>
    <n v="1424568107"/>
    <n v="1421976107"/>
    <b v="0"/>
    <n v="3"/>
    <n v="145"/>
    <b v="0"/>
    <s v="technology/web"/>
    <n v="4.3499999999999997E-2"/>
    <x v="2383"/>
    <d v="2015-02-22T01:21:47"/>
    <x v="2"/>
    <s v="web"/>
  </r>
  <r>
    <x v="1"/>
    <s v="US"/>
    <s v="USD"/>
    <n v="1415932643"/>
    <n v="1413337043"/>
    <b v="0"/>
    <n v="8"/>
    <n v="1"/>
    <b v="0"/>
    <s v="technology/web"/>
    <n v="8.0000000000000002E-3"/>
    <x v="2384"/>
    <d v="2014-11-14T02:37:23"/>
    <x v="2"/>
    <s v="web"/>
  </r>
  <r>
    <x v="1"/>
    <s v="US"/>
    <s v="USD"/>
    <n v="1438793432"/>
    <n v="1436201432"/>
    <b v="0"/>
    <n v="7"/>
    <n v="112.57142857142857"/>
    <b v="0"/>
    <s v="technology/web"/>
    <n v="1.2123076923076924E-2"/>
    <x v="2385"/>
    <d v="2015-08-05T16:50:32"/>
    <x v="2"/>
    <s v="web"/>
  </r>
  <r>
    <x v="1"/>
    <s v="CA"/>
    <s v="CAD"/>
    <n v="1420920424"/>
    <n v="1415736424"/>
    <b v="0"/>
    <n v="0"/>
    <s v=""/>
    <b v="0"/>
    <s v="technology/web"/>
    <n v="0"/>
    <x v="2386"/>
    <d v="2015-01-10T20:07:04"/>
    <x v="2"/>
    <s v="web"/>
  </r>
  <r>
    <x v="1"/>
    <s v="US"/>
    <s v="USD"/>
    <n v="1469199740"/>
    <n v="1465311740"/>
    <b v="0"/>
    <n v="3"/>
    <n v="342"/>
    <b v="0"/>
    <s v="technology/web"/>
    <n v="6.8399999999999997E-3"/>
    <x v="2387"/>
    <d v="2016-07-22T15:02:20"/>
    <x v="2"/>
    <s v="web"/>
  </r>
  <r>
    <x v="1"/>
    <s v="US"/>
    <s v="USD"/>
    <n v="1421350140"/>
    <n v="1418761759"/>
    <b v="0"/>
    <n v="8"/>
    <n v="57.875"/>
    <b v="0"/>
    <s v="technology/web"/>
    <n v="1.2513513513513513E-2"/>
    <x v="2388"/>
    <d v="2015-01-15T19:29:00"/>
    <x v="2"/>
    <s v="web"/>
  </r>
  <r>
    <x v="1"/>
    <s v="FR"/>
    <s v="EUR"/>
    <n v="1437861540"/>
    <n v="1435160452"/>
    <b v="0"/>
    <n v="1"/>
    <n v="30"/>
    <b v="0"/>
    <s v="technology/web"/>
    <n v="1.8749999999999999E-3"/>
    <x v="2389"/>
    <d v="2015-07-25T21:59:00"/>
    <x v="2"/>
    <s v="web"/>
  </r>
  <r>
    <x v="1"/>
    <s v="AU"/>
    <s v="AUD"/>
    <n v="1420352264"/>
    <n v="1416896264"/>
    <b v="0"/>
    <n v="0"/>
    <s v=""/>
    <b v="0"/>
    <s v="technology/web"/>
    <n v="0"/>
    <x v="2390"/>
    <d v="2015-01-04T06:17:44"/>
    <x v="2"/>
    <s v="web"/>
  </r>
  <r>
    <x v="1"/>
    <s v="US"/>
    <s v="USD"/>
    <n v="1427825044"/>
    <n v="1425236644"/>
    <b v="0"/>
    <n v="1"/>
    <n v="25"/>
    <b v="0"/>
    <s v="technology/web"/>
    <n v="1.25E-3"/>
    <x v="2391"/>
    <d v="2015-03-31T18:04:04"/>
    <x v="2"/>
    <s v="web"/>
  </r>
  <r>
    <x v="1"/>
    <s v="US"/>
    <s v="USD"/>
    <n v="1446087223"/>
    <n v="1443495223"/>
    <b v="0"/>
    <n v="0"/>
    <s v=""/>
    <b v="0"/>
    <s v="technology/web"/>
    <n v="0"/>
    <x v="2392"/>
    <d v="2015-10-29T02:53:43"/>
    <x v="2"/>
    <s v="web"/>
  </r>
  <r>
    <x v="1"/>
    <s v="US"/>
    <s v="USD"/>
    <n v="1439048017"/>
    <n v="1436456017"/>
    <b v="0"/>
    <n v="1"/>
    <n v="50"/>
    <b v="0"/>
    <s v="technology/web"/>
    <n v="5.0000000000000001E-4"/>
    <x v="2393"/>
    <d v="2015-08-08T15:33:37"/>
    <x v="2"/>
    <s v="web"/>
  </r>
  <r>
    <x v="1"/>
    <s v="IE"/>
    <s v="EUR"/>
    <n v="1424940093"/>
    <n v="1422348093"/>
    <b v="0"/>
    <n v="2"/>
    <n v="1.5"/>
    <b v="0"/>
    <s v="technology/web"/>
    <n v="5.9999999999999995E-4"/>
    <x v="2394"/>
    <d v="2015-02-26T08:41:33"/>
    <x v="2"/>
    <s v="web"/>
  </r>
  <r>
    <x v="1"/>
    <s v="US"/>
    <s v="USD"/>
    <n v="1484038620"/>
    <n v="1481597687"/>
    <b v="0"/>
    <n v="0"/>
    <s v=""/>
    <b v="0"/>
    <s v="technology/web"/>
    <n v="0"/>
    <x v="2395"/>
    <d v="2017-01-10T08:57:00"/>
    <x v="2"/>
    <s v="web"/>
  </r>
  <r>
    <x v="1"/>
    <s v="CH"/>
    <s v="CHF"/>
    <n v="1444940558"/>
    <n v="1442348558"/>
    <b v="0"/>
    <n v="1"/>
    <n v="10"/>
    <b v="0"/>
    <s v="technology/web"/>
    <n v="2E-3"/>
    <x v="2396"/>
    <d v="2015-10-15T20:22:38"/>
    <x v="2"/>
    <s v="web"/>
  </r>
  <r>
    <x v="1"/>
    <s v="US"/>
    <s v="USD"/>
    <n v="1420233256"/>
    <n v="1417641256"/>
    <b v="0"/>
    <n v="0"/>
    <s v=""/>
    <b v="0"/>
    <s v="technology/web"/>
    <n v="0"/>
    <x v="2397"/>
    <d v="2015-01-02T21:14:16"/>
    <x v="2"/>
    <s v="web"/>
  </r>
  <r>
    <x v="1"/>
    <s v="US"/>
    <s v="USD"/>
    <n v="1435874384"/>
    <n v="1433282384"/>
    <b v="0"/>
    <n v="0"/>
    <s v=""/>
    <b v="0"/>
    <s v="technology/web"/>
    <n v="0"/>
    <x v="2398"/>
    <d v="2015-07-02T21:59:44"/>
    <x v="2"/>
    <s v="web"/>
  </r>
  <r>
    <x v="1"/>
    <s v="SE"/>
    <s v="SEK"/>
    <n v="1418934506"/>
    <n v="1415910506"/>
    <b v="0"/>
    <n v="0"/>
    <s v=""/>
    <b v="0"/>
    <s v="technology/web"/>
    <n v="0"/>
    <x v="2399"/>
    <d v="2014-12-18T20:28:26"/>
    <x v="2"/>
    <s v="web"/>
  </r>
  <r>
    <x v="1"/>
    <s v="AU"/>
    <s v="AUD"/>
    <n v="1460615164"/>
    <n v="1458023164"/>
    <b v="0"/>
    <n v="0"/>
    <s v=""/>
    <b v="0"/>
    <s v="technology/web"/>
    <n v="0"/>
    <x v="2400"/>
    <d v="2016-04-14T06:26:04"/>
    <x v="2"/>
    <s v="web"/>
  </r>
  <r>
    <x v="2"/>
    <s v="US"/>
    <s v="USD"/>
    <n v="1457207096"/>
    <n v="1452023096"/>
    <b v="0"/>
    <n v="9"/>
    <n v="22.333333333333332"/>
    <b v="0"/>
    <s v="food/food trucks"/>
    <n v="7.1785714285714283E-3"/>
    <x v="2401"/>
    <d v="2016-03-05T19:44:56"/>
    <x v="7"/>
    <s v="food trucks"/>
  </r>
  <r>
    <x v="2"/>
    <s v="US"/>
    <s v="USD"/>
    <n v="1431533931"/>
    <n v="1428941931"/>
    <b v="0"/>
    <n v="1"/>
    <n v="52"/>
    <b v="0"/>
    <s v="food/food trucks"/>
    <n v="4.3333333333333331E-3"/>
    <x v="2402"/>
    <d v="2015-05-13T16:18:51"/>
    <x v="7"/>
    <s v="food trucks"/>
  </r>
  <r>
    <x v="2"/>
    <s v="GB"/>
    <s v="GBP"/>
    <n v="1459368658"/>
    <n v="1454188258"/>
    <b v="0"/>
    <n v="12"/>
    <n v="16.833333333333332"/>
    <b v="0"/>
    <s v="food/food trucks"/>
    <n v="0.16833333333333333"/>
    <x v="2403"/>
    <d v="2016-03-30T20:10:58"/>
    <x v="7"/>
    <s v="food trucks"/>
  </r>
  <r>
    <x v="2"/>
    <s v="US"/>
    <s v="USD"/>
    <n v="1451782607"/>
    <n v="1449190607"/>
    <b v="0"/>
    <n v="0"/>
    <s v=""/>
    <b v="0"/>
    <s v="food/food trucks"/>
    <n v="0"/>
    <x v="2404"/>
    <d v="2016-01-03T00:56:47"/>
    <x v="7"/>
    <s v="food trucks"/>
  </r>
  <r>
    <x v="2"/>
    <s v="US"/>
    <s v="USD"/>
    <n v="1472911375"/>
    <n v="1471096975"/>
    <b v="0"/>
    <n v="20"/>
    <n v="56.3"/>
    <b v="0"/>
    <s v="food/food trucks"/>
    <n v="0.22520000000000001"/>
    <x v="2405"/>
    <d v="2016-09-03T14:02:55"/>
    <x v="7"/>
    <s v="food trucks"/>
  </r>
  <r>
    <x v="2"/>
    <s v="US"/>
    <s v="USD"/>
    <n v="1421635190"/>
    <n v="1418179190"/>
    <b v="0"/>
    <n v="16"/>
    <n v="84.0625"/>
    <b v="0"/>
    <s v="food/food trucks"/>
    <n v="0.41384615384615386"/>
    <x v="2406"/>
    <d v="2015-01-19T02:39:50"/>
    <x v="7"/>
    <s v="food trucks"/>
  </r>
  <r>
    <x v="2"/>
    <s v="US"/>
    <s v="USD"/>
    <n v="1428732000"/>
    <n v="1426772928"/>
    <b v="0"/>
    <n v="33"/>
    <n v="168.39393939393941"/>
    <b v="0"/>
    <s v="food/food trucks"/>
    <n v="0.25259090909090909"/>
    <x v="2407"/>
    <d v="2015-04-11T06:00:00"/>
    <x v="7"/>
    <s v="food trucks"/>
  </r>
  <r>
    <x v="2"/>
    <s v="US"/>
    <s v="USD"/>
    <n v="1415247757"/>
    <n v="1412652157"/>
    <b v="0"/>
    <n v="2"/>
    <n v="15"/>
    <b v="0"/>
    <s v="food/food trucks"/>
    <n v="2E-3"/>
    <x v="2408"/>
    <d v="2014-11-06T04:22:37"/>
    <x v="7"/>
    <s v="food trucks"/>
  </r>
  <r>
    <x v="2"/>
    <s v="US"/>
    <s v="USD"/>
    <n v="1439931675"/>
    <n v="1437339675"/>
    <b v="0"/>
    <n v="6"/>
    <n v="76.666666666666671"/>
    <b v="0"/>
    <s v="food/food trucks"/>
    <n v="1.84E-2"/>
    <x v="2409"/>
    <d v="2015-08-18T21:01:15"/>
    <x v="7"/>
    <s v="food trucks"/>
  </r>
  <r>
    <x v="2"/>
    <s v="AU"/>
    <s v="AUD"/>
    <n v="1441619275"/>
    <n v="1439027275"/>
    <b v="0"/>
    <n v="0"/>
    <s v=""/>
    <b v="0"/>
    <s v="food/food trucks"/>
    <n v="0"/>
    <x v="2410"/>
    <d v="2015-09-07T09:47:55"/>
    <x v="7"/>
    <s v="food trucks"/>
  </r>
  <r>
    <x v="2"/>
    <s v="US"/>
    <s v="USD"/>
    <n v="1440524082"/>
    <n v="1437932082"/>
    <b v="0"/>
    <n v="3"/>
    <n v="50.333333333333336"/>
    <b v="0"/>
    <s v="food/food trucks"/>
    <n v="6.0400000000000002E-3"/>
    <x v="2411"/>
    <d v="2015-08-25T17:34:42"/>
    <x v="7"/>
    <s v="food trucks"/>
  </r>
  <r>
    <x v="2"/>
    <s v="FR"/>
    <s v="EUR"/>
    <n v="1480185673"/>
    <n v="1476294073"/>
    <b v="0"/>
    <n v="0"/>
    <s v=""/>
    <b v="0"/>
    <s v="food/food trucks"/>
    <n v="0"/>
    <x v="2412"/>
    <d v="2016-11-26T18:41:13"/>
    <x v="7"/>
    <s v="food trucks"/>
  </r>
  <r>
    <x v="2"/>
    <s v="US"/>
    <s v="USD"/>
    <n v="1401579000"/>
    <n v="1398911882"/>
    <b v="0"/>
    <n v="3"/>
    <n v="8.3333333333333339"/>
    <b v="0"/>
    <s v="food/food trucks"/>
    <n v="8.3333333333333332E-3"/>
    <x v="2413"/>
    <d v="2014-05-31T23:30:00"/>
    <x v="7"/>
    <s v="food trucks"/>
  </r>
  <r>
    <x v="2"/>
    <s v="US"/>
    <s v="USD"/>
    <n v="1440215940"/>
    <n v="1436805660"/>
    <b v="0"/>
    <n v="13"/>
    <n v="35.384615384615387"/>
    <b v="0"/>
    <s v="food/food trucks"/>
    <n v="3.0666666666666665E-2"/>
    <x v="2414"/>
    <d v="2015-08-22T03:59:00"/>
    <x v="7"/>
    <s v="food trucks"/>
  </r>
  <r>
    <x v="2"/>
    <s v="US"/>
    <s v="USD"/>
    <n v="1468615346"/>
    <n v="1466023346"/>
    <b v="0"/>
    <n v="6"/>
    <n v="55.833333333333336"/>
    <b v="0"/>
    <s v="food/food trucks"/>
    <n v="5.5833333333333334E-3"/>
    <x v="2415"/>
    <d v="2016-07-15T20:42:26"/>
    <x v="7"/>
    <s v="food trucks"/>
  </r>
  <r>
    <x v="2"/>
    <s v="US"/>
    <s v="USD"/>
    <n v="1426345200"/>
    <n v="1421343743"/>
    <b v="0"/>
    <n v="1"/>
    <n v="5"/>
    <b v="0"/>
    <s v="food/food trucks"/>
    <n v="2.5000000000000001E-4"/>
    <x v="2416"/>
    <d v="2015-03-14T15:00:00"/>
    <x v="7"/>
    <s v="food trucks"/>
  </r>
  <r>
    <x v="2"/>
    <s v="US"/>
    <s v="USD"/>
    <n v="1407705187"/>
    <n v="1405113187"/>
    <b v="0"/>
    <n v="0"/>
    <s v=""/>
    <b v="0"/>
    <s v="food/food trucks"/>
    <n v="0"/>
    <x v="2417"/>
    <d v="2014-08-10T21:13:07"/>
    <x v="7"/>
    <s v="food trucks"/>
  </r>
  <r>
    <x v="2"/>
    <s v="US"/>
    <s v="USD"/>
    <n v="1427225644"/>
    <n v="1422045244"/>
    <b v="0"/>
    <n v="5"/>
    <n v="1"/>
    <b v="0"/>
    <s v="food/food trucks"/>
    <n v="2.0000000000000001E-4"/>
    <x v="2418"/>
    <d v="2015-03-24T19:34:04"/>
    <x v="7"/>
    <s v="food trucks"/>
  </r>
  <r>
    <x v="2"/>
    <s v="US"/>
    <s v="USD"/>
    <n v="1424281389"/>
    <n v="1419097389"/>
    <b v="0"/>
    <n v="0"/>
    <s v=""/>
    <b v="0"/>
    <s v="food/food trucks"/>
    <n v="0"/>
    <x v="2419"/>
    <d v="2015-02-18T17:43:09"/>
    <x v="7"/>
    <s v="food trucks"/>
  </r>
  <r>
    <x v="2"/>
    <s v="US"/>
    <s v="USD"/>
    <n v="1415583695"/>
    <n v="1410396095"/>
    <b v="0"/>
    <n v="36"/>
    <n v="69.472222222222229"/>
    <b v="0"/>
    <s v="food/food trucks"/>
    <n v="0.14825133372851215"/>
    <x v="2420"/>
    <d v="2014-11-10T01:41:35"/>
    <x v="7"/>
    <s v="food trucks"/>
  </r>
  <r>
    <x v="2"/>
    <s v="US"/>
    <s v="USD"/>
    <n v="1424536196"/>
    <n v="1421944196"/>
    <b v="0"/>
    <n v="1"/>
    <n v="1"/>
    <b v="0"/>
    <s v="food/food trucks"/>
    <n v="1.6666666666666666E-4"/>
    <x v="2421"/>
    <d v="2015-02-21T16:29:56"/>
    <x v="7"/>
    <s v="food trucks"/>
  </r>
  <r>
    <x v="2"/>
    <s v="US"/>
    <s v="USD"/>
    <n v="1426091036"/>
    <n v="1423502636"/>
    <b v="0"/>
    <n v="1"/>
    <n v="1"/>
    <b v="0"/>
    <s v="food/food trucks"/>
    <n v="2E-3"/>
    <x v="2422"/>
    <d v="2015-03-11T16:23:56"/>
    <x v="7"/>
    <s v="food trucks"/>
  </r>
  <r>
    <x v="2"/>
    <s v="US"/>
    <s v="USD"/>
    <n v="1420044890"/>
    <n v="1417452890"/>
    <b v="0"/>
    <n v="1"/>
    <n v="8"/>
    <b v="0"/>
    <s v="food/food trucks"/>
    <n v="1.3333333333333334E-4"/>
    <x v="2423"/>
    <d v="2014-12-31T16:54:50"/>
    <x v="7"/>
    <s v="food trucks"/>
  </r>
  <r>
    <x v="2"/>
    <s v="US"/>
    <s v="USD"/>
    <n v="1414445108"/>
    <n v="1411853108"/>
    <b v="0"/>
    <n v="9"/>
    <n v="34.444444444444443"/>
    <b v="0"/>
    <s v="food/food trucks"/>
    <n v="1.24E-2"/>
    <x v="2424"/>
    <d v="2014-10-27T21:25:08"/>
    <x v="7"/>
    <s v="food trucks"/>
  </r>
  <r>
    <x v="2"/>
    <s v="US"/>
    <s v="USD"/>
    <n v="1464386640"/>
    <n v="1463090149"/>
    <b v="0"/>
    <n v="1"/>
    <n v="1"/>
    <b v="0"/>
    <s v="food/food trucks"/>
    <n v="2.8571428571428574E-4"/>
    <x v="2425"/>
    <d v="2016-05-27T22:04:00"/>
    <x v="7"/>
    <s v="food trucks"/>
  </r>
  <r>
    <x v="2"/>
    <s v="US"/>
    <s v="USD"/>
    <n v="1439006692"/>
    <n v="1433822692"/>
    <b v="0"/>
    <n v="0"/>
    <s v=""/>
    <b v="0"/>
    <s v="food/food trucks"/>
    <n v="0"/>
    <x v="2426"/>
    <d v="2015-08-08T04:04:52"/>
    <x v="7"/>
    <s v="food trucks"/>
  </r>
  <r>
    <x v="2"/>
    <s v="US"/>
    <s v="USD"/>
    <n v="1458715133"/>
    <n v="1455262733"/>
    <b v="0"/>
    <n v="1"/>
    <n v="1"/>
    <b v="0"/>
    <s v="food/food trucks"/>
    <n v="2.0000000000000002E-5"/>
    <x v="2427"/>
    <d v="2016-03-23T06:38:53"/>
    <x v="7"/>
    <s v="food trucks"/>
  </r>
  <r>
    <x v="2"/>
    <s v="US"/>
    <s v="USD"/>
    <n v="1426182551"/>
    <n v="1423594151"/>
    <b v="0"/>
    <n v="1"/>
    <n v="1"/>
    <b v="0"/>
    <s v="food/food trucks"/>
    <n v="2.8571428571428571E-5"/>
    <x v="2428"/>
    <d v="2015-03-12T17:49:11"/>
    <x v="7"/>
    <s v="food trucks"/>
  </r>
  <r>
    <x v="2"/>
    <s v="NO"/>
    <s v="NOK"/>
    <n v="1486313040"/>
    <n v="1483131966"/>
    <b v="0"/>
    <n v="4"/>
    <n v="501.25"/>
    <b v="0"/>
    <s v="food/food trucks"/>
    <n v="1.4321428571428572E-2"/>
    <x v="2429"/>
    <d v="2017-02-05T16:44:00"/>
    <x v="7"/>
    <s v="food trucks"/>
  </r>
  <r>
    <x v="2"/>
    <s v="US"/>
    <s v="USD"/>
    <n v="1455246504"/>
    <n v="1452654504"/>
    <b v="0"/>
    <n v="2"/>
    <n v="10.5"/>
    <b v="0"/>
    <s v="food/food trucks"/>
    <n v="7.0000000000000001E-3"/>
    <x v="2430"/>
    <d v="2016-02-12T03:08:24"/>
    <x v="7"/>
    <s v="food trucks"/>
  </r>
  <r>
    <x v="2"/>
    <s v="US"/>
    <s v="USD"/>
    <n v="1467080613"/>
    <n v="1461896613"/>
    <b v="0"/>
    <n v="2"/>
    <n v="1"/>
    <b v="0"/>
    <s v="food/food trucks"/>
    <n v="2.0000000000000002E-5"/>
    <x v="2431"/>
    <d v="2016-06-28T02:23:33"/>
    <x v="7"/>
    <s v="food trucks"/>
  </r>
  <r>
    <x v="2"/>
    <s v="US"/>
    <s v="USD"/>
    <n v="1425791697"/>
    <n v="1423199697"/>
    <b v="0"/>
    <n v="2"/>
    <n v="1"/>
    <b v="0"/>
    <s v="food/food trucks"/>
    <n v="1.4285714285714287E-4"/>
    <x v="2432"/>
    <d v="2015-03-08T05:14:57"/>
    <x v="7"/>
    <s v="food trucks"/>
  </r>
  <r>
    <x v="2"/>
    <s v="US"/>
    <s v="USD"/>
    <n v="1456608943"/>
    <n v="1454016943"/>
    <b v="0"/>
    <n v="0"/>
    <s v=""/>
    <b v="0"/>
    <s v="food/food trucks"/>
    <n v="0"/>
    <x v="2433"/>
    <d v="2016-02-27T21:35:43"/>
    <x v="7"/>
    <s v="food trucks"/>
  </r>
  <r>
    <x v="2"/>
    <s v="US"/>
    <s v="USD"/>
    <n v="1438662474"/>
    <n v="1435206474"/>
    <b v="0"/>
    <n v="2"/>
    <n v="13"/>
    <b v="0"/>
    <s v="food/food trucks"/>
    <n v="1.2999999999999999E-3"/>
    <x v="2434"/>
    <d v="2015-08-04T04:27:54"/>
    <x v="7"/>
    <s v="food trucks"/>
  </r>
  <r>
    <x v="2"/>
    <s v="SE"/>
    <s v="SEK"/>
    <n v="1444027186"/>
    <n v="1441435186"/>
    <b v="0"/>
    <n v="4"/>
    <n v="306"/>
    <b v="0"/>
    <s v="food/food trucks"/>
    <n v="4.8960000000000002E-3"/>
    <x v="2435"/>
    <d v="2015-10-05T06:39:46"/>
    <x v="7"/>
    <s v="food trucks"/>
  </r>
  <r>
    <x v="2"/>
    <s v="CA"/>
    <s v="CAD"/>
    <n v="1454078770"/>
    <n v="1448894770"/>
    <b v="0"/>
    <n v="2"/>
    <n v="22.5"/>
    <b v="0"/>
    <s v="food/food trucks"/>
    <n v="3.8461538461538462E-4"/>
    <x v="2436"/>
    <d v="2016-01-29T14:46:10"/>
    <x v="7"/>
    <s v="food trucks"/>
  </r>
  <r>
    <x v="2"/>
    <s v="US"/>
    <s v="USD"/>
    <n v="1426615200"/>
    <n v="1422400188"/>
    <b v="0"/>
    <n v="0"/>
    <s v=""/>
    <b v="0"/>
    <s v="food/food trucks"/>
    <n v="0"/>
    <x v="2437"/>
    <d v="2015-03-17T18:00:00"/>
    <x v="7"/>
    <s v="food trucks"/>
  </r>
  <r>
    <x v="2"/>
    <s v="US"/>
    <s v="USD"/>
    <n v="1449529062"/>
    <n v="1444341462"/>
    <b v="0"/>
    <n v="1"/>
    <n v="50"/>
    <b v="0"/>
    <s v="food/food trucks"/>
    <n v="3.3333333333333335E-3"/>
    <x v="2438"/>
    <d v="2015-12-07T22:57:42"/>
    <x v="7"/>
    <s v="food trucks"/>
  </r>
  <r>
    <x v="2"/>
    <s v="US"/>
    <s v="USD"/>
    <n v="1445197129"/>
    <n v="1442605129"/>
    <b v="0"/>
    <n v="0"/>
    <s v=""/>
    <b v="0"/>
    <s v="food/food trucks"/>
    <n v="0"/>
    <x v="2439"/>
    <d v="2015-10-18T19:38:49"/>
    <x v="7"/>
    <s v="food trucks"/>
  </r>
  <r>
    <x v="2"/>
    <s v="BE"/>
    <s v="EUR"/>
    <n v="1455399313"/>
    <n v="1452807313"/>
    <b v="0"/>
    <n v="2"/>
    <n v="5"/>
    <b v="0"/>
    <s v="food/food trucks"/>
    <n v="2E-3"/>
    <x v="2440"/>
    <d v="2016-02-13T21:35:13"/>
    <x v="7"/>
    <s v="food trucks"/>
  </r>
  <r>
    <x v="0"/>
    <s v="US"/>
    <s v="USD"/>
    <n v="1437627540"/>
    <n v="1435806054"/>
    <b v="0"/>
    <n v="109"/>
    <n v="74.22935779816514"/>
    <b v="1"/>
    <s v="food/small batch"/>
    <n v="1.0788"/>
    <x v="2441"/>
    <d v="2015-07-23T04:59:00"/>
    <x v="7"/>
    <s v="small batch"/>
  </r>
  <r>
    <x v="0"/>
    <s v="US"/>
    <s v="USD"/>
    <n v="1426777228"/>
    <n v="1424188828"/>
    <b v="0"/>
    <n v="372"/>
    <n v="81.252688172043008"/>
    <b v="1"/>
    <s v="food/small batch"/>
    <n v="1.2594166666666666"/>
    <x v="2442"/>
    <d v="2015-03-19T15:00:28"/>
    <x v="7"/>
    <s v="small batch"/>
  </r>
  <r>
    <x v="0"/>
    <s v="US"/>
    <s v="USD"/>
    <n v="1408114822"/>
    <n v="1405522822"/>
    <b v="0"/>
    <n v="311"/>
    <n v="130.23469453376205"/>
    <b v="1"/>
    <s v="food/small batch"/>
    <n v="2.0251494999999999"/>
    <x v="2443"/>
    <d v="2014-08-15T15:00:22"/>
    <x v="7"/>
    <s v="small batch"/>
  </r>
  <r>
    <x v="0"/>
    <s v="US"/>
    <s v="USD"/>
    <n v="1464199591"/>
    <n v="1461607591"/>
    <b v="0"/>
    <n v="61"/>
    <n v="53.409836065573771"/>
    <b v="1"/>
    <s v="food/small batch"/>
    <n v="1.0860000000000001"/>
    <x v="2444"/>
    <d v="2016-05-25T18:06:31"/>
    <x v="7"/>
    <s v="small batch"/>
  </r>
  <r>
    <x v="0"/>
    <s v="US"/>
    <s v="USD"/>
    <n v="1443242021"/>
    <n v="1440650021"/>
    <b v="0"/>
    <n v="115"/>
    <n v="75.130434782608702"/>
    <b v="1"/>
    <s v="food/small batch"/>
    <n v="1.728"/>
    <x v="2445"/>
    <d v="2015-09-26T04:33:41"/>
    <x v="7"/>
    <s v="small batch"/>
  </r>
  <r>
    <x v="0"/>
    <s v="US"/>
    <s v="USD"/>
    <n v="1480174071"/>
    <n v="1477578471"/>
    <b v="0"/>
    <n v="111"/>
    <n v="75.666666666666671"/>
    <b v="1"/>
    <s v="food/small batch"/>
    <n v="1.6798"/>
    <x v="2446"/>
    <d v="2016-11-26T15:27:51"/>
    <x v="7"/>
    <s v="small batch"/>
  </r>
  <r>
    <x v="0"/>
    <s v="US"/>
    <s v="USD"/>
    <n v="1478923200"/>
    <n v="1476184593"/>
    <b v="0"/>
    <n v="337"/>
    <n v="31.691394658753708"/>
    <b v="1"/>
    <s v="food/small batch"/>
    <n v="4.2720000000000002"/>
    <x v="2447"/>
    <d v="2016-11-12T04:00:00"/>
    <x v="7"/>
    <s v="small batch"/>
  </r>
  <r>
    <x v="0"/>
    <s v="US"/>
    <s v="USD"/>
    <n v="1472621760"/>
    <n v="1472110513"/>
    <b v="0"/>
    <n v="9"/>
    <n v="47.777777777777779"/>
    <b v="1"/>
    <s v="food/small batch"/>
    <n v="1.075"/>
    <x v="2448"/>
    <d v="2016-08-31T05:36:00"/>
    <x v="7"/>
    <s v="small batch"/>
  </r>
  <r>
    <x v="0"/>
    <s v="US"/>
    <s v="USD"/>
    <n v="1417321515"/>
    <n v="1414725915"/>
    <b v="0"/>
    <n v="120"/>
    <n v="90"/>
    <b v="1"/>
    <s v="food/small batch"/>
    <n v="1.08"/>
    <x v="2449"/>
    <d v="2014-11-30T04:25:15"/>
    <x v="7"/>
    <s v="small batch"/>
  </r>
  <r>
    <x v="0"/>
    <s v="US"/>
    <s v="USD"/>
    <n v="1414465860"/>
    <n v="1411177456"/>
    <b v="0"/>
    <n v="102"/>
    <n v="149.31401960784314"/>
    <b v="1"/>
    <s v="food/small batch"/>
    <n v="1.0153353333333335"/>
    <x v="2450"/>
    <d v="2014-10-28T03:11:00"/>
    <x v="7"/>
    <s v="small batch"/>
  </r>
  <r>
    <x v="0"/>
    <s v="US"/>
    <s v="USD"/>
    <n v="1488750490"/>
    <n v="1487022490"/>
    <b v="0"/>
    <n v="186"/>
    <n v="62.06989247311828"/>
    <b v="1"/>
    <s v="food/small batch"/>
    <n v="1.1545000000000001"/>
    <x v="2451"/>
    <d v="2017-03-05T21:48:10"/>
    <x v="7"/>
    <s v="small batch"/>
  </r>
  <r>
    <x v="0"/>
    <s v="US"/>
    <s v="USD"/>
    <n v="1451430000"/>
    <n v="1448914500"/>
    <b v="0"/>
    <n v="15"/>
    <n v="53.4"/>
    <b v="1"/>
    <s v="food/small batch"/>
    <n v="1.335"/>
    <x v="2452"/>
    <d v="2015-12-29T23:00:00"/>
    <x v="7"/>
    <s v="small batch"/>
  </r>
  <r>
    <x v="0"/>
    <s v="US"/>
    <s v="USD"/>
    <n v="1486053409"/>
    <n v="1483461409"/>
    <b v="0"/>
    <n v="67"/>
    <n v="69.268656716417908"/>
    <b v="1"/>
    <s v="food/small batch"/>
    <n v="1.5469999999999999"/>
    <x v="2453"/>
    <d v="2017-02-02T16:36:49"/>
    <x v="7"/>
    <s v="small batch"/>
  </r>
  <r>
    <x v="0"/>
    <s v="US"/>
    <s v="USD"/>
    <n v="1489207808"/>
    <n v="1486183808"/>
    <b v="0"/>
    <n v="130"/>
    <n v="271.50769230769231"/>
    <b v="1"/>
    <s v="food/small batch"/>
    <n v="1.0084571428571429"/>
    <x v="2454"/>
    <d v="2017-03-11T04:50:08"/>
    <x v="7"/>
    <s v="small batch"/>
  </r>
  <r>
    <x v="0"/>
    <s v="US"/>
    <s v="USD"/>
    <n v="1461177950"/>
    <n v="1458758750"/>
    <b v="0"/>
    <n v="16"/>
    <n v="34.125"/>
    <b v="1"/>
    <s v="food/small batch"/>
    <n v="1.82"/>
    <x v="2455"/>
    <d v="2016-04-20T18:45:50"/>
    <x v="7"/>
    <s v="small batch"/>
  </r>
  <r>
    <x v="0"/>
    <s v="US"/>
    <s v="USD"/>
    <n v="1488063839"/>
    <n v="1485471839"/>
    <b v="0"/>
    <n v="67"/>
    <n v="40.492537313432834"/>
    <b v="1"/>
    <s v="food/small batch"/>
    <n v="1.8086666666666666"/>
    <x v="2456"/>
    <d v="2017-02-25T23:03:59"/>
    <x v="7"/>
    <s v="small batch"/>
  </r>
  <r>
    <x v="0"/>
    <s v="US"/>
    <s v="USD"/>
    <n v="1458826056"/>
    <n v="1456237656"/>
    <b v="0"/>
    <n v="124"/>
    <n v="189.75806451612902"/>
    <b v="1"/>
    <s v="food/small batch"/>
    <n v="1.0230434782608695"/>
    <x v="2457"/>
    <d v="2016-03-24T13:27:36"/>
    <x v="7"/>
    <s v="small batch"/>
  </r>
  <r>
    <x v="0"/>
    <s v="US"/>
    <s v="USD"/>
    <n v="1465498800"/>
    <n v="1462481718"/>
    <b v="0"/>
    <n v="80"/>
    <n v="68.862499999999997"/>
    <b v="1"/>
    <s v="food/small batch"/>
    <n v="1.1017999999999999"/>
    <x v="2458"/>
    <d v="2016-06-09T19:00:00"/>
    <x v="7"/>
    <s v="small batch"/>
  </r>
  <r>
    <x v="0"/>
    <s v="US"/>
    <s v="USD"/>
    <n v="1458742685"/>
    <n v="1454858285"/>
    <b v="0"/>
    <n v="282"/>
    <n v="108.77659574468085"/>
    <b v="1"/>
    <s v="food/small batch"/>
    <n v="1.0225"/>
    <x v="2459"/>
    <d v="2016-03-23T14:18:05"/>
    <x v="7"/>
    <s v="small batch"/>
  </r>
  <r>
    <x v="0"/>
    <s v="US"/>
    <s v="USD"/>
    <n v="1483417020"/>
    <n v="1480480167"/>
    <b v="0"/>
    <n v="68"/>
    <n v="125.98529411764706"/>
    <b v="1"/>
    <s v="food/small batch"/>
    <n v="1.0078823529411765"/>
    <x v="2460"/>
    <d v="2017-01-03T04:17:00"/>
    <x v="7"/>
    <s v="small batch"/>
  </r>
  <r>
    <x v="0"/>
    <s v="US"/>
    <s v="USD"/>
    <n v="1317438000"/>
    <n v="1314577097"/>
    <b v="0"/>
    <n v="86"/>
    <n v="90.523255813953483"/>
    <b v="1"/>
    <s v="music/indie rock"/>
    <n v="1.038"/>
    <x v="2461"/>
    <d v="2011-10-01T03:00:00"/>
    <x v="4"/>
    <s v="indie rock"/>
  </r>
  <r>
    <x v="0"/>
    <s v="US"/>
    <s v="USD"/>
    <n v="1342672096"/>
    <n v="1340944096"/>
    <b v="0"/>
    <n v="115"/>
    <n v="28.880434782608695"/>
    <b v="1"/>
    <s v="music/indie rock"/>
    <n v="1.1070833333333334"/>
    <x v="2462"/>
    <d v="2012-07-19T04:28:16"/>
    <x v="4"/>
    <s v="indie rock"/>
  </r>
  <r>
    <x v="0"/>
    <s v="US"/>
    <s v="USD"/>
    <n v="1366138800"/>
    <n v="1362710425"/>
    <b v="0"/>
    <n v="75"/>
    <n v="31"/>
    <b v="1"/>
    <s v="music/indie rock"/>
    <n v="1.1625000000000001"/>
    <x v="2463"/>
    <d v="2013-04-16T19:00:00"/>
    <x v="4"/>
    <s v="indie rock"/>
  </r>
  <r>
    <x v="0"/>
    <s v="CA"/>
    <s v="CAD"/>
    <n v="1443641340"/>
    <n v="1441143397"/>
    <b v="0"/>
    <n v="43"/>
    <n v="51.674418604651166"/>
    <b v="1"/>
    <s v="music/indie rock"/>
    <n v="1.111"/>
    <x v="2464"/>
    <d v="2015-09-30T19:29:00"/>
    <x v="4"/>
    <s v="indie rock"/>
  </r>
  <r>
    <x v="0"/>
    <s v="US"/>
    <s v="USD"/>
    <n v="1348420548"/>
    <n v="1345828548"/>
    <b v="0"/>
    <n v="48"/>
    <n v="26.270833333333332"/>
    <b v="1"/>
    <s v="music/indie rock"/>
    <n v="1.8014285714285714"/>
    <x v="2465"/>
    <d v="2012-09-23T17:15:48"/>
    <x v="4"/>
    <s v="indie rock"/>
  </r>
  <r>
    <x v="0"/>
    <s v="US"/>
    <s v="USD"/>
    <n v="1368066453"/>
    <n v="1365474453"/>
    <b v="0"/>
    <n v="52"/>
    <n v="48.07692307692308"/>
    <b v="1"/>
    <s v="music/indie rock"/>
    <n v="1"/>
    <x v="2466"/>
    <d v="2013-05-09T02:27:33"/>
    <x v="4"/>
    <s v="indie rock"/>
  </r>
  <r>
    <x v="0"/>
    <s v="US"/>
    <s v="USD"/>
    <n v="1336669200"/>
    <n v="1335473931"/>
    <b v="0"/>
    <n v="43"/>
    <n v="27.558139534883722"/>
    <b v="1"/>
    <s v="music/indie rock"/>
    <n v="1.1850000000000001"/>
    <x v="2467"/>
    <d v="2012-05-10T17:00:00"/>
    <x v="4"/>
    <s v="indie rock"/>
  </r>
  <r>
    <x v="0"/>
    <s v="US"/>
    <s v="USD"/>
    <n v="1351400400"/>
    <n v="1348285321"/>
    <b v="0"/>
    <n v="58"/>
    <n v="36.97137931034483"/>
    <b v="1"/>
    <s v="music/indie rock"/>
    <n v="1.0721700000000001"/>
    <x v="2468"/>
    <d v="2012-10-28T05:00:00"/>
    <x v="4"/>
    <s v="indie rock"/>
  </r>
  <r>
    <x v="0"/>
    <s v="US"/>
    <s v="USD"/>
    <n v="1297160329"/>
    <n v="1295000329"/>
    <b v="0"/>
    <n v="47"/>
    <n v="29.021276595744681"/>
    <b v="1"/>
    <s v="music/indie rock"/>
    <n v="1.1366666666666667"/>
    <x v="2469"/>
    <d v="2011-02-08T10:18:49"/>
    <x v="4"/>
    <s v="indie rock"/>
  </r>
  <r>
    <x v="0"/>
    <s v="US"/>
    <s v="USD"/>
    <n v="1337824055"/>
    <n v="1335232055"/>
    <b v="0"/>
    <n v="36"/>
    <n v="28.65666666666667"/>
    <b v="1"/>
    <s v="music/indie rock"/>
    <n v="1.0316400000000001"/>
    <x v="2470"/>
    <d v="2012-05-24T01:47:35"/>
    <x v="4"/>
    <s v="indie rock"/>
  </r>
  <r>
    <x v="0"/>
    <s v="US"/>
    <s v="USD"/>
    <n v="1327535392"/>
    <n v="1324079392"/>
    <b v="0"/>
    <n v="17"/>
    <n v="37.647058823529413"/>
    <b v="1"/>
    <s v="music/indie rock"/>
    <n v="1.28"/>
    <x v="2471"/>
    <d v="2012-01-25T23:49:52"/>
    <x v="4"/>
    <s v="indie rock"/>
  </r>
  <r>
    <x v="0"/>
    <s v="US"/>
    <s v="USD"/>
    <n v="1283562180"/>
    <n v="1277433980"/>
    <b v="0"/>
    <n v="104"/>
    <n v="97.904038461538462"/>
    <b v="1"/>
    <s v="music/indie rock"/>
    <n v="1.3576026666666667"/>
    <x v="2472"/>
    <d v="2010-09-04T01:03:00"/>
    <x v="4"/>
    <s v="indie rock"/>
  </r>
  <r>
    <x v="0"/>
    <s v="US"/>
    <s v="USD"/>
    <n v="1352573869"/>
    <n v="1349978269"/>
    <b v="0"/>
    <n v="47"/>
    <n v="42.553191489361701"/>
    <b v="1"/>
    <s v="music/indie rock"/>
    <n v="1"/>
    <x v="2473"/>
    <d v="2012-11-10T18:57:49"/>
    <x v="4"/>
    <s v="indie rock"/>
  </r>
  <r>
    <x v="0"/>
    <s v="US"/>
    <s v="USD"/>
    <n v="1286756176"/>
    <n v="1282868176"/>
    <b v="0"/>
    <n v="38"/>
    <n v="131.58368421052631"/>
    <b v="1"/>
    <s v="music/indie rock"/>
    <n v="1.0000360000000001"/>
    <x v="2474"/>
    <d v="2010-10-11T00:16:16"/>
    <x v="4"/>
    <s v="indie rock"/>
  </r>
  <r>
    <x v="0"/>
    <s v="US"/>
    <s v="USD"/>
    <n v="1278799200"/>
    <n v="1273647255"/>
    <b v="0"/>
    <n v="81"/>
    <n v="32.320987654320987"/>
    <b v="1"/>
    <s v="music/indie rock"/>
    <n v="1.0471999999999999"/>
    <x v="2475"/>
    <d v="2010-07-10T22:00:00"/>
    <x v="4"/>
    <s v="indie rock"/>
  </r>
  <r>
    <x v="0"/>
    <s v="US"/>
    <s v="USD"/>
    <n v="1415004770"/>
    <n v="1412149970"/>
    <b v="0"/>
    <n v="55"/>
    <n v="61.103999999999999"/>
    <b v="1"/>
    <s v="music/indie rock"/>
    <n v="1.050225"/>
    <x v="2476"/>
    <d v="2014-11-03T08:52:50"/>
    <x v="4"/>
    <s v="indie rock"/>
  </r>
  <r>
    <x v="0"/>
    <s v="US"/>
    <s v="USD"/>
    <n v="1344789345"/>
    <n v="1340901345"/>
    <b v="0"/>
    <n v="41"/>
    <n v="31.341463414634145"/>
    <b v="1"/>
    <s v="music/indie rock"/>
    <n v="1.7133333333333334"/>
    <x v="2477"/>
    <d v="2012-08-12T16:35:45"/>
    <x v="4"/>
    <s v="indie rock"/>
  </r>
  <r>
    <x v="0"/>
    <s v="US"/>
    <s v="USD"/>
    <n v="1358117313"/>
    <n v="1355525313"/>
    <b v="0"/>
    <n v="79"/>
    <n v="129.1139240506329"/>
    <b v="1"/>
    <s v="music/indie rock"/>
    <n v="1.2749999999999999"/>
    <x v="2478"/>
    <d v="2013-01-13T22:48:33"/>
    <x v="4"/>
    <s v="indie rock"/>
  </r>
  <r>
    <x v="0"/>
    <s v="US"/>
    <s v="USD"/>
    <n v="1343440800"/>
    <n v="1342545994"/>
    <b v="0"/>
    <n v="16"/>
    <n v="25.020624999999999"/>
    <b v="1"/>
    <s v="music/indie rock"/>
    <n v="1.3344333333333334"/>
    <x v="2479"/>
    <d v="2012-07-28T02:00:00"/>
    <x v="4"/>
    <s v="indie rock"/>
  </r>
  <r>
    <x v="0"/>
    <s v="US"/>
    <s v="USD"/>
    <n v="1444516084"/>
    <n v="1439332084"/>
    <b v="0"/>
    <n v="8"/>
    <n v="250"/>
    <b v="1"/>
    <s v="music/indie rock"/>
    <n v="1"/>
    <x v="2480"/>
    <d v="2015-10-10T22:28:04"/>
    <x v="4"/>
    <s v="indie rock"/>
  </r>
  <r>
    <x v="0"/>
    <s v="US"/>
    <s v="USD"/>
    <n v="1335799808"/>
    <n v="1333207808"/>
    <b v="0"/>
    <n v="95"/>
    <n v="47.541473684210523"/>
    <b v="1"/>
    <s v="music/indie rock"/>
    <n v="1.1291099999999998"/>
    <x v="2481"/>
    <d v="2012-04-30T15:30:08"/>
    <x v="4"/>
    <s v="indie rock"/>
  </r>
  <r>
    <x v="0"/>
    <s v="US"/>
    <s v="USD"/>
    <n v="1312224383"/>
    <n v="1308336383"/>
    <b v="0"/>
    <n v="25"/>
    <n v="40.04"/>
    <b v="1"/>
    <s v="music/indie rock"/>
    <n v="1.0009999999999999"/>
    <x v="2482"/>
    <d v="2011-08-01T18:46:23"/>
    <x v="4"/>
    <s v="indie rock"/>
  </r>
  <r>
    <x v="0"/>
    <s v="US"/>
    <s v="USD"/>
    <n v="1335891603"/>
    <n v="1330711203"/>
    <b v="0"/>
    <n v="19"/>
    <n v="65.84210526315789"/>
    <b v="1"/>
    <s v="music/indie rock"/>
    <n v="1.1372727272727272"/>
    <x v="2483"/>
    <d v="2012-05-01T17:00:03"/>
    <x v="4"/>
    <s v="indie rock"/>
  </r>
  <r>
    <x v="0"/>
    <s v="US"/>
    <s v="USD"/>
    <n v="1316124003"/>
    <n v="1313532003"/>
    <b v="0"/>
    <n v="90"/>
    <n v="46.401222222222216"/>
    <b v="1"/>
    <s v="music/indie rock"/>
    <n v="1.1931742857142855"/>
    <x v="2484"/>
    <d v="2011-09-15T22:00:03"/>
    <x v="4"/>
    <s v="indie rock"/>
  </r>
  <r>
    <x v="0"/>
    <s v="US"/>
    <s v="USD"/>
    <n v="1318463879"/>
    <n v="1315439879"/>
    <b v="0"/>
    <n v="41"/>
    <n v="50.365853658536587"/>
    <b v="1"/>
    <s v="music/indie rock"/>
    <n v="1.0325"/>
    <x v="2485"/>
    <d v="2011-10-12T23:57:59"/>
    <x v="4"/>
    <s v="indie rock"/>
  </r>
  <r>
    <x v="0"/>
    <s v="US"/>
    <s v="USD"/>
    <n v="1335113976"/>
    <n v="1332521976"/>
    <b v="0"/>
    <n v="30"/>
    <n v="26.566666666666666"/>
    <b v="1"/>
    <s v="music/indie rock"/>
    <n v="2.6566666666666667"/>
    <x v="2486"/>
    <d v="2012-04-22T16:59:36"/>
    <x v="4"/>
    <s v="indie rock"/>
  </r>
  <r>
    <x v="0"/>
    <s v="US"/>
    <s v="USD"/>
    <n v="1338083997"/>
    <n v="1335491997"/>
    <b v="0"/>
    <n v="38"/>
    <n v="39.493684210526318"/>
    <b v="1"/>
    <s v="music/indie rock"/>
    <n v="1.0005066666666667"/>
    <x v="2487"/>
    <d v="2012-05-27T01:59:57"/>
    <x v="4"/>
    <s v="indie rock"/>
  </r>
  <r>
    <x v="0"/>
    <s v="US"/>
    <s v="USD"/>
    <n v="1321459908"/>
    <n v="1318864308"/>
    <b v="0"/>
    <n v="65"/>
    <n v="49.246153846153845"/>
    <b v="1"/>
    <s v="music/indie rock"/>
    <n v="1.0669999999999999"/>
    <x v="2488"/>
    <d v="2011-11-16T16:11:48"/>
    <x v="4"/>
    <s v="indie rock"/>
  </r>
  <r>
    <x v="0"/>
    <s v="US"/>
    <s v="USD"/>
    <n v="1368117239"/>
    <n v="1365525239"/>
    <b v="0"/>
    <n v="75"/>
    <n v="62.38"/>
    <b v="1"/>
    <s v="music/indie rock"/>
    <n v="1.3367142857142857"/>
    <x v="2489"/>
    <d v="2013-05-09T16:33:59"/>
    <x v="4"/>
    <s v="indie rock"/>
  </r>
  <r>
    <x v="0"/>
    <s v="US"/>
    <s v="USD"/>
    <n v="1340429276"/>
    <n v="1335245276"/>
    <b v="0"/>
    <n v="16"/>
    <n v="37.9375"/>
    <b v="1"/>
    <s v="music/indie rock"/>
    <n v="1.214"/>
    <x v="2490"/>
    <d v="2012-06-23T05:27:56"/>
    <x v="4"/>
    <s v="indie rock"/>
  </r>
  <r>
    <x v="0"/>
    <s v="US"/>
    <s v="USD"/>
    <n v="1295142660"/>
    <n v="1293739714"/>
    <b v="0"/>
    <n v="10"/>
    <n v="51.6"/>
    <b v="1"/>
    <s v="music/indie rock"/>
    <n v="1.032"/>
    <x v="2491"/>
    <d v="2011-01-16T01:51:00"/>
    <x v="4"/>
    <s v="indie rock"/>
  </r>
  <r>
    <x v="0"/>
    <s v="US"/>
    <s v="USD"/>
    <n v="1339840740"/>
    <n v="1335397188"/>
    <b v="0"/>
    <n v="27"/>
    <n v="27.777777777777779"/>
    <b v="1"/>
    <s v="music/indie rock"/>
    <n v="1.25"/>
    <x v="2492"/>
    <d v="2012-06-16T09:59:00"/>
    <x v="4"/>
    <s v="indie rock"/>
  </r>
  <r>
    <x v="0"/>
    <s v="US"/>
    <s v="USD"/>
    <n v="1367208140"/>
    <n v="1363320140"/>
    <b v="0"/>
    <n v="259"/>
    <n v="99.382239382239376"/>
    <b v="1"/>
    <s v="music/indie rock"/>
    <n v="1.2869999999999999"/>
    <x v="2493"/>
    <d v="2013-04-29T04:02:20"/>
    <x v="4"/>
    <s v="indie rock"/>
  </r>
  <r>
    <x v="0"/>
    <s v="US"/>
    <s v="USD"/>
    <n v="1337786944"/>
    <n v="1335194944"/>
    <b v="0"/>
    <n v="39"/>
    <n v="38.848205128205123"/>
    <b v="1"/>
    <s v="music/indie rock"/>
    <n v="1.0100533333333332"/>
    <x v="2494"/>
    <d v="2012-05-23T15:29:04"/>
    <x v="4"/>
    <s v="indie rock"/>
  </r>
  <r>
    <x v="0"/>
    <s v="US"/>
    <s v="USD"/>
    <n v="1339022575"/>
    <n v="1336430575"/>
    <b v="0"/>
    <n v="42"/>
    <n v="45.548809523809524"/>
    <b v="1"/>
    <s v="music/indie rock"/>
    <n v="1.2753666666666665"/>
    <x v="2495"/>
    <d v="2012-06-06T22:42:55"/>
    <x v="4"/>
    <s v="indie rock"/>
  </r>
  <r>
    <x v="0"/>
    <s v="US"/>
    <s v="USD"/>
    <n v="1364597692"/>
    <n v="1361577292"/>
    <b v="0"/>
    <n v="10"/>
    <n v="600"/>
    <b v="1"/>
    <s v="music/indie rock"/>
    <n v="1"/>
    <x v="2496"/>
    <d v="2013-03-29T22:54:52"/>
    <x v="4"/>
    <s v="indie rock"/>
  </r>
  <r>
    <x v="0"/>
    <s v="US"/>
    <s v="USD"/>
    <n v="1312578338"/>
    <n v="1309986338"/>
    <b v="0"/>
    <n v="56"/>
    <n v="80.551071428571419"/>
    <b v="1"/>
    <s v="music/indie rock"/>
    <n v="1.127715"/>
    <x v="2497"/>
    <d v="2011-08-05T21:05:38"/>
    <x v="4"/>
    <s v="indie rock"/>
  </r>
  <r>
    <x v="0"/>
    <s v="US"/>
    <s v="USD"/>
    <n v="1422400387"/>
    <n v="1421190787"/>
    <b v="0"/>
    <n v="20"/>
    <n v="52.8"/>
    <b v="1"/>
    <s v="music/indie rock"/>
    <n v="1.056"/>
    <x v="2498"/>
    <d v="2015-01-27T23:13:07"/>
    <x v="4"/>
    <s v="indie rock"/>
  </r>
  <r>
    <x v="0"/>
    <s v="US"/>
    <s v="USD"/>
    <n v="1356976800"/>
    <n v="1352820837"/>
    <b v="0"/>
    <n v="170"/>
    <n v="47.676470588235297"/>
    <b v="1"/>
    <s v="music/indie rock"/>
    <n v="2.0262500000000001"/>
    <x v="2499"/>
    <d v="2012-12-31T18:00:00"/>
    <x v="4"/>
    <s v="indie rock"/>
  </r>
  <r>
    <x v="0"/>
    <s v="US"/>
    <s v="USD"/>
    <n v="1340476375"/>
    <n v="1337884375"/>
    <b v="0"/>
    <n v="29"/>
    <n v="23.448275862068964"/>
    <b v="1"/>
    <s v="music/indie rock"/>
    <n v="1.1333333333333333"/>
    <x v="2500"/>
    <d v="2012-06-23T18:32:55"/>
    <x v="4"/>
    <s v="indie rock"/>
  </r>
  <r>
    <x v="2"/>
    <s v="CA"/>
    <s v="CAD"/>
    <n v="1443379104"/>
    <n v="1440787104"/>
    <b v="0"/>
    <n v="7"/>
    <n v="40.142857142857146"/>
    <b v="0"/>
    <s v="food/restaurants"/>
    <n v="2.5545454545454545E-2"/>
    <x v="2501"/>
    <d v="2015-09-27T18:38:24"/>
    <x v="7"/>
    <s v="restaurants"/>
  </r>
  <r>
    <x v="2"/>
    <s v="US"/>
    <s v="USD"/>
    <n v="1411328918"/>
    <n v="1407440918"/>
    <b v="0"/>
    <n v="5"/>
    <n v="17.2"/>
    <b v="0"/>
    <s v="food/restaurants"/>
    <n v="7.8181818181818181E-4"/>
    <x v="2502"/>
    <d v="2014-09-21T19:48:38"/>
    <x v="7"/>
    <s v="restaurants"/>
  </r>
  <r>
    <x v="2"/>
    <s v="US"/>
    <s v="USD"/>
    <n v="1465333560"/>
    <n v="1462743308"/>
    <b v="0"/>
    <n v="0"/>
    <s v=""/>
    <b v="0"/>
    <s v="food/restaurants"/>
    <n v="0"/>
    <x v="2503"/>
    <d v="2016-06-07T21:06:00"/>
    <x v="7"/>
    <s v="restaurants"/>
  </r>
  <r>
    <x v="2"/>
    <s v="US"/>
    <s v="USD"/>
    <n v="1416014534"/>
    <n v="1413418934"/>
    <b v="0"/>
    <n v="0"/>
    <s v=""/>
    <b v="0"/>
    <s v="food/restaurants"/>
    <n v="0"/>
    <x v="2504"/>
    <d v="2014-11-15T01:22:14"/>
    <x v="7"/>
    <s v="restaurants"/>
  </r>
  <r>
    <x v="2"/>
    <s v="US"/>
    <s v="USD"/>
    <n v="1426292416"/>
    <n v="1423704016"/>
    <b v="0"/>
    <n v="0"/>
    <s v=""/>
    <b v="0"/>
    <s v="food/restaurants"/>
    <n v="0"/>
    <x v="2505"/>
    <d v="2015-03-14T00:20:16"/>
    <x v="7"/>
    <s v="restaurants"/>
  </r>
  <r>
    <x v="2"/>
    <s v="GB"/>
    <s v="GBP"/>
    <n v="1443906000"/>
    <n v="1441955269"/>
    <b v="0"/>
    <n v="2"/>
    <n v="15"/>
    <b v="0"/>
    <s v="food/restaurants"/>
    <n v="6.0000000000000001E-3"/>
    <x v="2506"/>
    <d v="2015-10-03T21:00:00"/>
    <x v="7"/>
    <s v="restaurants"/>
  </r>
  <r>
    <x v="2"/>
    <s v="US"/>
    <s v="USD"/>
    <n v="1431308704"/>
    <n v="1428716704"/>
    <b v="0"/>
    <n v="0"/>
    <s v=""/>
    <b v="0"/>
    <s v="food/restaurants"/>
    <n v="0"/>
    <x v="2507"/>
    <d v="2015-05-11T01:45:04"/>
    <x v="7"/>
    <s v="restaurants"/>
  </r>
  <r>
    <x v="2"/>
    <s v="US"/>
    <s v="USD"/>
    <n v="1408056634"/>
    <n v="1405464634"/>
    <b v="0"/>
    <n v="0"/>
    <s v=""/>
    <b v="0"/>
    <s v="food/restaurants"/>
    <n v="0"/>
    <x v="2508"/>
    <d v="2014-08-14T22:50:34"/>
    <x v="7"/>
    <s v="restaurants"/>
  </r>
  <r>
    <x v="2"/>
    <s v="GB"/>
    <s v="GBP"/>
    <n v="1429554349"/>
    <n v="1424719549"/>
    <b v="0"/>
    <n v="28"/>
    <n v="35.714285714285715"/>
    <b v="0"/>
    <s v="food/restaurants"/>
    <n v="1.0526315789473684E-2"/>
    <x v="2509"/>
    <d v="2015-04-20T18:25:49"/>
    <x v="7"/>
    <s v="restaurants"/>
  </r>
  <r>
    <x v="2"/>
    <s v="US"/>
    <s v="USD"/>
    <n v="1431647772"/>
    <n v="1426463772"/>
    <b v="0"/>
    <n v="2"/>
    <n v="37.5"/>
    <b v="0"/>
    <s v="food/restaurants"/>
    <n v="1.5E-3"/>
    <x v="2510"/>
    <d v="2015-05-14T23:56:12"/>
    <x v="7"/>
    <s v="restaurants"/>
  </r>
  <r>
    <x v="2"/>
    <s v="GB"/>
    <s v="GBP"/>
    <n v="1454323413"/>
    <n v="1451731413"/>
    <b v="0"/>
    <n v="0"/>
    <s v=""/>
    <b v="0"/>
    <s v="food/restaurants"/>
    <n v="0"/>
    <x v="2511"/>
    <d v="2016-02-01T10:43:33"/>
    <x v="7"/>
    <s v="restaurants"/>
  </r>
  <r>
    <x v="2"/>
    <s v="US"/>
    <s v="USD"/>
    <n v="1418504561"/>
    <n v="1417208561"/>
    <b v="0"/>
    <n v="0"/>
    <s v=""/>
    <b v="0"/>
    <s v="food/restaurants"/>
    <n v="0"/>
    <x v="2512"/>
    <d v="2014-12-13T21:02:41"/>
    <x v="7"/>
    <s v="restaurants"/>
  </r>
  <r>
    <x v="2"/>
    <s v="DE"/>
    <s v="EUR"/>
    <n v="1488067789"/>
    <n v="1482883789"/>
    <b v="0"/>
    <n v="0"/>
    <s v=""/>
    <b v="0"/>
    <s v="food/restaurants"/>
    <n v="0"/>
    <x v="2513"/>
    <d v="2017-02-26T00:09:49"/>
    <x v="7"/>
    <s v="restaurants"/>
  </r>
  <r>
    <x v="2"/>
    <s v="US"/>
    <s v="USD"/>
    <n v="1408526477"/>
    <n v="1407057677"/>
    <b v="0"/>
    <n v="4"/>
    <n v="52.5"/>
    <b v="0"/>
    <s v="food/restaurants"/>
    <n v="1.7500000000000002E-2"/>
    <x v="2514"/>
    <d v="2014-08-20T09:21:17"/>
    <x v="7"/>
    <s v="restaurants"/>
  </r>
  <r>
    <x v="2"/>
    <s v="US"/>
    <s v="USD"/>
    <n v="1424635753"/>
    <n v="1422043753"/>
    <b v="0"/>
    <n v="12"/>
    <n v="77.5"/>
    <b v="0"/>
    <s v="food/restaurants"/>
    <n v="0.186"/>
    <x v="2515"/>
    <d v="2015-02-22T20:09:13"/>
    <x v="7"/>
    <s v="restaurants"/>
  </r>
  <r>
    <x v="2"/>
    <s v="US"/>
    <s v="USD"/>
    <n v="1417279252"/>
    <n v="1414683652"/>
    <b v="0"/>
    <n v="0"/>
    <s v=""/>
    <b v="0"/>
    <s v="food/restaurants"/>
    <n v="0"/>
    <x v="2516"/>
    <d v="2014-11-29T16:40:52"/>
    <x v="7"/>
    <s v="restaurants"/>
  </r>
  <r>
    <x v="2"/>
    <s v="CA"/>
    <s v="CAD"/>
    <n v="1426788930"/>
    <n v="1424200530"/>
    <b v="0"/>
    <n v="33"/>
    <n v="53.545454545454547"/>
    <b v="0"/>
    <s v="food/restaurants"/>
    <n v="9.8166666666666666E-2"/>
    <x v="2517"/>
    <d v="2015-03-19T18:15:30"/>
    <x v="7"/>
    <s v="restaurants"/>
  </r>
  <r>
    <x v="2"/>
    <s v="US"/>
    <s v="USD"/>
    <n v="1415899228"/>
    <n v="1413303628"/>
    <b v="0"/>
    <n v="0"/>
    <s v=""/>
    <b v="0"/>
    <s v="food/restaurants"/>
    <n v="0"/>
    <x v="2518"/>
    <d v="2014-11-13T17:20:28"/>
    <x v="7"/>
    <s v="restaurants"/>
  </r>
  <r>
    <x v="2"/>
    <s v="US"/>
    <s v="USD"/>
    <n v="1405741404"/>
    <n v="1403149404"/>
    <b v="0"/>
    <n v="4"/>
    <n v="16.25"/>
    <b v="0"/>
    <s v="food/restaurants"/>
    <n v="4.3333333333333331E-4"/>
    <x v="2519"/>
    <d v="2014-07-19T03:43:24"/>
    <x v="7"/>
    <s v="restaurants"/>
  </r>
  <r>
    <x v="2"/>
    <s v="US"/>
    <s v="USD"/>
    <n v="1476559260"/>
    <n v="1472567085"/>
    <b v="0"/>
    <n v="0"/>
    <s v=""/>
    <b v="0"/>
    <s v="food/restaurants"/>
    <n v="0"/>
    <x v="2520"/>
    <d v="2016-10-15T19:21:00"/>
    <x v="7"/>
    <s v="restaurants"/>
  </r>
  <r>
    <x v="0"/>
    <s v="US"/>
    <s v="USD"/>
    <n v="1444778021"/>
    <n v="1442963621"/>
    <b v="0"/>
    <n v="132"/>
    <n v="103.68174242424243"/>
    <b v="1"/>
    <s v="music/classical music"/>
    <n v="1.0948792000000001"/>
    <x v="2521"/>
    <d v="2015-10-13T23:13:41"/>
    <x v="4"/>
    <s v="classical music"/>
  </r>
  <r>
    <x v="0"/>
    <s v="US"/>
    <s v="USD"/>
    <n v="1461336720"/>
    <n v="1459431960"/>
    <b v="0"/>
    <n v="27"/>
    <n v="185.18518518518519"/>
    <b v="1"/>
    <s v="music/classical music"/>
    <n v="1"/>
    <x v="2522"/>
    <d v="2016-04-22T14:52:00"/>
    <x v="4"/>
    <s v="classical music"/>
  </r>
  <r>
    <x v="0"/>
    <s v="US"/>
    <s v="USD"/>
    <n v="1416270292"/>
    <n v="1413674692"/>
    <b v="0"/>
    <n v="26"/>
    <n v="54.153846153846153"/>
    <b v="1"/>
    <s v="music/classical music"/>
    <n v="1.5644444444444445"/>
    <x v="2523"/>
    <d v="2014-11-18T00:24:52"/>
    <x v="4"/>
    <s v="classical music"/>
  </r>
  <r>
    <x v="0"/>
    <s v="US"/>
    <s v="USD"/>
    <n v="1419136200"/>
    <n v="1416338557"/>
    <b v="0"/>
    <n v="43"/>
    <n v="177.2093023255814"/>
    <b v="1"/>
    <s v="music/classical music"/>
    <n v="1.016"/>
    <x v="2524"/>
    <d v="2014-12-21T04:30:00"/>
    <x v="4"/>
    <s v="classical music"/>
  </r>
  <r>
    <x v="0"/>
    <s v="US"/>
    <s v="USD"/>
    <n v="1340914571"/>
    <n v="1338322571"/>
    <b v="0"/>
    <n v="80"/>
    <n v="100.325"/>
    <b v="1"/>
    <s v="music/classical music"/>
    <n v="1.00325"/>
    <x v="2525"/>
    <d v="2012-06-28T20:16:11"/>
    <x v="4"/>
    <s v="classical music"/>
  </r>
  <r>
    <x v="0"/>
    <s v="US"/>
    <s v="USD"/>
    <n v="1418014740"/>
    <n v="1415585474"/>
    <b v="0"/>
    <n v="33"/>
    <n v="136.90909090909091"/>
    <b v="1"/>
    <s v="music/classical music"/>
    <n v="1.1294999999999999"/>
    <x v="2526"/>
    <d v="2014-12-08T04:59:00"/>
    <x v="4"/>
    <s v="classical music"/>
  </r>
  <r>
    <x v="0"/>
    <s v="US"/>
    <s v="USD"/>
    <n v="1382068740"/>
    <n v="1380477691"/>
    <b v="0"/>
    <n v="71"/>
    <n v="57.535211267605632"/>
    <b v="1"/>
    <s v="music/classical music"/>
    <n v="1.02125"/>
    <x v="2527"/>
    <d v="2013-10-18T03:59:00"/>
    <x v="4"/>
    <s v="classical music"/>
  </r>
  <r>
    <x v="0"/>
    <s v="GB"/>
    <s v="GBP"/>
    <n v="1440068400"/>
    <n v="1438459303"/>
    <b v="0"/>
    <n v="81"/>
    <n v="52.962839506172834"/>
    <b v="1"/>
    <s v="music/classical music"/>
    <n v="1.0724974999999999"/>
    <x v="2528"/>
    <d v="2015-08-20T11:00:00"/>
    <x v="4"/>
    <s v="classical music"/>
  </r>
  <r>
    <x v="0"/>
    <s v="US"/>
    <s v="USD"/>
    <n v="1332636975"/>
    <n v="1328752575"/>
    <b v="0"/>
    <n v="76"/>
    <n v="82.328947368421055"/>
    <b v="1"/>
    <s v="music/classical music"/>
    <n v="1.0428333333333333"/>
    <x v="2529"/>
    <d v="2012-03-25T00:56:15"/>
    <x v="4"/>
    <s v="classical music"/>
  </r>
  <r>
    <x v="0"/>
    <s v="US"/>
    <s v="USD"/>
    <n v="1429505400"/>
    <n v="1426711505"/>
    <b v="0"/>
    <n v="48"/>
    <n v="135.41666666666666"/>
    <b v="1"/>
    <s v="music/classical music"/>
    <n v="1"/>
    <x v="2530"/>
    <d v="2015-04-20T04:50:00"/>
    <x v="4"/>
    <s v="classical music"/>
  </r>
  <r>
    <x v="0"/>
    <s v="US"/>
    <s v="USD"/>
    <n v="1439611140"/>
    <n v="1437668354"/>
    <b v="0"/>
    <n v="61"/>
    <n v="74.06557377049181"/>
    <b v="1"/>
    <s v="music/classical music"/>
    <n v="1.004"/>
    <x v="2531"/>
    <d v="2015-08-15T03:59:00"/>
    <x v="4"/>
    <s v="classical music"/>
  </r>
  <r>
    <x v="0"/>
    <s v="US"/>
    <s v="USD"/>
    <n v="1345148566"/>
    <n v="1342556566"/>
    <b v="0"/>
    <n v="60"/>
    <n v="84.083333333333329"/>
    <b v="1"/>
    <s v="music/classical music"/>
    <n v="1.26125"/>
    <x v="2532"/>
    <d v="2012-08-16T20:22:46"/>
    <x v="4"/>
    <s v="classical music"/>
  </r>
  <r>
    <x v="0"/>
    <s v="US"/>
    <s v="USD"/>
    <n v="1362160868"/>
    <n v="1359568911"/>
    <b v="0"/>
    <n v="136"/>
    <n v="61.029411764705884"/>
    <b v="1"/>
    <s v="music/classical music"/>
    <n v="1.1066666666666667"/>
    <x v="2533"/>
    <d v="2013-03-01T18:01:08"/>
    <x v="4"/>
    <s v="classical music"/>
  </r>
  <r>
    <x v="0"/>
    <s v="US"/>
    <s v="USD"/>
    <n v="1262325600"/>
    <n v="1257871712"/>
    <b v="0"/>
    <n v="14"/>
    <n v="150"/>
    <b v="1"/>
    <s v="music/classical music"/>
    <n v="1.05"/>
    <x v="2534"/>
    <d v="2010-01-01T06:00:00"/>
    <x v="4"/>
    <s v="classical music"/>
  </r>
  <r>
    <x v="0"/>
    <s v="US"/>
    <s v="USD"/>
    <n v="1417463945"/>
    <n v="1414781945"/>
    <b v="0"/>
    <n v="78"/>
    <n v="266.08974358974359"/>
    <b v="1"/>
    <s v="music/classical music"/>
    <n v="1.03775"/>
    <x v="2535"/>
    <d v="2014-12-01T19:59:05"/>
    <x v="4"/>
    <s v="classical music"/>
  </r>
  <r>
    <x v="0"/>
    <s v="US"/>
    <s v="USD"/>
    <n v="1375151566"/>
    <n v="1373337166"/>
    <b v="0"/>
    <n v="4"/>
    <n v="7.25"/>
    <b v="1"/>
    <s v="music/classical music"/>
    <n v="1.1599999999999999"/>
    <x v="2536"/>
    <d v="2013-07-30T02:32:46"/>
    <x v="4"/>
    <s v="classical music"/>
  </r>
  <r>
    <x v="0"/>
    <s v="US"/>
    <s v="USD"/>
    <n v="1312212855"/>
    <n v="1307028855"/>
    <b v="0"/>
    <n v="11"/>
    <n v="100"/>
    <b v="1"/>
    <s v="music/classical music"/>
    <n v="1.1000000000000001"/>
    <x v="2537"/>
    <d v="2011-08-01T15:34:15"/>
    <x v="4"/>
    <s v="classical music"/>
  </r>
  <r>
    <x v="0"/>
    <s v="US"/>
    <s v="USD"/>
    <n v="1361681940"/>
    <n v="1359029661"/>
    <b v="0"/>
    <n v="185"/>
    <n v="109.96308108108107"/>
    <b v="1"/>
    <s v="music/classical music"/>
    <n v="1.130176111111111"/>
    <x v="2538"/>
    <d v="2013-02-24T04:59:00"/>
    <x v="4"/>
    <s v="classical music"/>
  </r>
  <r>
    <x v="0"/>
    <s v="US"/>
    <s v="USD"/>
    <n v="1422913152"/>
    <n v="1417729152"/>
    <b v="0"/>
    <n v="59"/>
    <n v="169.91525423728814"/>
    <b v="1"/>
    <s v="music/classical music"/>
    <n v="1.0024999999999999"/>
    <x v="2539"/>
    <d v="2015-02-02T21:39:12"/>
    <x v="4"/>
    <s v="classical music"/>
  </r>
  <r>
    <x v="0"/>
    <s v="US"/>
    <s v="USD"/>
    <n v="1319904721"/>
    <n v="1314720721"/>
    <b v="0"/>
    <n v="27"/>
    <n v="95.740740740740748"/>
    <b v="1"/>
    <s v="music/classical music"/>
    <n v="1.034"/>
    <x v="2540"/>
    <d v="2011-10-29T16:12:01"/>
    <x v="4"/>
    <s v="classical music"/>
  </r>
  <r>
    <x v="0"/>
    <s v="GB"/>
    <s v="GBP"/>
    <n v="1380192418"/>
    <n v="1375008418"/>
    <b v="0"/>
    <n v="63"/>
    <n v="59.460317460317462"/>
    <b v="1"/>
    <s v="music/classical music"/>
    <n v="1.0702857142857143"/>
    <x v="2541"/>
    <d v="2013-09-26T10:46:58"/>
    <x v="4"/>
    <s v="classical music"/>
  </r>
  <r>
    <x v="0"/>
    <s v="US"/>
    <s v="USD"/>
    <n v="1380599940"/>
    <n v="1377252857"/>
    <b v="0"/>
    <n v="13"/>
    <n v="55.769230769230766"/>
    <b v="1"/>
    <s v="music/classical music"/>
    <n v="1.0357142857142858"/>
    <x v="2542"/>
    <d v="2013-10-01T03:59:00"/>
    <x v="4"/>
    <s v="classical music"/>
  </r>
  <r>
    <x v="0"/>
    <s v="US"/>
    <s v="USD"/>
    <n v="1293937200"/>
    <n v="1291257298"/>
    <b v="0"/>
    <n v="13"/>
    <n v="30.076923076923077"/>
    <b v="1"/>
    <s v="music/classical music"/>
    <n v="1.5640000000000001"/>
    <x v="2543"/>
    <d v="2011-01-02T03:00:00"/>
    <x v="4"/>
    <s v="classical music"/>
  </r>
  <r>
    <x v="0"/>
    <s v="US"/>
    <s v="USD"/>
    <n v="1341750569"/>
    <n v="1339158569"/>
    <b v="0"/>
    <n v="57"/>
    <n v="88.438596491228068"/>
    <b v="1"/>
    <s v="music/classical music"/>
    <n v="1.0082"/>
    <x v="2544"/>
    <d v="2012-07-08T12:29:29"/>
    <x v="4"/>
    <s v="classical music"/>
  </r>
  <r>
    <x v="0"/>
    <s v="US"/>
    <s v="USD"/>
    <n v="1424997000"/>
    <n v="1421983138"/>
    <b v="0"/>
    <n v="61"/>
    <n v="64.032786885245898"/>
    <b v="1"/>
    <s v="music/classical music"/>
    <n v="1.9530000000000001"/>
    <x v="2545"/>
    <d v="2015-02-27T00:30:00"/>
    <x v="4"/>
    <s v="classical music"/>
  </r>
  <r>
    <x v="0"/>
    <s v="US"/>
    <s v="USD"/>
    <n v="1380949200"/>
    <n v="1378586179"/>
    <b v="0"/>
    <n v="65"/>
    <n v="60.153846153846153"/>
    <b v="1"/>
    <s v="music/classical music"/>
    <n v="1.1171428571428572"/>
    <x v="2546"/>
    <d v="2013-10-05T05:00:00"/>
    <x v="4"/>
    <s v="classical music"/>
  </r>
  <r>
    <x v="0"/>
    <s v="US"/>
    <s v="USD"/>
    <n v="1333560803"/>
    <n v="1330972403"/>
    <b v="0"/>
    <n v="134"/>
    <n v="49.194029850746269"/>
    <b v="1"/>
    <s v="music/classical music"/>
    <n v="1.1985454545454546"/>
    <x v="2547"/>
    <d v="2012-04-04T17:33:23"/>
    <x v="4"/>
    <s v="classical music"/>
  </r>
  <r>
    <x v="0"/>
    <s v="FR"/>
    <s v="EUR"/>
    <n v="1475209620"/>
    <n v="1473087637"/>
    <b v="0"/>
    <n v="37"/>
    <n v="165.16216216216216"/>
    <b v="1"/>
    <s v="music/classical music"/>
    <n v="1.0185"/>
    <x v="2548"/>
    <d v="2016-09-30T04:27:00"/>
    <x v="4"/>
    <s v="classical music"/>
  </r>
  <r>
    <x v="0"/>
    <s v="GB"/>
    <s v="GBP"/>
    <n v="1370019600"/>
    <n v="1366999870"/>
    <b v="0"/>
    <n v="37"/>
    <n v="43.621621621621621"/>
    <b v="1"/>
    <s v="music/classical music"/>
    <n v="1.0280254777070064"/>
    <x v="2549"/>
    <d v="2013-05-31T17:00:00"/>
    <x v="4"/>
    <s v="classical music"/>
  </r>
  <r>
    <x v="0"/>
    <s v="US"/>
    <s v="USD"/>
    <n v="1444276740"/>
    <n v="1439392406"/>
    <b v="0"/>
    <n v="150"/>
    <n v="43.7"/>
    <b v="1"/>
    <s v="music/classical music"/>
    <n v="1.0084615384615385"/>
    <x v="2550"/>
    <d v="2015-10-08T03:59:00"/>
    <x v="4"/>
    <s v="classical music"/>
  </r>
  <r>
    <x v="0"/>
    <s v="US"/>
    <s v="USD"/>
    <n v="1332362880"/>
    <n v="1329890585"/>
    <b v="0"/>
    <n v="56"/>
    <n v="67.419642857142861"/>
    <b v="1"/>
    <s v="music/classical music"/>
    <n v="1.0273469387755103"/>
    <x v="2551"/>
    <d v="2012-03-21T20:48:00"/>
    <x v="4"/>
    <s v="classical music"/>
  </r>
  <r>
    <x v="0"/>
    <s v="US"/>
    <s v="USD"/>
    <n v="1488741981"/>
    <n v="1486149981"/>
    <b v="0"/>
    <n v="18"/>
    <n v="177.5"/>
    <b v="1"/>
    <s v="music/classical music"/>
    <n v="1.0649999999999999"/>
    <x v="2552"/>
    <d v="2017-03-05T19:26:21"/>
    <x v="4"/>
    <s v="classical music"/>
  </r>
  <r>
    <x v="0"/>
    <s v="US"/>
    <s v="USD"/>
    <n v="1348202807"/>
    <n v="1343018807"/>
    <b v="0"/>
    <n v="60"/>
    <n v="38.883333333333333"/>
    <b v="1"/>
    <s v="music/classical music"/>
    <n v="1.5553333333333332"/>
    <x v="2553"/>
    <d v="2012-09-21T04:46:47"/>
    <x v="4"/>
    <s v="classical music"/>
  </r>
  <r>
    <x v="0"/>
    <s v="US"/>
    <s v="USD"/>
    <n v="1433131140"/>
    <n v="1430445163"/>
    <b v="0"/>
    <n v="67"/>
    <n v="54.985074626865675"/>
    <b v="1"/>
    <s v="music/classical music"/>
    <n v="1.228"/>
    <x v="2554"/>
    <d v="2015-06-01T03:59:00"/>
    <x v="4"/>
    <s v="classical music"/>
  </r>
  <r>
    <x v="0"/>
    <s v="US"/>
    <s v="USD"/>
    <n v="1338219793"/>
    <n v="1335541393"/>
    <b v="0"/>
    <n v="35"/>
    <n v="61.342857142857142"/>
    <b v="1"/>
    <s v="music/classical music"/>
    <n v="1.0734999999999999"/>
    <x v="2555"/>
    <d v="2012-05-28T15:43:13"/>
    <x v="4"/>
    <s v="classical music"/>
  </r>
  <r>
    <x v="0"/>
    <s v="US"/>
    <s v="USD"/>
    <n v="1356392857"/>
    <n v="1352504857"/>
    <b v="0"/>
    <n v="34"/>
    <n v="23.117647058823529"/>
    <b v="1"/>
    <s v="music/classical music"/>
    <n v="1.0550335570469798"/>
    <x v="2556"/>
    <d v="2012-12-24T23:47:37"/>
    <x v="4"/>
    <s v="classical music"/>
  </r>
  <r>
    <x v="0"/>
    <s v="GB"/>
    <s v="GBP"/>
    <n v="1400176386"/>
    <n v="1397584386"/>
    <b v="0"/>
    <n v="36"/>
    <n v="29.611111111111111"/>
    <b v="1"/>
    <s v="music/classical music"/>
    <n v="1.1844444444444444"/>
    <x v="2557"/>
    <d v="2014-05-15T17:53:06"/>
    <x v="4"/>
    <s v="classical music"/>
  </r>
  <r>
    <x v="0"/>
    <s v="AU"/>
    <s v="AUD"/>
    <n v="1430488740"/>
    <n v="1427747906"/>
    <b v="0"/>
    <n v="18"/>
    <n v="75.611111111111114"/>
    <b v="1"/>
    <s v="music/classical music"/>
    <n v="1.0888"/>
    <x v="2558"/>
    <d v="2015-05-01T13:59:00"/>
    <x v="4"/>
    <s v="classical music"/>
  </r>
  <r>
    <x v="0"/>
    <s v="US"/>
    <s v="USD"/>
    <n v="1321385820"/>
    <n v="1318539484"/>
    <b v="0"/>
    <n v="25"/>
    <n v="35.6"/>
    <b v="1"/>
    <s v="music/classical music"/>
    <n v="1.1125"/>
    <x v="2559"/>
    <d v="2011-11-15T19:37:00"/>
    <x v="4"/>
    <s v="classical music"/>
  </r>
  <r>
    <x v="0"/>
    <s v="GB"/>
    <s v="GBP"/>
    <n v="1425682174"/>
    <n v="1423090174"/>
    <b v="0"/>
    <n v="21"/>
    <n v="143"/>
    <b v="1"/>
    <s v="music/classical music"/>
    <n v="1.0009999999999999"/>
    <x v="2560"/>
    <d v="2015-03-06T22:49:34"/>
    <x v="4"/>
    <s v="classical music"/>
  </r>
  <r>
    <x v="1"/>
    <s v="CA"/>
    <s v="CAD"/>
    <n v="1444740089"/>
    <n v="1442148089"/>
    <b v="0"/>
    <n v="0"/>
    <s v=""/>
    <b v="0"/>
    <s v="food/food trucks"/>
    <n v="0"/>
    <x v="2561"/>
    <d v="2015-10-13T12:41:29"/>
    <x v="7"/>
    <s v="food trucks"/>
  </r>
  <r>
    <x v="1"/>
    <s v="DE"/>
    <s v="EUR"/>
    <n v="1476189339"/>
    <n v="1471005339"/>
    <b v="0"/>
    <n v="3"/>
    <n v="25"/>
    <b v="0"/>
    <s v="food/food trucks"/>
    <n v="7.4999999999999997E-3"/>
    <x v="2562"/>
    <d v="2016-10-11T12:35:39"/>
    <x v="7"/>
    <s v="food trucks"/>
  </r>
  <r>
    <x v="1"/>
    <s v="US"/>
    <s v="USD"/>
    <n v="1438226451"/>
    <n v="1433042451"/>
    <b v="0"/>
    <n v="0"/>
    <s v=""/>
    <b v="0"/>
    <s v="food/food trucks"/>
    <n v="0"/>
    <x v="2563"/>
    <d v="2015-07-30T03:20:51"/>
    <x v="7"/>
    <s v="food trucks"/>
  </r>
  <r>
    <x v="1"/>
    <s v="CA"/>
    <s v="CAD"/>
    <n v="1406854699"/>
    <n v="1404262699"/>
    <b v="0"/>
    <n v="0"/>
    <s v=""/>
    <b v="0"/>
    <s v="food/food trucks"/>
    <n v="0"/>
    <x v="2564"/>
    <d v="2014-08-01T00:58:19"/>
    <x v="7"/>
    <s v="food trucks"/>
  </r>
  <r>
    <x v="1"/>
    <s v="US"/>
    <s v="USD"/>
    <n v="1462827000"/>
    <n v="1457710589"/>
    <b v="0"/>
    <n v="1"/>
    <n v="100"/>
    <b v="0"/>
    <s v="food/food trucks"/>
    <n v="0.01"/>
    <x v="2565"/>
    <d v="2016-05-09T20:50:00"/>
    <x v="7"/>
    <s v="food trucks"/>
  </r>
  <r>
    <x v="1"/>
    <s v="US"/>
    <s v="USD"/>
    <n v="1408663948"/>
    <n v="1406071948"/>
    <b v="0"/>
    <n v="0"/>
    <s v=""/>
    <b v="0"/>
    <s v="food/food trucks"/>
    <n v="0"/>
    <x v="2566"/>
    <d v="2014-08-21T23:32:28"/>
    <x v="7"/>
    <s v="food trucks"/>
  </r>
  <r>
    <x v="1"/>
    <s v="US"/>
    <s v="USD"/>
    <n v="1429823138"/>
    <n v="1427231138"/>
    <b v="0"/>
    <n v="2"/>
    <n v="60"/>
    <b v="0"/>
    <s v="food/food trucks"/>
    <n v="2.6666666666666666E-3"/>
    <x v="2567"/>
    <d v="2015-04-23T21:05:38"/>
    <x v="7"/>
    <s v="food trucks"/>
  </r>
  <r>
    <x v="1"/>
    <s v="GB"/>
    <s v="GBP"/>
    <n v="1472745594"/>
    <n v="1470153594"/>
    <b v="0"/>
    <n v="1"/>
    <n v="50"/>
    <b v="0"/>
    <s v="food/food trucks"/>
    <n v="5.0000000000000001E-3"/>
    <x v="2568"/>
    <d v="2016-09-01T15:59:54"/>
    <x v="7"/>
    <s v="food trucks"/>
  </r>
  <r>
    <x v="1"/>
    <s v="US"/>
    <s v="USD"/>
    <n v="1442457112"/>
    <n v="1439865112"/>
    <b v="0"/>
    <n v="2"/>
    <n v="72.5"/>
    <b v="0"/>
    <s v="food/food trucks"/>
    <n v="2.2307692307692306E-2"/>
    <x v="2569"/>
    <d v="2015-09-17T02:31:52"/>
    <x v="7"/>
    <s v="food trucks"/>
  </r>
  <r>
    <x v="1"/>
    <s v="US"/>
    <s v="USD"/>
    <n v="1486590035"/>
    <n v="1483998035"/>
    <b v="0"/>
    <n v="2"/>
    <n v="29.5"/>
    <b v="0"/>
    <s v="food/food trucks"/>
    <n v="8.4285714285714294E-3"/>
    <x v="2570"/>
    <d v="2017-02-08T21:40:35"/>
    <x v="7"/>
    <s v="food trucks"/>
  </r>
  <r>
    <x v="1"/>
    <s v="AU"/>
    <s v="AUD"/>
    <n v="1463645521"/>
    <n v="1458461521"/>
    <b v="0"/>
    <n v="4"/>
    <n v="62.5"/>
    <b v="0"/>
    <s v="food/food trucks"/>
    <n v="2.5000000000000001E-3"/>
    <x v="2571"/>
    <d v="2016-05-19T08:12:01"/>
    <x v="7"/>
    <s v="food trucks"/>
  </r>
  <r>
    <x v="1"/>
    <s v="US"/>
    <s v="USD"/>
    <n v="1428893517"/>
    <n v="1426301517"/>
    <b v="0"/>
    <n v="0"/>
    <s v=""/>
    <b v="0"/>
    <s v="food/food trucks"/>
    <n v="0"/>
    <x v="2572"/>
    <d v="2015-04-13T02:51:57"/>
    <x v="7"/>
    <s v="food trucks"/>
  </r>
  <r>
    <x v="1"/>
    <s v="US"/>
    <s v="USD"/>
    <n v="1408803149"/>
    <n v="1404915149"/>
    <b v="0"/>
    <n v="0"/>
    <s v=""/>
    <b v="0"/>
    <s v="food/food trucks"/>
    <n v="0"/>
    <x v="2573"/>
    <d v="2014-08-23T14:12:29"/>
    <x v="7"/>
    <s v="food trucks"/>
  </r>
  <r>
    <x v="1"/>
    <s v="US"/>
    <s v="USD"/>
    <n v="1463600945"/>
    <n v="1461786545"/>
    <b v="0"/>
    <n v="0"/>
    <s v=""/>
    <b v="0"/>
    <s v="food/food trucks"/>
    <n v="0"/>
    <x v="2574"/>
    <d v="2016-05-18T19:49:05"/>
    <x v="7"/>
    <s v="food trucks"/>
  </r>
  <r>
    <x v="1"/>
    <s v="US"/>
    <s v="USD"/>
    <n v="1421030194"/>
    <n v="1418438194"/>
    <b v="0"/>
    <n v="0"/>
    <s v=""/>
    <b v="0"/>
    <s v="food/food trucks"/>
    <n v="0"/>
    <x v="2575"/>
    <d v="2015-01-12T02:36:34"/>
    <x v="7"/>
    <s v="food trucks"/>
  </r>
  <r>
    <x v="1"/>
    <s v="US"/>
    <s v="USD"/>
    <n v="1428707647"/>
    <n v="1424823247"/>
    <b v="0"/>
    <n v="0"/>
    <s v=""/>
    <b v="0"/>
    <s v="food/food trucks"/>
    <n v="0"/>
    <x v="2576"/>
    <d v="2015-04-10T23:14:07"/>
    <x v="7"/>
    <s v="food trucks"/>
  </r>
  <r>
    <x v="1"/>
    <s v="US"/>
    <s v="USD"/>
    <n v="1407181297"/>
    <n v="1405021297"/>
    <b v="0"/>
    <n v="0"/>
    <s v=""/>
    <b v="0"/>
    <s v="food/food trucks"/>
    <n v="0"/>
    <x v="2577"/>
    <d v="2014-08-04T19:41:37"/>
    <x v="7"/>
    <s v="food trucks"/>
  </r>
  <r>
    <x v="1"/>
    <s v="US"/>
    <s v="USD"/>
    <n v="1444410000"/>
    <n v="1440203579"/>
    <b v="0"/>
    <n v="0"/>
    <s v=""/>
    <b v="0"/>
    <s v="food/food trucks"/>
    <n v="0"/>
    <x v="2578"/>
    <d v="2015-10-09T17:00:00"/>
    <x v="7"/>
    <s v="food trucks"/>
  </r>
  <r>
    <x v="1"/>
    <s v="US"/>
    <s v="USD"/>
    <n v="1410810903"/>
    <n v="1405626903"/>
    <b v="0"/>
    <n v="12"/>
    <n v="23.083333333333332"/>
    <b v="0"/>
    <s v="food/food trucks"/>
    <n v="1.3849999999999999E-3"/>
    <x v="2579"/>
    <d v="2014-09-15T19:55:03"/>
    <x v="7"/>
    <s v="food trucks"/>
  </r>
  <r>
    <x v="1"/>
    <s v="US"/>
    <s v="USD"/>
    <n v="1431745200"/>
    <n v="1429170603"/>
    <b v="0"/>
    <n v="2"/>
    <n v="25.5"/>
    <b v="0"/>
    <s v="food/food trucks"/>
    <n v="6.0000000000000001E-3"/>
    <x v="2580"/>
    <d v="2015-05-16T03:00:00"/>
    <x v="7"/>
    <s v="food trucks"/>
  </r>
  <r>
    <x v="2"/>
    <s v="US"/>
    <s v="USD"/>
    <n v="1447689898"/>
    <n v="1445094298"/>
    <b v="0"/>
    <n v="11"/>
    <n v="48.18181818181818"/>
    <b v="0"/>
    <s v="food/food trucks"/>
    <n v="0.106"/>
    <x v="2581"/>
    <d v="2015-11-16T16:04:58"/>
    <x v="7"/>
    <s v="food trucks"/>
  </r>
  <r>
    <x v="2"/>
    <s v="US"/>
    <s v="USD"/>
    <n v="1477784634"/>
    <n v="1475192634"/>
    <b v="0"/>
    <n v="1"/>
    <n v="1"/>
    <b v="0"/>
    <s v="food/food trucks"/>
    <n v="1.1111111111111112E-5"/>
    <x v="2582"/>
    <d v="2016-10-29T23:43:54"/>
    <x v="7"/>
    <s v="food trucks"/>
  </r>
  <r>
    <x v="2"/>
    <s v="US"/>
    <s v="USD"/>
    <n v="1426526880"/>
    <n v="1421346480"/>
    <b v="0"/>
    <n v="5"/>
    <n v="1"/>
    <b v="0"/>
    <s v="food/food trucks"/>
    <n v="5.0000000000000001E-3"/>
    <x v="2583"/>
    <d v="2015-03-16T17:28:00"/>
    <x v="7"/>
    <s v="food trucks"/>
  </r>
  <r>
    <x v="2"/>
    <s v="US"/>
    <s v="USD"/>
    <n v="1434341369"/>
    <n v="1431749369"/>
    <b v="0"/>
    <n v="0"/>
    <s v=""/>
    <b v="0"/>
    <s v="food/food trucks"/>
    <n v="0"/>
    <x v="2584"/>
    <d v="2015-06-15T04:09:29"/>
    <x v="7"/>
    <s v="food trucks"/>
  </r>
  <r>
    <x v="2"/>
    <s v="US"/>
    <s v="USD"/>
    <n v="1404601632"/>
    <n v="1402009632"/>
    <b v="0"/>
    <n v="1"/>
    <n v="50"/>
    <b v="0"/>
    <s v="food/food trucks"/>
    <n v="1.6666666666666668E-3"/>
    <x v="2585"/>
    <d v="2014-07-05T23:07:12"/>
    <x v="7"/>
    <s v="food trucks"/>
  </r>
  <r>
    <x v="2"/>
    <s v="GB"/>
    <s v="GBP"/>
    <n v="1451030136"/>
    <n v="1448438136"/>
    <b v="0"/>
    <n v="1"/>
    <n v="5"/>
    <b v="0"/>
    <s v="food/food trucks"/>
    <n v="1.6666666666666668E-3"/>
    <x v="2586"/>
    <d v="2015-12-25T07:55:36"/>
    <x v="7"/>
    <s v="food trucks"/>
  </r>
  <r>
    <x v="2"/>
    <s v="US"/>
    <s v="USD"/>
    <n v="1451491953"/>
    <n v="1448899953"/>
    <b v="0"/>
    <n v="6"/>
    <n v="202.83333333333334"/>
    <b v="0"/>
    <s v="food/food trucks"/>
    <n v="2.4340000000000001E-2"/>
    <x v="2587"/>
    <d v="2015-12-30T16:12:33"/>
    <x v="7"/>
    <s v="food trucks"/>
  </r>
  <r>
    <x v="2"/>
    <s v="US"/>
    <s v="USD"/>
    <n v="1427807640"/>
    <n v="1423325626"/>
    <b v="0"/>
    <n v="8"/>
    <n v="29.125"/>
    <b v="0"/>
    <s v="food/food trucks"/>
    <n v="3.8833333333333331E-2"/>
    <x v="2588"/>
    <d v="2015-03-31T13:14:00"/>
    <x v="7"/>
    <s v="food trucks"/>
  </r>
  <r>
    <x v="2"/>
    <s v="DK"/>
    <s v="DKK"/>
    <n v="1458733927"/>
    <n v="1456145527"/>
    <b v="0"/>
    <n v="1"/>
    <n v="5"/>
    <b v="0"/>
    <s v="food/food trucks"/>
    <n v="1E-4"/>
    <x v="2589"/>
    <d v="2016-03-23T11:52:07"/>
    <x v="7"/>
    <s v="food trucks"/>
  </r>
  <r>
    <x v="2"/>
    <s v="AU"/>
    <s v="AUD"/>
    <n v="1453817297"/>
    <n v="1453212497"/>
    <b v="0"/>
    <n v="0"/>
    <s v=""/>
    <b v="0"/>
    <s v="food/food trucks"/>
    <n v="0"/>
    <x v="2590"/>
    <d v="2016-01-26T14:08:17"/>
    <x v="7"/>
    <s v="food trucks"/>
  </r>
  <r>
    <x v="2"/>
    <s v="US"/>
    <s v="USD"/>
    <n v="1457901924"/>
    <n v="1452721524"/>
    <b v="0"/>
    <n v="2"/>
    <n v="13"/>
    <b v="0"/>
    <s v="food/food trucks"/>
    <n v="1.7333333333333333E-2"/>
    <x v="2591"/>
    <d v="2016-03-13T20:45:24"/>
    <x v="7"/>
    <s v="food trucks"/>
  </r>
  <r>
    <x v="2"/>
    <s v="US"/>
    <s v="USD"/>
    <n v="1412536421"/>
    <n v="1409944421"/>
    <b v="0"/>
    <n v="1"/>
    <n v="50"/>
    <b v="0"/>
    <s v="food/food trucks"/>
    <n v="1.6666666666666668E-3"/>
    <x v="2592"/>
    <d v="2014-10-05T19:13:41"/>
    <x v="7"/>
    <s v="food trucks"/>
  </r>
  <r>
    <x v="2"/>
    <s v="US"/>
    <s v="USD"/>
    <n v="1429993026"/>
    <n v="1427401026"/>
    <b v="0"/>
    <n v="0"/>
    <s v=""/>
    <b v="0"/>
    <s v="food/food trucks"/>
    <n v="0"/>
    <x v="2593"/>
    <d v="2015-04-25T20:17:06"/>
    <x v="7"/>
    <s v="food trucks"/>
  </r>
  <r>
    <x v="2"/>
    <s v="US"/>
    <s v="USD"/>
    <n v="1407453228"/>
    <n v="1404861228"/>
    <b v="0"/>
    <n v="1"/>
    <n v="1"/>
    <b v="0"/>
    <s v="food/food trucks"/>
    <n v="1.2500000000000001E-5"/>
    <x v="2594"/>
    <d v="2014-08-07T23:13:48"/>
    <x v="7"/>
    <s v="food trucks"/>
  </r>
  <r>
    <x v="2"/>
    <s v="US"/>
    <s v="USD"/>
    <n v="1487915500"/>
    <n v="1485323500"/>
    <b v="0"/>
    <n v="19"/>
    <n v="96.05263157894737"/>
    <b v="0"/>
    <s v="food/food trucks"/>
    <n v="0.12166666666666667"/>
    <x v="2595"/>
    <d v="2017-02-24T05:51:40"/>
    <x v="7"/>
    <s v="food trucks"/>
  </r>
  <r>
    <x v="2"/>
    <s v="CA"/>
    <s v="CAD"/>
    <n v="1407427009"/>
    <n v="1404835009"/>
    <b v="0"/>
    <n v="27"/>
    <n v="305.77777777777777"/>
    <b v="0"/>
    <s v="food/food trucks"/>
    <n v="0.23588571428571428"/>
    <x v="2596"/>
    <d v="2014-08-07T15:56:49"/>
    <x v="7"/>
    <s v="food trucks"/>
  </r>
  <r>
    <x v="2"/>
    <s v="GB"/>
    <s v="GBP"/>
    <n v="1466323917"/>
    <n v="1463731917"/>
    <b v="0"/>
    <n v="7"/>
    <n v="12.142857142857142"/>
    <b v="0"/>
    <s v="food/food trucks"/>
    <n v="5.6666666666666664E-2"/>
    <x v="2597"/>
    <d v="2016-06-19T08:11:57"/>
    <x v="7"/>
    <s v="food trucks"/>
  </r>
  <r>
    <x v="2"/>
    <s v="US"/>
    <s v="USD"/>
    <n v="1443039001"/>
    <n v="1440447001"/>
    <b v="0"/>
    <n v="14"/>
    <n v="83.571428571428569"/>
    <b v="0"/>
    <s v="food/food trucks"/>
    <n v="0.39"/>
    <x v="2598"/>
    <d v="2015-09-23T20:10:01"/>
    <x v="7"/>
    <s v="food trucks"/>
  </r>
  <r>
    <x v="2"/>
    <s v="US"/>
    <s v="USD"/>
    <n v="1407089147"/>
    <n v="1403201147"/>
    <b v="0"/>
    <n v="5"/>
    <n v="18"/>
    <b v="0"/>
    <s v="food/food trucks"/>
    <n v="9.9546510341776348E-3"/>
    <x v="2599"/>
    <d v="2014-08-03T18:05:47"/>
    <x v="7"/>
    <s v="food trucks"/>
  </r>
  <r>
    <x v="2"/>
    <s v="US"/>
    <s v="USD"/>
    <n v="1458938200"/>
    <n v="1453757800"/>
    <b v="0"/>
    <n v="30"/>
    <n v="115.53333333333333"/>
    <b v="0"/>
    <s v="food/food trucks"/>
    <n v="6.9320000000000007E-2"/>
    <x v="2600"/>
    <d v="2016-03-25T20:36:40"/>
    <x v="7"/>
    <s v="food trucks"/>
  </r>
  <r>
    <x v="0"/>
    <s v="US"/>
    <s v="USD"/>
    <n v="1347508740"/>
    <n v="1346276349"/>
    <b v="1"/>
    <n v="151"/>
    <n v="21.900662251655628"/>
    <b v="1"/>
    <s v="technology/space exploration"/>
    <n v="6.6139999999999999"/>
    <x v="2601"/>
    <d v="2012-09-13T03:59:00"/>
    <x v="2"/>
    <s v="space exploration"/>
  </r>
  <r>
    <x v="0"/>
    <s v="US"/>
    <s v="USD"/>
    <n v="1415827200"/>
    <n v="1412358968"/>
    <b v="1"/>
    <n v="489"/>
    <n v="80.022494887525568"/>
    <b v="1"/>
    <s v="technology/space exploration"/>
    <n v="3.2609166666666667"/>
    <x v="2602"/>
    <d v="2014-11-12T21:20:00"/>
    <x v="2"/>
    <s v="space exploration"/>
  </r>
  <r>
    <x v="0"/>
    <s v="US"/>
    <s v="USD"/>
    <n v="1387835654"/>
    <n v="1386626054"/>
    <b v="1"/>
    <n v="50"/>
    <n v="35.520000000000003"/>
    <b v="1"/>
    <s v="technology/space exploration"/>
    <n v="1.0148571428571429"/>
    <x v="2603"/>
    <d v="2013-12-23T21:54:14"/>
    <x v="2"/>
    <s v="space exploration"/>
  </r>
  <r>
    <x v="0"/>
    <s v="US"/>
    <s v="USD"/>
    <n v="1335662023"/>
    <n v="1333070023"/>
    <b v="1"/>
    <n v="321"/>
    <n v="64.933333333333323"/>
    <b v="1"/>
    <s v="technology/space exploration"/>
    <n v="1.0421799999999999"/>
    <x v="2604"/>
    <d v="2012-04-29T01:13:43"/>
    <x v="2"/>
    <s v="space exploration"/>
  </r>
  <r>
    <x v="0"/>
    <s v="US"/>
    <s v="USD"/>
    <n v="1466168390"/>
    <n v="1463576390"/>
    <b v="1"/>
    <n v="1762"/>
    <n v="60.965703745743475"/>
    <b v="1"/>
    <s v="technology/space exploration"/>
    <n v="1.0742157000000001"/>
    <x v="2605"/>
    <d v="2016-06-17T12:59:50"/>
    <x v="2"/>
    <s v="space exploration"/>
  </r>
  <r>
    <x v="0"/>
    <s v="US"/>
    <s v="USD"/>
    <n v="1398791182"/>
    <n v="1396026382"/>
    <b v="1"/>
    <n v="385"/>
    <n v="31.444155844155844"/>
    <b v="1"/>
    <s v="technology/space exploration"/>
    <n v="1.1005454545454545"/>
    <x v="2606"/>
    <d v="2014-04-29T17:06:22"/>
    <x v="2"/>
    <s v="space exploration"/>
  </r>
  <r>
    <x v="0"/>
    <s v="US"/>
    <s v="USD"/>
    <n v="1439344800"/>
    <n v="1435611572"/>
    <b v="1"/>
    <n v="398"/>
    <n v="81.949748743718587"/>
    <b v="1"/>
    <s v="technology/space exploration"/>
    <n v="4.077"/>
    <x v="2607"/>
    <d v="2015-08-12T02:00:00"/>
    <x v="2"/>
    <s v="space exploration"/>
  </r>
  <r>
    <x v="0"/>
    <s v="US"/>
    <s v="USD"/>
    <n v="1489536000"/>
    <n v="1485976468"/>
    <b v="1"/>
    <n v="304"/>
    <n v="58.92763157894737"/>
    <b v="1"/>
    <s v="technology/space exploration"/>
    <n v="2.2392500000000002"/>
    <x v="2608"/>
    <d v="2017-03-15T00:00:00"/>
    <x v="2"/>
    <s v="space exploration"/>
  </r>
  <r>
    <x v="0"/>
    <s v="US"/>
    <s v="USD"/>
    <n v="1342330951"/>
    <n v="1339738951"/>
    <b v="1"/>
    <n v="676"/>
    <n v="157.29347633136095"/>
    <b v="1"/>
    <s v="technology/space exploration"/>
    <n v="3.038011142857143"/>
    <x v="2609"/>
    <d v="2012-07-15T05:42:31"/>
    <x v="2"/>
    <s v="space exploration"/>
  </r>
  <r>
    <x v="0"/>
    <s v="US"/>
    <s v="USD"/>
    <n v="1471849140"/>
    <n v="1468444125"/>
    <b v="1"/>
    <n v="577"/>
    <n v="55.758509532062391"/>
    <b v="1"/>
    <s v="technology/space exploration"/>
    <n v="1.4132510432681749"/>
    <x v="2610"/>
    <d v="2016-08-22T06:59:00"/>
    <x v="2"/>
    <s v="space exploration"/>
  </r>
  <r>
    <x v="0"/>
    <s v="DE"/>
    <s v="EUR"/>
    <n v="1483397940"/>
    <n v="1480493014"/>
    <b v="1"/>
    <n v="3663"/>
    <n v="83.802893802893806"/>
    <b v="1"/>
    <s v="technology/space exploration"/>
    <n v="27.906363636363636"/>
    <x v="2611"/>
    <d v="2017-01-02T22:59:00"/>
    <x v="2"/>
    <s v="space exploration"/>
  </r>
  <r>
    <x v="0"/>
    <s v="US"/>
    <s v="USD"/>
    <n v="1420773970"/>
    <n v="1418095570"/>
    <b v="1"/>
    <n v="294"/>
    <n v="58.422210884353746"/>
    <b v="1"/>
    <s v="technology/space exploration"/>
    <n v="1.7176130000000001"/>
    <x v="2612"/>
    <d v="2015-01-09T03:26:10"/>
    <x v="2"/>
    <s v="space exploration"/>
  </r>
  <r>
    <x v="0"/>
    <s v="US"/>
    <s v="USD"/>
    <n v="1348256294"/>
    <n v="1345664294"/>
    <b v="1"/>
    <n v="28"/>
    <n v="270.57142857142856"/>
    <b v="1"/>
    <s v="technology/space exploration"/>
    <n v="1.0101333333333333"/>
    <x v="2613"/>
    <d v="2012-09-21T19:38:14"/>
    <x v="2"/>
    <s v="space exploration"/>
  </r>
  <r>
    <x v="0"/>
    <s v="US"/>
    <s v="USD"/>
    <n v="1398834000"/>
    <n v="1396371612"/>
    <b v="1"/>
    <n v="100"/>
    <n v="107.1"/>
    <b v="1"/>
    <s v="technology/space exploration"/>
    <n v="1.02"/>
    <x v="2614"/>
    <d v="2014-04-30T05:00:00"/>
    <x v="2"/>
    <s v="space exploration"/>
  </r>
  <r>
    <x v="0"/>
    <s v="GB"/>
    <s v="GBP"/>
    <n v="1462017600"/>
    <n v="1458820564"/>
    <b v="0"/>
    <n v="72"/>
    <n v="47.180555555555557"/>
    <b v="1"/>
    <s v="technology/space exploration"/>
    <n v="1.6976511744127936"/>
    <x v="2615"/>
    <d v="2016-04-30T12:00:00"/>
    <x v="2"/>
    <s v="space exploration"/>
  </r>
  <r>
    <x v="0"/>
    <s v="US"/>
    <s v="USD"/>
    <n v="1440546729"/>
    <n v="1437954729"/>
    <b v="1"/>
    <n v="238"/>
    <n v="120.30882352941177"/>
    <b v="1"/>
    <s v="technology/space exploration"/>
    <n v="1.14534"/>
    <x v="2616"/>
    <d v="2015-08-25T23:52:09"/>
    <x v="2"/>
    <s v="space exploration"/>
  </r>
  <r>
    <x v="0"/>
    <s v="US"/>
    <s v="USD"/>
    <n v="1413838751"/>
    <n v="1411246751"/>
    <b v="1"/>
    <n v="159"/>
    <n v="27.59748427672956"/>
    <b v="1"/>
    <s v="technology/space exploration"/>
    <n v="8.7759999999999998"/>
    <x v="2617"/>
    <d v="2014-10-20T20:59:11"/>
    <x v="2"/>
    <s v="space exploration"/>
  </r>
  <r>
    <x v="0"/>
    <s v="US"/>
    <s v="USD"/>
    <n v="1449000061"/>
    <n v="1443812461"/>
    <b v="1"/>
    <n v="77"/>
    <n v="205.2987012987013"/>
    <b v="1"/>
    <s v="technology/space exploration"/>
    <n v="1.0538666666666667"/>
    <x v="2618"/>
    <d v="2015-12-01T20:01:01"/>
    <x v="2"/>
    <s v="space exploration"/>
  </r>
  <r>
    <x v="0"/>
    <s v="US"/>
    <s v="USD"/>
    <n v="1445598000"/>
    <n v="1443302004"/>
    <b v="1"/>
    <n v="53"/>
    <n v="35.547169811320757"/>
    <b v="1"/>
    <s v="technology/space exploration"/>
    <n v="1.8839999999999999"/>
    <x v="2619"/>
    <d v="2015-10-23T11:00:00"/>
    <x v="2"/>
    <s v="space exploration"/>
  </r>
  <r>
    <x v="0"/>
    <s v="AU"/>
    <s v="AUD"/>
    <n v="1444525200"/>
    <n v="1441339242"/>
    <b v="1"/>
    <n v="1251"/>
    <n v="74.639488409272587"/>
    <b v="1"/>
    <s v="technology/space exploration"/>
    <n v="1.436523076923077"/>
    <x v="2620"/>
    <d v="2015-10-11T01:00:00"/>
    <x v="2"/>
    <s v="space exploration"/>
  </r>
  <r>
    <x v="0"/>
    <s v="US"/>
    <s v="USD"/>
    <n v="1432230988"/>
    <n v="1429638988"/>
    <b v="1"/>
    <n v="465"/>
    <n v="47.058064516129029"/>
    <b v="1"/>
    <s v="technology/space exploration"/>
    <n v="1.4588000000000001"/>
    <x v="2621"/>
    <d v="2015-05-21T17:56:28"/>
    <x v="2"/>
    <s v="space exploration"/>
  </r>
  <r>
    <x v="0"/>
    <s v="IT"/>
    <s v="EUR"/>
    <n v="1483120216"/>
    <n v="1479232216"/>
    <b v="0"/>
    <n v="74"/>
    <n v="26.591351351351353"/>
    <b v="1"/>
    <s v="technology/space exploration"/>
    <n v="1.3118399999999999"/>
    <x v="2622"/>
    <d v="2016-12-30T17:50:16"/>
    <x v="2"/>
    <s v="space exploration"/>
  </r>
  <r>
    <x v="0"/>
    <s v="US"/>
    <s v="USD"/>
    <n v="1480658966"/>
    <n v="1479449366"/>
    <b v="0"/>
    <n v="62"/>
    <n v="36.774193548387096"/>
    <b v="1"/>
    <s v="technology/space exploration"/>
    <n v="1.1399999999999999"/>
    <x v="2623"/>
    <d v="2016-12-02T06:09:26"/>
    <x v="2"/>
    <s v="space exploration"/>
  </r>
  <r>
    <x v="0"/>
    <s v="US"/>
    <s v="USD"/>
    <n v="1347530822"/>
    <n v="1345716422"/>
    <b v="0"/>
    <n v="3468"/>
    <n v="31.820544982698959"/>
    <b v="1"/>
    <s v="technology/space exploration"/>
    <n v="13.794206249999998"/>
    <x v="2624"/>
    <d v="2012-09-13T10:07:02"/>
    <x v="2"/>
    <s v="space exploration"/>
  </r>
  <r>
    <x v="0"/>
    <s v="DE"/>
    <s v="EUR"/>
    <n v="1478723208"/>
    <n v="1476559608"/>
    <b v="0"/>
    <n v="52"/>
    <n v="27.576923076923077"/>
    <b v="1"/>
    <s v="technology/space exploration"/>
    <n v="9.56"/>
    <x v="2625"/>
    <d v="2016-11-09T20:26:48"/>
    <x v="2"/>
    <s v="space exploration"/>
  </r>
  <r>
    <x v="0"/>
    <s v="US"/>
    <s v="USD"/>
    <n v="1433343869"/>
    <n v="1430751869"/>
    <b v="0"/>
    <n v="50"/>
    <n v="56"/>
    <b v="1"/>
    <s v="technology/space exploration"/>
    <n v="1.1200000000000001"/>
    <x v="2626"/>
    <d v="2015-06-03T15:04:29"/>
    <x v="2"/>
    <s v="space exploration"/>
  </r>
  <r>
    <x v="0"/>
    <s v="US"/>
    <s v="USD"/>
    <n v="1448571261"/>
    <n v="1445975661"/>
    <b v="0"/>
    <n v="45"/>
    <n v="21.555555555555557"/>
    <b v="1"/>
    <s v="technology/space exploration"/>
    <n v="6.4666666666666668"/>
    <x v="2627"/>
    <d v="2015-11-26T20:54:21"/>
    <x v="2"/>
    <s v="space exploration"/>
  </r>
  <r>
    <x v="0"/>
    <s v="US"/>
    <s v="USD"/>
    <n v="1417389067"/>
    <n v="1415661067"/>
    <b v="0"/>
    <n v="21"/>
    <n v="44.095238095238095"/>
    <b v="1"/>
    <s v="technology/space exploration"/>
    <n v="1.1036948748510131"/>
    <x v="2628"/>
    <d v="2014-11-30T23:11:07"/>
    <x v="2"/>
    <s v="space exploration"/>
  </r>
  <r>
    <x v="0"/>
    <s v="GB"/>
    <s v="GBP"/>
    <n v="1431608122"/>
    <n v="1429016122"/>
    <b v="0"/>
    <n v="100"/>
    <n v="63.87"/>
    <b v="1"/>
    <s v="technology/space exploration"/>
    <n v="1.2774000000000001"/>
    <x v="2629"/>
    <d v="2015-05-14T12:55:22"/>
    <x v="2"/>
    <s v="space exploration"/>
  </r>
  <r>
    <x v="0"/>
    <s v="AU"/>
    <s v="AUD"/>
    <n v="1467280800"/>
    <n v="1464921112"/>
    <b v="0"/>
    <n v="81"/>
    <n v="38.987654320987652"/>
    <b v="1"/>
    <s v="technology/space exploration"/>
    <n v="1.579"/>
    <x v="2630"/>
    <d v="2016-06-30T10:00:00"/>
    <x v="2"/>
    <s v="space exploration"/>
  </r>
  <r>
    <x v="0"/>
    <s v="US"/>
    <s v="USD"/>
    <n v="1440907427"/>
    <n v="1438488227"/>
    <b v="0"/>
    <n v="286"/>
    <n v="80.185489510489504"/>
    <b v="1"/>
    <s v="technology/space exploration"/>
    <n v="1.1466525000000001"/>
    <x v="2631"/>
    <d v="2015-08-30T04:03:47"/>
    <x v="2"/>
    <s v="space exploration"/>
  </r>
  <r>
    <x v="0"/>
    <s v="US"/>
    <s v="USD"/>
    <n v="1464485339"/>
    <n v="1462325339"/>
    <b v="0"/>
    <n v="42"/>
    <n v="34.904761904761905"/>
    <b v="1"/>
    <s v="technology/space exploration"/>
    <n v="1.3700934579439252"/>
    <x v="2632"/>
    <d v="2016-05-29T01:28:59"/>
    <x v="2"/>
    <s v="space exploration"/>
  </r>
  <r>
    <x v="0"/>
    <s v="US"/>
    <s v="USD"/>
    <n v="1393542000"/>
    <n v="1390938332"/>
    <b v="0"/>
    <n v="199"/>
    <n v="89.100502512562812"/>
    <b v="1"/>
    <s v="technology/space exploration"/>
    <n v="3.5461999999999998"/>
    <x v="2633"/>
    <d v="2014-02-27T23:00:00"/>
    <x v="2"/>
    <s v="space exploration"/>
  </r>
  <r>
    <x v="0"/>
    <s v="US"/>
    <s v="USD"/>
    <n v="1475163921"/>
    <n v="1472571921"/>
    <b v="0"/>
    <n v="25"/>
    <n v="39.44"/>
    <b v="1"/>
    <s v="technology/space exploration"/>
    <n v="1.0602150537634409"/>
    <x v="2634"/>
    <d v="2016-09-29T15:45:21"/>
    <x v="2"/>
    <s v="space exploration"/>
  </r>
  <r>
    <x v="0"/>
    <s v="CA"/>
    <s v="CAD"/>
    <n v="1425937761"/>
    <n v="1422917361"/>
    <b v="0"/>
    <n v="84"/>
    <n v="136.9047619047619"/>
    <b v="1"/>
    <s v="technology/space exploration"/>
    <n v="1"/>
    <x v="2635"/>
    <d v="2015-03-09T21:49:21"/>
    <x v="2"/>
    <s v="space exploration"/>
  </r>
  <r>
    <x v="0"/>
    <s v="US"/>
    <s v="USD"/>
    <n v="1476579600"/>
    <n v="1474641914"/>
    <b v="0"/>
    <n v="50"/>
    <n v="37.46"/>
    <b v="1"/>
    <s v="technology/space exploration"/>
    <n v="1.873"/>
    <x v="2636"/>
    <d v="2016-10-16T01:00:00"/>
    <x v="2"/>
    <s v="space exploration"/>
  </r>
  <r>
    <x v="0"/>
    <s v="US"/>
    <s v="USD"/>
    <n v="1476277875"/>
    <n v="1474895475"/>
    <b v="0"/>
    <n v="26"/>
    <n v="31.96153846153846"/>
    <b v="1"/>
    <s v="technology/space exploration"/>
    <n v="1.6619999999999999"/>
    <x v="2637"/>
    <d v="2016-10-12T13:11:15"/>
    <x v="2"/>
    <s v="space exploration"/>
  </r>
  <r>
    <x v="0"/>
    <s v="US"/>
    <s v="USD"/>
    <n v="1421358895"/>
    <n v="1418766895"/>
    <b v="0"/>
    <n v="14"/>
    <n v="25.214285714285715"/>
    <b v="1"/>
    <s v="technology/space exploration"/>
    <n v="1.0172910662824208"/>
    <x v="2638"/>
    <d v="2015-01-15T21:54:55"/>
    <x v="2"/>
    <s v="space exploration"/>
  </r>
  <r>
    <x v="0"/>
    <s v="GB"/>
    <s v="GBP"/>
    <n v="1424378748"/>
    <n v="1421786748"/>
    <b v="0"/>
    <n v="49"/>
    <n v="10.040816326530612"/>
    <b v="1"/>
    <s v="technology/space exploration"/>
    <n v="1.64"/>
    <x v="2639"/>
    <d v="2015-02-19T20:45:48"/>
    <x v="2"/>
    <s v="space exploration"/>
  </r>
  <r>
    <x v="0"/>
    <s v="US"/>
    <s v="USD"/>
    <n v="1433735474"/>
    <n v="1428551474"/>
    <b v="0"/>
    <n v="69"/>
    <n v="45.94202898550725"/>
    <b v="1"/>
    <s v="technology/space exploration"/>
    <n v="1.0566666666666666"/>
    <x v="2640"/>
    <d v="2015-06-08T03:51:14"/>
    <x v="2"/>
    <s v="space exploration"/>
  </r>
  <r>
    <x v="2"/>
    <s v="US"/>
    <s v="USD"/>
    <n v="1410811740"/>
    <n v="1409341863"/>
    <b v="0"/>
    <n v="1"/>
    <n v="15"/>
    <b v="0"/>
    <s v="technology/space exploration"/>
    <n v="0.01"/>
    <x v="2641"/>
    <d v="2014-09-15T20:09:00"/>
    <x v="2"/>
    <s v="space exploration"/>
  </r>
  <r>
    <x v="2"/>
    <s v="DE"/>
    <s v="EUR"/>
    <n v="1468565820"/>
    <n v="1465970108"/>
    <b v="0"/>
    <n v="0"/>
    <s v=""/>
    <b v="0"/>
    <s v="technology/space exploration"/>
    <n v="0"/>
    <x v="2642"/>
    <d v="2016-07-15T06:57:00"/>
    <x v="2"/>
    <s v="space exploration"/>
  </r>
  <r>
    <x v="1"/>
    <s v="US"/>
    <s v="USD"/>
    <n v="1482307140"/>
    <n v="1479218315"/>
    <b v="1"/>
    <n v="1501"/>
    <n v="223.58248500999335"/>
    <b v="0"/>
    <s v="technology/space exploration"/>
    <n v="0.33559730999999998"/>
    <x v="2643"/>
    <d v="2016-12-21T07:59:00"/>
    <x v="2"/>
    <s v="space exploration"/>
  </r>
  <r>
    <x v="1"/>
    <s v="US"/>
    <s v="USD"/>
    <n v="1489172435"/>
    <n v="1486580435"/>
    <b v="1"/>
    <n v="52"/>
    <n v="39.480769230769234"/>
    <b v="0"/>
    <s v="technology/space exploration"/>
    <n v="2.053E-2"/>
    <x v="2644"/>
    <d v="2017-03-10T19:00:35"/>
    <x v="2"/>
    <s v="space exploration"/>
  </r>
  <r>
    <x v="1"/>
    <s v="AU"/>
    <s v="AUD"/>
    <n v="1415481203"/>
    <n v="1412885603"/>
    <b v="1"/>
    <n v="23"/>
    <n v="91.304347826086953"/>
    <b v="0"/>
    <s v="technology/space exploration"/>
    <n v="0.105"/>
    <x v="2645"/>
    <d v="2014-11-08T21:13:23"/>
    <x v="2"/>
    <s v="space exploration"/>
  </r>
  <r>
    <x v="1"/>
    <s v="US"/>
    <s v="USD"/>
    <n v="1441783869"/>
    <n v="1439191869"/>
    <b v="1"/>
    <n v="535"/>
    <n v="78.666205607476627"/>
    <b v="0"/>
    <s v="technology/space exploration"/>
    <n v="8.4172839999999999E-2"/>
    <x v="2646"/>
    <d v="2015-09-09T07:31:09"/>
    <x v="2"/>
    <s v="space exploration"/>
  </r>
  <r>
    <x v="1"/>
    <s v="CA"/>
    <s v="CAD"/>
    <n v="1439533019"/>
    <n v="1436941019"/>
    <b v="0"/>
    <n v="3"/>
    <n v="12"/>
    <b v="0"/>
    <s v="technology/space exploration"/>
    <n v="1.44E-2"/>
    <x v="2647"/>
    <d v="2015-08-14T06:16:59"/>
    <x v="2"/>
    <s v="space exploration"/>
  </r>
  <r>
    <x v="1"/>
    <s v="US"/>
    <s v="USD"/>
    <n v="1457543360"/>
    <n v="1454951360"/>
    <b v="0"/>
    <n v="6"/>
    <n v="17.666666666666668"/>
    <b v="0"/>
    <s v="technology/space exploration"/>
    <n v="8.8333333333333337E-3"/>
    <x v="2648"/>
    <d v="2016-03-09T17:09:20"/>
    <x v="2"/>
    <s v="space exploration"/>
  </r>
  <r>
    <x v="1"/>
    <s v="US"/>
    <s v="USD"/>
    <n v="1454370941"/>
    <n v="1449186941"/>
    <b v="0"/>
    <n v="3"/>
    <n v="41.333333333333336"/>
    <b v="0"/>
    <s v="technology/space exploration"/>
    <n v="9.9200000000000004E-4"/>
    <x v="2649"/>
    <d v="2016-02-01T23:55:41"/>
    <x v="2"/>
    <s v="space exploration"/>
  </r>
  <r>
    <x v="1"/>
    <s v="US"/>
    <s v="USD"/>
    <n v="1482332343"/>
    <n v="1479740343"/>
    <b v="0"/>
    <n v="5"/>
    <n v="71.599999999999994"/>
    <b v="0"/>
    <s v="technology/space exploration"/>
    <n v="5.966666666666667E-3"/>
    <x v="2650"/>
    <d v="2016-12-21T14:59:03"/>
    <x v="2"/>
    <s v="space exploration"/>
  </r>
  <r>
    <x v="1"/>
    <s v="US"/>
    <s v="USD"/>
    <n v="1450380009"/>
    <n v="1447960809"/>
    <b v="0"/>
    <n v="17"/>
    <n v="307.8235294117647"/>
    <b v="0"/>
    <s v="technology/space exploration"/>
    <n v="1.8689285714285714E-2"/>
    <x v="2651"/>
    <d v="2015-12-17T19:20:09"/>
    <x v="2"/>
    <s v="space exploration"/>
  </r>
  <r>
    <x v="1"/>
    <s v="AU"/>
    <s v="AUD"/>
    <n v="1418183325"/>
    <n v="1415591325"/>
    <b v="0"/>
    <n v="11"/>
    <n v="80.454545454545453"/>
    <b v="0"/>
    <s v="technology/space exploration"/>
    <n v="8.8500000000000002E-3"/>
    <x v="2652"/>
    <d v="2014-12-10T03:48:45"/>
    <x v="2"/>
    <s v="space exploration"/>
  </r>
  <r>
    <x v="1"/>
    <s v="US"/>
    <s v="USD"/>
    <n v="1402632000"/>
    <n v="1399909127"/>
    <b v="0"/>
    <n v="70"/>
    <n v="83.942857142857136"/>
    <b v="0"/>
    <s v="technology/space exploration"/>
    <n v="0.1152156862745098"/>
    <x v="2653"/>
    <d v="2014-06-13T04:00:00"/>
    <x v="2"/>
    <s v="space exploration"/>
  </r>
  <r>
    <x v="1"/>
    <s v="US"/>
    <s v="USD"/>
    <n v="1429622726"/>
    <n v="1424442326"/>
    <b v="0"/>
    <n v="6"/>
    <n v="8.5"/>
    <b v="0"/>
    <s v="technology/space exploration"/>
    <n v="5.1000000000000004E-4"/>
    <x v="2654"/>
    <d v="2015-04-21T13:25:26"/>
    <x v="2"/>
    <s v="space exploration"/>
  </r>
  <r>
    <x v="1"/>
    <s v="US"/>
    <s v="USD"/>
    <n v="1455048000"/>
    <n v="1452631647"/>
    <b v="0"/>
    <n v="43"/>
    <n v="73.372093023255815"/>
    <b v="0"/>
    <s v="technology/space exploration"/>
    <n v="0.21033333333333334"/>
    <x v="2655"/>
    <d v="2016-02-09T20:00:00"/>
    <x v="2"/>
    <s v="space exploration"/>
  </r>
  <r>
    <x v="1"/>
    <s v="US"/>
    <s v="USD"/>
    <n v="1489345200"/>
    <n v="1485966688"/>
    <b v="0"/>
    <n v="152"/>
    <n v="112.86184210526316"/>
    <b v="0"/>
    <s v="technology/space exploration"/>
    <n v="0.11436666666666667"/>
    <x v="2656"/>
    <d v="2017-03-12T19:00:00"/>
    <x v="2"/>
    <s v="space exploration"/>
  </r>
  <r>
    <x v="1"/>
    <s v="US"/>
    <s v="USD"/>
    <n v="1470187800"/>
    <n v="1467325053"/>
    <b v="0"/>
    <n v="59"/>
    <n v="95.277627118644077"/>
    <b v="0"/>
    <s v="technology/space exploration"/>
    <n v="0.18737933333333334"/>
    <x v="2657"/>
    <d v="2016-08-03T01:30:00"/>
    <x v="2"/>
    <s v="space exploration"/>
  </r>
  <r>
    <x v="1"/>
    <s v="US"/>
    <s v="USD"/>
    <n v="1469913194"/>
    <n v="1467321194"/>
    <b v="0"/>
    <n v="4"/>
    <n v="22.75"/>
    <b v="0"/>
    <s v="technology/space exploration"/>
    <n v="9.2857142857142856E-4"/>
    <x v="2658"/>
    <d v="2016-07-30T21:13:14"/>
    <x v="2"/>
    <s v="space exploration"/>
  </r>
  <r>
    <x v="1"/>
    <s v="US"/>
    <s v="USD"/>
    <n v="1429321210"/>
    <n v="1426729210"/>
    <b v="0"/>
    <n v="10"/>
    <n v="133.30000000000001"/>
    <b v="0"/>
    <s v="technology/space exploration"/>
    <n v="2.720408163265306E-2"/>
    <x v="2659"/>
    <d v="2015-04-18T01:40:10"/>
    <x v="2"/>
    <s v="space exploration"/>
  </r>
  <r>
    <x v="1"/>
    <s v="US"/>
    <s v="USD"/>
    <n v="1448388418"/>
    <n v="1443200818"/>
    <b v="0"/>
    <n v="5"/>
    <n v="3.8"/>
    <b v="0"/>
    <s v="technology/space exploration"/>
    <n v="9.5E-4"/>
    <x v="2660"/>
    <d v="2015-11-24T18:06:58"/>
    <x v="2"/>
    <s v="space exploration"/>
  </r>
  <r>
    <x v="0"/>
    <s v="US"/>
    <s v="USD"/>
    <n v="1382742010"/>
    <n v="1380150010"/>
    <b v="0"/>
    <n v="60"/>
    <n v="85.75"/>
    <b v="1"/>
    <s v="technology/makerspaces"/>
    <n v="1.0289999999999999"/>
    <x v="2661"/>
    <d v="2013-10-25T23:00:10"/>
    <x v="2"/>
    <s v="makerspaces"/>
  </r>
  <r>
    <x v="0"/>
    <s v="US"/>
    <s v="USD"/>
    <n v="1440179713"/>
    <n v="1437587713"/>
    <b v="0"/>
    <n v="80"/>
    <n v="267"/>
    <b v="1"/>
    <s v="technology/makerspaces"/>
    <n v="1.0680000000000001"/>
    <x v="2662"/>
    <d v="2015-08-21T17:55:13"/>
    <x v="2"/>
    <s v="makerspaces"/>
  </r>
  <r>
    <x v="0"/>
    <s v="CA"/>
    <s v="CAD"/>
    <n v="1441378800"/>
    <n v="1438873007"/>
    <b v="0"/>
    <n v="56"/>
    <n v="373.55803571428572"/>
    <b v="1"/>
    <s v="technology/makerspaces"/>
    <n v="1.0459624999999999"/>
    <x v="2663"/>
    <d v="2015-09-04T15:00:00"/>
    <x v="2"/>
    <s v="makerspaces"/>
  </r>
  <r>
    <x v="0"/>
    <s v="US"/>
    <s v="USD"/>
    <n v="1449644340"/>
    <n v="1446683797"/>
    <b v="0"/>
    <n v="104"/>
    <n v="174.03846153846155"/>
    <b v="1"/>
    <s v="technology/makerspaces"/>
    <n v="1.0342857142857143"/>
    <x v="2664"/>
    <d v="2015-12-09T06:59:00"/>
    <x v="2"/>
    <s v="makerspaces"/>
  </r>
  <r>
    <x v="0"/>
    <s v="US"/>
    <s v="USD"/>
    <n v="1430774974"/>
    <n v="1426886974"/>
    <b v="0"/>
    <n v="46"/>
    <n v="93.695652173913047"/>
    <b v="1"/>
    <s v="technology/makerspaces"/>
    <n v="1.2314285714285715"/>
    <x v="2665"/>
    <d v="2015-05-04T21:29:34"/>
    <x v="2"/>
    <s v="makerspaces"/>
  </r>
  <r>
    <x v="0"/>
    <s v="US"/>
    <s v="USD"/>
    <n v="1443214800"/>
    <n v="1440008439"/>
    <b v="0"/>
    <n v="206"/>
    <n v="77.327718446601949"/>
    <b v="1"/>
    <s v="technology/makerspaces"/>
    <n v="1.592951"/>
    <x v="2666"/>
    <d v="2015-09-25T21:00:00"/>
    <x v="2"/>
    <s v="makerspaces"/>
  </r>
  <r>
    <x v="0"/>
    <s v="US"/>
    <s v="USD"/>
    <n v="1455142416"/>
    <n v="1452550416"/>
    <b v="0"/>
    <n v="18"/>
    <n v="92.222222222222229"/>
    <b v="1"/>
    <s v="technology/makerspaces"/>
    <n v="1.1066666666666667"/>
    <x v="2667"/>
    <d v="2016-02-10T22:13:36"/>
    <x v="2"/>
    <s v="makerspaces"/>
  </r>
  <r>
    <x v="0"/>
    <s v="CA"/>
    <s v="CAD"/>
    <n v="1447079520"/>
    <n v="1443449265"/>
    <b v="0"/>
    <n v="28"/>
    <n v="60.964285714285715"/>
    <b v="1"/>
    <s v="technology/makerspaces"/>
    <n v="1.7070000000000001"/>
    <x v="2668"/>
    <d v="2015-11-09T14:32:00"/>
    <x v="2"/>
    <s v="makerspaces"/>
  </r>
  <r>
    <x v="0"/>
    <s v="US"/>
    <s v="USD"/>
    <n v="1452387096"/>
    <n v="1447203096"/>
    <b v="0"/>
    <n v="11"/>
    <n v="91"/>
    <b v="1"/>
    <s v="technology/makerspaces"/>
    <n v="1.25125"/>
    <x v="2669"/>
    <d v="2016-01-10T00:51:36"/>
    <x v="2"/>
    <s v="makerspaces"/>
  </r>
  <r>
    <x v="2"/>
    <s v="AU"/>
    <s v="AUD"/>
    <n v="1406593780"/>
    <n v="1404174580"/>
    <b v="1"/>
    <n v="60"/>
    <n v="41.583333333333336"/>
    <b v="0"/>
    <s v="technology/makerspaces"/>
    <n v="6.4158609339642042E-2"/>
    <x v="2670"/>
    <d v="2014-07-29T00:29:40"/>
    <x v="2"/>
    <s v="makerspaces"/>
  </r>
  <r>
    <x v="2"/>
    <s v="US"/>
    <s v="USD"/>
    <n v="1419017880"/>
    <n v="1416419916"/>
    <b v="1"/>
    <n v="84"/>
    <n v="33.761904761904759"/>
    <b v="0"/>
    <s v="technology/makerspaces"/>
    <n v="0.11344"/>
    <x v="2671"/>
    <d v="2014-12-19T19:38:00"/>
    <x v="2"/>
    <s v="makerspaces"/>
  </r>
  <r>
    <x v="2"/>
    <s v="US"/>
    <s v="USD"/>
    <n v="1451282400"/>
    <n v="1449436390"/>
    <b v="1"/>
    <n v="47"/>
    <n v="70.61702127659575"/>
    <b v="0"/>
    <s v="technology/makerspaces"/>
    <n v="0.33189999999999997"/>
    <x v="2672"/>
    <d v="2015-12-28T06:00:00"/>
    <x v="2"/>
    <s v="makerspaces"/>
  </r>
  <r>
    <x v="2"/>
    <s v="US"/>
    <s v="USD"/>
    <n v="1414622700"/>
    <n v="1412081999"/>
    <b v="1"/>
    <n v="66"/>
    <n v="167.15151515151516"/>
    <b v="0"/>
    <s v="technology/makerspaces"/>
    <n v="0.27579999999999999"/>
    <x v="2673"/>
    <d v="2014-10-29T22:45:00"/>
    <x v="2"/>
    <s v="makerspaces"/>
  </r>
  <r>
    <x v="2"/>
    <s v="US"/>
    <s v="USD"/>
    <n v="1467694740"/>
    <n v="1465398670"/>
    <b v="1"/>
    <n v="171"/>
    <n v="128.61988304093566"/>
    <b v="0"/>
    <s v="technology/makerspaces"/>
    <n v="0.62839999999999996"/>
    <x v="2674"/>
    <d v="2016-07-05T04:59:00"/>
    <x v="2"/>
    <s v="makerspaces"/>
  </r>
  <r>
    <x v="2"/>
    <s v="US"/>
    <s v="USD"/>
    <n v="1415655289"/>
    <n v="1413059689"/>
    <b v="1"/>
    <n v="29"/>
    <n v="65.41379310344827"/>
    <b v="0"/>
    <s v="technology/makerspaces"/>
    <n v="7.5880000000000003E-2"/>
    <x v="2675"/>
    <d v="2014-11-10T21:34:49"/>
    <x v="2"/>
    <s v="makerspaces"/>
  </r>
  <r>
    <x v="2"/>
    <s v="CA"/>
    <s v="CAD"/>
    <n v="1463929174"/>
    <n v="1461337174"/>
    <b v="0"/>
    <n v="9"/>
    <n v="117.55555555555556"/>
    <b v="0"/>
    <s v="technology/makerspaces"/>
    <n v="0.50380952380952382"/>
    <x v="2676"/>
    <d v="2016-05-22T14:59:34"/>
    <x v="2"/>
    <s v="makerspaces"/>
  </r>
  <r>
    <x v="2"/>
    <s v="US"/>
    <s v="USD"/>
    <n v="1404348143"/>
    <n v="1401756143"/>
    <b v="0"/>
    <n v="27"/>
    <n v="126.48148148148148"/>
    <b v="0"/>
    <s v="technology/makerspaces"/>
    <n v="0.17512820512820512"/>
    <x v="2677"/>
    <d v="2014-07-03T00:42:23"/>
    <x v="2"/>
    <s v="makerspaces"/>
  </r>
  <r>
    <x v="2"/>
    <s v="ES"/>
    <s v="EUR"/>
    <n v="1443121765"/>
    <n v="1440529765"/>
    <b v="0"/>
    <n v="2"/>
    <n v="550"/>
    <b v="0"/>
    <s v="technology/makerspaces"/>
    <n v="1.3750000000000001E-4"/>
    <x v="2678"/>
    <d v="2015-09-24T19:09:25"/>
    <x v="2"/>
    <s v="makerspaces"/>
  </r>
  <r>
    <x v="2"/>
    <s v="US"/>
    <s v="USD"/>
    <n v="1425081694"/>
    <n v="1422489694"/>
    <b v="0"/>
    <n v="3"/>
    <n v="44"/>
    <b v="0"/>
    <s v="technology/makerspaces"/>
    <n v="3.3E-3"/>
    <x v="2679"/>
    <d v="2015-02-28T00:01:34"/>
    <x v="2"/>
    <s v="makerspaces"/>
  </r>
  <r>
    <x v="2"/>
    <s v="ES"/>
    <s v="EUR"/>
    <n v="1459915491"/>
    <n v="1457327091"/>
    <b v="0"/>
    <n v="4"/>
    <n v="69"/>
    <b v="0"/>
    <s v="technology/makerspaces"/>
    <n v="8.6250000000000007E-3"/>
    <x v="2680"/>
    <d v="2016-04-06T04:04:51"/>
    <x v="2"/>
    <s v="makerspaces"/>
  </r>
  <r>
    <x v="2"/>
    <s v="US"/>
    <s v="USD"/>
    <n v="1405027750"/>
    <n v="1402867750"/>
    <b v="0"/>
    <n v="2"/>
    <n v="27.5"/>
    <b v="0"/>
    <s v="food/food trucks"/>
    <n v="6.875E-3"/>
    <x v="2681"/>
    <d v="2014-07-10T21:29:10"/>
    <x v="7"/>
    <s v="food trucks"/>
  </r>
  <r>
    <x v="2"/>
    <s v="US"/>
    <s v="USD"/>
    <n v="1416635940"/>
    <n v="1413838540"/>
    <b v="0"/>
    <n v="20"/>
    <n v="84.9"/>
    <b v="0"/>
    <s v="food/food trucks"/>
    <n v="0.28299999999999997"/>
    <x v="2682"/>
    <d v="2014-11-22T05:59:00"/>
    <x v="7"/>
    <s v="food trucks"/>
  </r>
  <r>
    <x v="2"/>
    <s v="US"/>
    <s v="USD"/>
    <n v="1425233240"/>
    <n v="1422641240"/>
    <b v="0"/>
    <n v="3"/>
    <n v="12"/>
    <b v="0"/>
    <s v="food/food trucks"/>
    <n v="2.3999999999999998E-3"/>
    <x v="2683"/>
    <d v="2015-03-01T18:07:20"/>
    <x v="7"/>
    <s v="food trucks"/>
  </r>
  <r>
    <x v="2"/>
    <s v="US"/>
    <s v="USD"/>
    <n v="1407621425"/>
    <n v="1404165425"/>
    <b v="0"/>
    <n v="4"/>
    <n v="200"/>
    <b v="0"/>
    <s v="food/food trucks"/>
    <n v="1.1428571428571429E-2"/>
    <x v="2684"/>
    <d v="2014-08-09T21:57:05"/>
    <x v="7"/>
    <s v="food trucks"/>
  </r>
  <r>
    <x v="2"/>
    <s v="US"/>
    <s v="USD"/>
    <n v="1430149330"/>
    <n v="1424968930"/>
    <b v="0"/>
    <n v="1"/>
    <n v="10"/>
    <b v="0"/>
    <s v="food/food trucks"/>
    <n v="2.0000000000000001E-4"/>
    <x v="2685"/>
    <d v="2015-04-27T15:42:10"/>
    <x v="7"/>
    <s v="food trucks"/>
  </r>
  <r>
    <x v="2"/>
    <s v="US"/>
    <s v="USD"/>
    <n v="1412119423"/>
    <n v="1410391423"/>
    <b v="0"/>
    <n v="0"/>
    <s v=""/>
    <b v="0"/>
    <s v="food/food trucks"/>
    <n v="0"/>
    <x v="2686"/>
    <d v="2014-09-30T23:23:43"/>
    <x v="7"/>
    <s v="food trucks"/>
  </r>
  <r>
    <x v="2"/>
    <s v="US"/>
    <s v="USD"/>
    <n v="1435591318"/>
    <n v="1432999318"/>
    <b v="0"/>
    <n v="0"/>
    <s v=""/>
    <b v="0"/>
    <s v="food/food trucks"/>
    <n v="0"/>
    <x v="2687"/>
    <d v="2015-06-29T15:21:58"/>
    <x v="7"/>
    <s v="food trucks"/>
  </r>
  <r>
    <x v="2"/>
    <s v="US"/>
    <s v="USD"/>
    <n v="1424746800"/>
    <n v="1422067870"/>
    <b v="0"/>
    <n v="14"/>
    <n v="5.2857142857142856"/>
    <b v="0"/>
    <s v="food/food trucks"/>
    <n v="1.48E-3"/>
    <x v="2688"/>
    <d v="2015-02-24T03:00:00"/>
    <x v="7"/>
    <s v="food trucks"/>
  </r>
  <r>
    <x v="2"/>
    <s v="US"/>
    <s v="USD"/>
    <n v="1469919890"/>
    <n v="1467327890"/>
    <b v="0"/>
    <n v="1"/>
    <n v="1"/>
    <b v="0"/>
    <s v="food/food trucks"/>
    <n v="2.8571428571428571E-5"/>
    <x v="2689"/>
    <d v="2016-07-30T23:04:50"/>
    <x v="7"/>
    <s v="food trucks"/>
  </r>
  <r>
    <x v="2"/>
    <s v="US"/>
    <s v="USD"/>
    <n v="1433298676"/>
    <n v="1429410676"/>
    <b v="0"/>
    <n v="118"/>
    <n v="72.762711864406782"/>
    <b v="0"/>
    <s v="food/food trucks"/>
    <n v="0.107325"/>
    <x v="2690"/>
    <d v="2015-06-03T02:31:16"/>
    <x v="7"/>
    <s v="food trucks"/>
  </r>
  <r>
    <x v="2"/>
    <s v="CA"/>
    <s v="CAD"/>
    <n v="1431278557"/>
    <n v="1427390557"/>
    <b v="0"/>
    <n v="2"/>
    <n v="17.5"/>
    <b v="0"/>
    <s v="food/food trucks"/>
    <n v="5.3846153846153844E-4"/>
    <x v="2691"/>
    <d v="2015-05-10T17:22:37"/>
    <x v="7"/>
    <s v="food trucks"/>
  </r>
  <r>
    <x v="2"/>
    <s v="US"/>
    <s v="USD"/>
    <n v="1427266860"/>
    <n v="1424678460"/>
    <b v="0"/>
    <n v="1"/>
    <n v="25"/>
    <b v="0"/>
    <s v="food/food trucks"/>
    <n v="7.1428571428571426E-3"/>
    <x v="2692"/>
    <d v="2015-03-25T07:01:00"/>
    <x v="7"/>
    <s v="food trucks"/>
  </r>
  <r>
    <x v="2"/>
    <s v="US"/>
    <s v="USD"/>
    <n v="1407899966"/>
    <n v="1405307966"/>
    <b v="0"/>
    <n v="3"/>
    <n v="13.333333333333334"/>
    <b v="0"/>
    <s v="food/food trucks"/>
    <n v="8.0000000000000002E-3"/>
    <x v="2693"/>
    <d v="2014-08-13T03:19:26"/>
    <x v="7"/>
    <s v="food trucks"/>
  </r>
  <r>
    <x v="2"/>
    <s v="US"/>
    <s v="USD"/>
    <n v="1411701739"/>
    <n v="1409109739"/>
    <b v="0"/>
    <n v="1"/>
    <n v="1"/>
    <b v="0"/>
    <s v="food/food trucks"/>
    <n v="3.3333333333333335E-5"/>
    <x v="2694"/>
    <d v="2014-09-26T03:22:19"/>
    <x v="7"/>
    <s v="food trucks"/>
  </r>
  <r>
    <x v="2"/>
    <s v="US"/>
    <s v="USD"/>
    <n v="1428981718"/>
    <n v="1423801318"/>
    <b v="0"/>
    <n v="3"/>
    <n v="23.666666666666668"/>
    <b v="0"/>
    <s v="food/food trucks"/>
    <n v="4.7333333333333333E-3"/>
    <x v="2695"/>
    <d v="2015-04-14T03:21:58"/>
    <x v="7"/>
    <s v="food trucks"/>
  </r>
  <r>
    <x v="2"/>
    <s v="US"/>
    <s v="USD"/>
    <n v="1419538560"/>
    <n v="1416600960"/>
    <b v="0"/>
    <n v="38"/>
    <n v="89.21052631578948"/>
    <b v="0"/>
    <s v="food/food trucks"/>
    <n v="5.6500000000000002E-2"/>
    <x v="2696"/>
    <d v="2014-12-25T20:16:00"/>
    <x v="7"/>
    <s v="food trucks"/>
  </r>
  <r>
    <x v="2"/>
    <s v="US"/>
    <s v="USD"/>
    <n v="1438552800"/>
    <n v="1435876423"/>
    <b v="0"/>
    <n v="52"/>
    <n v="116.55769230769231"/>
    <b v="0"/>
    <s v="food/food trucks"/>
    <n v="0.26352173913043481"/>
    <x v="2697"/>
    <d v="2015-08-02T22:00:00"/>
    <x v="7"/>
    <s v="food trucks"/>
  </r>
  <r>
    <x v="2"/>
    <s v="US"/>
    <s v="USD"/>
    <n v="1403904808"/>
    <n v="1401312808"/>
    <b v="0"/>
    <n v="2"/>
    <n v="13.005000000000001"/>
    <b v="0"/>
    <s v="food/food trucks"/>
    <n v="3.2512500000000002E-3"/>
    <x v="2698"/>
    <d v="2014-06-27T21:33:28"/>
    <x v="7"/>
    <s v="food trucks"/>
  </r>
  <r>
    <x v="2"/>
    <s v="CA"/>
    <s v="CAD"/>
    <n v="1407533463"/>
    <n v="1404941463"/>
    <b v="0"/>
    <n v="0"/>
    <s v=""/>
    <b v="0"/>
    <s v="food/food trucks"/>
    <n v="0"/>
    <x v="2699"/>
    <d v="2014-08-08T21:31:03"/>
    <x v="7"/>
    <s v="food trucks"/>
  </r>
  <r>
    <x v="2"/>
    <s v="US"/>
    <s v="USD"/>
    <n v="1411073972"/>
    <n v="1408481972"/>
    <b v="0"/>
    <n v="4"/>
    <n v="17.5"/>
    <b v="0"/>
    <s v="food/food trucks"/>
    <n v="7.0007000700070005E-3"/>
    <x v="2700"/>
    <d v="2014-09-18T20:59:32"/>
    <x v="7"/>
    <s v="food trucks"/>
  </r>
  <r>
    <x v="3"/>
    <s v="IE"/>
    <s v="EUR"/>
    <n v="1491586534"/>
    <n v="1488911734"/>
    <b v="0"/>
    <n v="46"/>
    <n v="34.130434782608695"/>
    <b v="0"/>
    <s v="theater/spaces"/>
    <n v="0.46176470588235297"/>
    <x v="2701"/>
    <d v="2017-04-07T17:35:34"/>
    <x v="1"/>
    <s v="spaces"/>
  </r>
  <r>
    <x v="3"/>
    <s v="US"/>
    <s v="USD"/>
    <n v="1491416077"/>
    <n v="1488827677"/>
    <b v="1"/>
    <n v="26"/>
    <n v="132.34615384615384"/>
    <b v="0"/>
    <s v="theater/spaces"/>
    <n v="0.34410000000000002"/>
    <x v="2702"/>
    <d v="2017-04-05T18:14:37"/>
    <x v="1"/>
    <s v="spaces"/>
  </r>
  <r>
    <x v="3"/>
    <s v="MX"/>
    <s v="MXN"/>
    <n v="1490196830"/>
    <n v="1485016430"/>
    <b v="0"/>
    <n v="45"/>
    <n v="922.22222222222217"/>
    <b v="0"/>
    <s v="theater/spaces"/>
    <n v="1.0375000000000001"/>
    <x v="2703"/>
    <d v="2017-03-22T15:33:50"/>
    <x v="1"/>
    <s v="spaces"/>
  </r>
  <r>
    <x v="3"/>
    <s v="US"/>
    <s v="USD"/>
    <n v="1491421314"/>
    <n v="1487709714"/>
    <b v="0"/>
    <n v="7"/>
    <n v="163.57142857142858"/>
    <b v="0"/>
    <s v="theater/spaces"/>
    <n v="6.0263157894736845E-2"/>
    <x v="2704"/>
    <d v="2017-04-05T19:41:54"/>
    <x v="1"/>
    <s v="spaces"/>
  </r>
  <r>
    <x v="3"/>
    <s v="US"/>
    <s v="USD"/>
    <n v="1490389158"/>
    <n v="1486504758"/>
    <b v="0"/>
    <n v="8"/>
    <n v="217.375"/>
    <b v="0"/>
    <s v="theater/spaces"/>
    <n v="0.10539393939393939"/>
    <x v="2705"/>
    <d v="2017-03-24T20:59:18"/>
    <x v="1"/>
    <s v="spaces"/>
  </r>
  <r>
    <x v="0"/>
    <s v="US"/>
    <s v="USD"/>
    <n v="1413442740"/>
    <n v="1410937483"/>
    <b v="1"/>
    <n v="263"/>
    <n v="149.44486692015209"/>
    <b v="1"/>
    <s v="theater/spaces"/>
    <n v="1.1229714285714285"/>
    <x v="2706"/>
    <d v="2014-10-16T06:59:00"/>
    <x v="1"/>
    <s v="spaces"/>
  </r>
  <r>
    <x v="0"/>
    <s v="US"/>
    <s v="USD"/>
    <n v="1369637940"/>
    <n v="1367088443"/>
    <b v="1"/>
    <n v="394"/>
    <n v="71.237487309644663"/>
    <b v="1"/>
    <s v="theater/spaces"/>
    <n v="3.50844625"/>
    <x v="2707"/>
    <d v="2013-05-27T06:59:00"/>
    <x v="1"/>
    <s v="spaces"/>
  </r>
  <r>
    <x v="0"/>
    <s v="GB"/>
    <s v="GBP"/>
    <n v="1469119526"/>
    <n v="1463935526"/>
    <b v="1"/>
    <n v="1049"/>
    <n v="44.464318398474738"/>
    <b v="1"/>
    <s v="theater/spaces"/>
    <n v="2.3321535"/>
    <x v="2708"/>
    <d v="2016-07-21T16:45:26"/>
    <x v="1"/>
    <s v="spaces"/>
  </r>
  <r>
    <x v="0"/>
    <s v="US"/>
    <s v="USD"/>
    <n v="1475553540"/>
    <n v="1472528141"/>
    <b v="1"/>
    <n v="308"/>
    <n v="164.94480519480518"/>
    <b v="1"/>
    <s v="theater/spaces"/>
    <n v="1.01606"/>
    <x v="2709"/>
    <d v="2016-10-04T03:59:00"/>
    <x v="1"/>
    <s v="spaces"/>
  </r>
  <r>
    <x v="0"/>
    <s v="US"/>
    <s v="USD"/>
    <n v="1407549600"/>
    <n v="1404797428"/>
    <b v="1"/>
    <n v="1088"/>
    <n v="84.871516544117654"/>
    <b v="1"/>
    <s v="theater/spaces"/>
    <n v="1.5390035000000002"/>
    <x v="2710"/>
    <d v="2014-08-09T02:00:00"/>
    <x v="1"/>
    <s v="spaces"/>
  </r>
  <r>
    <x v="0"/>
    <s v="GB"/>
    <s v="GBP"/>
    <n v="1403301660"/>
    <n v="1400694790"/>
    <b v="1"/>
    <n v="73"/>
    <n v="53.945205479452056"/>
    <b v="1"/>
    <s v="theater/spaces"/>
    <n v="1.007161125319693"/>
    <x v="2711"/>
    <d v="2014-06-20T22:01:00"/>
    <x v="1"/>
    <s v="spaces"/>
  </r>
  <r>
    <x v="0"/>
    <s v="US"/>
    <s v="USD"/>
    <n v="1373738400"/>
    <n v="1370568560"/>
    <b v="1"/>
    <n v="143"/>
    <n v="50.531468531468533"/>
    <b v="1"/>
    <s v="theater/spaces"/>
    <n v="1.3138181818181818"/>
    <x v="2712"/>
    <d v="2013-07-13T18:00:00"/>
    <x v="1"/>
    <s v="spaces"/>
  </r>
  <r>
    <x v="0"/>
    <s v="US"/>
    <s v="USD"/>
    <n v="1450971684"/>
    <n v="1447515684"/>
    <b v="1"/>
    <n v="1420"/>
    <n v="108.00140845070422"/>
    <b v="1"/>
    <s v="theater/spaces"/>
    <n v="1.0224133333333334"/>
    <x v="2713"/>
    <d v="2015-12-24T15:41:24"/>
    <x v="1"/>
    <s v="spaces"/>
  </r>
  <r>
    <x v="0"/>
    <s v="US"/>
    <s v="USD"/>
    <n v="1476486000"/>
    <n v="1474040596"/>
    <b v="1"/>
    <n v="305"/>
    <n v="95.373770491803285"/>
    <b v="1"/>
    <s v="theater/spaces"/>
    <n v="1.1635599999999999"/>
    <x v="2714"/>
    <d v="2016-10-14T23:00:00"/>
    <x v="1"/>
    <s v="spaces"/>
  </r>
  <r>
    <x v="0"/>
    <s v="US"/>
    <s v="USD"/>
    <n v="1456047228"/>
    <n v="1453109628"/>
    <b v="1"/>
    <n v="551"/>
    <n v="57.631016333938291"/>
    <b v="1"/>
    <s v="theater/spaces"/>
    <n v="2.6462241666666664"/>
    <x v="2715"/>
    <d v="2016-02-21T09:33:48"/>
    <x v="1"/>
    <s v="spaces"/>
  </r>
  <r>
    <x v="0"/>
    <s v="DE"/>
    <s v="EUR"/>
    <n v="1444291193"/>
    <n v="1441699193"/>
    <b v="1"/>
    <n v="187"/>
    <n v="64.160481283422456"/>
    <b v="1"/>
    <s v="theater/spaces"/>
    <n v="1.1998010000000001"/>
    <x v="2716"/>
    <d v="2015-10-08T07:59:53"/>
    <x v="1"/>
    <s v="spaces"/>
  </r>
  <r>
    <x v="0"/>
    <s v="US"/>
    <s v="USD"/>
    <n v="1417906649"/>
    <n v="1414015049"/>
    <b v="1"/>
    <n v="325"/>
    <n v="92.387692307692305"/>
    <b v="1"/>
    <s v="theater/spaces"/>
    <n v="1.2010400000000001"/>
    <x v="2717"/>
    <d v="2014-12-06T22:57:29"/>
    <x v="1"/>
    <s v="spaces"/>
  </r>
  <r>
    <x v="0"/>
    <s v="US"/>
    <s v="USD"/>
    <n v="1462316400"/>
    <n v="1459865945"/>
    <b v="1"/>
    <n v="148"/>
    <n v="125.97972972972973"/>
    <b v="1"/>
    <s v="theater/spaces"/>
    <n v="1.0358333333333334"/>
    <x v="2718"/>
    <d v="2016-05-03T23:00:00"/>
    <x v="1"/>
    <s v="spaces"/>
  </r>
  <r>
    <x v="0"/>
    <s v="US"/>
    <s v="USD"/>
    <n v="1460936694"/>
    <n v="1455756294"/>
    <b v="0"/>
    <n v="69"/>
    <n v="94.637681159420296"/>
    <b v="1"/>
    <s v="theater/spaces"/>
    <n v="1.0883333333333334"/>
    <x v="2719"/>
    <d v="2016-04-17T23:44:54"/>
    <x v="1"/>
    <s v="spaces"/>
  </r>
  <r>
    <x v="0"/>
    <s v="US"/>
    <s v="USD"/>
    <n v="1478866253"/>
    <n v="1476270653"/>
    <b v="0"/>
    <n v="173"/>
    <n v="170.69942196531792"/>
    <b v="1"/>
    <s v="theater/spaces"/>
    <n v="1.1812400000000001"/>
    <x v="2720"/>
    <d v="2016-11-11T12:10:53"/>
    <x v="1"/>
    <s v="spaces"/>
  </r>
  <r>
    <x v="0"/>
    <s v="GB"/>
    <s v="GBP"/>
    <n v="1378494000"/>
    <n v="1375880598"/>
    <b v="0"/>
    <n v="269"/>
    <n v="40.762081784386616"/>
    <b v="1"/>
    <s v="technology/hardware"/>
    <n v="14.62"/>
    <x v="2721"/>
    <d v="2013-09-06T19:00:00"/>
    <x v="2"/>
    <s v="hardware"/>
  </r>
  <r>
    <x v="0"/>
    <s v="US"/>
    <s v="USD"/>
    <n v="1485722053"/>
    <n v="1480538053"/>
    <b v="0"/>
    <n v="185"/>
    <n v="68.254054054054052"/>
    <b v="1"/>
    <s v="technology/hardware"/>
    <n v="2.5253999999999999"/>
    <x v="2722"/>
    <d v="2017-01-29T20:34:13"/>
    <x v="2"/>
    <s v="hardware"/>
  </r>
  <r>
    <x v="0"/>
    <s v="US"/>
    <s v="USD"/>
    <n v="1420060088"/>
    <n v="1414872488"/>
    <b v="0"/>
    <n v="176"/>
    <n v="95.48863636363636"/>
    <b v="1"/>
    <s v="technology/hardware"/>
    <n v="1.4005000000000001"/>
    <x v="2723"/>
    <d v="2014-12-31T21:08:08"/>
    <x v="2"/>
    <s v="hardware"/>
  </r>
  <r>
    <x v="0"/>
    <s v="GB"/>
    <s v="GBP"/>
    <n v="1439625059"/>
    <n v="1436860259"/>
    <b v="0"/>
    <n v="1019"/>
    <n v="7.1902649656526005"/>
    <b v="1"/>
    <s v="technology/hardware"/>
    <n v="2.9687520259319289"/>
    <x v="2724"/>
    <d v="2015-08-15T07:50:59"/>
    <x v="2"/>
    <s v="hardware"/>
  </r>
  <r>
    <x v="0"/>
    <s v="CA"/>
    <s v="CAD"/>
    <n v="1488390735"/>
    <n v="1484070735"/>
    <b v="0"/>
    <n v="113"/>
    <n v="511.65486725663715"/>
    <b v="1"/>
    <s v="technology/hardware"/>
    <n v="1.445425"/>
    <x v="2725"/>
    <d v="2017-03-01T17:52:15"/>
    <x v="2"/>
    <s v="hardware"/>
  </r>
  <r>
    <x v="0"/>
    <s v="US"/>
    <s v="USD"/>
    <n v="1461333311"/>
    <n v="1458741311"/>
    <b v="0"/>
    <n v="404"/>
    <n v="261.74504950495049"/>
    <b v="1"/>
    <s v="technology/hardware"/>
    <n v="1.05745"/>
    <x v="2726"/>
    <d v="2016-04-22T13:55:11"/>
    <x v="2"/>
    <s v="hardware"/>
  </r>
  <r>
    <x v="0"/>
    <s v="US"/>
    <s v="USD"/>
    <n v="1438964063"/>
    <n v="1436804063"/>
    <b v="0"/>
    <n v="707"/>
    <n v="69.760961810466767"/>
    <b v="1"/>
    <s v="technology/hardware"/>
    <n v="4.9321000000000002"/>
    <x v="2727"/>
    <d v="2015-08-07T16:14:23"/>
    <x v="2"/>
    <s v="hardware"/>
  </r>
  <r>
    <x v="0"/>
    <s v="US"/>
    <s v="USD"/>
    <n v="1451485434"/>
    <n v="1448461434"/>
    <b v="0"/>
    <n v="392"/>
    <n v="77.229591836734699"/>
    <b v="1"/>
    <s v="technology/hardware"/>
    <n v="2.0182666666666669"/>
    <x v="2728"/>
    <d v="2015-12-30T14:23:54"/>
    <x v="2"/>
    <s v="hardware"/>
  </r>
  <r>
    <x v="0"/>
    <s v="US"/>
    <s v="USD"/>
    <n v="1430459197"/>
    <n v="1427867197"/>
    <b v="0"/>
    <n v="23"/>
    <n v="340.56521739130437"/>
    <b v="1"/>
    <s v="technology/hardware"/>
    <n v="1.0444"/>
    <x v="2729"/>
    <d v="2015-05-01T05:46:37"/>
    <x v="2"/>
    <s v="hardware"/>
  </r>
  <r>
    <x v="0"/>
    <s v="US"/>
    <s v="USD"/>
    <n v="1366635575"/>
    <n v="1363611575"/>
    <b v="0"/>
    <n v="682"/>
    <n v="67.417903225806455"/>
    <b v="1"/>
    <s v="technology/hardware"/>
    <n v="1.7029262962962963"/>
    <x v="2730"/>
    <d v="2013-04-22T12:59:35"/>
    <x v="2"/>
    <s v="hardware"/>
  </r>
  <r>
    <x v="0"/>
    <s v="US"/>
    <s v="USD"/>
    <n v="1413604800"/>
    <n v="1408624622"/>
    <b v="0"/>
    <n v="37"/>
    <n v="845.70270270270271"/>
    <b v="1"/>
    <s v="technology/hardware"/>
    <n v="1.0430333333333333"/>
    <x v="2731"/>
    <d v="2014-10-18T04:00:00"/>
    <x v="2"/>
    <s v="hardware"/>
  </r>
  <r>
    <x v="0"/>
    <s v="US"/>
    <s v="USD"/>
    <n v="1369699200"/>
    <n v="1366917828"/>
    <b v="0"/>
    <n v="146"/>
    <n v="97.191780821917803"/>
    <b v="1"/>
    <s v="technology/hardware"/>
    <n v="1.1825000000000001"/>
    <x v="2732"/>
    <d v="2013-05-28T00:00:00"/>
    <x v="2"/>
    <s v="hardware"/>
  </r>
  <r>
    <x v="0"/>
    <s v="US"/>
    <s v="USD"/>
    <n v="1428643974"/>
    <n v="1423463574"/>
    <b v="0"/>
    <n v="119"/>
    <n v="451.84033613445376"/>
    <b v="1"/>
    <s v="technology/hardware"/>
    <n v="1.07538"/>
    <x v="2733"/>
    <d v="2015-04-10T05:32:54"/>
    <x v="2"/>
    <s v="hardware"/>
  </r>
  <r>
    <x v="0"/>
    <s v="US"/>
    <s v="USD"/>
    <n v="1476395940"/>
    <n v="1473782592"/>
    <b v="0"/>
    <n v="163"/>
    <n v="138.66871165644173"/>
    <b v="1"/>
    <s v="technology/hardware"/>
    <n v="22603"/>
    <x v="2734"/>
    <d v="2016-10-13T21:59:00"/>
    <x v="2"/>
    <s v="hardware"/>
  </r>
  <r>
    <x v="0"/>
    <s v="GB"/>
    <s v="GBP"/>
    <n v="1363204800"/>
    <n v="1360551250"/>
    <b v="0"/>
    <n v="339"/>
    <n v="21.640147492625371"/>
    <b v="1"/>
    <s v="technology/hardware"/>
    <n v="9.7813466666666677"/>
    <x v="2735"/>
    <d v="2013-03-13T20:00:00"/>
    <x v="2"/>
    <s v="hardware"/>
  </r>
  <r>
    <x v="0"/>
    <s v="CA"/>
    <s v="CAD"/>
    <n v="1398268773"/>
    <n v="1395676773"/>
    <b v="0"/>
    <n v="58"/>
    <n v="169.51724137931035"/>
    <b v="1"/>
    <s v="technology/hardware"/>
    <n v="1.2290000000000001"/>
    <x v="2736"/>
    <d v="2014-04-23T15:59:33"/>
    <x v="2"/>
    <s v="hardware"/>
  </r>
  <r>
    <x v="0"/>
    <s v="US"/>
    <s v="USD"/>
    <n v="1389812400"/>
    <n v="1386108087"/>
    <b v="0"/>
    <n v="456"/>
    <n v="161.88210526315791"/>
    <b v="1"/>
    <s v="technology/hardware"/>
    <n v="2.4606080000000001"/>
    <x v="2737"/>
    <d v="2014-01-15T19:00:00"/>
    <x v="2"/>
    <s v="hardware"/>
  </r>
  <r>
    <x v="0"/>
    <s v="US"/>
    <s v="USD"/>
    <n v="1478402804"/>
    <n v="1473218804"/>
    <b v="0"/>
    <n v="15"/>
    <n v="493.13333333333333"/>
    <b v="1"/>
    <s v="technology/hardware"/>
    <n v="1.4794"/>
    <x v="2738"/>
    <d v="2016-11-06T03:26:44"/>
    <x v="2"/>
    <s v="hardware"/>
  </r>
  <r>
    <x v="0"/>
    <s v="GB"/>
    <s v="GBP"/>
    <n v="1399324717"/>
    <n v="1395436717"/>
    <b v="0"/>
    <n v="191"/>
    <n v="22.120418848167539"/>
    <b v="1"/>
    <s v="technology/hardware"/>
    <n v="3.8409090909090908"/>
    <x v="2739"/>
    <d v="2014-05-05T21:18:37"/>
    <x v="2"/>
    <s v="hardware"/>
  </r>
  <r>
    <x v="0"/>
    <s v="US"/>
    <s v="USD"/>
    <n v="1426117552"/>
    <n v="1423529152"/>
    <b v="0"/>
    <n v="17"/>
    <n v="18.235294117647058"/>
    <b v="1"/>
    <s v="technology/hardware"/>
    <n v="1.0333333333333334"/>
    <x v="2740"/>
    <d v="2015-03-11T23:45:52"/>
    <x v="2"/>
    <s v="hardware"/>
  </r>
  <r>
    <x v="2"/>
    <s v="US"/>
    <s v="USD"/>
    <n v="1413770820"/>
    <n v="1412005602"/>
    <b v="0"/>
    <n v="4"/>
    <n v="8.75"/>
    <b v="0"/>
    <s v="publishing/children's books"/>
    <n v="4.3750000000000004E-3"/>
    <x v="2741"/>
    <d v="2014-10-20T02:07:00"/>
    <x v="3"/>
    <s v="children's books"/>
  </r>
  <r>
    <x v="2"/>
    <s v="US"/>
    <s v="USD"/>
    <n v="1337102187"/>
    <n v="1335892587"/>
    <b v="0"/>
    <n v="18"/>
    <n v="40.611111111111114"/>
    <b v="0"/>
    <s v="publishing/children's books"/>
    <n v="0.29239999999999999"/>
    <x v="2742"/>
    <d v="2012-05-15T17:16:27"/>
    <x v="3"/>
    <s v="children's books"/>
  </r>
  <r>
    <x v="2"/>
    <s v="US"/>
    <s v="USD"/>
    <n v="1476863607"/>
    <n v="1474271607"/>
    <b v="0"/>
    <n v="0"/>
    <s v=""/>
    <b v="0"/>
    <s v="publishing/children's books"/>
    <n v="0"/>
    <x v="2743"/>
    <d v="2016-10-19T07:53:27"/>
    <x v="3"/>
    <s v="children's books"/>
  </r>
  <r>
    <x v="2"/>
    <s v="US"/>
    <s v="USD"/>
    <n v="1330478998"/>
    <n v="1327886998"/>
    <b v="0"/>
    <n v="22"/>
    <n v="37.954545454545453"/>
    <b v="0"/>
    <s v="publishing/children's books"/>
    <n v="5.2187499999999998E-2"/>
    <x v="2744"/>
    <d v="2012-02-29T01:29:58"/>
    <x v="3"/>
    <s v="children's books"/>
  </r>
  <r>
    <x v="2"/>
    <s v="US"/>
    <s v="USD"/>
    <n v="1342309368"/>
    <n v="1337125368"/>
    <b v="0"/>
    <n v="49"/>
    <n v="35.734693877551024"/>
    <b v="0"/>
    <s v="publishing/children's books"/>
    <n v="0.21887499999999999"/>
    <x v="2745"/>
    <d v="2012-07-14T23:42:48"/>
    <x v="3"/>
    <s v="children's books"/>
  </r>
  <r>
    <x v="2"/>
    <s v="US"/>
    <s v="USD"/>
    <n v="1409337911"/>
    <n v="1406745911"/>
    <b v="0"/>
    <n v="19"/>
    <n v="42.157894736842103"/>
    <b v="0"/>
    <s v="publishing/children's books"/>
    <n v="0.26700000000000002"/>
    <x v="2746"/>
    <d v="2014-08-29T18:45:11"/>
    <x v="3"/>
    <s v="children's books"/>
  </r>
  <r>
    <x v="2"/>
    <s v="US"/>
    <s v="USD"/>
    <n v="1339816200"/>
    <n v="1337095997"/>
    <b v="0"/>
    <n v="4"/>
    <n v="35"/>
    <b v="0"/>
    <s v="publishing/children's books"/>
    <n v="0.28000000000000003"/>
    <x v="2747"/>
    <d v="2012-06-16T03:10:00"/>
    <x v="3"/>
    <s v="children's books"/>
  </r>
  <r>
    <x v="2"/>
    <s v="US"/>
    <s v="USD"/>
    <n v="1472835802"/>
    <n v="1470243802"/>
    <b v="0"/>
    <n v="4"/>
    <n v="13.25"/>
    <b v="0"/>
    <s v="publishing/children's books"/>
    <n v="1.06E-2"/>
    <x v="2748"/>
    <d v="2016-09-02T17:03:22"/>
    <x v="3"/>
    <s v="children's books"/>
  </r>
  <r>
    <x v="2"/>
    <s v="US"/>
    <s v="USD"/>
    <n v="1428171037"/>
    <n v="1425582637"/>
    <b v="0"/>
    <n v="2"/>
    <n v="55"/>
    <b v="0"/>
    <s v="publishing/children's books"/>
    <n v="1.0999999999999999E-2"/>
    <x v="2749"/>
    <d v="2015-04-04T18:10:37"/>
    <x v="3"/>
    <s v="children's books"/>
  </r>
  <r>
    <x v="2"/>
    <s v="US"/>
    <s v="USD"/>
    <n v="1341086400"/>
    <n v="1340055345"/>
    <b v="0"/>
    <n v="0"/>
    <s v=""/>
    <b v="0"/>
    <s v="publishing/children's books"/>
    <n v="0"/>
    <x v="2750"/>
    <d v="2012-06-30T20:00:00"/>
    <x v="3"/>
    <s v="children's books"/>
  </r>
  <r>
    <x v="2"/>
    <s v="US"/>
    <s v="USD"/>
    <n v="1403039842"/>
    <n v="1397855842"/>
    <b v="0"/>
    <n v="0"/>
    <s v=""/>
    <b v="0"/>
    <s v="publishing/children's books"/>
    <n v="0"/>
    <x v="2751"/>
    <d v="2014-06-17T21:17:22"/>
    <x v="3"/>
    <s v="children's books"/>
  </r>
  <r>
    <x v="2"/>
    <s v="US"/>
    <s v="USD"/>
    <n v="1324232504"/>
    <n v="1320776504"/>
    <b v="0"/>
    <n v="14"/>
    <n v="39.285714285714285"/>
    <b v="0"/>
    <s v="publishing/children's books"/>
    <n v="0.11458333333333333"/>
    <x v="2752"/>
    <d v="2011-12-18T18:21:44"/>
    <x v="3"/>
    <s v="children's books"/>
  </r>
  <r>
    <x v="2"/>
    <s v="US"/>
    <s v="USD"/>
    <n v="1346017023"/>
    <n v="1343425023"/>
    <b v="0"/>
    <n v="8"/>
    <n v="47.5"/>
    <b v="0"/>
    <s v="publishing/children's books"/>
    <n v="0.19"/>
    <x v="2753"/>
    <d v="2012-08-26T21:37:03"/>
    <x v="3"/>
    <s v="children's books"/>
  </r>
  <r>
    <x v="2"/>
    <s v="US"/>
    <s v="USD"/>
    <n v="1410448551"/>
    <n v="1407856551"/>
    <b v="0"/>
    <n v="0"/>
    <s v=""/>
    <b v="0"/>
    <s v="publishing/children's books"/>
    <n v="0"/>
    <x v="2754"/>
    <d v="2014-09-11T15:15:51"/>
    <x v="3"/>
    <s v="children's books"/>
  </r>
  <r>
    <x v="2"/>
    <s v="IE"/>
    <s v="EUR"/>
    <n v="1428519527"/>
    <n v="1425927527"/>
    <b v="0"/>
    <n v="15"/>
    <n v="17.333333333333332"/>
    <b v="0"/>
    <s v="publishing/children's books"/>
    <n v="0.52"/>
    <x v="2755"/>
    <d v="2015-04-08T18:58:47"/>
    <x v="3"/>
    <s v="children's books"/>
  </r>
  <r>
    <x v="2"/>
    <s v="US"/>
    <s v="USD"/>
    <n v="1389476201"/>
    <n v="1386884201"/>
    <b v="0"/>
    <n v="33"/>
    <n v="31.757575757575758"/>
    <b v="0"/>
    <s v="publishing/children's books"/>
    <n v="0.1048"/>
    <x v="2756"/>
    <d v="2014-01-11T21:36:41"/>
    <x v="3"/>
    <s v="children's books"/>
  </r>
  <r>
    <x v="2"/>
    <s v="US"/>
    <s v="USD"/>
    <n v="1470498332"/>
    <n v="1469202332"/>
    <b v="0"/>
    <n v="2"/>
    <n v="5"/>
    <b v="0"/>
    <s v="publishing/children's books"/>
    <n v="6.6666666666666671E-3"/>
    <x v="2757"/>
    <d v="2016-08-06T15:45:32"/>
    <x v="3"/>
    <s v="children's books"/>
  </r>
  <r>
    <x v="2"/>
    <s v="AU"/>
    <s v="AUD"/>
    <n v="1476095783"/>
    <n v="1474886183"/>
    <b v="0"/>
    <n v="6"/>
    <n v="39"/>
    <b v="0"/>
    <s v="publishing/children's books"/>
    <n v="0.11700000000000001"/>
    <x v="2758"/>
    <d v="2016-10-10T10:36:23"/>
    <x v="3"/>
    <s v="children's books"/>
  </r>
  <r>
    <x v="2"/>
    <s v="AU"/>
    <s v="AUD"/>
    <n v="1468658866"/>
    <n v="1464943666"/>
    <b v="0"/>
    <n v="2"/>
    <n v="52.5"/>
    <b v="0"/>
    <s v="publishing/children's books"/>
    <n v="0.105"/>
    <x v="2759"/>
    <d v="2016-07-16T08:47:46"/>
    <x v="3"/>
    <s v="children's books"/>
  </r>
  <r>
    <x v="2"/>
    <s v="GB"/>
    <s v="GBP"/>
    <n v="1371726258"/>
    <n v="1369134258"/>
    <b v="0"/>
    <n v="0"/>
    <s v=""/>
    <b v="0"/>
    <s v="publishing/children's books"/>
    <n v="0"/>
    <x v="2760"/>
    <d v="2013-06-20T11:04:18"/>
    <x v="3"/>
    <s v="children's books"/>
  </r>
  <r>
    <x v="2"/>
    <s v="US"/>
    <s v="USD"/>
    <n v="1357176693"/>
    <n v="1354584693"/>
    <b v="0"/>
    <n v="4"/>
    <n v="9"/>
    <b v="0"/>
    <s v="publishing/children's books"/>
    <n v="7.1999999999999998E-3"/>
    <x v="2761"/>
    <d v="2013-01-03T01:31:33"/>
    <x v="3"/>
    <s v="children's books"/>
  </r>
  <r>
    <x v="2"/>
    <s v="US"/>
    <s v="USD"/>
    <n v="1332114795"/>
    <n v="1326934395"/>
    <b v="0"/>
    <n v="1"/>
    <n v="25"/>
    <b v="0"/>
    <s v="publishing/children's books"/>
    <n v="7.6923076923076927E-3"/>
    <x v="2762"/>
    <d v="2012-03-18T23:53:15"/>
    <x v="3"/>
    <s v="children's books"/>
  </r>
  <r>
    <x v="2"/>
    <s v="US"/>
    <s v="USD"/>
    <n v="1369403684"/>
    <n v="1365515684"/>
    <b v="0"/>
    <n v="3"/>
    <n v="30"/>
    <b v="0"/>
    <s v="publishing/children's books"/>
    <n v="2.2842639593908631E-3"/>
    <x v="2763"/>
    <d v="2013-05-24T13:54:44"/>
    <x v="3"/>
    <s v="children's books"/>
  </r>
  <r>
    <x v="2"/>
    <s v="US"/>
    <s v="USD"/>
    <n v="1338404400"/>
    <n v="1335855631"/>
    <b v="0"/>
    <n v="4"/>
    <n v="11.25"/>
    <b v="0"/>
    <s v="publishing/children's books"/>
    <n v="1.125E-2"/>
    <x v="2764"/>
    <d v="2012-05-30T19:00:00"/>
    <x v="3"/>
    <s v="children's books"/>
  </r>
  <r>
    <x v="2"/>
    <s v="US"/>
    <s v="USD"/>
    <n v="1351432428"/>
    <n v="1350050028"/>
    <b v="0"/>
    <n v="0"/>
    <s v=""/>
    <b v="0"/>
    <s v="publishing/children's books"/>
    <n v="0"/>
    <x v="2765"/>
    <d v="2012-10-28T13:53:48"/>
    <x v="3"/>
    <s v="children's books"/>
  </r>
  <r>
    <x v="2"/>
    <s v="US"/>
    <s v="USD"/>
    <n v="1313078518"/>
    <n v="1310486518"/>
    <b v="0"/>
    <n v="4"/>
    <n v="25"/>
    <b v="0"/>
    <s v="publishing/children's books"/>
    <n v="0.02"/>
    <x v="2766"/>
    <d v="2011-08-11T16:01:58"/>
    <x v="3"/>
    <s v="children's books"/>
  </r>
  <r>
    <x v="2"/>
    <s v="CA"/>
    <s v="CAD"/>
    <n v="1439766050"/>
    <n v="1434582050"/>
    <b v="0"/>
    <n v="3"/>
    <n v="11.333333333333334"/>
    <b v="0"/>
    <s v="publishing/children's books"/>
    <n v="8.5000000000000006E-3"/>
    <x v="2767"/>
    <d v="2015-08-16T23:00:50"/>
    <x v="3"/>
    <s v="children's books"/>
  </r>
  <r>
    <x v="2"/>
    <s v="US"/>
    <s v="USD"/>
    <n v="1333028723"/>
    <n v="1330440323"/>
    <b v="0"/>
    <n v="34"/>
    <n v="29.470588235294116"/>
    <b v="0"/>
    <s v="publishing/children's books"/>
    <n v="0.14314285714285716"/>
    <x v="2768"/>
    <d v="2012-03-29T13:45:23"/>
    <x v="3"/>
    <s v="children's books"/>
  </r>
  <r>
    <x v="2"/>
    <s v="GB"/>
    <s v="GBP"/>
    <n v="1401997790"/>
    <n v="1397677790"/>
    <b v="0"/>
    <n v="2"/>
    <n v="1"/>
    <b v="0"/>
    <s v="publishing/children's books"/>
    <n v="2.5000000000000001E-3"/>
    <x v="2769"/>
    <d v="2014-06-05T19:49:50"/>
    <x v="3"/>
    <s v="children's books"/>
  </r>
  <r>
    <x v="2"/>
    <s v="US"/>
    <s v="USD"/>
    <n v="1395158130"/>
    <n v="1392569730"/>
    <b v="0"/>
    <n v="33"/>
    <n v="63.098484848484851"/>
    <b v="0"/>
    <s v="publishing/children's books"/>
    <n v="0.1041125"/>
    <x v="2770"/>
    <d v="2014-03-18T15:55:30"/>
    <x v="3"/>
    <s v="children's books"/>
  </r>
  <r>
    <x v="2"/>
    <s v="US"/>
    <s v="USD"/>
    <n v="1359738000"/>
    <n v="1355489140"/>
    <b v="0"/>
    <n v="0"/>
    <s v=""/>
    <b v="0"/>
    <s v="publishing/children's books"/>
    <n v="0"/>
    <x v="2771"/>
    <d v="2013-02-01T17:00:00"/>
    <x v="3"/>
    <s v="children's books"/>
  </r>
  <r>
    <x v="2"/>
    <s v="US"/>
    <s v="USD"/>
    <n v="1381006294"/>
    <n v="1379710294"/>
    <b v="0"/>
    <n v="0"/>
    <s v=""/>
    <b v="0"/>
    <s v="publishing/children's books"/>
    <n v="0"/>
    <x v="2772"/>
    <d v="2013-10-05T20:51:34"/>
    <x v="3"/>
    <s v="children's books"/>
  </r>
  <r>
    <x v="2"/>
    <s v="CA"/>
    <s v="CAD"/>
    <n v="1461530721"/>
    <n v="1460666721"/>
    <b v="0"/>
    <n v="1"/>
    <n v="1"/>
    <b v="0"/>
    <s v="publishing/children's books"/>
    <n v="1.8867924528301887E-3"/>
    <x v="2773"/>
    <d v="2016-04-24T20:45:21"/>
    <x v="3"/>
    <s v="children's books"/>
  </r>
  <r>
    <x v="2"/>
    <s v="US"/>
    <s v="USD"/>
    <n v="1362711728"/>
    <n v="1360119728"/>
    <b v="0"/>
    <n v="13"/>
    <n v="43.846153846153847"/>
    <b v="0"/>
    <s v="publishing/children's books"/>
    <n v="0.14249999999999999"/>
    <x v="2774"/>
    <d v="2013-03-08T03:02:08"/>
    <x v="3"/>
    <s v="children's books"/>
  </r>
  <r>
    <x v="2"/>
    <s v="US"/>
    <s v="USD"/>
    <n v="1323994754"/>
    <n v="1321402754"/>
    <b v="0"/>
    <n v="2"/>
    <n v="75"/>
    <b v="0"/>
    <s v="publishing/children's books"/>
    <n v="0.03"/>
    <x v="2775"/>
    <d v="2011-12-16T00:19:14"/>
    <x v="3"/>
    <s v="children's books"/>
  </r>
  <r>
    <x v="2"/>
    <s v="US"/>
    <s v="USD"/>
    <n v="1434092876"/>
    <n v="1431414476"/>
    <b v="0"/>
    <n v="36"/>
    <n v="45.972222222222221"/>
    <b v="0"/>
    <s v="publishing/children's books"/>
    <n v="7.8809523809523815E-2"/>
    <x v="2776"/>
    <d v="2015-06-12T07:07:56"/>
    <x v="3"/>
    <s v="children's books"/>
  </r>
  <r>
    <x v="2"/>
    <s v="US"/>
    <s v="USD"/>
    <n v="1437149004"/>
    <n v="1434557004"/>
    <b v="0"/>
    <n v="1"/>
    <n v="10"/>
    <b v="0"/>
    <s v="publishing/children's books"/>
    <n v="3.3333333333333335E-3"/>
    <x v="2777"/>
    <d v="2015-07-17T16:03:24"/>
    <x v="3"/>
    <s v="children's books"/>
  </r>
  <r>
    <x v="2"/>
    <s v="US"/>
    <s v="USD"/>
    <n v="1409009306"/>
    <n v="1406417306"/>
    <b v="0"/>
    <n v="15"/>
    <n v="93.666666666666671"/>
    <b v="0"/>
    <s v="publishing/children's books"/>
    <n v="0.25545454545454543"/>
    <x v="2778"/>
    <d v="2014-08-25T23:28:26"/>
    <x v="3"/>
    <s v="children's books"/>
  </r>
  <r>
    <x v="2"/>
    <s v="US"/>
    <s v="USD"/>
    <n v="1448204621"/>
    <n v="1445609021"/>
    <b v="0"/>
    <n v="1"/>
    <n v="53"/>
    <b v="0"/>
    <s v="publishing/children's books"/>
    <n v="2.12E-2"/>
    <x v="2779"/>
    <d v="2015-11-22T15:03:41"/>
    <x v="3"/>
    <s v="children's books"/>
  </r>
  <r>
    <x v="2"/>
    <s v="IT"/>
    <s v="EUR"/>
    <n v="1489142688"/>
    <n v="1486550688"/>
    <b v="0"/>
    <n v="0"/>
    <s v=""/>
    <b v="0"/>
    <s v="publishing/children's books"/>
    <n v="0"/>
    <x v="2780"/>
    <d v="2017-03-10T10:44:48"/>
    <x v="3"/>
    <s v="children's books"/>
  </r>
  <r>
    <x v="0"/>
    <s v="US"/>
    <s v="USD"/>
    <n v="1423724400"/>
    <n v="1421274954"/>
    <b v="0"/>
    <n v="28"/>
    <n v="47"/>
    <b v="1"/>
    <s v="theater/plays"/>
    <n v="1.0528"/>
    <x v="2781"/>
    <d v="2015-02-12T07:00:00"/>
    <x v="1"/>
    <s v="plays"/>
  </r>
  <r>
    <x v="0"/>
    <s v="US"/>
    <s v="USD"/>
    <n v="1424149140"/>
    <n v="1421964718"/>
    <b v="0"/>
    <n v="18"/>
    <n v="66.666666666666671"/>
    <b v="1"/>
    <s v="theater/plays"/>
    <n v="1.2"/>
    <x v="2782"/>
    <d v="2015-02-17T04:59:00"/>
    <x v="1"/>
    <s v="plays"/>
  </r>
  <r>
    <x v="0"/>
    <s v="GB"/>
    <s v="GBP"/>
    <n v="1429793446"/>
    <n v="1428583846"/>
    <b v="0"/>
    <n v="61"/>
    <n v="18.770491803278688"/>
    <b v="1"/>
    <s v="theater/plays"/>
    <n v="1.145"/>
    <x v="2783"/>
    <d v="2015-04-23T12:50:46"/>
    <x v="1"/>
    <s v="plays"/>
  </r>
  <r>
    <x v="0"/>
    <s v="US"/>
    <s v="USD"/>
    <n v="1414608843"/>
    <n v="1412794443"/>
    <b v="0"/>
    <n v="108"/>
    <n v="66.111111111111114"/>
    <b v="1"/>
    <s v="theater/plays"/>
    <n v="1.19"/>
    <x v="2784"/>
    <d v="2014-10-29T18:54:03"/>
    <x v="1"/>
    <s v="plays"/>
  </r>
  <r>
    <x v="0"/>
    <s v="US"/>
    <s v="USD"/>
    <n v="1470430800"/>
    <n v="1467865967"/>
    <b v="0"/>
    <n v="142"/>
    <n v="36.859154929577464"/>
    <b v="1"/>
    <s v="theater/plays"/>
    <n v="1.0468"/>
    <x v="2785"/>
    <d v="2016-08-05T21:00:00"/>
    <x v="1"/>
    <s v="plays"/>
  </r>
  <r>
    <x v="0"/>
    <s v="GB"/>
    <s v="GBP"/>
    <n v="1404913180"/>
    <n v="1403703580"/>
    <b v="0"/>
    <n v="74"/>
    <n v="39.810810810810814"/>
    <b v="1"/>
    <s v="theater/plays"/>
    <n v="1.1783999999999999"/>
    <x v="2786"/>
    <d v="2014-07-09T13:39:40"/>
    <x v="1"/>
    <s v="plays"/>
  </r>
  <r>
    <x v="0"/>
    <s v="US"/>
    <s v="USD"/>
    <n v="1405658752"/>
    <n v="1403066752"/>
    <b v="0"/>
    <n v="38"/>
    <n v="31.5"/>
    <b v="1"/>
    <s v="theater/plays"/>
    <n v="1.1970000000000001"/>
    <x v="2787"/>
    <d v="2014-07-18T04:45:52"/>
    <x v="1"/>
    <s v="plays"/>
  </r>
  <r>
    <x v="0"/>
    <s v="US"/>
    <s v="USD"/>
    <n v="1469811043"/>
    <n v="1467219043"/>
    <b v="0"/>
    <n v="20"/>
    <n v="102.5"/>
    <b v="1"/>
    <s v="theater/plays"/>
    <n v="1.0249999999999999"/>
    <x v="2788"/>
    <d v="2016-07-29T16:50:43"/>
    <x v="1"/>
    <s v="plays"/>
  </r>
  <r>
    <x v="0"/>
    <s v="US"/>
    <s v="USD"/>
    <n v="1426132800"/>
    <n v="1424477934"/>
    <b v="0"/>
    <n v="24"/>
    <n v="126.45833333333333"/>
    <b v="1"/>
    <s v="theater/plays"/>
    <n v="1.0116666666666667"/>
    <x v="2789"/>
    <d v="2015-03-12T04:00:00"/>
    <x v="1"/>
    <s v="plays"/>
  </r>
  <r>
    <x v="0"/>
    <s v="US"/>
    <s v="USD"/>
    <n v="1423693903"/>
    <n v="1421101903"/>
    <b v="0"/>
    <n v="66"/>
    <n v="47.878787878787875"/>
    <b v="1"/>
    <s v="theater/plays"/>
    <n v="1.0533333333333332"/>
    <x v="2790"/>
    <d v="2015-02-11T22:31:43"/>
    <x v="1"/>
    <s v="plays"/>
  </r>
  <r>
    <x v="0"/>
    <s v="US"/>
    <s v="USD"/>
    <n v="1473393600"/>
    <n v="1470778559"/>
    <b v="0"/>
    <n v="28"/>
    <n v="73.214285714285708"/>
    <b v="1"/>
    <s v="theater/plays"/>
    <n v="1.0249999999999999"/>
    <x v="2791"/>
    <d v="2016-09-09T04:00:00"/>
    <x v="1"/>
    <s v="plays"/>
  </r>
  <r>
    <x v="0"/>
    <s v="US"/>
    <s v="USD"/>
    <n v="1439357559"/>
    <n v="1435469559"/>
    <b v="0"/>
    <n v="24"/>
    <n v="89.666666666666671"/>
    <b v="1"/>
    <s v="theater/plays"/>
    <n v="1.0760000000000001"/>
    <x v="2792"/>
    <d v="2015-08-12T05:32:39"/>
    <x v="1"/>
    <s v="plays"/>
  </r>
  <r>
    <x v="0"/>
    <s v="AU"/>
    <s v="AUD"/>
    <n v="1437473005"/>
    <n v="1434881005"/>
    <b v="0"/>
    <n v="73"/>
    <n v="151.4623287671233"/>
    <b v="1"/>
    <s v="theater/plays"/>
    <n v="1.105675"/>
    <x v="2793"/>
    <d v="2015-07-21T10:03:25"/>
    <x v="1"/>
    <s v="plays"/>
  </r>
  <r>
    <x v="0"/>
    <s v="GB"/>
    <s v="GBP"/>
    <n v="1457031600"/>
    <n v="1455640559"/>
    <b v="0"/>
    <n v="3"/>
    <n v="25"/>
    <b v="1"/>
    <s v="theater/plays"/>
    <n v="1.5"/>
    <x v="2794"/>
    <d v="2016-03-03T19:00:00"/>
    <x v="1"/>
    <s v="plays"/>
  </r>
  <r>
    <x v="0"/>
    <s v="US"/>
    <s v="USD"/>
    <n v="1402095600"/>
    <n v="1400675841"/>
    <b v="0"/>
    <n v="20"/>
    <n v="36.5"/>
    <b v="1"/>
    <s v="theater/plays"/>
    <n v="1.0428571428571429"/>
    <x v="2795"/>
    <d v="2014-06-06T23:00:00"/>
    <x v="1"/>
    <s v="plays"/>
  </r>
  <r>
    <x v="0"/>
    <s v="GB"/>
    <s v="GBP"/>
    <n v="1404564028"/>
    <n v="1401972028"/>
    <b v="0"/>
    <n v="21"/>
    <n v="44"/>
    <b v="1"/>
    <s v="theater/plays"/>
    <n v="1.155"/>
    <x v="2796"/>
    <d v="2014-07-05T12:40:28"/>
    <x v="1"/>
    <s v="plays"/>
  </r>
  <r>
    <x v="0"/>
    <s v="GB"/>
    <s v="GBP"/>
    <n v="1404858840"/>
    <n v="1402266840"/>
    <b v="0"/>
    <n v="94"/>
    <n v="87.357553191489373"/>
    <b v="1"/>
    <s v="theater/plays"/>
    <n v="1.02645125"/>
    <x v="2797"/>
    <d v="2014-07-08T22:34:00"/>
    <x v="1"/>
    <s v="plays"/>
  </r>
  <r>
    <x v="0"/>
    <s v="GB"/>
    <s v="GBP"/>
    <n v="1438358400"/>
    <n v="1437063121"/>
    <b v="0"/>
    <n v="139"/>
    <n v="36.474820143884891"/>
    <b v="1"/>
    <s v="theater/plays"/>
    <n v="1.014"/>
    <x v="2798"/>
    <d v="2015-07-31T16:00:00"/>
    <x v="1"/>
    <s v="plays"/>
  </r>
  <r>
    <x v="0"/>
    <s v="GB"/>
    <s v="GBP"/>
    <n v="1466179200"/>
    <n v="1463466070"/>
    <b v="0"/>
    <n v="130"/>
    <n v="44.859538461538463"/>
    <b v="1"/>
    <s v="theater/plays"/>
    <n v="1.1663479999999999"/>
    <x v="2799"/>
    <d v="2016-06-17T16:00:00"/>
    <x v="1"/>
    <s v="plays"/>
  </r>
  <r>
    <x v="0"/>
    <s v="GB"/>
    <s v="GBP"/>
    <n v="1420377366"/>
    <n v="1415193366"/>
    <b v="0"/>
    <n v="31"/>
    <n v="42.903225806451616"/>
    <b v="1"/>
    <s v="theater/plays"/>
    <n v="1.33"/>
    <x v="2800"/>
    <d v="2015-01-04T13:16:06"/>
    <x v="1"/>
    <s v="plays"/>
  </r>
  <r>
    <x v="0"/>
    <s v="AU"/>
    <s v="AUD"/>
    <n v="1412938800"/>
    <n v="1411019409"/>
    <b v="0"/>
    <n v="13"/>
    <n v="51.230769230769234"/>
    <b v="1"/>
    <s v="theater/plays"/>
    <n v="1.3320000000000001"/>
    <x v="2801"/>
    <d v="2014-10-10T11:00:00"/>
    <x v="1"/>
    <s v="plays"/>
  </r>
  <r>
    <x v="0"/>
    <s v="GB"/>
    <s v="GBP"/>
    <n v="1438875107"/>
    <n v="1436283107"/>
    <b v="0"/>
    <n v="90"/>
    <n v="33.944444444444443"/>
    <b v="1"/>
    <s v="theater/plays"/>
    <n v="1.0183333333333333"/>
    <x v="2802"/>
    <d v="2015-08-06T15:31:47"/>
    <x v="1"/>
    <s v="plays"/>
  </r>
  <r>
    <x v="0"/>
    <s v="US"/>
    <s v="USD"/>
    <n v="1437004800"/>
    <n v="1433295276"/>
    <b v="0"/>
    <n v="141"/>
    <n v="90.744680851063833"/>
    <b v="1"/>
    <s v="theater/plays"/>
    <n v="1.2795000000000001"/>
    <x v="2803"/>
    <d v="2015-07-16T00:00:00"/>
    <x v="1"/>
    <s v="plays"/>
  </r>
  <r>
    <x v="0"/>
    <s v="GB"/>
    <s v="GBP"/>
    <n v="1411987990"/>
    <n v="1409395990"/>
    <b v="0"/>
    <n v="23"/>
    <n v="50"/>
    <b v="1"/>
    <s v="theater/plays"/>
    <n v="1.1499999999999999"/>
    <x v="2804"/>
    <d v="2014-09-29T10:53:10"/>
    <x v="1"/>
    <s v="plays"/>
  </r>
  <r>
    <x v="0"/>
    <s v="GB"/>
    <s v="GBP"/>
    <n v="1440245273"/>
    <n v="1438085273"/>
    <b v="0"/>
    <n v="18"/>
    <n v="24.444444444444443"/>
    <b v="1"/>
    <s v="theater/plays"/>
    <n v="1.1000000000000001"/>
    <x v="2805"/>
    <d v="2015-08-22T12:07:53"/>
    <x v="1"/>
    <s v="plays"/>
  </r>
  <r>
    <x v="0"/>
    <s v="GB"/>
    <s v="GBP"/>
    <n v="1438772400"/>
    <n v="1435645490"/>
    <b v="0"/>
    <n v="76"/>
    <n v="44.25"/>
    <b v="1"/>
    <s v="theater/plays"/>
    <n v="1.121"/>
    <x v="2806"/>
    <d v="2015-08-05T11:00:00"/>
    <x v="1"/>
    <s v="plays"/>
  </r>
  <r>
    <x v="0"/>
    <s v="US"/>
    <s v="USD"/>
    <n v="1435611438"/>
    <n v="1433019438"/>
    <b v="0"/>
    <n v="93"/>
    <n v="67.741935483870961"/>
    <b v="1"/>
    <s v="theater/plays"/>
    <n v="1.26"/>
    <x v="2807"/>
    <d v="2015-06-29T20:57:18"/>
    <x v="1"/>
    <s v="plays"/>
  </r>
  <r>
    <x v="0"/>
    <s v="US"/>
    <s v="USD"/>
    <n v="1440274735"/>
    <n v="1437682735"/>
    <b v="0"/>
    <n v="69"/>
    <n v="65.376811594202906"/>
    <b v="1"/>
    <s v="theater/plays"/>
    <n v="1.0024444444444445"/>
    <x v="2808"/>
    <d v="2015-08-22T20:18:55"/>
    <x v="1"/>
    <s v="plays"/>
  </r>
  <r>
    <x v="0"/>
    <s v="US"/>
    <s v="USD"/>
    <n v="1459348740"/>
    <n v="1458647725"/>
    <b v="0"/>
    <n v="21"/>
    <n v="121.9047619047619"/>
    <b v="1"/>
    <s v="theater/plays"/>
    <n v="1.024"/>
    <x v="2809"/>
    <d v="2016-03-30T14:39:00"/>
    <x v="1"/>
    <s v="plays"/>
  </r>
  <r>
    <x v="0"/>
    <s v="US"/>
    <s v="USD"/>
    <n v="1401595140"/>
    <n v="1398828064"/>
    <b v="0"/>
    <n v="57"/>
    <n v="47.456140350877192"/>
    <b v="1"/>
    <s v="theater/plays"/>
    <n v="1.0820000000000001"/>
    <x v="2810"/>
    <d v="2014-06-01T03:59:00"/>
    <x v="1"/>
    <s v="plays"/>
  </r>
  <r>
    <x v="0"/>
    <s v="GB"/>
    <s v="GBP"/>
    <n v="1424692503"/>
    <n v="1422100503"/>
    <b v="0"/>
    <n v="108"/>
    <n v="92.842592592592595"/>
    <b v="1"/>
    <s v="theater/plays"/>
    <n v="1.0026999999999999"/>
    <x v="2811"/>
    <d v="2015-02-23T11:55:03"/>
    <x v="1"/>
    <s v="plays"/>
  </r>
  <r>
    <x v="0"/>
    <s v="CA"/>
    <s v="CAD"/>
    <n v="1428292800"/>
    <n v="1424368298"/>
    <b v="0"/>
    <n v="83"/>
    <n v="68.253012048192772"/>
    <b v="1"/>
    <s v="theater/plays"/>
    <n v="1.133"/>
    <x v="2812"/>
    <d v="2015-04-06T04:00:00"/>
    <x v="1"/>
    <s v="plays"/>
  </r>
  <r>
    <x v="0"/>
    <s v="US"/>
    <s v="USD"/>
    <n v="1481737761"/>
    <n v="1479577761"/>
    <b v="0"/>
    <n v="96"/>
    <n v="37.209583333333335"/>
    <b v="1"/>
    <s v="theater/plays"/>
    <n v="1.2757571428571428"/>
    <x v="2813"/>
    <d v="2016-12-14T17:49:21"/>
    <x v="1"/>
    <s v="plays"/>
  </r>
  <r>
    <x v="0"/>
    <s v="GB"/>
    <s v="GBP"/>
    <n v="1431164115"/>
    <n v="1428572115"/>
    <b v="0"/>
    <n v="64"/>
    <n v="25.25"/>
    <b v="1"/>
    <s v="theater/plays"/>
    <n v="1.0773333333333333"/>
    <x v="2814"/>
    <d v="2015-05-09T09:35:15"/>
    <x v="1"/>
    <s v="plays"/>
  </r>
  <r>
    <x v="0"/>
    <s v="CA"/>
    <s v="CAD"/>
    <n v="1470595109"/>
    <n v="1468003109"/>
    <b v="0"/>
    <n v="14"/>
    <n v="43.214285714285715"/>
    <b v="1"/>
    <s v="theater/plays"/>
    <n v="2.42"/>
    <x v="2815"/>
    <d v="2016-08-07T18:38:29"/>
    <x v="1"/>
    <s v="plays"/>
  </r>
  <r>
    <x v="0"/>
    <s v="GB"/>
    <s v="GBP"/>
    <n v="1438531200"/>
    <n v="1435921992"/>
    <b v="0"/>
    <n v="169"/>
    <n v="25.130177514792898"/>
    <b v="1"/>
    <s v="theater/plays"/>
    <n v="1.4156666666666666"/>
    <x v="2816"/>
    <d v="2015-08-02T16:00:00"/>
    <x v="1"/>
    <s v="plays"/>
  </r>
  <r>
    <x v="0"/>
    <s v="GB"/>
    <s v="GBP"/>
    <n v="1425136462"/>
    <n v="1421680462"/>
    <b v="0"/>
    <n v="33"/>
    <n v="23.636363636363637"/>
    <b v="1"/>
    <s v="theater/plays"/>
    <n v="1.3"/>
    <x v="2817"/>
    <d v="2015-02-28T15:14:22"/>
    <x v="1"/>
    <s v="plays"/>
  </r>
  <r>
    <x v="0"/>
    <s v="US"/>
    <s v="USD"/>
    <n v="1443018086"/>
    <n v="1441290086"/>
    <b v="0"/>
    <n v="102"/>
    <n v="103.95098039215686"/>
    <b v="1"/>
    <s v="theater/plays"/>
    <n v="1.0603"/>
    <x v="2818"/>
    <d v="2015-09-23T14:21:26"/>
    <x v="1"/>
    <s v="plays"/>
  </r>
  <r>
    <x v="0"/>
    <s v="GB"/>
    <s v="GBP"/>
    <n v="1434285409"/>
    <n v="1431693409"/>
    <b v="0"/>
    <n v="104"/>
    <n v="50.384615384615387"/>
    <b v="1"/>
    <s v="theater/plays"/>
    <n v="1.048"/>
    <x v="2819"/>
    <d v="2015-06-14T12:36:49"/>
    <x v="1"/>
    <s v="plays"/>
  </r>
  <r>
    <x v="0"/>
    <s v="GB"/>
    <s v="GBP"/>
    <n v="1456444800"/>
    <n v="1454337589"/>
    <b v="0"/>
    <n v="20"/>
    <n v="13.6"/>
    <b v="1"/>
    <s v="theater/plays"/>
    <n v="1.36"/>
    <x v="2820"/>
    <d v="2016-02-26T00:00:00"/>
    <x v="1"/>
    <s v="plays"/>
  </r>
  <r>
    <x v="0"/>
    <s v="GB"/>
    <s v="GBP"/>
    <n v="1411510135"/>
    <n v="1408918135"/>
    <b v="0"/>
    <n v="35"/>
    <n v="28.571428571428573"/>
    <b v="1"/>
    <s v="theater/plays"/>
    <n v="1"/>
    <x v="2821"/>
    <d v="2014-09-23T22:08:55"/>
    <x v="1"/>
    <s v="plays"/>
  </r>
  <r>
    <x v="0"/>
    <s v="US"/>
    <s v="USD"/>
    <n v="1427469892"/>
    <n v="1424881492"/>
    <b v="0"/>
    <n v="94"/>
    <n v="63.829787234042556"/>
    <b v="1"/>
    <s v="theater/plays"/>
    <n v="1"/>
    <x v="2822"/>
    <d v="2015-03-27T15:24:52"/>
    <x v="1"/>
    <s v="plays"/>
  </r>
  <r>
    <x v="0"/>
    <s v="GB"/>
    <s v="GBP"/>
    <n v="1427842740"/>
    <n v="1425428206"/>
    <b v="0"/>
    <n v="14"/>
    <n v="8.8571428571428577"/>
    <b v="1"/>
    <s v="theater/plays"/>
    <n v="1.24"/>
    <x v="2823"/>
    <d v="2015-03-31T22:59:00"/>
    <x v="1"/>
    <s v="plays"/>
  </r>
  <r>
    <x v="0"/>
    <s v="US"/>
    <s v="USD"/>
    <n v="1434159780"/>
    <n v="1431412196"/>
    <b v="0"/>
    <n v="15"/>
    <n v="50.666666666666664"/>
    <b v="1"/>
    <s v="theater/plays"/>
    <n v="1.1692307692307693"/>
    <x v="2824"/>
    <d v="2015-06-13T01:43:00"/>
    <x v="1"/>
    <s v="plays"/>
  </r>
  <r>
    <x v="0"/>
    <s v="GB"/>
    <s v="GBP"/>
    <n v="1449255686"/>
    <n v="1446663686"/>
    <b v="0"/>
    <n v="51"/>
    <n v="60.784313725490193"/>
    <b v="1"/>
    <s v="theater/plays"/>
    <n v="1.0333333333333334"/>
    <x v="2825"/>
    <d v="2015-12-04T19:01:26"/>
    <x v="1"/>
    <s v="plays"/>
  </r>
  <r>
    <x v="0"/>
    <s v="US"/>
    <s v="USD"/>
    <n v="1436511600"/>
    <n v="1434415812"/>
    <b v="0"/>
    <n v="19"/>
    <n v="113.42105263157895"/>
    <b v="1"/>
    <s v="theater/plays"/>
    <n v="1.0774999999999999"/>
    <x v="2826"/>
    <d v="2015-07-10T07:00:00"/>
    <x v="1"/>
    <s v="plays"/>
  </r>
  <r>
    <x v="0"/>
    <s v="US"/>
    <s v="USD"/>
    <n v="1464971400"/>
    <n v="1462379066"/>
    <b v="0"/>
    <n v="23"/>
    <n v="104.56521739130434"/>
    <b v="1"/>
    <s v="theater/plays"/>
    <n v="1.2024999999999999"/>
    <x v="2827"/>
    <d v="2016-06-03T16:30:00"/>
    <x v="1"/>
    <s v="plays"/>
  </r>
  <r>
    <x v="0"/>
    <s v="GB"/>
    <s v="GBP"/>
    <n v="1443826800"/>
    <n v="1441606869"/>
    <b v="0"/>
    <n v="97"/>
    <n v="98.30927835051547"/>
    <b v="1"/>
    <s v="theater/plays"/>
    <n v="1.0037894736842106"/>
    <x v="2828"/>
    <d v="2015-10-02T23:00:00"/>
    <x v="1"/>
    <s v="plays"/>
  </r>
  <r>
    <x v="0"/>
    <s v="GB"/>
    <s v="GBP"/>
    <n v="1464863118"/>
    <n v="1462443918"/>
    <b v="0"/>
    <n v="76"/>
    <n v="35.039473684210527"/>
    <b v="1"/>
    <s v="theater/plays"/>
    <n v="1.0651999999999999"/>
    <x v="2829"/>
    <d v="2016-06-02T10:25:18"/>
    <x v="1"/>
    <s v="plays"/>
  </r>
  <r>
    <x v="0"/>
    <s v="US"/>
    <s v="USD"/>
    <n v="1399867140"/>
    <n v="1398802148"/>
    <b v="0"/>
    <n v="11"/>
    <n v="272.72727272727275"/>
    <b v="1"/>
    <s v="theater/plays"/>
    <n v="1"/>
    <x v="2830"/>
    <d v="2014-05-12T03:59:00"/>
    <x v="1"/>
    <s v="plays"/>
  </r>
  <r>
    <x v="0"/>
    <s v="US"/>
    <s v="USD"/>
    <n v="1437076070"/>
    <n v="1434484070"/>
    <b v="0"/>
    <n v="52"/>
    <n v="63.846153846153847"/>
    <b v="1"/>
    <s v="theater/plays"/>
    <n v="1.1066666666666667"/>
    <x v="2831"/>
    <d v="2015-07-16T19:47:50"/>
    <x v="1"/>
    <s v="plays"/>
  </r>
  <r>
    <x v="0"/>
    <s v="GB"/>
    <s v="GBP"/>
    <n v="1416780000"/>
    <n v="1414342894"/>
    <b v="0"/>
    <n v="95"/>
    <n v="30.189368421052631"/>
    <b v="1"/>
    <s v="theater/plays"/>
    <n v="1.1471959999999999"/>
    <x v="2832"/>
    <d v="2014-11-23T22:00:00"/>
    <x v="1"/>
    <s v="plays"/>
  </r>
  <r>
    <x v="0"/>
    <s v="US"/>
    <s v="USD"/>
    <n v="1444528800"/>
    <n v="1442804633"/>
    <b v="0"/>
    <n v="35"/>
    <n v="83.51428571428572"/>
    <b v="1"/>
    <s v="theater/plays"/>
    <n v="1.0825925925925926"/>
    <x v="2833"/>
    <d v="2015-10-11T02:00:00"/>
    <x v="1"/>
    <s v="plays"/>
  </r>
  <r>
    <x v="0"/>
    <s v="GB"/>
    <s v="GBP"/>
    <n v="1422658930"/>
    <n v="1421362930"/>
    <b v="0"/>
    <n v="21"/>
    <n v="64.761904761904759"/>
    <b v="1"/>
    <s v="theater/plays"/>
    <n v="1.7"/>
    <x v="2834"/>
    <d v="2015-01-30T23:02:10"/>
    <x v="1"/>
    <s v="plays"/>
  </r>
  <r>
    <x v="0"/>
    <s v="GB"/>
    <s v="GBP"/>
    <n v="1449273600"/>
    <n v="1446742417"/>
    <b v="0"/>
    <n v="93"/>
    <n v="20.118172043010752"/>
    <b v="1"/>
    <s v="theater/plays"/>
    <n v="1.8709899999999999"/>
    <x v="2835"/>
    <d v="2015-12-05T00:00:00"/>
    <x v="1"/>
    <s v="plays"/>
  </r>
  <r>
    <x v="0"/>
    <s v="US"/>
    <s v="USD"/>
    <n v="1487393940"/>
    <n v="1484115418"/>
    <b v="0"/>
    <n v="11"/>
    <n v="44.090909090909093"/>
    <b v="1"/>
    <s v="theater/plays"/>
    <n v="1.0777777777777777"/>
    <x v="2836"/>
    <d v="2017-02-18T04:59:00"/>
    <x v="1"/>
    <s v="plays"/>
  </r>
  <r>
    <x v="0"/>
    <s v="CA"/>
    <s v="CAD"/>
    <n v="1449701284"/>
    <n v="1446241684"/>
    <b v="0"/>
    <n v="21"/>
    <n v="40.476190476190474"/>
    <b v="1"/>
    <s v="theater/plays"/>
    <n v="1"/>
    <x v="2837"/>
    <d v="2015-12-09T22:48:04"/>
    <x v="1"/>
    <s v="plays"/>
  </r>
  <r>
    <x v="0"/>
    <s v="US"/>
    <s v="USD"/>
    <n v="1407967200"/>
    <n v="1406039696"/>
    <b v="0"/>
    <n v="54"/>
    <n v="44.537037037037038"/>
    <b v="1"/>
    <s v="theater/plays"/>
    <n v="1.2024999999999999"/>
    <x v="2838"/>
    <d v="2014-08-13T22:00:00"/>
    <x v="1"/>
    <s v="plays"/>
  </r>
  <r>
    <x v="0"/>
    <s v="US"/>
    <s v="USD"/>
    <n v="1408942740"/>
    <n v="1406958354"/>
    <b v="0"/>
    <n v="31"/>
    <n v="125.80645161290323"/>
    <b v="1"/>
    <s v="theater/plays"/>
    <n v="1.1142857142857143"/>
    <x v="2839"/>
    <d v="2014-08-25T04:59:00"/>
    <x v="1"/>
    <s v="plays"/>
  </r>
  <r>
    <x v="0"/>
    <s v="GB"/>
    <s v="GBP"/>
    <n v="1426698000"/>
    <n v="1424825479"/>
    <b v="0"/>
    <n v="132"/>
    <n v="19.696969696969695"/>
    <b v="1"/>
    <s v="theater/plays"/>
    <n v="1.04"/>
    <x v="2840"/>
    <d v="2015-03-18T17:00:00"/>
    <x v="1"/>
    <s v="plays"/>
  </r>
  <r>
    <x v="2"/>
    <s v="GB"/>
    <s v="GBP"/>
    <n v="1450032297"/>
    <n v="1444844697"/>
    <b v="0"/>
    <n v="1"/>
    <n v="10"/>
    <b v="0"/>
    <s v="theater/plays"/>
    <n v="0.01"/>
    <x v="2841"/>
    <d v="2015-12-13T18:44:57"/>
    <x v="1"/>
    <s v="plays"/>
  </r>
  <r>
    <x v="2"/>
    <s v="GB"/>
    <s v="GBP"/>
    <n v="1403348400"/>
    <n v="1401058295"/>
    <b v="0"/>
    <n v="0"/>
    <s v=""/>
    <b v="0"/>
    <s v="theater/plays"/>
    <n v="0"/>
    <x v="2842"/>
    <d v="2014-06-21T11:00:00"/>
    <x v="1"/>
    <s v="plays"/>
  </r>
  <r>
    <x v="2"/>
    <s v="US"/>
    <s v="USD"/>
    <n v="1465790400"/>
    <n v="1462210950"/>
    <b v="0"/>
    <n v="0"/>
    <s v=""/>
    <b v="0"/>
    <s v="theater/plays"/>
    <n v="0"/>
    <x v="2843"/>
    <d v="2016-06-13T04:00:00"/>
    <x v="1"/>
    <s v="plays"/>
  </r>
  <r>
    <x v="2"/>
    <s v="AT"/>
    <s v="EUR"/>
    <n v="1483535180"/>
    <n v="1480943180"/>
    <b v="0"/>
    <n v="1"/>
    <n v="30"/>
    <b v="0"/>
    <s v="theater/plays"/>
    <n v="5.4545454545454543E-2"/>
    <x v="2844"/>
    <d v="2017-01-04T13:06:20"/>
    <x v="1"/>
    <s v="plays"/>
  </r>
  <r>
    <x v="2"/>
    <s v="US"/>
    <s v="USD"/>
    <n v="1433723033"/>
    <n v="1428539033"/>
    <b v="0"/>
    <n v="39"/>
    <n v="60.666666666666664"/>
    <b v="0"/>
    <s v="theater/plays"/>
    <n v="0.31546666666666667"/>
    <x v="2845"/>
    <d v="2015-06-08T00:23:53"/>
    <x v="1"/>
    <s v="plays"/>
  </r>
  <r>
    <x v="2"/>
    <s v="US"/>
    <s v="USD"/>
    <n v="1432917394"/>
    <n v="1429029394"/>
    <b v="0"/>
    <n v="0"/>
    <s v=""/>
    <b v="0"/>
    <s v="theater/plays"/>
    <n v="0"/>
    <x v="2846"/>
    <d v="2015-05-29T16:36:34"/>
    <x v="1"/>
    <s v="plays"/>
  </r>
  <r>
    <x v="2"/>
    <s v="US"/>
    <s v="USD"/>
    <n v="1464031265"/>
    <n v="1458847265"/>
    <b v="0"/>
    <n v="0"/>
    <s v=""/>
    <b v="0"/>
    <s v="theater/plays"/>
    <n v="0"/>
    <x v="2847"/>
    <d v="2016-05-23T19:21:05"/>
    <x v="1"/>
    <s v="plays"/>
  </r>
  <r>
    <x v="2"/>
    <s v="US"/>
    <s v="USD"/>
    <n v="1432913659"/>
    <n v="1430321659"/>
    <b v="0"/>
    <n v="3"/>
    <n v="23.333333333333332"/>
    <b v="0"/>
    <s v="theater/plays"/>
    <n v="2E-3"/>
    <x v="2848"/>
    <d v="2015-05-29T15:34:19"/>
    <x v="1"/>
    <s v="plays"/>
  </r>
  <r>
    <x v="2"/>
    <s v="GB"/>
    <s v="GBP"/>
    <n v="1461406600"/>
    <n v="1458814600"/>
    <b v="0"/>
    <n v="1"/>
    <n v="5"/>
    <b v="0"/>
    <s v="theater/plays"/>
    <n v="0.01"/>
    <x v="2849"/>
    <d v="2016-04-23T10:16:40"/>
    <x v="1"/>
    <s v="plays"/>
  </r>
  <r>
    <x v="2"/>
    <s v="US"/>
    <s v="USD"/>
    <n v="1409962211"/>
    <n v="1407370211"/>
    <b v="0"/>
    <n v="13"/>
    <n v="23.923076923076923"/>
    <b v="0"/>
    <s v="theater/plays"/>
    <n v="3.8875E-2"/>
    <x v="2850"/>
    <d v="2014-09-06T00:10:11"/>
    <x v="1"/>
    <s v="plays"/>
  </r>
  <r>
    <x v="2"/>
    <s v="IE"/>
    <s v="EUR"/>
    <n v="1454109420"/>
    <n v="1453334629"/>
    <b v="0"/>
    <n v="0"/>
    <s v=""/>
    <b v="0"/>
    <s v="theater/plays"/>
    <n v="0"/>
    <x v="2851"/>
    <d v="2016-01-29T23:17:00"/>
    <x v="1"/>
    <s v="plays"/>
  </r>
  <r>
    <x v="2"/>
    <s v="US"/>
    <s v="USD"/>
    <n v="1403312703"/>
    <n v="1400720703"/>
    <b v="0"/>
    <n v="6"/>
    <n v="15.833333333333334"/>
    <b v="0"/>
    <s v="theater/plays"/>
    <n v="1.9E-2"/>
    <x v="2852"/>
    <d v="2014-06-21T01:05:03"/>
    <x v="1"/>
    <s v="plays"/>
  </r>
  <r>
    <x v="2"/>
    <s v="CA"/>
    <s v="CAD"/>
    <n v="1410669297"/>
    <n v="1405485297"/>
    <b v="0"/>
    <n v="0"/>
    <s v=""/>
    <b v="0"/>
    <s v="theater/plays"/>
    <n v="0"/>
    <x v="2853"/>
    <d v="2014-09-14T04:34:57"/>
    <x v="1"/>
    <s v="plays"/>
  </r>
  <r>
    <x v="2"/>
    <s v="GB"/>
    <s v="GBP"/>
    <n v="1431018719"/>
    <n v="1429290719"/>
    <b v="0"/>
    <n v="14"/>
    <n v="29.785714285714285"/>
    <b v="0"/>
    <s v="theater/plays"/>
    <n v="0.41699999999999998"/>
    <x v="2854"/>
    <d v="2015-05-07T17:11:59"/>
    <x v="1"/>
    <s v="plays"/>
  </r>
  <r>
    <x v="2"/>
    <s v="US"/>
    <s v="USD"/>
    <n v="1454110440"/>
    <n v="1451607071"/>
    <b v="0"/>
    <n v="5"/>
    <n v="60"/>
    <b v="0"/>
    <s v="theater/plays"/>
    <n v="0.5"/>
    <x v="2855"/>
    <d v="2016-01-29T23:34:00"/>
    <x v="1"/>
    <s v="plays"/>
  </r>
  <r>
    <x v="2"/>
    <s v="US"/>
    <s v="USD"/>
    <n v="1439069640"/>
    <n v="1433897647"/>
    <b v="0"/>
    <n v="6"/>
    <n v="24.333333333333332"/>
    <b v="0"/>
    <s v="theater/plays"/>
    <n v="4.8666666666666664E-2"/>
    <x v="2856"/>
    <d v="2015-08-08T21:34:00"/>
    <x v="1"/>
    <s v="plays"/>
  </r>
  <r>
    <x v="2"/>
    <s v="MX"/>
    <s v="MXN"/>
    <n v="1487613600"/>
    <n v="1482444295"/>
    <b v="0"/>
    <n v="15"/>
    <n v="500"/>
    <b v="0"/>
    <s v="theater/plays"/>
    <n v="0.19736842105263158"/>
    <x v="2857"/>
    <d v="2017-02-20T18:00:00"/>
    <x v="1"/>
    <s v="plays"/>
  </r>
  <r>
    <x v="2"/>
    <s v="NL"/>
    <s v="EUR"/>
    <n v="1417778880"/>
    <n v="1415711095"/>
    <b v="0"/>
    <n v="0"/>
    <s v=""/>
    <b v="0"/>
    <s v="theater/plays"/>
    <n v="0"/>
    <x v="2858"/>
    <d v="2014-12-05T11:28:00"/>
    <x v="1"/>
    <s v="plays"/>
  </r>
  <r>
    <x v="2"/>
    <s v="AU"/>
    <s v="AUD"/>
    <n v="1444984904"/>
    <n v="1439800904"/>
    <b v="0"/>
    <n v="1"/>
    <n v="35"/>
    <b v="0"/>
    <s v="theater/plays"/>
    <n v="1.7500000000000002E-2"/>
    <x v="2859"/>
    <d v="2015-10-16T08:41:44"/>
    <x v="1"/>
    <s v="plays"/>
  </r>
  <r>
    <x v="2"/>
    <s v="US"/>
    <s v="USD"/>
    <n v="1466363576"/>
    <n v="1461179576"/>
    <b v="0"/>
    <n v="9"/>
    <n v="29.555555555555557"/>
    <b v="0"/>
    <s v="theater/plays"/>
    <n v="6.6500000000000004E-2"/>
    <x v="2860"/>
    <d v="2016-06-19T19:12:56"/>
    <x v="1"/>
    <s v="plays"/>
  </r>
  <r>
    <x v="2"/>
    <s v="AU"/>
    <s v="AUD"/>
    <n v="1443103848"/>
    <n v="1441894248"/>
    <b v="0"/>
    <n v="3"/>
    <n v="26.666666666666668"/>
    <b v="0"/>
    <s v="theater/plays"/>
    <n v="0.32"/>
    <x v="2861"/>
    <d v="2015-09-24T14:10:48"/>
    <x v="1"/>
    <s v="plays"/>
  </r>
  <r>
    <x v="2"/>
    <s v="US"/>
    <s v="USD"/>
    <n v="1403636229"/>
    <n v="1401044229"/>
    <b v="0"/>
    <n v="3"/>
    <n v="18.333333333333332"/>
    <b v="0"/>
    <s v="theater/plays"/>
    <n v="4.3307086614173228E-3"/>
    <x v="2862"/>
    <d v="2014-06-24T18:57:09"/>
    <x v="1"/>
    <s v="plays"/>
  </r>
  <r>
    <x v="2"/>
    <s v="US"/>
    <s v="USD"/>
    <n v="1410279123"/>
    <n v="1405095123"/>
    <b v="0"/>
    <n v="1"/>
    <n v="20"/>
    <b v="0"/>
    <s v="theater/plays"/>
    <n v="4.0000000000000002E-4"/>
    <x v="2863"/>
    <d v="2014-09-09T16:12:03"/>
    <x v="1"/>
    <s v="plays"/>
  </r>
  <r>
    <x v="2"/>
    <s v="GB"/>
    <s v="GBP"/>
    <n v="1437139080"/>
    <n v="1434552207"/>
    <b v="0"/>
    <n v="3"/>
    <n v="13.333333333333334"/>
    <b v="0"/>
    <s v="theater/plays"/>
    <n v="1.6E-2"/>
    <x v="2864"/>
    <d v="2015-07-17T13:18:00"/>
    <x v="1"/>
    <s v="plays"/>
  </r>
  <r>
    <x v="2"/>
    <s v="US"/>
    <s v="USD"/>
    <n v="1420512259"/>
    <n v="1415328259"/>
    <b v="0"/>
    <n v="0"/>
    <s v=""/>
    <b v="0"/>
    <s v="theater/plays"/>
    <n v="0"/>
    <x v="2865"/>
    <d v="2015-01-06T02:44:19"/>
    <x v="1"/>
    <s v="plays"/>
  </r>
  <r>
    <x v="2"/>
    <s v="US"/>
    <s v="USD"/>
    <n v="1476482400"/>
    <n v="1473893721"/>
    <b v="0"/>
    <n v="2"/>
    <n v="22.5"/>
    <b v="0"/>
    <s v="theater/plays"/>
    <n v="8.9999999999999993E-3"/>
    <x v="2866"/>
    <d v="2016-10-14T22:00:00"/>
    <x v="1"/>
    <s v="plays"/>
  </r>
  <r>
    <x v="2"/>
    <s v="US"/>
    <s v="USD"/>
    <n v="1467604800"/>
    <n v="1465533672"/>
    <b v="0"/>
    <n v="10"/>
    <n v="50.4"/>
    <b v="0"/>
    <s v="theater/plays"/>
    <n v="0.2016"/>
    <x v="2867"/>
    <d v="2016-07-04T04:00:00"/>
    <x v="1"/>
    <s v="plays"/>
  </r>
  <r>
    <x v="2"/>
    <s v="US"/>
    <s v="USD"/>
    <n v="1475697054"/>
    <n v="1473105054"/>
    <b v="0"/>
    <n v="60"/>
    <n v="105.02933333333334"/>
    <b v="0"/>
    <s v="theater/plays"/>
    <n v="0.42011733333333334"/>
    <x v="2868"/>
    <d v="2016-10-05T19:50:54"/>
    <x v="1"/>
    <s v="plays"/>
  </r>
  <r>
    <x v="2"/>
    <s v="US"/>
    <s v="USD"/>
    <n v="1468937681"/>
    <n v="1466345681"/>
    <b v="0"/>
    <n v="5"/>
    <n v="35.4"/>
    <b v="0"/>
    <s v="theater/plays"/>
    <n v="8.8500000000000002E-3"/>
    <x v="2869"/>
    <d v="2016-07-19T14:14:41"/>
    <x v="1"/>
    <s v="plays"/>
  </r>
  <r>
    <x v="2"/>
    <s v="US"/>
    <s v="USD"/>
    <n v="1400301165"/>
    <n v="1397709165"/>
    <b v="0"/>
    <n v="9"/>
    <n v="83.333333333333329"/>
    <b v="0"/>
    <s v="theater/plays"/>
    <n v="0.15"/>
    <x v="2870"/>
    <d v="2014-05-17T04:32:45"/>
    <x v="1"/>
    <s v="plays"/>
  </r>
  <r>
    <x v="2"/>
    <s v="US"/>
    <s v="USD"/>
    <n v="1419183813"/>
    <n v="1417455813"/>
    <b v="0"/>
    <n v="13"/>
    <n v="35.92307692307692"/>
    <b v="0"/>
    <s v="theater/plays"/>
    <n v="4.6699999999999998E-2"/>
    <x v="2871"/>
    <d v="2014-12-21T17:43:33"/>
    <x v="1"/>
    <s v="plays"/>
  </r>
  <r>
    <x v="2"/>
    <s v="US"/>
    <s v="USD"/>
    <n v="1434768438"/>
    <n v="1429584438"/>
    <b v="0"/>
    <n v="0"/>
    <s v=""/>
    <b v="0"/>
    <s v="theater/plays"/>
    <n v="0"/>
    <x v="2872"/>
    <d v="2015-06-20T02:47:18"/>
    <x v="1"/>
    <s v="plays"/>
  </r>
  <r>
    <x v="2"/>
    <s v="US"/>
    <s v="USD"/>
    <n v="1422473831"/>
    <n v="1419881831"/>
    <b v="0"/>
    <n v="8"/>
    <n v="119.125"/>
    <b v="0"/>
    <s v="theater/plays"/>
    <n v="0.38119999999999998"/>
    <x v="2873"/>
    <d v="2015-01-28T19:37:11"/>
    <x v="1"/>
    <s v="plays"/>
  </r>
  <r>
    <x v="2"/>
    <s v="US"/>
    <s v="USD"/>
    <n v="1484684186"/>
    <n v="1482092186"/>
    <b v="0"/>
    <n v="3"/>
    <n v="90.333333333333329"/>
    <b v="0"/>
    <s v="theater/plays"/>
    <n v="5.4199999999999998E-2"/>
    <x v="2874"/>
    <d v="2017-01-17T20:16:26"/>
    <x v="1"/>
    <s v="plays"/>
  </r>
  <r>
    <x v="2"/>
    <s v="US"/>
    <s v="USD"/>
    <n v="1462417493"/>
    <n v="1459825493"/>
    <b v="0"/>
    <n v="3"/>
    <n v="2.3333333333333335"/>
    <b v="0"/>
    <s v="theater/plays"/>
    <n v="3.5E-4"/>
    <x v="2875"/>
    <d v="2016-05-05T03:04:53"/>
    <x v="1"/>
    <s v="plays"/>
  </r>
  <r>
    <x v="2"/>
    <s v="US"/>
    <s v="USD"/>
    <n v="1437069079"/>
    <n v="1434477079"/>
    <b v="0"/>
    <n v="0"/>
    <s v=""/>
    <b v="0"/>
    <s v="theater/plays"/>
    <n v="0"/>
    <x v="2876"/>
    <d v="2015-07-16T17:51:19"/>
    <x v="1"/>
    <s v="plays"/>
  </r>
  <r>
    <x v="2"/>
    <s v="US"/>
    <s v="USD"/>
    <n v="1480525200"/>
    <n v="1477781724"/>
    <b v="0"/>
    <n v="6"/>
    <n v="108.33333333333333"/>
    <b v="0"/>
    <s v="theater/plays"/>
    <n v="0.10833333333333334"/>
    <x v="2877"/>
    <d v="2016-11-30T17:00:00"/>
    <x v="1"/>
    <s v="plays"/>
  </r>
  <r>
    <x v="2"/>
    <s v="GB"/>
    <s v="GBP"/>
    <n v="1435934795"/>
    <n v="1430750795"/>
    <b v="0"/>
    <n v="4"/>
    <n v="15.75"/>
    <b v="0"/>
    <s v="theater/plays"/>
    <n v="2.1000000000000001E-2"/>
    <x v="2878"/>
    <d v="2015-07-03T14:46:35"/>
    <x v="1"/>
    <s v="plays"/>
  </r>
  <r>
    <x v="2"/>
    <s v="US"/>
    <s v="USD"/>
    <n v="1453310661"/>
    <n v="1450718661"/>
    <b v="0"/>
    <n v="1"/>
    <n v="29"/>
    <b v="0"/>
    <s v="theater/plays"/>
    <n v="2.5892857142857141E-3"/>
    <x v="2879"/>
    <d v="2016-01-20T17:24:21"/>
    <x v="1"/>
    <s v="plays"/>
  </r>
  <r>
    <x v="2"/>
    <s v="US"/>
    <s v="USD"/>
    <n v="1440090300"/>
    <n v="1436305452"/>
    <b v="0"/>
    <n v="29"/>
    <n v="96.551724137931032"/>
    <b v="0"/>
    <s v="theater/plays"/>
    <n v="0.23333333333333334"/>
    <x v="2880"/>
    <d v="2015-08-20T17:05:00"/>
    <x v="1"/>
    <s v="plays"/>
  </r>
  <r>
    <x v="2"/>
    <s v="US"/>
    <s v="USD"/>
    <n v="1417620036"/>
    <n v="1412432436"/>
    <b v="0"/>
    <n v="0"/>
    <s v=""/>
    <b v="0"/>
    <s v="theater/plays"/>
    <n v="0"/>
    <x v="2881"/>
    <d v="2014-12-03T15:20:36"/>
    <x v="1"/>
    <s v="plays"/>
  </r>
  <r>
    <x v="2"/>
    <s v="US"/>
    <s v="USD"/>
    <n v="1462112318"/>
    <n v="1459520318"/>
    <b v="0"/>
    <n v="4"/>
    <n v="63"/>
    <b v="0"/>
    <s v="theater/plays"/>
    <n v="0.33600000000000002"/>
    <x v="2882"/>
    <d v="2016-05-01T14:18:38"/>
    <x v="1"/>
    <s v="plays"/>
  </r>
  <r>
    <x v="2"/>
    <s v="US"/>
    <s v="USD"/>
    <n v="1454734740"/>
    <n v="1451684437"/>
    <b v="0"/>
    <n v="5"/>
    <n v="381.6"/>
    <b v="0"/>
    <s v="theater/plays"/>
    <n v="0.1908"/>
    <x v="2883"/>
    <d v="2016-02-06T04:59:00"/>
    <x v="1"/>
    <s v="plays"/>
  </r>
  <r>
    <x v="2"/>
    <s v="US"/>
    <s v="USD"/>
    <n v="1417800435"/>
    <n v="1415208435"/>
    <b v="0"/>
    <n v="4"/>
    <n v="46.25"/>
    <b v="0"/>
    <s v="theater/plays"/>
    <n v="4.1111111111111114E-3"/>
    <x v="2884"/>
    <d v="2014-12-05T17:27:15"/>
    <x v="1"/>
    <s v="plays"/>
  </r>
  <r>
    <x v="2"/>
    <s v="US"/>
    <s v="USD"/>
    <n v="1426294201"/>
    <n v="1423705801"/>
    <b v="0"/>
    <n v="5"/>
    <n v="26"/>
    <b v="0"/>
    <s v="theater/plays"/>
    <n v="0.32500000000000001"/>
    <x v="2885"/>
    <d v="2015-03-14T00:50:01"/>
    <x v="1"/>
    <s v="plays"/>
  </r>
  <r>
    <x v="2"/>
    <s v="US"/>
    <s v="USD"/>
    <n v="1442635140"/>
    <n v="1442243484"/>
    <b v="0"/>
    <n v="1"/>
    <n v="10"/>
    <b v="0"/>
    <s v="theater/plays"/>
    <n v="0.05"/>
    <x v="2886"/>
    <d v="2015-09-19T03:59:00"/>
    <x v="1"/>
    <s v="plays"/>
  </r>
  <r>
    <x v="2"/>
    <s v="US"/>
    <s v="USD"/>
    <n v="1420971324"/>
    <n v="1418379324"/>
    <b v="0"/>
    <n v="1"/>
    <n v="5"/>
    <b v="0"/>
    <s v="theater/plays"/>
    <n v="1.6666666666666668E-3"/>
    <x v="2887"/>
    <d v="2015-01-11T10:15:24"/>
    <x v="1"/>
    <s v="plays"/>
  </r>
  <r>
    <x v="2"/>
    <s v="US"/>
    <s v="USD"/>
    <n v="1413608340"/>
    <n v="1412945440"/>
    <b v="0"/>
    <n v="0"/>
    <s v=""/>
    <b v="0"/>
    <s v="theater/plays"/>
    <n v="0"/>
    <x v="2888"/>
    <d v="2014-10-18T04:59:00"/>
    <x v="1"/>
    <s v="plays"/>
  </r>
  <r>
    <x v="2"/>
    <s v="US"/>
    <s v="USD"/>
    <n v="1409344985"/>
    <n v="1406752985"/>
    <b v="0"/>
    <n v="14"/>
    <n v="81.571428571428569"/>
    <b v="0"/>
    <s v="theater/plays"/>
    <n v="0.38066666666666665"/>
    <x v="2889"/>
    <d v="2014-08-29T20:43:05"/>
    <x v="1"/>
    <s v="plays"/>
  </r>
  <r>
    <x v="2"/>
    <s v="US"/>
    <s v="USD"/>
    <n v="1407553200"/>
    <n v="1405100992"/>
    <b v="0"/>
    <n v="3"/>
    <n v="7"/>
    <b v="0"/>
    <s v="theater/plays"/>
    <n v="1.0500000000000001E-2"/>
    <x v="2890"/>
    <d v="2014-08-09T03:00:00"/>
    <x v="1"/>
    <s v="plays"/>
  </r>
  <r>
    <x v="2"/>
    <s v="US"/>
    <s v="USD"/>
    <n v="1460751128"/>
    <n v="1455570728"/>
    <b v="0"/>
    <n v="10"/>
    <n v="27.3"/>
    <b v="0"/>
    <s v="theater/plays"/>
    <n v="2.7300000000000001E-2"/>
    <x v="2891"/>
    <d v="2016-04-15T20:12:08"/>
    <x v="1"/>
    <s v="plays"/>
  </r>
  <r>
    <x v="2"/>
    <s v="US"/>
    <s v="USD"/>
    <n v="1409000400"/>
    <n v="1408381704"/>
    <b v="0"/>
    <n v="17"/>
    <n v="29.411764705882351"/>
    <b v="0"/>
    <s v="theater/plays"/>
    <n v="9.0909090909090912E-2"/>
    <x v="2892"/>
    <d v="2014-08-25T21:00:00"/>
    <x v="1"/>
    <s v="plays"/>
  </r>
  <r>
    <x v="2"/>
    <s v="US"/>
    <s v="USD"/>
    <n v="1420768800"/>
    <n v="1415644395"/>
    <b v="0"/>
    <n v="2"/>
    <n v="12.5"/>
    <b v="0"/>
    <s v="theater/plays"/>
    <n v="5.0000000000000001E-3"/>
    <x v="2893"/>
    <d v="2015-01-09T02:00:00"/>
    <x v="1"/>
    <s v="plays"/>
  </r>
  <r>
    <x v="2"/>
    <s v="US"/>
    <s v="USD"/>
    <n v="1428100815"/>
    <n v="1422920415"/>
    <b v="0"/>
    <n v="0"/>
    <s v=""/>
    <b v="0"/>
    <s v="theater/plays"/>
    <n v="0"/>
    <x v="2894"/>
    <d v="2015-04-03T22:40:15"/>
    <x v="1"/>
    <s v="plays"/>
  </r>
  <r>
    <x v="2"/>
    <s v="US"/>
    <s v="USD"/>
    <n v="1403470800"/>
    <n v="1403356792"/>
    <b v="0"/>
    <n v="4"/>
    <n v="5.75"/>
    <b v="0"/>
    <s v="theater/plays"/>
    <n v="4.5999999999999999E-2"/>
    <x v="2895"/>
    <d v="2014-06-22T21:00:00"/>
    <x v="1"/>
    <s v="plays"/>
  </r>
  <r>
    <x v="2"/>
    <s v="US"/>
    <s v="USD"/>
    <n v="1481522400"/>
    <n v="1480283321"/>
    <b v="0"/>
    <n v="12"/>
    <n v="52.083333333333336"/>
    <b v="0"/>
    <s v="theater/plays"/>
    <n v="0.20833333333333334"/>
    <x v="2896"/>
    <d v="2016-12-12T06:00:00"/>
    <x v="1"/>
    <s v="plays"/>
  </r>
  <r>
    <x v="2"/>
    <s v="US"/>
    <s v="USD"/>
    <n v="1444577345"/>
    <n v="1441985458"/>
    <b v="0"/>
    <n v="3"/>
    <n v="183.33333333333334"/>
    <b v="0"/>
    <s v="theater/plays"/>
    <n v="4.583333333333333E-2"/>
    <x v="2897"/>
    <d v="2015-10-11T15:29:05"/>
    <x v="1"/>
    <s v="plays"/>
  </r>
  <r>
    <x v="2"/>
    <s v="US"/>
    <s v="USD"/>
    <n v="1446307053"/>
    <n v="1443715053"/>
    <b v="0"/>
    <n v="12"/>
    <n v="26.333333333333332"/>
    <b v="0"/>
    <s v="theater/plays"/>
    <n v="4.2133333333333335E-2"/>
    <x v="2898"/>
    <d v="2015-10-31T15:57:33"/>
    <x v="1"/>
    <s v="plays"/>
  </r>
  <r>
    <x v="2"/>
    <s v="US"/>
    <s v="USD"/>
    <n v="1469325158"/>
    <n v="1464141158"/>
    <b v="0"/>
    <n v="0"/>
    <s v=""/>
    <b v="0"/>
    <s v="theater/plays"/>
    <n v="0"/>
    <x v="2899"/>
    <d v="2016-07-24T01:52:38"/>
    <x v="1"/>
    <s v="plays"/>
  </r>
  <r>
    <x v="2"/>
    <s v="US"/>
    <s v="USD"/>
    <n v="1407562632"/>
    <n v="1404970632"/>
    <b v="0"/>
    <n v="7"/>
    <n v="486.42857142857144"/>
    <b v="0"/>
    <s v="theater/plays"/>
    <n v="0.61909090909090914"/>
    <x v="2900"/>
    <d v="2014-08-09T05:37:12"/>
    <x v="1"/>
    <s v="plays"/>
  </r>
  <r>
    <x v="2"/>
    <s v="US"/>
    <s v="USD"/>
    <n v="1423345339"/>
    <n v="1418161339"/>
    <b v="0"/>
    <n v="2"/>
    <n v="3"/>
    <b v="0"/>
    <s v="theater/plays"/>
    <n v="8.0000000000000002E-3"/>
    <x v="2901"/>
    <d v="2015-02-07T21:42:19"/>
    <x v="1"/>
    <s v="plays"/>
  </r>
  <r>
    <x v="2"/>
    <s v="US"/>
    <s v="USD"/>
    <n v="1440412396"/>
    <n v="1437820396"/>
    <b v="0"/>
    <n v="1"/>
    <n v="25"/>
    <b v="0"/>
    <s v="theater/plays"/>
    <n v="1.6666666666666666E-4"/>
    <x v="2902"/>
    <d v="2015-08-24T10:33:16"/>
    <x v="1"/>
    <s v="plays"/>
  </r>
  <r>
    <x v="2"/>
    <s v="US"/>
    <s v="USD"/>
    <n v="1441771218"/>
    <n v="1436587218"/>
    <b v="0"/>
    <n v="4"/>
    <n v="9.75"/>
    <b v="0"/>
    <s v="theater/plays"/>
    <n v="7.7999999999999996E-3"/>
    <x v="2903"/>
    <d v="2015-09-09T04:00:18"/>
    <x v="1"/>
    <s v="plays"/>
  </r>
  <r>
    <x v="2"/>
    <s v="GB"/>
    <s v="GBP"/>
    <n v="1415534400"/>
    <n v="1414538031"/>
    <b v="0"/>
    <n v="4"/>
    <n v="18.75"/>
    <b v="0"/>
    <s v="theater/plays"/>
    <n v="0.05"/>
    <x v="2904"/>
    <d v="2014-11-09T12:00:00"/>
    <x v="1"/>
    <s v="plays"/>
  </r>
  <r>
    <x v="2"/>
    <s v="US"/>
    <s v="USD"/>
    <n v="1473211313"/>
    <n v="1472001713"/>
    <b v="0"/>
    <n v="17"/>
    <n v="36.588235294117645"/>
    <b v="0"/>
    <s v="theater/plays"/>
    <n v="0.17771428571428571"/>
    <x v="2905"/>
    <d v="2016-09-07T01:21:53"/>
    <x v="1"/>
    <s v="plays"/>
  </r>
  <r>
    <x v="2"/>
    <s v="US"/>
    <s v="USD"/>
    <n v="1438390800"/>
    <n v="1436888066"/>
    <b v="0"/>
    <n v="7"/>
    <n v="80.714285714285708"/>
    <b v="0"/>
    <s v="theater/plays"/>
    <n v="9.4166666666666662E-2"/>
    <x v="2906"/>
    <d v="2015-08-01T01:00:00"/>
    <x v="1"/>
    <s v="plays"/>
  </r>
  <r>
    <x v="2"/>
    <s v="US"/>
    <s v="USD"/>
    <n v="1463259837"/>
    <n v="1458075837"/>
    <b v="0"/>
    <n v="2"/>
    <n v="1"/>
    <b v="0"/>
    <s v="theater/plays"/>
    <n v="8.0000000000000004E-4"/>
    <x v="2907"/>
    <d v="2016-05-14T21:03:57"/>
    <x v="1"/>
    <s v="plays"/>
  </r>
  <r>
    <x v="2"/>
    <s v="US"/>
    <s v="USD"/>
    <n v="1465407219"/>
    <n v="1462815219"/>
    <b v="0"/>
    <n v="5"/>
    <n v="52.8"/>
    <b v="0"/>
    <s v="theater/plays"/>
    <n v="2.75E-2"/>
    <x v="2908"/>
    <d v="2016-06-08T17:33:39"/>
    <x v="1"/>
    <s v="plays"/>
  </r>
  <r>
    <x v="2"/>
    <s v="US"/>
    <s v="USD"/>
    <n v="1416944760"/>
    <n v="1413527001"/>
    <b v="0"/>
    <n v="1"/>
    <n v="20"/>
    <b v="0"/>
    <s v="theater/plays"/>
    <n v="1.1111111111111112E-4"/>
    <x v="2909"/>
    <d v="2014-11-25T19:46:00"/>
    <x v="1"/>
    <s v="plays"/>
  </r>
  <r>
    <x v="2"/>
    <s v="GB"/>
    <s v="GBP"/>
    <n v="1434139887"/>
    <n v="1428955887"/>
    <b v="0"/>
    <n v="1"/>
    <n v="1"/>
    <b v="0"/>
    <s v="theater/plays"/>
    <n v="3.3333333333333335E-5"/>
    <x v="2910"/>
    <d v="2015-06-12T20:11:27"/>
    <x v="1"/>
    <s v="plays"/>
  </r>
  <r>
    <x v="2"/>
    <s v="US"/>
    <s v="USD"/>
    <n v="1435429626"/>
    <n v="1431973626"/>
    <b v="0"/>
    <n v="14"/>
    <n v="46.928571428571431"/>
    <b v="0"/>
    <s v="theater/plays"/>
    <n v="0.36499999999999999"/>
    <x v="2911"/>
    <d v="2015-06-27T18:27:06"/>
    <x v="1"/>
    <s v="plays"/>
  </r>
  <r>
    <x v="2"/>
    <s v="US"/>
    <s v="USD"/>
    <n v="1452827374"/>
    <n v="1450235374"/>
    <b v="0"/>
    <n v="26"/>
    <n v="78.07692307692308"/>
    <b v="0"/>
    <s v="theater/plays"/>
    <n v="0.14058171745152354"/>
    <x v="2912"/>
    <d v="2016-01-15T03:09:34"/>
    <x v="1"/>
    <s v="plays"/>
  </r>
  <r>
    <x v="2"/>
    <s v="US"/>
    <s v="USD"/>
    <n v="1410041339"/>
    <n v="1404857339"/>
    <b v="0"/>
    <n v="2"/>
    <n v="1"/>
    <b v="0"/>
    <s v="theater/plays"/>
    <n v="2.0000000000000001E-4"/>
    <x v="2913"/>
    <d v="2014-09-06T22:08:59"/>
    <x v="1"/>
    <s v="plays"/>
  </r>
  <r>
    <x v="2"/>
    <s v="GB"/>
    <s v="GBP"/>
    <n v="1426365994"/>
    <n v="1421185594"/>
    <b v="0"/>
    <n v="1"/>
    <n v="1"/>
    <b v="0"/>
    <s v="theater/plays"/>
    <n v="4.0000000000000003E-5"/>
    <x v="2914"/>
    <d v="2015-03-14T20:46:34"/>
    <x v="1"/>
    <s v="plays"/>
  </r>
  <r>
    <x v="2"/>
    <s v="GB"/>
    <s v="GBP"/>
    <n v="1458117190"/>
    <n v="1455528790"/>
    <b v="0"/>
    <n v="3"/>
    <n v="203.66666666666666"/>
    <b v="0"/>
    <s v="theater/plays"/>
    <n v="0.61099999999999999"/>
    <x v="2915"/>
    <d v="2016-03-16T08:33:10"/>
    <x v="1"/>
    <s v="plays"/>
  </r>
  <r>
    <x v="2"/>
    <s v="GB"/>
    <s v="GBP"/>
    <n v="1400498789"/>
    <n v="1398511589"/>
    <b v="0"/>
    <n v="7"/>
    <n v="20.714285714285715"/>
    <b v="0"/>
    <s v="theater/plays"/>
    <n v="7.8378378378378383E-2"/>
    <x v="2916"/>
    <d v="2014-05-19T11:26:29"/>
    <x v="1"/>
    <s v="plays"/>
  </r>
  <r>
    <x v="2"/>
    <s v="US"/>
    <s v="USD"/>
    <n v="1442381847"/>
    <n v="1440826647"/>
    <b v="0"/>
    <n v="9"/>
    <n v="48.555555555555557"/>
    <b v="0"/>
    <s v="theater/plays"/>
    <n v="0.2185"/>
    <x v="2917"/>
    <d v="2015-09-16T05:37:27"/>
    <x v="1"/>
    <s v="plays"/>
  </r>
  <r>
    <x v="2"/>
    <s v="US"/>
    <s v="USD"/>
    <n v="1446131207"/>
    <n v="1443712007"/>
    <b v="0"/>
    <n v="20"/>
    <n v="68.099999999999994"/>
    <b v="0"/>
    <s v="theater/plays"/>
    <n v="0.27239999999999998"/>
    <x v="2918"/>
    <d v="2015-10-29T15:06:47"/>
    <x v="1"/>
    <s v="plays"/>
  </r>
  <r>
    <x v="2"/>
    <s v="US"/>
    <s v="USD"/>
    <n v="1407250329"/>
    <n v="1404658329"/>
    <b v="0"/>
    <n v="6"/>
    <n v="8.5"/>
    <b v="0"/>
    <s v="theater/plays"/>
    <n v="8.5000000000000006E-2"/>
    <x v="2919"/>
    <d v="2014-08-05T14:52:09"/>
    <x v="1"/>
    <s v="plays"/>
  </r>
  <r>
    <x v="2"/>
    <s v="CA"/>
    <s v="CAD"/>
    <n v="1427306470"/>
    <n v="1424718070"/>
    <b v="0"/>
    <n v="13"/>
    <n v="51.615384615384613"/>
    <b v="0"/>
    <s v="theater/plays"/>
    <n v="0.26840000000000003"/>
    <x v="2920"/>
    <d v="2015-03-25T18:01:10"/>
    <x v="1"/>
    <s v="plays"/>
  </r>
  <r>
    <x v="0"/>
    <s v="US"/>
    <s v="USD"/>
    <n v="1411679804"/>
    <n v="1409087804"/>
    <b v="0"/>
    <n v="3"/>
    <n v="43"/>
    <b v="1"/>
    <s v="theater/musical"/>
    <n v="1.29"/>
    <x v="2921"/>
    <d v="2014-09-25T21:16:44"/>
    <x v="1"/>
    <s v="musical"/>
  </r>
  <r>
    <x v="0"/>
    <s v="GB"/>
    <s v="GBP"/>
    <n v="1431982727"/>
    <n v="1428094727"/>
    <b v="0"/>
    <n v="6"/>
    <n v="83.333333333333329"/>
    <b v="1"/>
    <s v="theater/musical"/>
    <n v="1"/>
    <x v="2922"/>
    <d v="2015-05-18T20:58:47"/>
    <x v="1"/>
    <s v="musical"/>
  </r>
  <r>
    <x v="0"/>
    <s v="US"/>
    <s v="USD"/>
    <n v="1422068400"/>
    <n v="1420774779"/>
    <b v="0"/>
    <n v="10"/>
    <n v="30"/>
    <b v="1"/>
    <s v="theater/musical"/>
    <n v="1"/>
    <x v="2923"/>
    <d v="2015-01-24T03:00:00"/>
    <x v="1"/>
    <s v="musical"/>
  </r>
  <r>
    <x v="0"/>
    <s v="US"/>
    <s v="USD"/>
    <n v="1431143940"/>
    <n v="1428585710"/>
    <b v="0"/>
    <n v="147"/>
    <n v="175.51020408163265"/>
    <b v="1"/>
    <s v="theater/musical"/>
    <n v="1.032"/>
    <x v="2924"/>
    <d v="2015-05-09T03:59:00"/>
    <x v="1"/>
    <s v="musical"/>
  </r>
  <r>
    <x v="0"/>
    <s v="US"/>
    <s v="USD"/>
    <n v="1410444068"/>
    <n v="1407852068"/>
    <b v="0"/>
    <n v="199"/>
    <n v="231.66175879396985"/>
    <b v="1"/>
    <s v="theater/musical"/>
    <n v="1.0244597777777777"/>
    <x v="2925"/>
    <d v="2014-09-11T14:01:08"/>
    <x v="1"/>
    <s v="musical"/>
  </r>
  <r>
    <x v="0"/>
    <s v="US"/>
    <s v="USD"/>
    <n v="1424715779"/>
    <n v="1423506179"/>
    <b v="0"/>
    <n v="50"/>
    <n v="75"/>
    <b v="1"/>
    <s v="theater/musical"/>
    <n v="1.25"/>
    <x v="2926"/>
    <d v="2015-02-23T18:22:59"/>
    <x v="1"/>
    <s v="musical"/>
  </r>
  <r>
    <x v="0"/>
    <s v="US"/>
    <s v="USD"/>
    <n v="1405400400"/>
    <n v="1402934629"/>
    <b v="0"/>
    <n v="21"/>
    <n v="112.14285714285714"/>
    <b v="1"/>
    <s v="theater/musical"/>
    <n v="1.3083333333333333"/>
    <x v="2927"/>
    <d v="2014-07-15T05:00:00"/>
    <x v="1"/>
    <s v="musical"/>
  </r>
  <r>
    <x v="0"/>
    <s v="US"/>
    <s v="USD"/>
    <n v="1457135846"/>
    <n v="1454543846"/>
    <b v="0"/>
    <n v="24"/>
    <n v="41.666666666666664"/>
    <b v="1"/>
    <s v="theater/musical"/>
    <n v="1"/>
    <x v="2928"/>
    <d v="2016-03-04T23:57:26"/>
    <x v="1"/>
    <s v="musical"/>
  </r>
  <r>
    <x v="0"/>
    <s v="US"/>
    <s v="USD"/>
    <n v="1401024758"/>
    <n v="1398432758"/>
    <b v="0"/>
    <n v="32"/>
    <n v="255.17343750000001"/>
    <b v="1"/>
    <s v="theater/musical"/>
    <n v="1.02069375"/>
    <x v="2929"/>
    <d v="2014-05-25T13:32:38"/>
    <x v="1"/>
    <s v="musical"/>
  </r>
  <r>
    <x v="0"/>
    <s v="GB"/>
    <s v="GBP"/>
    <n v="1431007264"/>
    <n v="1428415264"/>
    <b v="0"/>
    <n v="62"/>
    <n v="162.7741935483871"/>
    <b v="1"/>
    <s v="theater/musical"/>
    <n v="1.0092000000000001"/>
    <x v="2930"/>
    <d v="2015-05-07T14:01:04"/>
    <x v="1"/>
    <s v="musical"/>
  </r>
  <r>
    <x v="0"/>
    <s v="CA"/>
    <s v="CAD"/>
    <n v="1410761280"/>
    <n v="1408604363"/>
    <b v="0"/>
    <n v="9"/>
    <n v="88.333333333333329"/>
    <b v="1"/>
    <s v="theater/musical"/>
    <n v="1.06"/>
    <x v="2931"/>
    <d v="2014-09-15T06:08:00"/>
    <x v="1"/>
    <s v="musical"/>
  </r>
  <r>
    <x v="0"/>
    <s v="AU"/>
    <s v="AUD"/>
    <n v="1424516400"/>
    <n v="1421812637"/>
    <b v="0"/>
    <n v="38"/>
    <n v="85.736842105263165"/>
    <b v="1"/>
    <s v="theater/musical"/>
    <n v="1.0509677419354839"/>
    <x v="2932"/>
    <d v="2015-02-21T11:00:00"/>
    <x v="1"/>
    <s v="musical"/>
  </r>
  <r>
    <x v="0"/>
    <s v="US"/>
    <s v="USD"/>
    <n v="1465081053"/>
    <n v="1462489053"/>
    <b v="0"/>
    <n v="54"/>
    <n v="47.574074074074076"/>
    <b v="1"/>
    <s v="theater/musical"/>
    <n v="1.0276000000000001"/>
    <x v="2933"/>
    <d v="2016-06-04T22:57:33"/>
    <x v="1"/>
    <s v="musical"/>
  </r>
  <r>
    <x v="0"/>
    <s v="CA"/>
    <s v="CAD"/>
    <n v="1402845364"/>
    <n v="1400253364"/>
    <b v="0"/>
    <n v="37"/>
    <n v="72.972972972972968"/>
    <b v="1"/>
    <s v="theater/musical"/>
    <n v="1.08"/>
    <x v="2934"/>
    <d v="2014-06-15T15:16:04"/>
    <x v="1"/>
    <s v="musical"/>
  </r>
  <r>
    <x v="0"/>
    <s v="US"/>
    <s v="USD"/>
    <n v="1472490000"/>
    <n v="1467468008"/>
    <b v="0"/>
    <n v="39"/>
    <n v="90.538461538461533"/>
    <b v="1"/>
    <s v="theater/musical"/>
    <n v="1.0088571428571429"/>
    <x v="2935"/>
    <d v="2016-08-29T17:00:00"/>
    <x v="1"/>
    <s v="musical"/>
  </r>
  <r>
    <x v="0"/>
    <s v="US"/>
    <s v="USD"/>
    <n v="1413176340"/>
    <n v="1412091423"/>
    <b v="0"/>
    <n v="34"/>
    <n v="37.647058823529413"/>
    <b v="1"/>
    <s v="theater/musical"/>
    <n v="1.28"/>
    <x v="2936"/>
    <d v="2014-10-13T04:59:00"/>
    <x v="1"/>
    <s v="musical"/>
  </r>
  <r>
    <x v="0"/>
    <s v="GB"/>
    <s v="GBP"/>
    <n v="1405249113"/>
    <n v="1402657113"/>
    <b v="0"/>
    <n v="55"/>
    <n v="36.363636363636367"/>
    <b v="1"/>
    <s v="theater/musical"/>
    <n v="1.3333333333333333"/>
    <x v="2937"/>
    <d v="2014-07-13T10:58:33"/>
    <x v="1"/>
    <s v="musical"/>
  </r>
  <r>
    <x v="0"/>
    <s v="US"/>
    <s v="USD"/>
    <n v="1422636814"/>
    <n v="1420044814"/>
    <b v="0"/>
    <n v="32"/>
    <n v="126.71875"/>
    <b v="1"/>
    <s v="theater/musical"/>
    <n v="1.0137499999999999"/>
    <x v="2938"/>
    <d v="2015-01-30T16:53:34"/>
    <x v="1"/>
    <s v="musical"/>
  </r>
  <r>
    <x v="0"/>
    <s v="US"/>
    <s v="USD"/>
    <n v="1409187600"/>
    <n v="1406316312"/>
    <b v="0"/>
    <n v="25"/>
    <n v="329.2"/>
    <b v="1"/>
    <s v="theater/musical"/>
    <n v="1.0287500000000001"/>
    <x v="2939"/>
    <d v="2014-08-28T01:00:00"/>
    <x v="1"/>
    <s v="musical"/>
  </r>
  <r>
    <x v="0"/>
    <s v="US"/>
    <s v="USD"/>
    <n v="1421606018"/>
    <n v="1418150018"/>
    <b v="0"/>
    <n v="33"/>
    <n v="81.242424242424249"/>
    <b v="1"/>
    <s v="theater/musical"/>
    <n v="1.0724"/>
    <x v="2940"/>
    <d v="2015-01-18T18:33:38"/>
    <x v="1"/>
    <s v="musical"/>
  </r>
  <r>
    <x v="2"/>
    <s v="US"/>
    <s v="USD"/>
    <n v="1425250955"/>
    <n v="1422658955"/>
    <b v="0"/>
    <n v="1"/>
    <n v="1"/>
    <b v="0"/>
    <s v="theater/spaces"/>
    <n v="4.0000000000000003E-5"/>
    <x v="2941"/>
    <d v="2015-03-01T23:02:35"/>
    <x v="1"/>
    <s v="spaces"/>
  </r>
  <r>
    <x v="2"/>
    <s v="CA"/>
    <s v="CAD"/>
    <n v="1450297080"/>
    <n v="1448565459"/>
    <b v="0"/>
    <n v="202"/>
    <n v="202.22772277227722"/>
    <b v="0"/>
    <s v="theater/spaces"/>
    <n v="0.20424999999999999"/>
    <x v="2942"/>
    <d v="2015-12-16T20:18:00"/>
    <x v="1"/>
    <s v="spaces"/>
  </r>
  <r>
    <x v="2"/>
    <s v="US"/>
    <s v="USD"/>
    <n v="1428894380"/>
    <n v="1426302380"/>
    <b v="0"/>
    <n v="0"/>
    <s v=""/>
    <b v="0"/>
    <s v="theater/spaces"/>
    <n v="0"/>
    <x v="2943"/>
    <d v="2015-04-13T03:06:20"/>
    <x v="1"/>
    <s v="spaces"/>
  </r>
  <r>
    <x v="2"/>
    <s v="US"/>
    <s v="USD"/>
    <n v="1433714198"/>
    <n v="1431122198"/>
    <b v="0"/>
    <n v="1"/>
    <n v="100"/>
    <b v="0"/>
    <s v="theater/spaces"/>
    <n v="0.01"/>
    <x v="2944"/>
    <d v="2015-06-07T21:56:38"/>
    <x v="1"/>
    <s v="spaces"/>
  </r>
  <r>
    <x v="2"/>
    <s v="US"/>
    <s v="USD"/>
    <n v="1432437660"/>
    <n v="1429845660"/>
    <b v="0"/>
    <n v="0"/>
    <s v=""/>
    <b v="0"/>
    <s v="theater/spaces"/>
    <n v="0"/>
    <x v="2945"/>
    <d v="2015-05-24T03:21:00"/>
    <x v="1"/>
    <s v="spaces"/>
  </r>
  <r>
    <x v="2"/>
    <s v="GB"/>
    <s v="GBP"/>
    <n v="1471265092"/>
    <n v="1468673092"/>
    <b v="0"/>
    <n v="2"/>
    <n v="1"/>
    <b v="0"/>
    <s v="theater/spaces"/>
    <n v="1E-3"/>
    <x v="2946"/>
    <d v="2016-08-15T12:44:52"/>
    <x v="1"/>
    <s v="spaces"/>
  </r>
  <r>
    <x v="2"/>
    <s v="US"/>
    <s v="USD"/>
    <n v="1480007460"/>
    <n v="1475760567"/>
    <b v="0"/>
    <n v="13"/>
    <n v="82.461538461538467"/>
    <b v="0"/>
    <s v="theater/spaces"/>
    <n v="4.2880000000000001E-2"/>
    <x v="2947"/>
    <d v="2016-11-24T17:11:00"/>
    <x v="1"/>
    <s v="spaces"/>
  </r>
  <r>
    <x v="2"/>
    <s v="US"/>
    <s v="USD"/>
    <n v="1433259293"/>
    <n v="1428075293"/>
    <b v="0"/>
    <n v="9"/>
    <n v="2.6666666666666665"/>
    <b v="0"/>
    <s v="theater/spaces"/>
    <n v="4.8000000000000001E-5"/>
    <x v="2948"/>
    <d v="2015-06-02T15:34:53"/>
    <x v="1"/>
    <s v="spaces"/>
  </r>
  <r>
    <x v="2"/>
    <s v="US"/>
    <s v="USD"/>
    <n v="1447965917"/>
    <n v="1445370317"/>
    <b v="0"/>
    <n v="2"/>
    <n v="12.5"/>
    <b v="0"/>
    <s v="theater/spaces"/>
    <n v="2.5000000000000001E-2"/>
    <x v="2949"/>
    <d v="2015-11-19T20:45:17"/>
    <x v="1"/>
    <s v="spaces"/>
  </r>
  <r>
    <x v="2"/>
    <s v="US"/>
    <s v="USD"/>
    <n v="1453538752"/>
    <n v="1450946752"/>
    <b v="0"/>
    <n v="0"/>
    <s v=""/>
    <b v="0"/>
    <s v="theater/spaces"/>
    <n v="0"/>
    <x v="2950"/>
    <d v="2016-01-23T08:45:52"/>
    <x v="1"/>
    <s v="spaces"/>
  </r>
  <r>
    <x v="1"/>
    <s v="US"/>
    <s v="USD"/>
    <n v="1412536573"/>
    <n v="1408648573"/>
    <b v="0"/>
    <n v="58"/>
    <n v="18.896551724137932"/>
    <b v="0"/>
    <s v="theater/spaces"/>
    <n v="2.1919999999999999E-2"/>
    <x v="2951"/>
    <d v="2014-10-05T19:16:13"/>
    <x v="1"/>
    <s v="spaces"/>
  </r>
  <r>
    <x v="1"/>
    <s v="US"/>
    <s v="USD"/>
    <n v="1476676800"/>
    <n v="1473957239"/>
    <b v="0"/>
    <n v="8"/>
    <n v="200.625"/>
    <b v="0"/>
    <s v="theater/spaces"/>
    <n v="8.0250000000000002E-2"/>
    <x v="2952"/>
    <d v="2016-10-17T04:00:00"/>
    <x v="1"/>
    <s v="spaces"/>
  </r>
  <r>
    <x v="1"/>
    <s v="US"/>
    <s v="USD"/>
    <n v="1444330821"/>
    <n v="1441738821"/>
    <b v="0"/>
    <n v="3"/>
    <n v="201.66666666666666"/>
    <b v="0"/>
    <s v="theater/spaces"/>
    <n v="1.5125E-3"/>
    <x v="2953"/>
    <d v="2015-10-08T19:00:21"/>
    <x v="1"/>
    <s v="spaces"/>
  </r>
  <r>
    <x v="1"/>
    <s v="US"/>
    <s v="USD"/>
    <n v="1489669203"/>
    <n v="1487944803"/>
    <b v="0"/>
    <n v="0"/>
    <s v=""/>
    <b v="0"/>
    <s v="theater/spaces"/>
    <n v="0"/>
    <x v="2954"/>
    <d v="2017-03-16T13:00:03"/>
    <x v="1"/>
    <s v="spaces"/>
  </r>
  <r>
    <x v="1"/>
    <s v="US"/>
    <s v="USD"/>
    <n v="1434476849"/>
    <n v="1431884849"/>
    <b v="0"/>
    <n v="11"/>
    <n v="65"/>
    <b v="0"/>
    <s v="theater/spaces"/>
    <n v="0.59583333333333333"/>
    <x v="2955"/>
    <d v="2015-06-16T17:47:29"/>
    <x v="1"/>
    <s v="spaces"/>
  </r>
  <r>
    <x v="1"/>
    <s v="US"/>
    <s v="USD"/>
    <n v="1462402850"/>
    <n v="1459810850"/>
    <b v="0"/>
    <n v="20"/>
    <n v="66.099999999999994"/>
    <b v="0"/>
    <s v="theater/spaces"/>
    <n v="0.16734177215189874"/>
    <x v="2956"/>
    <d v="2016-05-04T23:00:50"/>
    <x v="1"/>
    <s v="spaces"/>
  </r>
  <r>
    <x v="1"/>
    <s v="US"/>
    <s v="USD"/>
    <n v="1427498172"/>
    <n v="1422317772"/>
    <b v="0"/>
    <n v="3"/>
    <n v="93.333333333333329"/>
    <b v="0"/>
    <s v="theater/spaces"/>
    <n v="1.8666666666666668E-2"/>
    <x v="2957"/>
    <d v="2015-03-27T23:16:12"/>
    <x v="1"/>
    <s v="spaces"/>
  </r>
  <r>
    <x v="1"/>
    <s v="US"/>
    <s v="USD"/>
    <n v="1462729317"/>
    <n v="1457548917"/>
    <b v="0"/>
    <n v="0"/>
    <s v=""/>
    <b v="0"/>
    <s v="theater/spaces"/>
    <n v="0"/>
    <x v="2958"/>
    <d v="2016-05-08T17:41:57"/>
    <x v="1"/>
    <s v="spaces"/>
  </r>
  <r>
    <x v="1"/>
    <s v="GB"/>
    <s v="GBP"/>
    <n v="1465258325"/>
    <n v="1462666325"/>
    <b v="0"/>
    <n v="0"/>
    <s v=""/>
    <b v="0"/>
    <s v="theater/spaces"/>
    <n v="0"/>
    <x v="2959"/>
    <d v="2016-06-07T00:12:05"/>
    <x v="1"/>
    <s v="spaces"/>
  </r>
  <r>
    <x v="1"/>
    <s v="US"/>
    <s v="USD"/>
    <n v="1410459023"/>
    <n v="1407867023"/>
    <b v="0"/>
    <n v="0"/>
    <s v=""/>
    <b v="0"/>
    <s v="theater/spaces"/>
    <n v="0"/>
    <x v="2960"/>
    <d v="2014-09-11T18:10:23"/>
    <x v="1"/>
    <s v="spaces"/>
  </r>
  <r>
    <x v="0"/>
    <s v="US"/>
    <s v="USD"/>
    <n v="1427342400"/>
    <n v="1424927159"/>
    <b v="0"/>
    <n v="108"/>
    <n v="50.75"/>
    <b v="1"/>
    <s v="theater/plays"/>
    <n v="1.0962000000000001"/>
    <x v="2961"/>
    <d v="2015-03-26T04:00:00"/>
    <x v="1"/>
    <s v="plays"/>
  </r>
  <r>
    <x v="0"/>
    <s v="US"/>
    <s v="USD"/>
    <n v="1425193140"/>
    <n v="1422769906"/>
    <b v="0"/>
    <n v="20"/>
    <n v="60.9"/>
    <b v="1"/>
    <s v="theater/plays"/>
    <n v="1.218"/>
    <x v="2962"/>
    <d v="2015-03-01T06:59:00"/>
    <x v="1"/>
    <s v="plays"/>
  </r>
  <r>
    <x v="0"/>
    <s v="US"/>
    <s v="USD"/>
    <n v="1435835824"/>
    <n v="1433243824"/>
    <b v="0"/>
    <n v="98"/>
    <n v="109.03061224489795"/>
    <b v="1"/>
    <s v="theater/plays"/>
    <n v="1.0685"/>
    <x v="2963"/>
    <d v="2015-07-02T11:17:04"/>
    <x v="1"/>
    <s v="plays"/>
  </r>
  <r>
    <x v="0"/>
    <s v="US"/>
    <s v="USD"/>
    <n v="1407360720"/>
    <n v="1404769819"/>
    <b v="0"/>
    <n v="196"/>
    <n v="25.692295918367346"/>
    <b v="1"/>
    <s v="theater/plays"/>
    <n v="1.0071379999999999"/>
    <x v="2964"/>
    <d v="2014-08-06T21:32:00"/>
    <x v="1"/>
    <s v="plays"/>
  </r>
  <r>
    <x v="0"/>
    <s v="US"/>
    <s v="USD"/>
    <n v="1436290233"/>
    <n v="1433698233"/>
    <b v="0"/>
    <n v="39"/>
    <n v="41.92307692307692"/>
    <b v="1"/>
    <s v="theater/plays"/>
    <n v="1.0900000000000001"/>
    <x v="2965"/>
    <d v="2015-07-07T17:30:33"/>
    <x v="1"/>
    <s v="plays"/>
  </r>
  <r>
    <x v="0"/>
    <s v="US"/>
    <s v="USD"/>
    <n v="1442425412"/>
    <n v="1439833412"/>
    <b v="0"/>
    <n v="128"/>
    <n v="88.7734375"/>
    <b v="1"/>
    <s v="theater/plays"/>
    <n v="1.1363000000000001"/>
    <x v="2966"/>
    <d v="2015-09-16T17:43:32"/>
    <x v="1"/>
    <s v="plays"/>
  </r>
  <r>
    <x v="0"/>
    <s v="US"/>
    <s v="USD"/>
    <n v="1425872692"/>
    <n v="1423284292"/>
    <b v="0"/>
    <n v="71"/>
    <n v="80.225352112676063"/>
    <b v="1"/>
    <s v="theater/plays"/>
    <n v="1.1392"/>
    <x v="2967"/>
    <d v="2015-03-09T03:44:52"/>
    <x v="1"/>
    <s v="plays"/>
  </r>
  <r>
    <x v="0"/>
    <s v="US"/>
    <s v="USD"/>
    <n v="1471406340"/>
    <n v="1470227660"/>
    <b v="0"/>
    <n v="47"/>
    <n v="78.936170212765958"/>
    <b v="1"/>
    <s v="theater/plays"/>
    <n v="1.06"/>
    <x v="2968"/>
    <d v="2016-08-17T03:59:00"/>
    <x v="1"/>
    <s v="plays"/>
  </r>
  <r>
    <x v="0"/>
    <s v="CA"/>
    <s v="CAD"/>
    <n v="1430693460"/>
    <n v="1428087153"/>
    <b v="0"/>
    <n v="17"/>
    <n v="95.588235294117652"/>
    <b v="1"/>
    <s v="theater/plays"/>
    <n v="1.625"/>
    <x v="2969"/>
    <d v="2015-05-03T22:51:00"/>
    <x v="1"/>
    <s v="plays"/>
  </r>
  <r>
    <x v="0"/>
    <s v="US"/>
    <s v="USD"/>
    <n v="1405699451"/>
    <n v="1403107451"/>
    <b v="0"/>
    <n v="91"/>
    <n v="69.890109890109883"/>
    <b v="1"/>
    <s v="theater/plays"/>
    <n v="1.06"/>
    <x v="2970"/>
    <d v="2014-07-18T16:04:11"/>
    <x v="1"/>
    <s v="plays"/>
  </r>
  <r>
    <x v="0"/>
    <s v="US"/>
    <s v="USD"/>
    <n v="1409500078"/>
    <n v="1406908078"/>
    <b v="0"/>
    <n v="43"/>
    <n v="74.534883720930239"/>
    <b v="1"/>
    <s v="theater/plays"/>
    <n v="1.0015624999999999"/>
    <x v="2971"/>
    <d v="2014-08-31T15:47:58"/>
    <x v="1"/>
    <s v="plays"/>
  </r>
  <r>
    <x v="0"/>
    <s v="US"/>
    <s v="USD"/>
    <n v="1480899600"/>
    <n v="1479609520"/>
    <b v="0"/>
    <n v="17"/>
    <n v="123.94117647058823"/>
    <b v="1"/>
    <s v="theater/plays"/>
    <n v="1.0535000000000001"/>
    <x v="2972"/>
    <d v="2016-12-05T01:00:00"/>
    <x v="1"/>
    <s v="plays"/>
  </r>
  <r>
    <x v="0"/>
    <s v="US"/>
    <s v="USD"/>
    <n v="1451620800"/>
    <n v="1449171508"/>
    <b v="0"/>
    <n v="33"/>
    <n v="264.84848484848487"/>
    <b v="1"/>
    <s v="theater/plays"/>
    <n v="1.748"/>
    <x v="2973"/>
    <d v="2016-01-01T04:00:00"/>
    <x v="1"/>
    <s v="plays"/>
  </r>
  <r>
    <x v="0"/>
    <s v="US"/>
    <s v="USD"/>
    <n v="1411695300"/>
    <n v="1409275671"/>
    <b v="0"/>
    <n v="87"/>
    <n v="58.620689655172413"/>
    <b v="1"/>
    <s v="theater/plays"/>
    <n v="1.02"/>
    <x v="2974"/>
    <d v="2014-09-26T01:35:00"/>
    <x v="1"/>
    <s v="plays"/>
  </r>
  <r>
    <x v="0"/>
    <s v="US"/>
    <s v="USD"/>
    <n v="1417057200"/>
    <n v="1414599886"/>
    <b v="0"/>
    <n v="113"/>
    <n v="70.884955752212392"/>
    <b v="1"/>
    <s v="theater/plays"/>
    <n v="1.00125"/>
    <x v="2975"/>
    <d v="2014-11-27T03:00:00"/>
    <x v="1"/>
    <s v="plays"/>
  </r>
  <r>
    <x v="0"/>
    <s v="GB"/>
    <s v="GBP"/>
    <n v="1457870400"/>
    <n v="1456421530"/>
    <b v="0"/>
    <n v="14"/>
    <n v="8.5714285714285712"/>
    <b v="1"/>
    <s v="theater/plays"/>
    <n v="1.7142857142857142"/>
    <x v="2976"/>
    <d v="2016-03-13T12:00:00"/>
    <x v="1"/>
    <s v="plays"/>
  </r>
  <r>
    <x v="0"/>
    <s v="US"/>
    <s v="USD"/>
    <n v="1427076840"/>
    <n v="1421960934"/>
    <b v="0"/>
    <n v="30"/>
    <n v="113.56666666666666"/>
    <b v="1"/>
    <s v="theater/plays"/>
    <n v="1.1356666666666666"/>
    <x v="2977"/>
    <d v="2015-03-23T02:14:00"/>
    <x v="1"/>
    <s v="plays"/>
  </r>
  <r>
    <x v="0"/>
    <s v="US"/>
    <s v="USD"/>
    <n v="1413784740"/>
    <n v="1412954547"/>
    <b v="0"/>
    <n v="16"/>
    <n v="60.6875"/>
    <b v="1"/>
    <s v="theater/plays"/>
    <n v="1.2946666666666666"/>
    <x v="2978"/>
    <d v="2014-10-20T05:59:00"/>
    <x v="1"/>
    <s v="plays"/>
  </r>
  <r>
    <x v="0"/>
    <s v="US"/>
    <s v="USD"/>
    <n v="1420524000"/>
    <n v="1419104823"/>
    <b v="0"/>
    <n v="46"/>
    <n v="110.21739130434783"/>
    <b v="1"/>
    <s v="theater/plays"/>
    <n v="1.014"/>
    <x v="2979"/>
    <d v="2015-01-06T06:00:00"/>
    <x v="1"/>
    <s v="plays"/>
  </r>
  <r>
    <x v="0"/>
    <s v="US"/>
    <s v="USD"/>
    <n v="1440381600"/>
    <n v="1438639130"/>
    <b v="0"/>
    <n v="24"/>
    <n v="136.45833333333334"/>
    <b v="1"/>
    <s v="theater/plays"/>
    <n v="1.0916666666666666"/>
    <x v="2980"/>
    <d v="2015-08-24T02:00:00"/>
    <x v="1"/>
    <s v="plays"/>
  </r>
  <r>
    <x v="0"/>
    <s v="IE"/>
    <s v="EUR"/>
    <n v="1443014756"/>
    <n v="1439126756"/>
    <b v="1"/>
    <n v="97"/>
    <n v="53.164948453608247"/>
    <b v="1"/>
    <s v="theater/spaces"/>
    <n v="1.28925"/>
    <x v="2981"/>
    <d v="2015-09-23T13:25:56"/>
    <x v="1"/>
    <s v="spaces"/>
  </r>
  <r>
    <x v="0"/>
    <s v="GB"/>
    <s v="GBP"/>
    <n v="1455208143"/>
    <n v="1452616143"/>
    <b v="1"/>
    <n v="59"/>
    <n v="86.491525423728817"/>
    <b v="1"/>
    <s v="theater/spaces"/>
    <n v="1.0206"/>
    <x v="2982"/>
    <d v="2016-02-11T16:29:03"/>
    <x v="1"/>
    <s v="spaces"/>
  </r>
  <r>
    <x v="0"/>
    <s v="US"/>
    <s v="USD"/>
    <n v="1415722236"/>
    <n v="1410534636"/>
    <b v="1"/>
    <n v="1095"/>
    <n v="155.23827397260274"/>
    <b v="1"/>
    <s v="theater/spaces"/>
    <n v="1.465395775862069"/>
    <x v="2983"/>
    <d v="2014-11-11T16:10:36"/>
    <x v="1"/>
    <s v="spaces"/>
  </r>
  <r>
    <x v="0"/>
    <s v="US"/>
    <s v="USD"/>
    <n v="1472020881"/>
    <n v="1469428881"/>
    <b v="1"/>
    <n v="218"/>
    <n v="115.08256880733946"/>
    <b v="1"/>
    <s v="theater/spaces"/>
    <n v="1.00352"/>
    <x v="2984"/>
    <d v="2016-08-24T06:41:21"/>
    <x v="1"/>
    <s v="spaces"/>
  </r>
  <r>
    <x v="0"/>
    <s v="NZ"/>
    <s v="NZD"/>
    <n v="1477886400"/>
    <n v="1476228128"/>
    <b v="0"/>
    <n v="111"/>
    <n v="109.5945945945946"/>
    <b v="1"/>
    <s v="theater/spaces"/>
    <n v="1.2164999999999999"/>
    <x v="2985"/>
    <d v="2016-10-31T04:00:00"/>
    <x v="1"/>
    <s v="spaces"/>
  </r>
  <r>
    <x v="0"/>
    <s v="GB"/>
    <s v="GBP"/>
    <n v="1462100406"/>
    <n v="1456920006"/>
    <b v="0"/>
    <n v="56"/>
    <n v="45.214285714285715"/>
    <b v="1"/>
    <s v="theater/spaces"/>
    <n v="1.0549999999999999"/>
    <x v="2986"/>
    <d v="2016-05-01T11:00:06"/>
    <x v="1"/>
    <s v="spaces"/>
  </r>
  <r>
    <x v="0"/>
    <s v="US"/>
    <s v="USD"/>
    <n v="1476316800"/>
    <n v="1473837751"/>
    <b v="0"/>
    <n v="265"/>
    <n v="104.15169811320754"/>
    <b v="1"/>
    <s v="theater/spaces"/>
    <n v="1.1040080000000001"/>
    <x v="2987"/>
    <d v="2016-10-13T00:00:00"/>
    <x v="1"/>
    <s v="spaces"/>
  </r>
  <r>
    <x v="0"/>
    <s v="GB"/>
    <s v="GBP"/>
    <n v="1466412081"/>
    <n v="1463820081"/>
    <b v="0"/>
    <n v="28"/>
    <n v="35.714285714285715"/>
    <b v="1"/>
    <s v="theater/spaces"/>
    <n v="1"/>
    <x v="2988"/>
    <d v="2016-06-20T08:41:21"/>
    <x v="1"/>
    <s v="spaces"/>
  </r>
  <r>
    <x v="0"/>
    <s v="US"/>
    <s v="USD"/>
    <n v="1450673940"/>
    <n v="1448756962"/>
    <b v="0"/>
    <n v="364"/>
    <n v="96.997252747252745"/>
    <b v="1"/>
    <s v="theater/spaces"/>
    <n v="1.76535"/>
    <x v="2989"/>
    <d v="2015-12-21T04:59:00"/>
    <x v="1"/>
    <s v="spaces"/>
  </r>
  <r>
    <x v="0"/>
    <s v="US"/>
    <s v="USD"/>
    <n v="1452174420"/>
    <n v="1449150420"/>
    <b v="0"/>
    <n v="27"/>
    <n v="370.37037037037038"/>
    <b v="1"/>
    <s v="theater/spaces"/>
    <n v="1"/>
    <x v="2990"/>
    <d v="2016-01-07T13:47:00"/>
    <x v="1"/>
    <s v="spaces"/>
  </r>
  <r>
    <x v="0"/>
    <s v="US"/>
    <s v="USD"/>
    <n v="1485547530"/>
    <n v="1483646730"/>
    <b v="0"/>
    <n v="93"/>
    <n v="94.408602150537632"/>
    <b v="1"/>
    <s v="theater/spaces"/>
    <n v="1.0329411764705883"/>
    <x v="2991"/>
    <d v="2017-01-27T20:05:30"/>
    <x v="1"/>
    <s v="spaces"/>
  </r>
  <r>
    <x v="0"/>
    <s v="US"/>
    <s v="USD"/>
    <n v="1476037510"/>
    <n v="1473445510"/>
    <b v="0"/>
    <n v="64"/>
    <n v="48.984375"/>
    <b v="1"/>
    <s v="theater/spaces"/>
    <n v="1.0449999999999999"/>
    <x v="2992"/>
    <d v="2016-10-09T18:25:10"/>
    <x v="1"/>
    <s v="spaces"/>
  </r>
  <r>
    <x v="0"/>
    <s v="US"/>
    <s v="USD"/>
    <n v="1455998867"/>
    <n v="1453406867"/>
    <b v="0"/>
    <n v="22"/>
    <n v="45.590909090909093"/>
    <b v="1"/>
    <s v="theater/spaces"/>
    <n v="1.0029999999999999"/>
    <x v="2993"/>
    <d v="2016-02-20T20:07:47"/>
    <x v="1"/>
    <s v="spaces"/>
  </r>
  <r>
    <x v="0"/>
    <s v="GB"/>
    <s v="GBP"/>
    <n v="1412335772"/>
    <n v="1409743772"/>
    <b v="0"/>
    <n v="59"/>
    <n v="23.275254237288134"/>
    <b v="1"/>
    <s v="theater/spaces"/>
    <n v="4.577466666666667"/>
    <x v="2994"/>
    <d v="2014-10-03T11:29:32"/>
    <x v="1"/>
    <s v="spaces"/>
  </r>
  <r>
    <x v="0"/>
    <s v="US"/>
    <s v="USD"/>
    <n v="1484841471"/>
    <n v="1482249471"/>
    <b v="0"/>
    <n v="249"/>
    <n v="63.2289156626506"/>
    <b v="1"/>
    <s v="theater/spaces"/>
    <n v="1.0496000000000001"/>
    <x v="2995"/>
    <d v="2017-01-19T15:57:51"/>
    <x v="1"/>
    <s v="spaces"/>
  </r>
  <r>
    <x v="0"/>
    <s v="US"/>
    <s v="USD"/>
    <n v="1432677240"/>
    <n v="1427493240"/>
    <b v="0"/>
    <n v="392"/>
    <n v="153.5204081632653"/>
    <b v="1"/>
    <s v="theater/spaces"/>
    <n v="1.7194285714285715"/>
    <x v="2996"/>
    <d v="2015-05-26T21:54:00"/>
    <x v="1"/>
    <s v="spaces"/>
  </r>
  <r>
    <x v="0"/>
    <s v="US"/>
    <s v="USD"/>
    <n v="1488171540"/>
    <n v="1486661793"/>
    <b v="0"/>
    <n v="115"/>
    <n v="90.2"/>
    <b v="1"/>
    <s v="theater/spaces"/>
    <n v="1.0373000000000001"/>
    <x v="2997"/>
    <d v="2017-02-27T04:59:00"/>
    <x v="1"/>
    <s v="spaces"/>
  </r>
  <r>
    <x v="0"/>
    <s v="US"/>
    <s v="USD"/>
    <n v="1402892700"/>
    <n v="1400474329"/>
    <b v="0"/>
    <n v="433"/>
    <n v="118.97113163972287"/>
    <b v="1"/>
    <s v="theater/spaces"/>
    <n v="1.0302899999999999"/>
    <x v="2998"/>
    <d v="2014-06-16T04:25:00"/>
    <x v="1"/>
    <s v="spaces"/>
  </r>
  <r>
    <x v="0"/>
    <s v="US"/>
    <s v="USD"/>
    <n v="1488333600"/>
    <n v="1487094360"/>
    <b v="0"/>
    <n v="20"/>
    <n v="80.25"/>
    <b v="1"/>
    <s v="theater/spaces"/>
    <n v="1.1888888888888889"/>
    <x v="2999"/>
    <d v="2017-03-01T02:00:00"/>
    <x v="1"/>
    <s v="spaces"/>
  </r>
  <r>
    <x v="0"/>
    <s v="US"/>
    <s v="USD"/>
    <n v="1485885600"/>
    <n v="1484682670"/>
    <b v="0"/>
    <n v="8"/>
    <n v="62.5"/>
    <b v="1"/>
    <s v="theater/spaces"/>
    <n v="1"/>
    <x v="3000"/>
    <d v="2017-01-31T18:00:00"/>
    <x v="1"/>
    <s v="spaces"/>
  </r>
  <r>
    <x v="0"/>
    <s v="US"/>
    <s v="USD"/>
    <n v="1468445382"/>
    <n v="1465853382"/>
    <b v="0"/>
    <n v="175"/>
    <n v="131.37719999999999"/>
    <b v="1"/>
    <s v="theater/spaces"/>
    <n v="3.1869988910451896"/>
    <x v="3001"/>
    <d v="2016-07-13T21:29:42"/>
    <x v="1"/>
    <s v="spaces"/>
  </r>
  <r>
    <x v="0"/>
    <s v="US"/>
    <s v="USD"/>
    <n v="1356552252"/>
    <n v="1353960252"/>
    <b v="0"/>
    <n v="104"/>
    <n v="73.032980769230775"/>
    <b v="1"/>
    <s v="theater/spaces"/>
    <n v="1.0850614285714286"/>
    <x v="3002"/>
    <d v="2012-12-26T20:04:12"/>
    <x v="1"/>
    <s v="spaces"/>
  </r>
  <r>
    <x v="0"/>
    <s v="US"/>
    <s v="USD"/>
    <n v="1456811940"/>
    <n v="1454098976"/>
    <b v="0"/>
    <n v="17"/>
    <n v="178.52941176470588"/>
    <b v="1"/>
    <s v="theater/spaces"/>
    <n v="1.0116666666666667"/>
    <x v="3003"/>
    <d v="2016-03-01T05:59:00"/>
    <x v="1"/>
    <s v="spaces"/>
  </r>
  <r>
    <x v="0"/>
    <s v="US"/>
    <s v="USD"/>
    <n v="1416089324"/>
    <n v="1413493724"/>
    <b v="0"/>
    <n v="277"/>
    <n v="162.90974729241879"/>
    <b v="1"/>
    <s v="theater/spaces"/>
    <n v="1.12815"/>
    <x v="3004"/>
    <d v="2014-11-15T22:08:44"/>
    <x v="1"/>
    <s v="spaces"/>
  </r>
  <r>
    <x v="0"/>
    <s v="US"/>
    <s v="USD"/>
    <n v="1412611905"/>
    <n v="1410019905"/>
    <b v="0"/>
    <n v="118"/>
    <n v="108.24237288135593"/>
    <b v="1"/>
    <s v="theater/spaces"/>
    <n v="1.2049622641509434"/>
    <x v="3005"/>
    <d v="2014-10-06T16:11:45"/>
    <x v="1"/>
    <s v="spaces"/>
  </r>
  <r>
    <x v="0"/>
    <s v="CA"/>
    <s v="CAD"/>
    <n v="1418580591"/>
    <n v="1415988591"/>
    <b v="0"/>
    <n v="97"/>
    <n v="88.865979381443296"/>
    <b v="1"/>
    <s v="theater/spaces"/>
    <n v="1.0774999999999999"/>
    <x v="3006"/>
    <d v="2014-12-14T18:09:51"/>
    <x v="1"/>
    <s v="spaces"/>
  </r>
  <r>
    <x v="0"/>
    <s v="US"/>
    <s v="USD"/>
    <n v="1429938683"/>
    <n v="1428124283"/>
    <b v="0"/>
    <n v="20"/>
    <n v="54"/>
    <b v="1"/>
    <s v="theater/spaces"/>
    <n v="1.8"/>
    <x v="3007"/>
    <d v="2015-04-25T05:11:23"/>
    <x v="1"/>
    <s v="spaces"/>
  </r>
  <r>
    <x v="0"/>
    <s v="US"/>
    <s v="USD"/>
    <n v="1453352719"/>
    <n v="1450760719"/>
    <b v="0"/>
    <n v="26"/>
    <n v="116.73076923076923"/>
    <b v="1"/>
    <s v="theater/spaces"/>
    <n v="1.0116666666666667"/>
    <x v="3008"/>
    <d v="2016-01-21T05:05:19"/>
    <x v="1"/>
    <s v="spaces"/>
  </r>
  <r>
    <x v="0"/>
    <s v="US"/>
    <s v="USD"/>
    <n v="1417012840"/>
    <n v="1414417240"/>
    <b v="0"/>
    <n v="128"/>
    <n v="233.8984375"/>
    <b v="1"/>
    <s v="theater/spaces"/>
    <n v="1.19756"/>
    <x v="3009"/>
    <d v="2014-11-26T14:40:40"/>
    <x v="1"/>
    <s v="spaces"/>
  </r>
  <r>
    <x v="0"/>
    <s v="US"/>
    <s v="USD"/>
    <n v="1424548719"/>
    <n v="1419364719"/>
    <b v="0"/>
    <n v="15"/>
    <n v="158"/>
    <b v="1"/>
    <s v="theater/spaces"/>
    <n v="1.58"/>
    <x v="3010"/>
    <d v="2015-02-21T19:58:39"/>
    <x v="1"/>
    <s v="spaces"/>
  </r>
  <r>
    <x v="0"/>
    <s v="ES"/>
    <s v="EUR"/>
    <n v="1450911540"/>
    <n v="1448536516"/>
    <b v="0"/>
    <n v="25"/>
    <n v="14.84"/>
    <b v="1"/>
    <s v="theater/spaces"/>
    <n v="1.2366666666666666"/>
    <x v="3011"/>
    <d v="2015-12-23T22:59:00"/>
    <x v="1"/>
    <s v="spaces"/>
  </r>
  <r>
    <x v="0"/>
    <s v="US"/>
    <s v="USD"/>
    <n v="1423587130"/>
    <n v="1421772730"/>
    <b v="0"/>
    <n v="55"/>
    <n v="85.181818181818187"/>
    <b v="1"/>
    <s v="theater/spaces"/>
    <n v="1.1712499999999999"/>
    <x v="3012"/>
    <d v="2015-02-10T16:52:10"/>
    <x v="1"/>
    <s v="spaces"/>
  </r>
  <r>
    <x v="0"/>
    <s v="US"/>
    <s v="USD"/>
    <n v="1434917049"/>
    <n v="1432325049"/>
    <b v="0"/>
    <n v="107"/>
    <n v="146.69158878504672"/>
    <b v="1"/>
    <s v="theater/spaces"/>
    <n v="1.5696000000000001"/>
    <x v="3013"/>
    <d v="2015-06-21T20:04:09"/>
    <x v="1"/>
    <s v="spaces"/>
  </r>
  <r>
    <x v="0"/>
    <s v="US"/>
    <s v="USD"/>
    <n v="1415163600"/>
    <n v="1412737080"/>
    <b v="0"/>
    <n v="557"/>
    <n v="50.764811490125673"/>
    <b v="1"/>
    <s v="theater/spaces"/>
    <n v="1.13104"/>
    <x v="3014"/>
    <d v="2014-11-05T05:00:00"/>
    <x v="1"/>
    <s v="spaces"/>
  </r>
  <r>
    <x v="0"/>
    <s v="US"/>
    <s v="USD"/>
    <n v="1402459200"/>
    <n v="1401125238"/>
    <b v="0"/>
    <n v="40"/>
    <n v="87.7"/>
    <b v="1"/>
    <s v="theater/spaces"/>
    <n v="1.0317647058823529"/>
    <x v="3015"/>
    <d v="2014-06-11T04:00:00"/>
    <x v="1"/>
    <s v="spaces"/>
  </r>
  <r>
    <x v="0"/>
    <s v="US"/>
    <s v="USD"/>
    <n v="1405688952"/>
    <n v="1400504952"/>
    <b v="0"/>
    <n v="36"/>
    <n v="242.27777777777777"/>
    <b v="1"/>
    <s v="theater/spaces"/>
    <n v="1.0261176470588236"/>
    <x v="3016"/>
    <d v="2014-07-18T13:09:12"/>
    <x v="1"/>
    <s v="spaces"/>
  </r>
  <r>
    <x v="0"/>
    <s v="US"/>
    <s v="USD"/>
    <n v="1408566243"/>
    <n v="1405974243"/>
    <b v="0"/>
    <n v="159"/>
    <n v="146.44654088050314"/>
    <b v="1"/>
    <s v="theater/spaces"/>
    <n v="1.0584090909090909"/>
    <x v="3017"/>
    <d v="2014-08-20T20:24:03"/>
    <x v="1"/>
    <s v="spaces"/>
  </r>
  <r>
    <x v="0"/>
    <s v="FR"/>
    <s v="EUR"/>
    <n v="1437429600"/>
    <n v="1433747376"/>
    <b v="0"/>
    <n v="41"/>
    <n v="103.17073170731707"/>
    <b v="1"/>
    <s v="theater/spaces"/>
    <n v="1.0071428571428571"/>
    <x v="3018"/>
    <d v="2015-07-20T22:00:00"/>
    <x v="1"/>
    <s v="spaces"/>
  </r>
  <r>
    <x v="0"/>
    <s v="US"/>
    <s v="USD"/>
    <n v="1401159600"/>
    <n v="1398801620"/>
    <b v="0"/>
    <n v="226"/>
    <n v="80.464601769911511"/>
    <b v="1"/>
    <s v="theater/spaces"/>
    <n v="1.2123333333333333"/>
    <x v="3019"/>
    <d v="2014-05-27T03:00:00"/>
    <x v="1"/>
    <s v="spaces"/>
  </r>
  <r>
    <x v="0"/>
    <s v="US"/>
    <s v="USD"/>
    <n v="1439583533"/>
    <n v="1434399533"/>
    <b v="0"/>
    <n v="30"/>
    <n v="234.66666666666666"/>
    <b v="1"/>
    <s v="theater/spaces"/>
    <n v="1.0057142857142858"/>
    <x v="3020"/>
    <d v="2015-08-14T20:18:53"/>
    <x v="1"/>
    <s v="spaces"/>
  </r>
  <r>
    <x v="0"/>
    <s v="US"/>
    <s v="USD"/>
    <n v="1479794340"/>
    <n v="1476715869"/>
    <b v="0"/>
    <n v="103"/>
    <n v="50.689320388349515"/>
    <b v="1"/>
    <s v="theater/spaces"/>
    <n v="1.1602222222222223"/>
    <x v="3021"/>
    <d v="2016-11-22T05:59:00"/>
    <x v="1"/>
    <s v="spaces"/>
  </r>
  <r>
    <x v="0"/>
    <s v="US"/>
    <s v="USD"/>
    <n v="1472338409"/>
    <n v="1468450409"/>
    <b v="0"/>
    <n v="62"/>
    <n v="162.70967741935485"/>
    <b v="1"/>
    <s v="theater/spaces"/>
    <n v="1.0087999999999999"/>
    <x v="3022"/>
    <d v="2016-08-27T22:53:29"/>
    <x v="1"/>
    <s v="spaces"/>
  </r>
  <r>
    <x v="0"/>
    <s v="GB"/>
    <s v="GBP"/>
    <n v="1434039186"/>
    <n v="1430151186"/>
    <b v="0"/>
    <n v="6"/>
    <n v="120.16666666666667"/>
    <b v="1"/>
    <s v="theater/spaces"/>
    <n v="1.03"/>
    <x v="3023"/>
    <d v="2015-06-11T16:13:06"/>
    <x v="1"/>
    <s v="spaces"/>
  </r>
  <r>
    <x v="0"/>
    <s v="US"/>
    <s v="USD"/>
    <n v="1349567475"/>
    <n v="1346975475"/>
    <b v="0"/>
    <n v="182"/>
    <n v="67.697802197802204"/>
    <b v="1"/>
    <s v="theater/spaces"/>
    <n v="2.4641999999999999"/>
    <x v="3024"/>
    <d v="2012-10-06T23:51:15"/>
    <x v="1"/>
    <s v="spaces"/>
  </r>
  <r>
    <x v="0"/>
    <s v="GB"/>
    <s v="GBP"/>
    <n v="1401465600"/>
    <n v="1399032813"/>
    <b v="0"/>
    <n v="145"/>
    <n v="52.103448275862071"/>
    <b v="1"/>
    <s v="theater/spaces"/>
    <n v="3.0219999999999998"/>
    <x v="3025"/>
    <d v="2014-05-30T16:00:00"/>
    <x v="1"/>
    <s v="spaces"/>
  </r>
  <r>
    <x v="0"/>
    <s v="GB"/>
    <s v="GBP"/>
    <n v="1488538892"/>
    <n v="1487329292"/>
    <b v="0"/>
    <n v="25"/>
    <n v="51.6"/>
    <b v="1"/>
    <s v="theater/spaces"/>
    <n v="1.4333333333333333"/>
    <x v="3026"/>
    <d v="2017-03-03T11:01:32"/>
    <x v="1"/>
    <s v="spaces"/>
  </r>
  <r>
    <x v="0"/>
    <s v="US"/>
    <s v="USD"/>
    <n v="1426866851"/>
    <n v="1424278451"/>
    <b v="0"/>
    <n v="320"/>
    <n v="164.3"/>
    <b v="1"/>
    <s v="theater/spaces"/>
    <n v="1.3144"/>
    <x v="3027"/>
    <d v="2015-03-20T15:54:11"/>
    <x v="1"/>
    <s v="spaces"/>
  </r>
  <r>
    <x v="0"/>
    <s v="US"/>
    <s v="USD"/>
    <n v="1471242025"/>
    <n v="1468650025"/>
    <b v="0"/>
    <n v="99"/>
    <n v="84.858585858585855"/>
    <b v="1"/>
    <s v="theater/spaces"/>
    <n v="1.6801999999999999"/>
    <x v="3028"/>
    <d v="2016-08-15T06:20:25"/>
    <x v="1"/>
    <s v="spaces"/>
  </r>
  <r>
    <x v="0"/>
    <s v="US"/>
    <s v="USD"/>
    <n v="1416285300"/>
    <n v="1413824447"/>
    <b v="0"/>
    <n v="348"/>
    <n v="94.548850574712645"/>
    <b v="1"/>
    <s v="theater/spaces"/>
    <n v="1.0967666666666667"/>
    <x v="3029"/>
    <d v="2014-11-18T04:35:00"/>
    <x v="1"/>
    <s v="spaces"/>
  </r>
  <r>
    <x v="0"/>
    <s v="US"/>
    <s v="USD"/>
    <n v="1442426171"/>
    <n v="1439834171"/>
    <b v="0"/>
    <n v="41"/>
    <n v="45.536585365853661"/>
    <b v="1"/>
    <s v="theater/spaces"/>
    <n v="1.0668571428571429"/>
    <x v="3030"/>
    <d v="2015-09-16T17:56:11"/>
    <x v="1"/>
    <s v="spaces"/>
  </r>
  <r>
    <x v="0"/>
    <s v="US"/>
    <s v="USD"/>
    <n v="1476479447"/>
    <n v="1471295447"/>
    <b v="0"/>
    <n v="29"/>
    <n v="51.724137931034484"/>
    <b v="1"/>
    <s v="theater/spaces"/>
    <n v="1"/>
    <x v="3031"/>
    <d v="2016-10-14T21:10:47"/>
    <x v="1"/>
    <s v="spaces"/>
  </r>
  <r>
    <x v="0"/>
    <s v="US"/>
    <s v="USD"/>
    <n v="1441933459"/>
    <n v="1439341459"/>
    <b v="0"/>
    <n v="25"/>
    <n v="50.88"/>
    <b v="1"/>
    <s v="theater/spaces"/>
    <n v="1.272"/>
    <x v="3032"/>
    <d v="2015-09-11T01:04:19"/>
    <x v="1"/>
    <s v="spaces"/>
  </r>
  <r>
    <x v="0"/>
    <s v="US"/>
    <s v="USD"/>
    <n v="1471487925"/>
    <n v="1468895925"/>
    <b v="0"/>
    <n v="23"/>
    <n v="191.13043478260869"/>
    <b v="1"/>
    <s v="theater/spaces"/>
    <n v="1.4653333333333334"/>
    <x v="3033"/>
    <d v="2016-08-18T02:38:45"/>
    <x v="1"/>
    <s v="spaces"/>
  </r>
  <r>
    <x v="0"/>
    <s v="US"/>
    <s v="USD"/>
    <n v="1477972740"/>
    <n v="1475326255"/>
    <b v="0"/>
    <n v="1260"/>
    <n v="89.314285714285717"/>
    <b v="1"/>
    <s v="theater/spaces"/>
    <n v="1.1253599999999999"/>
    <x v="3034"/>
    <d v="2016-11-01T03:59:00"/>
    <x v="1"/>
    <s v="spaces"/>
  </r>
  <r>
    <x v="0"/>
    <s v="US"/>
    <s v="USD"/>
    <n v="1367674009"/>
    <n v="1365082009"/>
    <b v="0"/>
    <n v="307"/>
    <n v="88.588631921824103"/>
    <b v="1"/>
    <s v="theater/spaces"/>
    <n v="1.0878684000000001"/>
    <x v="3035"/>
    <d v="2013-05-04T13:26:49"/>
    <x v="1"/>
    <s v="spaces"/>
  </r>
  <r>
    <x v="0"/>
    <s v="US"/>
    <s v="USD"/>
    <n v="1376654340"/>
    <n v="1373568644"/>
    <b v="0"/>
    <n v="329"/>
    <n v="96.300911854103347"/>
    <b v="1"/>
    <s v="theater/spaces"/>
    <n v="1.26732"/>
    <x v="3036"/>
    <d v="2013-08-16T11:59:00"/>
    <x v="1"/>
    <s v="spaces"/>
  </r>
  <r>
    <x v="0"/>
    <s v="US"/>
    <s v="USD"/>
    <n v="1285995540"/>
    <n v="1279574773"/>
    <b v="0"/>
    <n v="32"/>
    <n v="33.3125"/>
    <b v="1"/>
    <s v="theater/spaces"/>
    <n v="2.1320000000000001"/>
    <x v="3037"/>
    <d v="2010-10-02T04:59:00"/>
    <x v="1"/>
    <s v="spaces"/>
  </r>
  <r>
    <x v="0"/>
    <s v="US"/>
    <s v="USD"/>
    <n v="1457071397"/>
    <n v="1451887397"/>
    <b v="0"/>
    <n v="27"/>
    <n v="37.222222222222221"/>
    <b v="1"/>
    <s v="theater/spaces"/>
    <n v="1.0049999999999999"/>
    <x v="3038"/>
    <d v="2016-03-04T06:03:17"/>
    <x v="1"/>
    <s v="spaces"/>
  </r>
  <r>
    <x v="0"/>
    <s v="US"/>
    <s v="USD"/>
    <n v="1388303940"/>
    <n v="1386011038"/>
    <b v="0"/>
    <n v="236"/>
    <n v="92.130423728813554"/>
    <b v="1"/>
    <s v="theater/spaces"/>
    <n v="1.0871389999999999"/>
    <x v="3039"/>
    <d v="2013-12-29T07:59:00"/>
    <x v="1"/>
    <s v="spaces"/>
  </r>
  <r>
    <x v="0"/>
    <s v="US"/>
    <s v="USD"/>
    <n v="1435359600"/>
    <n v="1434999621"/>
    <b v="0"/>
    <n v="42"/>
    <n v="76.785714285714292"/>
    <b v="1"/>
    <s v="theater/spaces"/>
    <n v="1.075"/>
    <x v="3040"/>
    <d v="2015-06-26T23:00:00"/>
    <x v="1"/>
    <s v="spaces"/>
  </r>
  <r>
    <x v="0"/>
    <s v="US"/>
    <s v="USD"/>
    <n v="1453323048"/>
    <n v="1450731048"/>
    <b v="0"/>
    <n v="95"/>
    <n v="96.526315789473685"/>
    <b v="1"/>
    <s v="theater/spaces"/>
    <n v="1.1048192771084338"/>
    <x v="3041"/>
    <d v="2016-01-20T20:50:48"/>
    <x v="1"/>
    <s v="spaces"/>
  </r>
  <r>
    <x v="0"/>
    <s v="GB"/>
    <s v="GBP"/>
    <n v="1444149047"/>
    <n v="1441557047"/>
    <b v="0"/>
    <n v="37"/>
    <n v="51.891891891891895"/>
    <b v="1"/>
    <s v="theater/spaces"/>
    <n v="1.28"/>
    <x v="3042"/>
    <d v="2015-10-06T16:30:47"/>
    <x v="1"/>
    <s v="spaces"/>
  </r>
  <r>
    <x v="0"/>
    <s v="CA"/>
    <s v="CAD"/>
    <n v="1429152600"/>
    <n v="1426815699"/>
    <b v="0"/>
    <n v="128"/>
    <n v="128.9140625"/>
    <b v="1"/>
    <s v="theater/spaces"/>
    <n v="1.1000666666666667"/>
    <x v="3043"/>
    <d v="2015-04-16T02:50:00"/>
    <x v="1"/>
    <s v="spaces"/>
  </r>
  <r>
    <x v="0"/>
    <s v="US"/>
    <s v="USD"/>
    <n v="1454433998"/>
    <n v="1453137998"/>
    <b v="0"/>
    <n v="156"/>
    <n v="84.108974358974365"/>
    <b v="1"/>
    <s v="theater/spaces"/>
    <n v="1.0934166666666667"/>
    <x v="3044"/>
    <d v="2016-02-02T17:26:38"/>
    <x v="1"/>
    <s v="spaces"/>
  </r>
  <r>
    <x v="0"/>
    <s v="US"/>
    <s v="USD"/>
    <n v="1408679055"/>
    <n v="1406087055"/>
    <b v="0"/>
    <n v="64"/>
    <n v="82.941562500000003"/>
    <b v="1"/>
    <s v="theater/spaces"/>
    <n v="1.3270650000000002"/>
    <x v="3045"/>
    <d v="2014-08-22T03:44:15"/>
    <x v="1"/>
    <s v="spaces"/>
  </r>
  <r>
    <x v="0"/>
    <s v="US"/>
    <s v="USD"/>
    <n v="1410324720"/>
    <n v="1407784586"/>
    <b v="0"/>
    <n v="58"/>
    <n v="259.94827586206895"/>
    <b v="1"/>
    <s v="theater/spaces"/>
    <n v="1.9084810126582279"/>
    <x v="3046"/>
    <d v="2014-09-10T04:52:00"/>
    <x v="1"/>
    <s v="spaces"/>
  </r>
  <r>
    <x v="0"/>
    <s v="US"/>
    <s v="USD"/>
    <n v="1461762960"/>
    <n v="1457999054"/>
    <b v="0"/>
    <n v="20"/>
    <n v="37.25"/>
    <b v="1"/>
    <s v="theater/spaces"/>
    <n v="1.49"/>
    <x v="3047"/>
    <d v="2016-04-27T13:16:00"/>
    <x v="1"/>
    <s v="spaces"/>
  </r>
  <r>
    <x v="0"/>
    <s v="US"/>
    <s v="USD"/>
    <n v="1420060920"/>
    <n v="1417556262"/>
    <b v="0"/>
    <n v="47"/>
    <n v="177.02127659574469"/>
    <b v="1"/>
    <s v="theater/spaces"/>
    <n v="1.6639999999999999"/>
    <x v="3048"/>
    <d v="2014-12-31T21:22:00"/>
    <x v="1"/>
    <s v="spaces"/>
  </r>
  <r>
    <x v="0"/>
    <s v="US"/>
    <s v="USD"/>
    <n v="1434241255"/>
    <n v="1431649255"/>
    <b v="0"/>
    <n v="54"/>
    <n v="74.074074074074076"/>
    <b v="1"/>
    <s v="theater/spaces"/>
    <n v="1.0666666666666667"/>
    <x v="3049"/>
    <d v="2015-06-14T00:20:55"/>
    <x v="1"/>
    <s v="spaces"/>
  </r>
  <r>
    <x v="0"/>
    <s v="US"/>
    <s v="USD"/>
    <n v="1462420960"/>
    <n v="1459828960"/>
    <b v="0"/>
    <n v="9"/>
    <n v="70.666666666666671"/>
    <b v="1"/>
    <s v="theater/spaces"/>
    <n v="1.06"/>
    <x v="3050"/>
    <d v="2016-05-05T04:02:40"/>
    <x v="1"/>
    <s v="spaces"/>
  </r>
  <r>
    <x v="2"/>
    <s v="GB"/>
    <s v="GBP"/>
    <n v="1486547945"/>
    <n v="1483955945"/>
    <b v="1"/>
    <n v="35"/>
    <n v="23.62857142857143"/>
    <b v="0"/>
    <s v="theater/spaces"/>
    <n v="0.23628571428571429"/>
    <x v="3051"/>
    <d v="2017-02-08T09:59:05"/>
    <x v="1"/>
    <s v="spaces"/>
  </r>
  <r>
    <x v="2"/>
    <s v="US"/>
    <s v="USD"/>
    <n v="1432828740"/>
    <n v="1430237094"/>
    <b v="0"/>
    <n v="2"/>
    <n v="37.5"/>
    <b v="0"/>
    <s v="theater/spaces"/>
    <n v="1.5E-3"/>
    <x v="3052"/>
    <d v="2015-05-28T15:59:00"/>
    <x v="1"/>
    <s v="spaces"/>
  </r>
  <r>
    <x v="2"/>
    <s v="US"/>
    <s v="USD"/>
    <n v="1412222340"/>
    <n v="1407781013"/>
    <b v="0"/>
    <n v="3"/>
    <n v="13.333333333333334"/>
    <b v="0"/>
    <s v="theater/spaces"/>
    <n v="4.0000000000000001E-3"/>
    <x v="3053"/>
    <d v="2014-10-02T03:59:00"/>
    <x v="1"/>
    <s v="spaces"/>
  </r>
  <r>
    <x v="2"/>
    <s v="US"/>
    <s v="USD"/>
    <n v="1425258240"/>
    <n v="1422043154"/>
    <b v="0"/>
    <n v="0"/>
    <s v=""/>
    <b v="0"/>
    <s v="theater/spaces"/>
    <n v="0"/>
    <x v="3054"/>
    <d v="2015-03-02T01:04:00"/>
    <x v="1"/>
    <s v="spaces"/>
  </r>
  <r>
    <x v="2"/>
    <s v="US"/>
    <s v="USD"/>
    <n v="1420844390"/>
    <n v="1415660390"/>
    <b v="0"/>
    <n v="1"/>
    <n v="1"/>
    <b v="0"/>
    <s v="theater/spaces"/>
    <n v="5.0000000000000002E-5"/>
    <x v="3055"/>
    <d v="2015-01-09T22:59:50"/>
    <x v="1"/>
    <s v="spaces"/>
  </r>
  <r>
    <x v="2"/>
    <s v="US"/>
    <s v="USD"/>
    <n v="1412003784"/>
    <n v="1406819784"/>
    <b v="0"/>
    <n v="0"/>
    <s v=""/>
    <b v="0"/>
    <s v="theater/spaces"/>
    <n v="0"/>
    <x v="3056"/>
    <d v="2014-09-29T15:16:24"/>
    <x v="1"/>
    <s v="spaces"/>
  </r>
  <r>
    <x v="2"/>
    <s v="GB"/>
    <s v="GBP"/>
    <n v="1459694211"/>
    <n v="1457105811"/>
    <b v="0"/>
    <n v="0"/>
    <s v=""/>
    <b v="0"/>
    <s v="theater/spaces"/>
    <n v="0"/>
    <x v="3057"/>
    <d v="2016-04-03T14:36:51"/>
    <x v="1"/>
    <s v="spaces"/>
  </r>
  <r>
    <x v="2"/>
    <s v="IT"/>
    <s v="EUR"/>
    <n v="1463734740"/>
    <n v="1459414740"/>
    <b v="0"/>
    <n v="3"/>
    <n v="1"/>
    <b v="0"/>
    <s v="theater/spaces"/>
    <n v="1.6666666666666666E-4"/>
    <x v="3058"/>
    <d v="2016-05-20T08:59:00"/>
    <x v="1"/>
    <s v="spaces"/>
  </r>
  <r>
    <x v="2"/>
    <s v="US"/>
    <s v="USD"/>
    <n v="1407536846"/>
    <n v="1404944846"/>
    <b v="0"/>
    <n v="11"/>
    <n v="41"/>
    <b v="0"/>
    <s v="theater/spaces"/>
    <n v="3.0066666666666665E-2"/>
    <x v="3059"/>
    <d v="2014-08-08T22:27:26"/>
    <x v="1"/>
    <s v="spaces"/>
  </r>
  <r>
    <x v="2"/>
    <s v="US"/>
    <s v="USD"/>
    <n v="1443422134"/>
    <n v="1440830134"/>
    <b v="0"/>
    <n v="6"/>
    <n v="55.833333333333336"/>
    <b v="0"/>
    <s v="theater/spaces"/>
    <n v="1.5227272727272728E-3"/>
    <x v="3060"/>
    <d v="2015-09-28T06:35:34"/>
    <x v="1"/>
    <s v="spaces"/>
  </r>
  <r>
    <x v="2"/>
    <s v="US"/>
    <s v="USD"/>
    <n v="1407955748"/>
    <n v="1405363748"/>
    <b v="0"/>
    <n v="0"/>
    <s v=""/>
    <b v="0"/>
    <s v="theater/spaces"/>
    <n v="0"/>
    <x v="3061"/>
    <d v="2014-08-13T18:49:08"/>
    <x v="1"/>
    <s v="spaces"/>
  </r>
  <r>
    <x v="2"/>
    <s v="US"/>
    <s v="USD"/>
    <n v="1443636000"/>
    <n v="1441111892"/>
    <b v="0"/>
    <n v="67"/>
    <n v="99.761194029850742"/>
    <b v="0"/>
    <s v="theater/spaces"/>
    <n v="0.66839999999999999"/>
    <x v="3062"/>
    <d v="2015-09-30T18:00:00"/>
    <x v="1"/>
    <s v="spaces"/>
  </r>
  <r>
    <x v="2"/>
    <s v="US"/>
    <s v="USD"/>
    <n v="1477174138"/>
    <n v="1474150138"/>
    <b v="0"/>
    <n v="23"/>
    <n v="25.521739130434781"/>
    <b v="0"/>
    <s v="theater/spaces"/>
    <n v="0.19566666666666666"/>
    <x v="3063"/>
    <d v="2016-10-22T22:08:58"/>
    <x v="1"/>
    <s v="spaces"/>
  </r>
  <r>
    <x v="2"/>
    <s v="US"/>
    <s v="USD"/>
    <n v="1448175540"/>
    <n v="1445483246"/>
    <b v="0"/>
    <n v="72"/>
    <n v="117.65277777777777"/>
    <b v="0"/>
    <s v="theater/spaces"/>
    <n v="0.11294666666666667"/>
    <x v="3064"/>
    <d v="2015-11-22T06:59:00"/>
    <x v="1"/>
    <s v="spaces"/>
  </r>
  <r>
    <x v="2"/>
    <s v="US"/>
    <s v="USD"/>
    <n v="1406683172"/>
    <n v="1404523172"/>
    <b v="0"/>
    <n v="2"/>
    <n v="5"/>
    <b v="0"/>
    <s v="theater/spaces"/>
    <n v="4.0000000000000002E-4"/>
    <x v="3065"/>
    <d v="2014-07-30T01:19:32"/>
    <x v="1"/>
    <s v="spaces"/>
  </r>
  <r>
    <x v="2"/>
    <s v="AU"/>
    <s v="AUD"/>
    <n v="1468128537"/>
    <n v="1465536537"/>
    <b v="0"/>
    <n v="15"/>
    <n v="2796.6666666666665"/>
    <b v="0"/>
    <s v="theater/spaces"/>
    <n v="0.11985714285714286"/>
    <x v="3066"/>
    <d v="2016-07-10T05:28:57"/>
    <x v="1"/>
    <s v="spaces"/>
  </r>
  <r>
    <x v="2"/>
    <s v="NZ"/>
    <s v="NZD"/>
    <n v="1441837879"/>
    <n v="1439245879"/>
    <b v="0"/>
    <n v="1"/>
    <n v="200"/>
    <b v="0"/>
    <s v="theater/spaces"/>
    <n v="2.5000000000000001E-2"/>
    <x v="3067"/>
    <d v="2015-09-09T22:31:19"/>
    <x v="1"/>
    <s v="spaces"/>
  </r>
  <r>
    <x v="2"/>
    <s v="US"/>
    <s v="USD"/>
    <n v="1445013352"/>
    <n v="1442421352"/>
    <b v="0"/>
    <n v="2"/>
    <n v="87.5"/>
    <b v="0"/>
    <s v="theater/spaces"/>
    <n v="6.9999999999999999E-4"/>
    <x v="3068"/>
    <d v="2015-10-16T16:35:52"/>
    <x v="1"/>
    <s v="spaces"/>
  </r>
  <r>
    <x v="2"/>
    <s v="US"/>
    <s v="USD"/>
    <n v="1418587234"/>
    <n v="1415995234"/>
    <b v="0"/>
    <n v="7"/>
    <n v="20.142857142857142"/>
    <b v="0"/>
    <s v="theater/spaces"/>
    <n v="0.14099999999999999"/>
    <x v="3069"/>
    <d v="2014-12-14T20:00:34"/>
    <x v="1"/>
    <s v="spaces"/>
  </r>
  <r>
    <x v="2"/>
    <s v="GB"/>
    <s v="GBP"/>
    <n v="1481132169"/>
    <n v="1479317769"/>
    <b v="0"/>
    <n v="16"/>
    <n v="20.875"/>
    <b v="0"/>
    <s v="theater/spaces"/>
    <n v="3.3399999999999999E-2"/>
    <x v="3070"/>
    <d v="2016-12-07T17:36:09"/>
    <x v="1"/>
    <s v="spaces"/>
  </r>
  <r>
    <x v="2"/>
    <s v="US"/>
    <s v="USD"/>
    <n v="1429595940"/>
    <n v="1428082481"/>
    <b v="0"/>
    <n v="117"/>
    <n v="61.307692307692307"/>
    <b v="0"/>
    <s v="theater/spaces"/>
    <n v="0.59775"/>
    <x v="3071"/>
    <d v="2015-04-21T05:59:00"/>
    <x v="1"/>
    <s v="spaces"/>
  </r>
  <r>
    <x v="2"/>
    <s v="US"/>
    <s v="USD"/>
    <n v="1477791960"/>
    <n v="1476549262"/>
    <b v="0"/>
    <n v="2"/>
    <n v="1"/>
    <b v="0"/>
    <s v="theater/spaces"/>
    <n v="1.6666666666666666E-4"/>
    <x v="3072"/>
    <d v="2016-10-30T01:46:00"/>
    <x v="1"/>
    <s v="spaces"/>
  </r>
  <r>
    <x v="2"/>
    <s v="US"/>
    <s v="USD"/>
    <n v="1434309540"/>
    <n v="1429287900"/>
    <b v="0"/>
    <n v="7"/>
    <n v="92.142857142857139"/>
    <b v="0"/>
    <s v="theater/spaces"/>
    <n v="2.3035714285714285E-4"/>
    <x v="3073"/>
    <d v="2015-06-14T19:19:00"/>
    <x v="1"/>
    <s v="spaces"/>
  </r>
  <r>
    <x v="2"/>
    <s v="FR"/>
    <s v="EUR"/>
    <n v="1457617359"/>
    <n v="1455025359"/>
    <b v="0"/>
    <n v="3"/>
    <n v="7.333333333333333"/>
    <b v="0"/>
    <s v="theater/spaces"/>
    <n v="8.8000000000000003E-4"/>
    <x v="3074"/>
    <d v="2016-03-10T13:42:39"/>
    <x v="1"/>
    <s v="spaces"/>
  </r>
  <r>
    <x v="2"/>
    <s v="US"/>
    <s v="USD"/>
    <n v="1471573640"/>
    <n v="1467253640"/>
    <b v="0"/>
    <n v="20"/>
    <n v="64.8"/>
    <b v="0"/>
    <s v="theater/spaces"/>
    <n v="8.6400000000000005E-2"/>
    <x v="3075"/>
    <d v="2016-08-19T02:27:20"/>
    <x v="1"/>
    <s v="spaces"/>
  </r>
  <r>
    <x v="2"/>
    <s v="US"/>
    <s v="USD"/>
    <n v="1444405123"/>
    <n v="1439221123"/>
    <b v="0"/>
    <n v="50"/>
    <n v="30.12"/>
    <b v="0"/>
    <s v="theater/spaces"/>
    <n v="0.15060000000000001"/>
    <x v="3076"/>
    <d v="2015-10-09T15:38:43"/>
    <x v="1"/>
    <s v="spaces"/>
  </r>
  <r>
    <x v="2"/>
    <s v="CA"/>
    <s v="CAD"/>
    <n v="1488495478"/>
    <n v="1485903478"/>
    <b v="0"/>
    <n v="2"/>
    <n v="52.5"/>
    <b v="0"/>
    <s v="theater/spaces"/>
    <n v="4.7727272727272731E-3"/>
    <x v="3077"/>
    <d v="2017-03-02T22:57:58"/>
    <x v="1"/>
    <s v="spaces"/>
  </r>
  <r>
    <x v="2"/>
    <s v="US"/>
    <s v="USD"/>
    <n v="1424920795"/>
    <n v="1422328795"/>
    <b v="0"/>
    <n v="3"/>
    <n v="23.666666666666668"/>
    <b v="0"/>
    <s v="theater/spaces"/>
    <n v="1.1833333333333333E-3"/>
    <x v="3078"/>
    <d v="2015-02-26T03:19:55"/>
    <x v="1"/>
    <s v="spaces"/>
  </r>
  <r>
    <x v="2"/>
    <s v="US"/>
    <s v="USD"/>
    <n v="1427040435"/>
    <n v="1424452035"/>
    <b v="0"/>
    <n v="27"/>
    <n v="415.77777777777777"/>
    <b v="0"/>
    <s v="theater/spaces"/>
    <n v="8.4173998587352451E-3"/>
    <x v="3079"/>
    <d v="2015-03-22T16:07:15"/>
    <x v="1"/>
    <s v="spaces"/>
  </r>
  <r>
    <x v="2"/>
    <s v="US"/>
    <s v="USD"/>
    <n v="1419644444"/>
    <n v="1414456844"/>
    <b v="0"/>
    <n v="7"/>
    <n v="53.714285714285715"/>
    <b v="0"/>
    <s v="theater/spaces"/>
    <n v="1.8799999999999999E-4"/>
    <x v="3080"/>
    <d v="2014-12-27T01:40:44"/>
    <x v="1"/>
    <s v="spaces"/>
  </r>
  <r>
    <x v="2"/>
    <s v="US"/>
    <s v="USD"/>
    <n v="1442722891"/>
    <n v="1440130891"/>
    <b v="0"/>
    <n v="5"/>
    <n v="420.6"/>
    <b v="0"/>
    <s v="theater/spaces"/>
    <n v="2.1029999999999998E-3"/>
    <x v="3081"/>
    <d v="2015-09-20T04:21:31"/>
    <x v="1"/>
    <s v="spaces"/>
  </r>
  <r>
    <x v="2"/>
    <s v="US"/>
    <s v="USD"/>
    <n v="1447628946"/>
    <n v="1445033346"/>
    <b v="0"/>
    <n v="0"/>
    <s v=""/>
    <b v="0"/>
    <s v="theater/spaces"/>
    <n v="0"/>
    <x v="3082"/>
    <d v="2015-11-15T23:09:06"/>
    <x v="1"/>
    <s v="spaces"/>
  </r>
  <r>
    <x v="2"/>
    <s v="US"/>
    <s v="USD"/>
    <n v="1409547600"/>
    <n v="1406986278"/>
    <b v="0"/>
    <n v="3"/>
    <n v="18.666666666666668"/>
    <b v="0"/>
    <s v="theater/spaces"/>
    <n v="2.8E-3"/>
    <x v="3083"/>
    <d v="2014-09-01T05:00:00"/>
    <x v="1"/>
    <s v="spaces"/>
  </r>
  <r>
    <x v="2"/>
    <s v="US"/>
    <s v="USD"/>
    <n v="1430851680"/>
    <n v="1428340931"/>
    <b v="0"/>
    <n v="6"/>
    <n v="78.333333333333329"/>
    <b v="0"/>
    <s v="theater/spaces"/>
    <n v="0.11579206701157921"/>
    <x v="3084"/>
    <d v="2015-05-05T18:48:00"/>
    <x v="1"/>
    <s v="spaces"/>
  </r>
  <r>
    <x v="2"/>
    <s v="US"/>
    <s v="USD"/>
    <n v="1443561159"/>
    <n v="1440969159"/>
    <b v="0"/>
    <n v="9"/>
    <n v="67.777777777777771"/>
    <b v="0"/>
    <s v="theater/spaces"/>
    <n v="2.4400000000000002E-2"/>
    <x v="3085"/>
    <d v="2015-09-29T21:12:39"/>
    <x v="1"/>
    <s v="spaces"/>
  </r>
  <r>
    <x v="2"/>
    <s v="IT"/>
    <s v="EUR"/>
    <n v="1439827559"/>
    <n v="1434643559"/>
    <b v="0"/>
    <n v="3"/>
    <n v="16.666666666666668"/>
    <b v="0"/>
    <s v="theater/spaces"/>
    <n v="2.5000000000000001E-3"/>
    <x v="3086"/>
    <d v="2015-08-17T16:05:59"/>
    <x v="1"/>
    <s v="spaces"/>
  </r>
  <r>
    <x v="2"/>
    <s v="US"/>
    <s v="USD"/>
    <n v="1482294990"/>
    <n v="1477107390"/>
    <b v="0"/>
    <n v="2"/>
    <n v="62.5"/>
    <b v="0"/>
    <s v="theater/spaces"/>
    <n v="6.2500000000000003E-3"/>
    <x v="3087"/>
    <d v="2016-12-21T04:36:30"/>
    <x v="1"/>
    <s v="spaces"/>
  </r>
  <r>
    <x v="2"/>
    <s v="US"/>
    <s v="USD"/>
    <n v="1420724460"/>
    <n v="1418046247"/>
    <b v="0"/>
    <n v="3"/>
    <n v="42"/>
    <b v="0"/>
    <s v="theater/spaces"/>
    <n v="1.9384615384615384E-3"/>
    <x v="3088"/>
    <d v="2015-01-08T13:41:00"/>
    <x v="1"/>
    <s v="spaces"/>
  </r>
  <r>
    <x v="2"/>
    <s v="US"/>
    <s v="USD"/>
    <n v="1468029540"/>
    <n v="1465304483"/>
    <b v="0"/>
    <n v="45"/>
    <n v="130.0888888888889"/>
    <b v="0"/>
    <s v="theater/spaces"/>
    <n v="0.23416000000000001"/>
    <x v="3089"/>
    <d v="2016-07-09T01:59:00"/>
    <x v="1"/>
    <s v="spaces"/>
  </r>
  <r>
    <x v="2"/>
    <s v="US"/>
    <s v="USD"/>
    <n v="1430505545"/>
    <n v="1425325145"/>
    <b v="0"/>
    <n v="9"/>
    <n v="1270.2222222222222"/>
    <b v="0"/>
    <s v="theater/spaces"/>
    <n v="5.080888888888889E-2"/>
    <x v="3090"/>
    <d v="2015-05-01T18:39:05"/>
    <x v="1"/>
    <s v="spaces"/>
  </r>
  <r>
    <x v="2"/>
    <s v="US"/>
    <s v="USD"/>
    <n v="1471214743"/>
    <n v="1468622743"/>
    <b v="0"/>
    <n v="9"/>
    <n v="88.444444444444443"/>
    <b v="0"/>
    <s v="theater/spaces"/>
    <n v="0.15920000000000001"/>
    <x v="3091"/>
    <d v="2016-08-14T22:45:43"/>
    <x v="1"/>
    <s v="spaces"/>
  </r>
  <r>
    <x v="2"/>
    <s v="US"/>
    <s v="USD"/>
    <n v="1444946400"/>
    <n v="1441723912"/>
    <b v="0"/>
    <n v="21"/>
    <n v="56.342380952380957"/>
    <b v="0"/>
    <s v="theater/spaces"/>
    <n v="1.1831900000000001E-2"/>
    <x v="3092"/>
    <d v="2015-10-15T22:00:00"/>
    <x v="1"/>
    <s v="spaces"/>
  </r>
  <r>
    <x v="2"/>
    <s v="CA"/>
    <s v="CAD"/>
    <n v="1401595140"/>
    <n v="1398980941"/>
    <b v="0"/>
    <n v="17"/>
    <n v="53.529411764705884"/>
    <b v="0"/>
    <s v="theater/spaces"/>
    <n v="0.22750000000000001"/>
    <x v="3093"/>
    <d v="2014-06-01T03:59:00"/>
    <x v="1"/>
    <s v="spaces"/>
  </r>
  <r>
    <x v="2"/>
    <s v="US"/>
    <s v="USD"/>
    <n v="1442775956"/>
    <n v="1437591956"/>
    <b v="0"/>
    <n v="1"/>
    <n v="25"/>
    <b v="0"/>
    <s v="theater/spaces"/>
    <n v="2.5000000000000001E-4"/>
    <x v="3094"/>
    <d v="2015-09-20T19:05:56"/>
    <x v="1"/>
    <s v="spaces"/>
  </r>
  <r>
    <x v="2"/>
    <s v="US"/>
    <s v="USD"/>
    <n v="1470011780"/>
    <n v="1464827780"/>
    <b v="0"/>
    <n v="1"/>
    <n v="50"/>
    <b v="0"/>
    <s v="theater/spaces"/>
    <n v="3.351206434316354E-3"/>
    <x v="3095"/>
    <d v="2016-08-01T00:36:20"/>
    <x v="1"/>
    <s v="spaces"/>
  </r>
  <r>
    <x v="2"/>
    <s v="US"/>
    <s v="USD"/>
    <n v="1432151326"/>
    <n v="1429559326"/>
    <b v="0"/>
    <n v="14"/>
    <n v="56.785714285714285"/>
    <b v="0"/>
    <s v="theater/spaces"/>
    <n v="3.9750000000000001E-2"/>
    <x v="3096"/>
    <d v="2015-05-20T19:48:46"/>
    <x v="1"/>
    <s v="spaces"/>
  </r>
  <r>
    <x v="2"/>
    <s v="GB"/>
    <s v="GBP"/>
    <n v="1475848800"/>
    <n v="1474027501"/>
    <b v="0"/>
    <n v="42"/>
    <n v="40.833333333333336"/>
    <b v="0"/>
    <s v="theater/spaces"/>
    <n v="0.17150000000000001"/>
    <x v="3097"/>
    <d v="2016-10-07T14:00:00"/>
    <x v="1"/>
    <s v="spaces"/>
  </r>
  <r>
    <x v="2"/>
    <s v="US"/>
    <s v="USD"/>
    <n v="1454890620"/>
    <n v="1450724449"/>
    <b v="0"/>
    <n v="27"/>
    <n v="65.111111111111114"/>
    <b v="0"/>
    <s v="theater/spaces"/>
    <n v="3.608004104669061E-2"/>
    <x v="3098"/>
    <d v="2016-02-08T00:17:00"/>
    <x v="1"/>
    <s v="spaces"/>
  </r>
  <r>
    <x v="2"/>
    <s v="US"/>
    <s v="USD"/>
    <n v="1455251591"/>
    <n v="1452659591"/>
    <b v="0"/>
    <n v="5"/>
    <n v="55.6"/>
    <b v="0"/>
    <s v="theater/spaces"/>
    <n v="0.13900000000000001"/>
    <x v="3099"/>
    <d v="2016-02-12T04:33:11"/>
    <x v="1"/>
    <s v="spaces"/>
  </r>
  <r>
    <x v="2"/>
    <s v="US"/>
    <s v="USD"/>
    <n v="1413816975"/>
    <n v="1411224975"/>
    <b v="0"/>
    <n v="13"/>
    <n v="140.53846153846155"/>
    <b v="0"/>
    <s v="theater/spaces"/>
    <n v="0.15225"/>
    <x v="3100"/>
    <d v="2014-10-20T14:56:15"/>
    <x v="1"/>
    <s v="spaces"/>
  </r>
  <r>
    <x v="2"/>
    <s v="FR"/>
    <s v="EUR"/>
    <n v="1437033360"/>
    <n v="1434445937"/>
    <b v="0"/>
    <n v="12"/>
    <n v="25"/>
    <b v="0"/>
    <s v="theater/spaces"/>
    <n v="0.12"/>
    <x v="3101"/>
    <d v="2015-07-16T07:56:00"/>
    <x v="1"/>
    <s v="spaces"/>
  </r>
  <r>
    <x v="2"/>
    <s v="GB"/>
    <s v="GBP"/>
    <n v="1471939818"/>
    <n v="1467619818"/>
    <b v="0"/>
    <n v="90"/>
    <n v="69.533333333333331"/>
    <b v="0"/>
    <s v="theater/spaces"/>
    <n v="0.391125"/>
    <x v="3102"/>
    <d v="2016-08-23T08:10:18"/>
    <x v="1"/>
    <s v="spaces"/>
  </r>
  <r>
    <x v="2"/>
    <s v="US"/>
    <s v="USD"/>
    <n v="1434080706"/>
    <n v="1428896706"/>
    <b v="0"/>
    <n v="2"/>
    <n v="5.5"/>
    <b v="0"/>
    <s v="theater/spaces"/>
    <n v="2.6829268292682929E-3"/>
    <x v="3103"/>
    <d v="2015-06-12T03:45:06"/>
    <x v="1"/>
    <s v="spaces"/>
  </r>
  <r>
    <x v="2"/>
    <s v="AU"/>
    <s v="AUD"/>
    <n v="1422928800"/>
    <n v="1420235311"/>
    <b v="0"/>
    <n v="5"/>
    <n v="237"/>
    <b v="0"/>
    <s v="theater/spaces"/>
    <n v="0.29625000000000001"/>
    <x v="3104"/>
    <d v="2015-02-03T02:00:00"/>
    <x v="1"/>
    <s v="spaces"/>
  </r>
  <r>
    <x v="2"/>
    <s v="US"/>
    <s v="USD"/>
    <n v="1413694800"/>
    <n v="1408986916"/>
    <b v="0"/>
    <n v="31"/>
    <n v="79.870967741935488"/>
    <b v="0"/>
    <s v="theater/spaces"/>
    <n v="0.4236099230111206"/>
    <x v="3105"/>
    <d v="2014-10-19T05:00:00"/>
    <x v="1"/>
    <s v="spaces"/>
  </r>
  <r>
    <x v="2"/>
    <s v="GB"/>
    <s v="GBP"/>
    <n v="1442440800"/>
    <n v="1440497876"/>
    <b v="0"/>
    <n v="4"/>
    <n v="10.25"/>
    <b v="0"/>
    <s v="theater/spaces"/>
    <n v="4.1000000000000002E-2"/>
    <x v="3106"/>
    <d v="2015-09-16T22:00:00"/>
    <x v="1"/>
    <s v="spaces"/>
  </r>
  <r>
    <x v="2"/>
    <s v="US"/>
    <s v="USD"/>
    <n v="1431372751"/>
    <n v="1430767951"/>
    <b v="0"/>
    <n v="29"/>
    <n v="272.58620689655174"/>
    <b v="0"/>
    <s v="theater/spaces"/>
    <n v="0.197625"/>
    <x v="3107"/>
    <d v="2015-05-11T19:32:31"/>
    <x v="1"/>
    <s v="spaces"/>
  </r>
  <r>
    <x v="2"/>
    <s v="US"/>
    <s v="USD"/>
    <n v="1430234394"/>
    <n v="1425053994"/>
    <b v="0"/>
    <n v="2"/>
    <n v="13"/>
    <b v="0"/>
    <s v="theater/spaces"/>
    <n v="5.1999999999999995E-4"/>
    <x v="3108"/>
    <d v="2015-04-28T15:19:54"/>
    <x v="1"/>
    <s v="spaces"/>
  </r>
  <r>
    <x v="2"/>
    <s v="US"/>
    <s v="USD"/>
    <n v="1409194810"/>
    <n v="1406170810"/>
    <b v="0"/>
    <n v="114"/>
    <n v="58.184210526315788"/>
    <b v="0"/>
    <s v="theater/spaces"/>
    <n v="0.25030188679245285"/>
    <x v="3109"/>
    <d v="2014-08-28T03:00:10"/>
    <x v="1"/>
    <s v="spaces"/>
  </r>
  <r>
    <x v="2"/>
    <s v="US"/>
    <s v="USD"/>
    <n v="1487465119"/>
    <n v="1484009119"/>
    <b v="0"/>
    <n v="1"/>
    <n v="10"/>
    <b v="0"/>
    <s v="theater/spaces"/>
    <n v="4.0000000000000002E-4"/>
    <x v="3110"/>
    <d v="2017-02-19T00:45:19"/>
    <x v="1"/>
    <s v="spaces"/>
  </r>
  <r>
    <x v="2"/>
    <s v="US"/>
    <s v="USD"/>
    <n v="1412432220"/>
    <n v="1409753820"/>
    <b v="0"/>
    <n v="76"/>
    <n v="70.10526315789474"/>
    <b v="0"/>
    <s v="theater/spaces"/>
    <n v="0.26640000000000003"/>
    <x v="3111"/>
    <d v="2014-10-04T14:17:00"/>
    <x v="1"/>
    <s v="spaces"/>
  </r>
  <r>
    <x v="2"/>
    <s v="US"/>
    <s v="USD"/>
    <n v="1477968934"/>
    <n v="1472784934"/>
    <b v="0"/>
    <n v="9"/>
    <n v="57.888888888888886"/>
    <b v="0"/>
    <s v="theater/spaces"/>
    <n v="4.7363636363636365E-2"/>
    <x v="3112"/>
    <d v="2016-11-01T02:55:34"/>
    <x v="1"/>
    <s v="spaces"/>
  </r>
  <r>
    <x v="2"/>
    <s v="US"/>
    <s v="USD"/>
    <n v="1429291982"/>
    <n v="1426699982"/>
    <b v="0"/>
    <n v="37"/>
    <n v="125.27027027027027"/>
    <b v="0"/>
    <s v="theater/spaces"/>
    <n v="4.2435339894712751E-2"/>
    <x v="3113"/>
    <d v="2015-04-17T17:33:02"/>
    <x v="1"/>
    <s v="spaces"/>
  </r>
  <r>
    <x v="2"/>
    <s v="US"/>
    <s v="USD"/>
    <n v="1411312250"/>
    <n v="1406128250"/>
    <b v="0"/>
    <n v="0"/>
    <s v=""/>
    <b v="0"/>
    <s v="theater/spaces"/>
    <n v="0"/>
    <x v="3114"/>
    <d v="2014-09-21T15:10:50"/>
    <x v="1"/>
    <s v="spaces"/>
  </r>
  <r>
    <x v="2"/>
    <s v="SE"/>
    <s v="SEK"/>
    <n v="1465123427"/>
    <n v="1462531427"/>
    <b v="0"/>
    <n v="1"/>
    <n v="300"/>
    <b v="0"/>
    <s v="theater/spaces"/>
    <n v="0.03"/>
    <x v="3115"/>
    <d v="2016-06-05T10:43:47"/>
    <x v="1"/>
    <s v="spaces"/>
  </r>
  <r>
    <x v="2"/>
    <s v="US"/>
    <s v="USD"/>
    <n v="1427890925"/>
    <n v="1426681325"/>
    <b v="0"/>
    <n v="10"/>
    <n v="43"/>
    <b v="0"/>
    <s v="theater/spaces"/>
    <n v="0.57333333333333336"/>
    <x v="3116"/>
    <d v="2015-04-01T12:22:05"/>
    <x v="1"/>
    <s v="spaces"/>
  </r>
  <r>
    <x v="2"/>
    <s v="GB"/>
    <s v="GBP"/>
    <n v="1464354720"/>
    <n v="1463648360"/>
    <b v="0"/>
    <n v="1"/>
    <n v="1"/>
    <b v="0"/>
    <s v="theater/spaces"/>
    <n v="1E-3"/>
    <x v="3117"/>
    <d v="2016-05-27T13:12:00"/>
    <x v="1"/>
    <s v="spaces"/>
  </r>
  <r>
    <x v="2"/>
    <s v="SE"/>
    <s v="SEK"/>
    <n v="1467473723"/>
    <n v="1465832123"/>
    <b v="0"/>
    <n v="2"/>
    <n v="775"/>
    <b v="0"/>
    <s v="theater/spaces"/>
    <n v="3.0999999999999999E-3"/>
    <x v="3118"/>
    <d v="2016-07-02T15:35:23"/>
    <x v="1"/>
    <s v="spaces"/>
  </r>
  <r>
    <x v="2"/>
    <s v="US"/>
    <s v="USD"/>
    <n v="1427414732"/>
    <n v="1424826332"/>
    <b v="0"/>
    <n v="1"/>
    <n v="5"/>
    <b v="0"/>
    <s v="theater/spaces"/>
    <n v="5.0000000000000001E-4"/>
    <x v="3119"/>
    <d v="2015-03-27T00:05:32"/>
    <x v="1"/>
    <s v="spaces"/>
  </r>
  <r>
    <x v="2"/>
    <s v="NL"/>
    <s v="EUR"/>
    <n v="1462484196"/>
    <n v="1457303796"/>
    <b v="0"/>
    <n v="10"/>
    <n v="12.8"/>
    <b v="0"/>
    <s v="theater/spaces"/>
    <n v="9.8461538461538464E-5"/>
    <x v="3120"/>
    <d v="2016-05-05T21:36:36"/>
    <x v="1"/>
    <s v="spaces"/>
  </r>
  <r>
    <x v="1"/>
    <s v="CA"/>
    <s v="CAD"/>
    <n v="1411748335"/>
    <n v="1406564335"/>
    <b v="0"/>
    <n v="1"/>
    <n v="10"/>
    <b v="0"/>
    <s v="theater/spaces"/>
    <n v="6.6666666666666671E-3"/>
    <x v="3121"/>
    <d v="2014-09-26T16:18:55"/>
    <x v="1"/>
    <s v="spaces"/>
  </r>
  <r>
    <x v="1"/>
    <s v="US"/>
    <s v="USD"/>
    <n v="1478733732"/>
    <n v="1478298132"/>
    <b v="0"/>
    <n v="2"/>
    <n v="58"/>
    <b v="0"/>
    <s v="theater/spaces"/>
    <n v="0.58291457286432158"/>
    <x v="3122"/>
    <d v="2016-11-09T23:22:12"/>
    <x v="1"/>
    <s v="spaces"/>
  </r>
  <r>
    <x v="1"/>
    <s v="US"/>
    <s v="USD"/>
    <n v="1468108198"/>
    <n v="1465516198"/>
    <b v="0"/>
    <n v="348"/>
    <n v="244.80459770114942"/>
    <b v="0"/>
    <s v="theater/spaces"/>
    <n v="0.68153600000000003"/>
    <x v="3123"/>
    <d v="2016-07-09T23:49:58"/>
    <x v="1"/>
    <s v="spaces"/>
  </r>
  <r>
    <x v="1"/>
    <s v="US"/>
    <s v="USD"/>
    <n v="1422902601"/>
    <n v="1417718601"/>
    <b v="0"/>
    <n v="4"/>
    <n v="6.5"/>
    <b v="0"/>
    <s v="theater/spaces"/>
    <n v="3.2499999999999997E-5"/>
    <x v="3124"/>
    <d v="2015-02-02T18:43:21"/>
    <x v="1"/>
    <s v="spaces"/>
  </r>
  <r>
    <x v="1"/>
    <s v="US"/>
    <s v="USD"/>
    <n v="1452142672"/>
    <n v="1449550672"/>
    <b v="0"/>
    <n v="0"/>
    <s v=""/>
    <b v="0"/>
    <s v="theater/spaces"/>
    <n v="0"/>
    <x v="3125"/>
    <d v="2016-01-07T04:57:52"/>
    <x v="1"/>
    <s v="spaces"/>
  </r>
  <r>
    <x v="1"/>
    <s v="US"/>
    <s v="USD"/>
    <n v="1459121162"/>
    <n v="1456532762"/>
    <b v="0"/>
    <n v="17"/>
    <n v="61.176470588235297"/>
    <b v="0"/>
    <s v="theater/spaces"/>
    <n v="4.1599999999999998E-2"/>
    <x v="3126"/>
    <d v="2016-03-27T23:26:02"/>
    <x v="1"/>
    <s v="spaces"/>
  </r>
  <r>
    <x v="1"/>
    <s v="US"/>
    <s v="USD"/>
    <n v="1425242029"/>
    <n v="1422650029"/>
    <b v="0"/>
    <n v="0"/>
    <s v=""/>
    <b v="0"/>
    <s v="theater/spaces"/>
    <n v="0"/>
    <x v="3127"/>
    <d v="2015-03-01T20:33:49"/>
    <x v="1"/>
    <s v="spaces"/>
  </r>
  <r>
    <x v="3"/>
    <s v="US"/>
    <s v="USD"/>
    <n v="1489690141"/>
    <n v="1487101741"/>
    <b v="0"/>
    <n v="117"/>
    <n v="139.23931623931625"/>
    <b v="0"/>
    <s v="theater/plays"/>
    <n v="1.0860666666666667"/>
    <x v="3128"/>
    <d v="2017-03-16T18:49:01"/>
    <x v="1"/>
    <s v="plays"/>
  </r>
  <r>
    <x v="3"/>
    <s v="US"/>
    <s v="USD"/>
    <n v="1492542819"/>
    <n v="1489090419"/>
    <b v="0"/>
    <n v="1"/>
    <n v="10"/>
    <b v="0"/>
    <s v="theater/plays"/>
    <n v="8.0000000000000002E-3"/>
    <x v="3129"/>
    <d v="2017-04-18T19:13:39"/>
    <x v="1"/>
    <s v="plays"/>
  </r>
  <r>
    <x v="3"/>
    <s v="US"/>
    <s v="USD"/>
    <n v="1492145940"/>
    <n v="1489504916"/>
    <b v="0"/>
    <n v="4"/>
    <n v="93.75"/>
    <b v="0"/>
    <s v="theater/plays"/>
    <n v="3.7499999999999999E-2"/>
    <x v="3130"/>
    <d v="2017-04-14T04:59:00"/>
    <x v="1"/>
    <s v="plays"/>
  </r>
  <r>
    <x v="3"/>
    <s v="US"/>
    <s v="USD"/>
    <n v="1491656045"/>
    <n v="1489067645"/>
    <b v="0"/>
    <n v="12"/>
    <n v="53.75"/>
    <b v="0"/>
    <s v="theater/plays"/>
    <n v="0.15731707317073171"/>
    <x v="3131"/>
    <d v="2017-04-08T12:54:05"/>
    <x v="1"/>
    <s v="plays"/>
  </r>
  <r>
    <x v="3"/>
    <s v="US"/>
    <s v="USD"/>
    <n v="1492759460"/>
    <n v="1487579060"/>
    <b v="0"/>
    <n v="1"/>
    <n v="10"/>
    <b v="0"/>
    <s v="theater/plays"/>
    <n v="3.3333333333333332E-4"/>
    <x v="3132"/>
    <d v="2017-04-21T07:24:20"/>
    <x v="1"/>
    <s v="plays"/>
  </r>
  <r>
    <x v="3"/>
    <s v="GB"/>
    <s v="GBP"/>
    <n v="1490358834"/>
    <n v="1487770434"/>
    <b v="0"/>
    <n v="16"/>
    <n v="33.75"/>
    <b v="0"/>
    <s v="theater/plays"/>
    <n v="1.08"/>
    <x v="3133"/>
    <d v="2017-03-24T12:33:54"/>
    <x v="1"/>
    <s v="plays"/>
  </r>
  <r>
    <x v="3"/>
    <s v="GB"/>
    <s v="GBP"/>
    <n v="1490631419"/>
    <n v="1488820619"/>
    <b v="0"/>
    <n v="12"/>
    <n v="18.75"/>
    <b v="0"/>
    <s v="theater/plays"/>
    <n v="0.22500000000000001"/>
    <x v="3134"/>
    <d v="2017-03-27T16:16:59"/>
    <x v="1"/>
    <s v="plays"/>
  </r>
  <r>
    <x v="3"/>
    <s v="US"/>
    <s v="USD"/>
    <n v="1491277121"/>
    <n v="1489376321"/>
    <b v="0"/>
    <n v="7"/>
    <n v="23.142857142857142"/>
    <b v="0"/>
    <s v="theater/plays"/>
    <n v="0.20849420849420849"/>
    <x v="3135"/>
    <d v="2017-04-04T03:38:41"/>
    <x v="1"/>
    <s v="plays"/>
  </r>
  <r>
    <x v="3"/>
    <s v="GB"/>
    <s v="GBP"/>
    <n v="1491001140"/>
    <n v="1487847954"/>
    <b v="0"/>
    <n v="22"/>
    <n v="29.045454545454547"/>
    <b v="0"/>
    <s v="theater/plays"/>
    <n v="1.278"/>
    <x v="3136"/>
    <d v="2017-03-31T22:59:00"/>
    <x v="1"/>
    <s v="plays"/>
  </r>
  <r>
    <x v="3"/>
    <s v="US"/>
    <s v="USD"/>
    <n v="1493838720"/>
    <n v="1489439669"/>
    <b v="0"/>
    <n v="1"/>
    <n v="50"/>
    <b v="0"/>
    <s v="theater/plays"/>
    <n v="3.3333333333333333E-2"/>
    <x v="3137"/>
    <d v="2017-05-03T19:12:00"/>
    <x v="1"/>
    <s v="plays"/>
  </r>
  <r>
    <x v="3"/>
    <s v="GB"/>
    <s v="GBP"/>
    <n v="1491233407"/>
    <n v="1489591807"/>
    <b v="0"/>
    <n v="0"/>
    <s v=""/>
    <b v="0"/>
    <s v="theater/plays"/>
    <n v="0"/>
    <x v="3138"/>
    <d v="2017-04-03T15:30:07"/>
    <x v="1"/>
    <s v="plays"/>
  </r>
  <r>
    <x v="3"/>
    <s v="MX"/>
    <s v="MXN"/>
    <n v="1490416380"/>
    <n v="1487485760"/>
    <b v="0"/>
    <n v="6"/>
    <n v="450"/>
    <b v="0"/>
    <s v="theater/plays"/>
    <n v="5.3999999999999999E-2"/>
    <x v="3139"/>
    <d v="2017-03-25T04:33:00"/>
    <x v="1"/>
    <s v="plays"/>
  </r>
  <r>
    <x v="3"/>
    <s v="FR"/>
    <s v="EUR"/>
    <n v="1491581703"/>
    <n v="1488993303"/>
    <b v="0"/>
    <n v="4"/>
    <n v="24"/>
    <b v="0"/>
    <s v="theater/plays"/>
    <n v="9.5999999999999992E-3"/>
    <x v="3140"/>
    <d v="2017-04-07T16:15:03"/>
    <x v="1"/>
    <s v="plays"/>
  </r>
  <r>
    <x v="3"/>
    <s v="NL"/>
    <s v="EUR"/>
    <n v="1492372800"/>
    <n v="1488823488"/>
    <b v="0"/>
    <n v="8"/>
    <n v="32.25"/>
    <b v="0"/>
    <s v="theater/plays"/>
    <n v="0.51600000000000001"/>
    <x v="3141"/>
    <d v="2017-04-16T20:00:00"/>
    <x v="1"/>
    <s v="plays"/>
  </r>
  <r>
    <x v="3"/>
    <s v="GB"/>
    <s v="GBP"/>
    <n v="1489922339"/>
    <n v="1487333939"/>
    <b v="0"/>
    <n v="3"/>
    <n v="15"/>
    <b v="0"/>
    <s v="theater/plays"/>
    <n v="1.6363636363636365E-2"/>
    <x v="3142"/>
    <d v="2017-03-19T11:18:59"/>
    <x v="1"/>
    <s v="plays"/>
  </r>
  <r>
    <x v="3"/>
    <s v="GB"/>
    <s v="GBP"/>
    <n v="1491726956"/>
    <n v="1489480556"/>
    <b v="0"/>
    <n v="0"/>
    <s v=""/>
    <b v="0"/>
    <s v="theater/plays"/>
    <n v="0"/>
    <x v="3143"/>
    <d v="2017-04-09T08:35:56"/>
    <x v="1"/>
    <s v="plays"/>
  </r>
  <r>
    <x v="3"/>
    <s v="US"/>
    <s v="USD"/>
    <n v="1489903200"/>
    <n v="1488459307"/>
    <b v="0"/>
    <n v="30"/>
    <n v="251.33333333333334"/>
    <b v="0"/>
    <s v="theater/plays"/>
    <n v="0.754"/>
    <x v="3144"/>
    <d v="2017-03-19T06:00:00"/>
    <x v="1"/>
    <s v="plays"/>
  </r>
  <r>
    <x v="3"/>
    <s v="US"/>
    <s v="USD"/>
    <n v="1490659134"/>
    <n v="1485478734"/>
    <b v="0"/>
    <n v="0"/>
    <s v=""/>
    <b v="0"/>
    <s v="theater/plays"/>
    <n v="0"/>
    <x v="3145"/>
    <d v="2017-03-27T23:58:54"/>
    <x v="1"/>
    <s v="plays"/>
  </r>
  <r>
    <x v="3"/>
    <s v="MX"/>
    <s v="MXN"/>
    <n v="1492356166"/>
    <n v="1488471766"/>
    <b v="0"/>
    <n v="12"/>
    <n v="437.5"/>
    <b v="0"/>
    <s v="theater/plays"/>
    <n v="0.105"/>
    <x v="3146"/>
    <d v="2017-04-16T15:22:46"/>
    <x v="1"/>
    <s v="plays"/>
  </r>
  <r>
    <x v="0"/>
    <s v="US"/>
    <s v="USD"/>
    <n v="1415319355"/>
    <n v="1411859755"/>
    <b v="1"/>
    <n v="213"/>
    <n v="110.35211267605634"/>
    <b v="1"/>
    <s v="theater/plays"/>
    <n v="1.1752499999999999"/>
    <x v="3147"/>
    <d v="2014-11-07T00:15:55"/>
    <x v="1"/>
    <s v="plays"/>
  </r>
  <r>
    <x v="0"/>
    <s v="US"/>
    <s v="USD"/>
    <n v="1412136000"/>
    <n v="1410278284"/>
    <b v="1"/>
    <n v="57"/>
    <n v="41.421052631578945"/>
    <b v="1"/>
    <s v="theater/plays"/>
    <n v="1.3116666666666668"/>
    <x v="3148"/>
    <d v="2014-10-01T04:00:00"/>
    <x v="1"/>
    <s v="plays"/>
  </r>
  <r>
    <x v="0"/>
    <s v="US"/>
    <s v="USD"/>
    <n v="1354845600"/>
    <n v="1352766300"/>
    <b v="1"/>
    <n v="25"/>
    <n v="52"/>
    <b v="1"/>
    <s v="theater/plays"/>
    <n v="1.04"/>
    <x v="3149"/>
    <d v="2012-12-07T02:00:00"/>
    <x v="1"/>
    <s v="plays"/>
  </r>
  <r>
    <x v="0"/>
    <s v="US"/>
    <s v="USD"/>
    <n v="1295928000"/>
    <n v="1288160403"/>
    <b v="1"/>
    <n v="104"/>
    <n v="33.990384615384613"/>
    <b v="1"/>
    <s v="theater/plays"/>
    <n v="1.01"/>
    <x v="3150"/>
    <d v="2011-01-25T04:00:00"/>
    <x v="1"/>
    <s v="plays"/>
  </r>
  <r>
    <x v="0"/>
    <s v="US"/>
    <s v="USD"/>
    <n v="1410379774"/>
    <n v="1407787774"/>
    <b v="1"/>
    <n v="34"/>
    <n v="103.35294117647059"/>
    <b v="1"/>
    <s v="theater/plays"/>
    <n v="1.004"/>
    <x v="3151"/>
    <d v="2014-09-10T20:09:34"/>
    <x v="1"/>
    <s v="plays"/>
  </r>
  <r>
    <x v="0"/>
    <s v="GB"/>
    <s v="GBP"/>
    <n v="1383425367"/>
    <n v="1380833367"/>
    <b v="1"/>
    <n v="67"/>
    <n v="34.791044776119406"/>
    <b v="1"/>
    <s v="theater/plays"/>
    <n v="1.0595454545454546"/>
    <x v="3152"/>
    <d v="2013-11-02T20:49:27"/>
    <x v="1"/>
    <s v="plays"/>
  </r>
  <r>
    <x v="0"/>
    <s v="US"/>
    <s v="USD"/>
    <n v="1304225940"/>
    <n v="1301542937"/>
    <b v="1"/>
    <n v="241"/>
    <n v="41.773858921161825"/>
    <b v="1"/>
    <s v="theater/plays"/>
    <n v="3.3558333333333334"/>
    <x v="3153"/>
    <d v="2011-05-01T04:59:00"/>
    <x v="1"/>
    <s v="plays"/>
  </r>
  <r>
    <x v="0"/>
    <s v="US"/>
    <s v="USD"/>
    <n v="1333310458"/>
    <n v="1330722058"/>
    <b v="1"/>
    <n v="123"/>
    <n v="64.268292682926827"/>
    <b v="1"/>
    <s v="theater/plays"/>
    <n v="1.1292857142857142"/>
    <x v="3154"/>
    <d v="2012-04-01T20:00:58"/>
    <x v="1"/>
    <s v="plays"/>
  </r>
  <r>
    <x v="0"/>
    <s v="GB"/>
    <s v="GBP"/>
    <n v="1356004725"/>
    <n v="1353412725"/>
    <b v="1"/>
    <n v="302"/>
    <n v="31.209370860927152"/>
    <b v="1"/>
    <s v="theater/plays"/>
    <n v="1.885046"/>
    <x v="3155"/>
    <d v="2012-12-20T11:58:45"/>
    <x v="1"/>
    <s v="plays"/>
  </r>
  <r>
    <x v="0"/>
    <s v="US"/>
    <s v="USD"/>
    <n v="1338591144"/>
    <n v="1335567144"/>
    <b v="1"/>
    <n v="89"/>
    <n v="62.921348314606739"/>
    <b v="1"/>
    <s v="theater/plays"/>
    <n v="1.0181818181818181"/>
    <x v="3156"/>
    <d v="2012-06-01T22:52:24"/>
    <x v="1"/>
    <s v="plays"/>
  </r>
  <r>
    <x v="0"/>
    <s v="US"/>
    <s v="USD"/>
    <n v="1405746000"/>
    <n v="1404932105"/>
    <b v="1"/>
    <n v="41"/>
    <n v="98.536585365853654"/>
    <b v="1"/>
    <s v="theater/plays"/>
    <n v="1.01"/>
    <x v="3157"/>
    <d v="2014-07-19T05:00:00"/>
    <x v="1"/>
    <s v="plays"/>
  </r>
  <r>
    <x v="0"/>
    <s v="US"/>
    <s v="USD"/>
    <n v="1374523752"/>
    <n v="1371931752"/>
    <b v="1"/>
    <n v="69"/>
    <n v="82.608695652173907"/>
    <b v="1"/>
    <s v="theater/plays"/>
    <n v="1.1399999999999999"/>
    <x v="3158"/>
    <d v="2013-07-22T20:09:12"/>
    <x v="1"/>
    <s v="plays"/>
  </r>
  <r>
    <x v="0"/>
    <s v="US"/>
    <s v="USD"/>
    <n v="1326927600"/>
    <n v="1323221761"/>
    <b v="1"/>
    <n v="52"/>
    <n v="38.504230769230773"/>
    <b v="1"/>
    <s v="theater/plays"/>
    <n v="1.3348133333333334"/>
    <x v="3159"/>
    <d v="2012-01-18T23:00:00"/>
    <x v="1"/>
    <s v="plays"/>
  </r>
  <r>
    <x v="0"/>
    <s v="US"/>
    <s v="USD"/>
    <n v="1407905940"/>
    <n v="1405923687"/>
    <b v="1"/>
    <n v="57"/>
    <n v="80.15789473684211"/>
    <b v="1"/>
    <s v="theater/plays"/>
    <n v="1.0153333333333334"/>
    <x v="3160"/>
    <d v="2014-08-13T04:59:00"/>
    <x v="1"/>
    <s v="plays"/>
  </r>
  <r>
    <x v="0"/>
    <s v="GB"/>
    <s v="GBP"/>
    <n v="1413377522"/>
    <n v="1410785522"/>
    <b v="1"/>
    <n v="74"/>
    <n v="28.405405405405407"/>
    <b v="1"/>
    <s v="theater/plays"/>
    <n v="1.0509999999999999"/>
    <x v="3161"/>
    <d v="2014-10-15T12:52:02"/>
    <x v="1"/>
    <s v="plays"/>
  </r>
  <r>
    <x v="0"/>
    <s v="US"/>
    <s v="USD"/>
    <n v="1404698400"/>
    <n v="1402331262"/>
    <b v="1"/>
    <n v="63"/>
    <n v="80.730158730158735"/>
    <b v="1"/>
    <s v="theater/plays"/>
    <n v="1.2715000000000001"/>
    <x v="3162"/>
    <d v="2014-07-07T02:00:00"/>
    <x v="1"/>
    <s v="plays"/>
  </r>
  <r>
    <x v="0"/>
    <s v="US"/>
    <s v="USD"/>
    <n v="1402855525"/>
    <n v="1400263525"/>
    <b v="1"/>
    <n v="72"/>
    <n v="200.69444444444446"/>
    <b v="1"/>
    <s v="theater/plays"/>
    <n v="1.1115384615384616"/>
    <x v="3163"/>
    <d v="2014-06-15T18:05:25"/>
    <x v="1"/>
    <s v="plays"/>
  </r>
  <r>
    <x v="0"/>
    <s v="US"/>
    <s v="USD"/>
    <n v="1402341615"/>
    <n v="1399490415"/>
    <b v="1"/>
    <n v="71"/>
    <n v="37.591549295774648"/>
    <b v="1"/>
    <s v="theater/plays"/>
    <n v="1.0676000000000001"/>
    <x v="3164"/>
    <d v="2014-06-09T19:20:15"/>
    <x v="1"/>
    <s v="plays"/>
  </r>
  <r>
    <x v="0"/>
    <s v="US"/>
    <s v="USD"/>
    <n v="1304395140"/>
    <n v="1302493760"/>
    <b v="1"/>
    <n v="21"/>
    <n v="58.095238095238095"/>
    <b v="1"/>
    <s v="theater/plays"/>
    <n v="1.6266666666666667"/>
    <x v="3165"/>
    <d v="2011-05-03T03:59:00"/>
    <x v="1"/>
    <s v="plays"/>
  </r>
  <r>
    <x v="0"/>
    <s v="US"/>
    <s v="USD"/>
    <n v="1416988740"/>
    <n v="1414514153"/>
    <b v="1"/>
    <n v="930"/>
    <n v="60.300892473118282"/>
    <b v="1"/>
    <s v="theater/plays"/>
    <n v="1.6022808571428573"/>
    <x v="3166"/>
    <d v="2014-11-26T07:59:00"/>
    <x v="1"/>
    <s v="plays"/>
  </r>
  <r>
    <x v="0"/>
    <s v="US"/>
    <s v="USD"/>
    <n v="1406952781"/>
    <n v="1405743181"/>
    <b v="1"/>
    <n v="55"/>
    <n v="63.363636363636367"/>
    <b v="1"/>
    <s v="theater/plays"/>
    <n v="1.1616666666666666"/>
    <x v="3167"/>
    <d v="2014-08-02T04:13:01"/>
    <x v="1"/>
    <s v="plays"/>
  </r>
  <r>
    <x v="0"/>
    <s v="US"/>
    <s v="USD"/>
    <n v="1402696800"/>
    <n v="1399948353"/>
    <b v="1"/>
    <n v="61"/>
    <n v="50.901639344262293"/>
    <b v="1"/>
    <s v="theater/plays"/>
    <n v="1.242"/>
    <x v="3168"/>
    <d v="2014-06-13T22:00:00"/>
    <x v="1"/>
    <s v="plays"/>
  </r>
  <r>
    <x v="0"/>
    <s v="US"/>
    <s v="USD"/>
    <n v="1386910740"/>
    <n v="1384364561"/>
    <b v="1"/>
    <n v="82"/>
    <n v="100.5"/>
    <b v="1"/>
    <s v="theater/plays"/>
    <n v="1.030125"/>
    <x v="3169"/>
    <d v="2013-12-13T04:59:00"/>
    <x v="1"/>
    <s v="plays"/>
  </r>
  <r>
    <x v="0"/>
    <s v="US"/>
    <s v="USD"/>
    <n v="1404273600"/>
    <n v="1401414944"/>
    <b v="1"/>
    <n v="71"/>
    <n v="31.619718309859156"/>
    <b v="1"/>
    <s v="theater/plays"/>
    <n v="1.1225000000000001"/>
    <x v="3170"/>
    <d v="2014-07-02T04:00:00"/>
    <x v="1"/>
    <s v="plays"/>
  </r>
  <r>
    <x v="0"/>
    <s v="GB"/>
    <s v="GBP"/>
    <n v="1462545358"/>
    <n v="1459953358"/>
    <b v="1"/>
    <n v="117"/>
    <n v="65.102564102564102"/>
    <b v="1"/>
    <s v="theater/plays"/>
    <n v="1.0881428571428571"/>
    <x v="3171"/>
    <d v="2016-05-06T14:35:58"/>
    <x v="1"/>
    <s v="plays"/>
  </r>
  <r>
    <x v="0"/>
    <s v="US"/>
    <s v="USD"/>
    <n v="1329240668"/>
    <n v="1326648668"/>
    <b v="1"/>
    <n v="29"/>
    <n v="79.310344827586206"/>
    <b v="1"/>
    <s v="theater/plays"/>
    <n v="1.1499999999999999"/>
    <x v="3172"/>
    <d v="2012-02-14T17:31:08"/>
    <x v="1"/>
    <s v="plays"/>
  </r>
  <r>
    <x v="0"/>
    <s v="US"/>
    <s v="USD"/>
    <n v="1411765492"/>
    <n v="1409173492"/>
    <b v="1"/>
    <n v="74"/>
    <n v="139.18918918918919"/>
    <b v="1"/>
    <s v="theater/plays"/>
    <n v="1.03"/>
    <x v="3173"/>
    <d v="2014-09-26T21:04:52"/>
    <x v="1"/>
    <s v="plays"/>
  </r>
  <r>
    <x v="0"/>
    <s v="US"/>
    <s v="USD"/>
    <n v="1408999508"/>
    <n v="1407789908"/>
    <b v="1"/>
    <n v="23"/>
    <n v="131.91304347826087"/>
    <b v="1"/>
    <s v="theater/plays"/>
    <n v="1.0113333333333334"/>
    <x v="3174"/>
    <d v="2014-08-25T20:45:08"/>
    <x v="1"/>
    <s v="plays"/>
  </r>
  <r>
    <x v="0"/>
    <s v="US"/>
    <s v="USD"/>
    <n v="1297977427"/>
    <n v="1292793427"/>
    <b v="1"/>
    <n v="60"/>
    <n v="91.3"/>
    <b v="1"/>
    <s v="theater/plays"/>
    <n v="1.0955999999999999"/>
    <x v="3175"/>
    <d v="2011-02-17T21:17:07"/>
    <x v="1"/>
    <s v="plays"/>
  </r>
  <r>
    <x v="0"/>
    <s v="US"/>
    <s v="USD"/>
    <n v="1376838000"/>
    <n v="1374531631"/>
    <b v="1"/>
    <n v="55"/>
    <n v="39.672727272727272"/>
    <b v="1"/>
    <s v="theater/plays"/>
    <n v="1.148421052631579"/>
    <x v="3176"/>
    <d v="2013-08-18T15:00:00"/>
    <x v="1"/>
    <s v="plays"/>
  </r>
  <r>
    <x v="0"/>
    <s v="US"/>
    <s v="USD"/>
    <n v="1403366409"/>
    <n v="1400774409"/>
    <b v="1"/>
    <n v="51"/>
    <n v="57.549019607843135"/>
    <b v="1"/>
    <s v="theater/plays"/>
    <n v="1.1739999999999999"/>
    <x v="3177"/>
    <d v="2014-06-21T16:00:09"/>
    <x v="1"/>
    <s v="plays"/>
  </r>
  <r>
    <x v="0"/>
    <s v="GB"/>
    <s v="GBP"/>
    <n v="1405521075"/>
    <n v="1402929075"/>
    <b v="1"/>
    <n v="78"/>
    <n v="33.025641025641029"/>
    <b v="1"/>
    <s v="theater/plays"/>
    <n v="1.7173333333333334"/>
    <x v="3178"/>
    <d v="2014-07-16T14:31:15"/>
    <x v="1"/>
    <s v="plays"/>
  </r>
  <r>
    <x v="0"/>
    <s v="US"/>
    <s v="USD"/>
    <n v="1367859071"/>
    <n v="1365699071"/>
    <b v="1"/>
    <n v="62"/>
    <n v="77.335806451612896"/>
    <b v="1"/>
    <s v="theater/plays"/>
    <n v="1.1416238095238094"/>
    <x v="3179"/>
    <d v="2013-05-06T16:51:11"/>
    <x v="1"/>
    <s v="plays"/>
  </r>
  <r>
    <x v="0"/>
    <s v="GB"/>
    <s v="GBP"/>
    <n v="1403258049"/>
    <n v="1400666049"/>
    <b v="1"/>
    <n v="45"/>
    <n v="31.933333333333334"/>
    <b v="1"/>
    <s v="theater/plays"/>
    <n v="1.1975"/>
    <x v="3180"/>
    <d v="2014-06-20T09:54:09"/>
    <x v="1"/>
    <s v="plays"/>
  </r>
  <r>
    <x v="0"/>
    <s v="GB"/>
    <s v="GBP"/>
    <n v="1402848000"/>
    <n v="1400570787"/>
    <b v="1"/>
    <n v="15"/>
    <n v="36.333333333333336"/>
    <b v="1"/>
    <s v="theater/plays"/>
    <n v="1.0900000000000001"/>
    <x v="3181"/>
    <d v="2014-06-15T16:00:00"/>
    <x v="1"/>
    <s v="plays"/>
  </r>
  <r>
    <x v="0"/>
    <s v="US"/>
    <s v="USD"/>
    <n v="1328029200"/>
    <n v="1323211621"/>
    <b v="1"/>
    <n v="151"/>
    <n v="46.768211920529801"/>
    <b v="1"/>
    <s v="theater/plays"/>
    <n v="1.0088571428571429"/>
    <x v="3182"/>
    <d v="2012-01-31T17:00:00"/>
    <x v="1"/>
    <s v="plays"/>
  </r>
  <r>
    <x v="0"/>
    <s v="US"/>
    <s v="USD"/>
    <n v="1377284669"/>
    <n v="1375729469"/>
    <b v="1"/>
    <n v="68"/>
    <n v="40.073529411764703"/>
    <b v="1"/>
    <s v="theater/plays"/>
    <n v="1.0900000000000001"/>
    <x v="3183"/>
    <d v="2013-08-23T19:04:29"/>
    <x v="1"/>
    <s v="plays"/>
  </r>
  <r>
    <x v="0"/>
    <s v="US"/>
    <s v="USD"/>
    <n v="1404258631"/>
    <n v="1401666631"/>
    <b v="1"/>
    <n v="46"/>
    <n v="100.21739130434783"/>
    <b v="1"/>
    <s v="theater/plays"/>
    <n v="1.0720930232558139"/>
    <x v="3184"/>
    <d v="2014-07-01T23:50:31"/>
    <x v="1"/>
    <s v="plays"/>
  </r>
  <r>
    <x v="0"/>
    <s v="GB"/>
    <s v="GBP"/>
    <n v="1405553241"/>
    <n v="1404948441"/>
    <b v="1"/>
    <n v="24"/>
    <n v="41.666666666666664"/>
    <b v="1"/>
    <s v="theater/plays"/>
    <n v="1"/>
    <x v="3185"/>
    <d v="2014-07-16T23:27:21"/>
    <x v="1"/>
    <s v="plays"/>
  </r>
  <r>
    <x v="0"/>
    <s v="GB"/>
    <s v="GBP"/>
    <n v="1410901200"/>
    <n v="1408313438"/>
    <b v="1"/>
    <n v="70"/>
    <n v="46.714285714285715"/>
    <b v="1"/>
    <s v="theater/plays"/>
    <n v="1.0218750000000001"/>
    <x v="3186"/>
    <d v="2014-09-16T21:00:00"/>
    <x v="1"/>
    <s v="plays"/>
  </r>
  <r>
    <x v="0"/>
    <s v="US"/>
    <s v="USD"/>
    <n v="1407167973"/>
    <n v="1405439973"/>
    <b v="1"/>
    <n v="244"/>
    <n v="71.491803278688522"/>
    <b v="1"/>
    <s v="theater/plays"/>
    <n v="1.1629333333333334"/>
    <x v="3187"/>
    <d v="2014-08-04T15:59:33"/>
    <x v="1"/>
    <s v="plays"/>
  </r>
  <r>
    <x v="2"/>
    <s v="GB"/>
    <s v="GBP"/>
    <n v="1433930302"/>
    <n v="1432115902"/>
    <b v="0"/>
    <n v="9"/>
    <n v="14.444444444444445"/>
    <b v="0"/>
    <s v="theater/musical"/>
    <n v="0.65"/>
    <x v="3188"/>
    <d v="2015-06-10T09:58:22"/>
    <x v="1"/>
    <s v="musical"/>
  </r>
  <r>
    <x v="2"/>
    <s v="SE"/>
    <s v="SEK"/>
    <n v="1432455532"/>
    <n v="1429863532"/>
    <b v="0"/>
    <n v="19"/>
    <n v="356.84210526315792"/>
    <b v="0"/>
    <s v="theater/musical"/>
    <n v="0.12327272727272727"/>
    <x v="3189"/>
    <d v="2015-05-24T08:18:52"/>
    <x v="1"/>
    <s v="musical"/>
  </r>
  <r>
    <x v="2"/>
    <s v="CA"/>
    <s v="CAD"/>
    <n v="1481258275"/>
    <n v="1478662675"/>
    <b v="0"/>
    <n v="0"/>
    <s v=""/>
    <b v="0"/>
    <s v="theater/musical"/>
    <n v="0"/>
    <x v="3190"/>
    <d v="2016-12-09T04:37:55"/>
    <x v="1"/>
    <s v="musical"/>
  </r>
  <r>
    <x v="2"/>
    <s v="US"/>
    <s v="USD"/>
    <n v="1471370869"/>
    <n v="1466186869"/>
    <b v="0"/>
    <n v="4"/>
    <n v="37.75"/>
    <b v="0"/>
    <s v="theater/musical"/>
    <n v="4.0266666666666666E-2"/>
    <x v="3191"/>
    <d v="2016-08-16T18:07:49"/>
    <x v="1"/>
    <s v="musical"/>
  </r>
  <r>
    <x v="2"/>
    <s v="GB"/>
    <s v="GBP"/>
    <n v="1425160800"/>
    <n v="1421274859"/>
    <b v="0"/>
    <n v="8"/>
    <n v="12.75"/>
    <b v="0"/>
    <s v="theater/musical"/>
    <n v="1.0200000000000001E-2"/>
    <x v="3192"/>
    <d v="2015-02-28T22:00:00"/>
    <x v="1"/>
    <s v="musical"/>
  </r>
  <r>
    <x v="2"/>
    <s v="GB"/>
    <s v="GBP"/>
    <n v="1424474056"/>
    <n v="1420586056"/>
    <b v="0"/>
    <n v="24"/>
    <n v="24.458333333333332"/>
    <b v="0"/>
    <s v="theater/musical"/>
    <n v="0.1174"/>
    <x v="3193"/>
    <d v="2015-02-20T23:14:16"/>
    <x v="1"/>
    <s v="musical"/>
  </r>
  <r>
    <x v="2"/>
    <s v="US"/>
    <s v="USD"/>
    <n v="1437960598"/>
    <n v="1435368598"/>
    <b v="0"/>
    <n v="0"/>
    <s v=""/>
    <b v="0"/>
    <s v="theater/musical"/>
    <n v="0"/>
    <x v="3194"/>
    <d v="2015-07-27T01:29:58"/>
    <x v="1"/>
    <s v="musical"/>
  </r>
  <r>
    <x v="2"/>
    <s v="US"/>
    <s v="USD"/>
    <n v="1423750542"/>
    <n v="1421158542"/>
    <b v="0"/>
    <n v="39"/>
    <n v="53.07692307692308"/>
    <b v="0"/>
    <s v="theater/musical"/>
    <n v="0.59142857142857141"/>
    <x v="3195"/>
    <d v="2015-02-12T14:15:42"/>
    <x v="1"/>
    <s v="musical"/>
  </r>
  <r>
    <x v="2"/>
    <s v="US"/>
    <s v="USD"/>
    <n v="1438437600"/>
    <n v="1433254875"/>
    <b v="0"/>
    <n v="6"/>
    <n v="300"/>
    <b v="0"/>
    <s v="theater/musical"/>
    <n v="5.9999999999999995E-4"/>
    <x v="3196"/>
    <d v="2015-08-01T14:00:00"/>
    <x v="1"/>
    <s v="musical"/>
  </r>
  <r>
    <x v="2"/>
    <s v="NO"/>
    <s v="NOK"/>
    <n v="1423050618"/>
    <n v="1420458618"/>
    <b v="0"/>
    <n v="4"/>
    <n v="286.25"/>
    <b v="0"/>
    <s v="theater/musical"/>
    <n v="0.1145"/>
    <x v="3197"/>
    <d v="2015-02-04T11:50:18"/>
    <x v="1"/>
    <s v="musical"/>
  </r>
  <r>
    <x v="2"/>
    <s v="DK"/>
    <s v="DKK"/>
    <n v="1424081477"/>
    <n v="1420798277"/>
    <b v="0"/>
    <n v="3"/>
    <n v="36.666666666666664"/>
    <b v="0"/>
    <s v="theater/musical"/>
    <n v="3.6666666666666666E-3"/>
    <x v="3198"/>
    <d v="2015-02-16T10:11:17"/>
    <x v="1"/>
    <s v="musical"/>
  </r>
  <r>
    <x v="2"/>
    <s v="US"/>
    <s v="USD"/>
    <n v="1410037200"/>
    <n v="1407435418"/>
    <b v="0"/>
    <n v="53"/>
    <n v="49.20754716981132"/>
    <b v="0"/>
    <s v="theater/musical"/>
    <n v="0.52159999999999995"/>
    <x v="3199"/>
    <d v="2014-09-06T21:00:00"/>
    <x v="1"/>
    <s v="musical"/>
  </r>
  <r>
    <x v="2"/>
    <s v="US"/>
    <s v="USD"/>
    <n v="1461994440"/>
    <n v="1459410101"/>
    <b v="0"/>
    <n v="1"/>
    <n v="1"/>
    <b v="0"/>
    <s v="theater/musical"/>
    <n v="2.0000000000000002E-5"/>
    <x v="3200"/>
    <d v="2016-04-30T05:34:00"/>
    <x v="1"/>
    <s v="musical"/>
  </r>
  <r>
    <x v="2"/>
    <s v="GB"/>
    <s v="GBP"/>
    <n v="1409509477"/>
    <n v="1407695077"/>
    <b v="0"/>
    <n v="2"/>
    <n v="12.5"/>
    <b v="0"/>
    <s v="theater/musical"/>
    <n v="1.2500000000000001E-2"/>
    <x v="3201"/>
    <d v="2014-08-31T18:24:37"/>
    <x v="1"/>
    <s v="musical"/>
  </r>
  <r>
    <x v="2"/>
    <s v="US"/>
    <s v="USD"/>
    <n v="1450072740"/>
    <n v="1445027346"/>
    <b v="0"/>
    <n v="25"/>
    <n v="109.04"/>
    <b v="0"/>
    <s v="theater/musical"/>
    <n v="0.54520000000000002"/>
    <x v="3202"/>
    <d v="2015-12-14T05:59:00"/>
    <x v="1"/>
    <s v="musical"/>
  </r>
  <r>
    <x v="2"/>
    <s v="US"/>
    <s v="USD"/>
    <n v="1443224622"/>
    <n v="1440632622"/>
    <b v="0"/>
    <n v="6"/>
    <n v="41.666666666666664"/>
    <b v="0"/>
    <s v="theater/musical"/>
    <n v="0.25"/>
    <x v="3203"/>
    <d v="2015-09-25T23:43:42"/>
    <x v="1"/>
    <s v="musical"/>
  </r>
  <r>
    <x v="2"/>
    <s v="US"/>
    <s v="USD"/>
    <n v="1437149640"/>
    <n v="1434558479"/>
    <b v="0"/>
    <n v="0"/>
    <s v=""/>
    <b v="0"/>
    <s v="theater/musical"/>
    <n v="0"/>
    <x v="3204"/>
    <d v="2015-07-17T16:14:00"/>
    <x v="1"/>
    <s v="musical"/>
  </r>
  <r>
    <x v="2"/>
    <s v="GB"/>
    <s v="GBP"/>
    <n v="1430470772"/>
    <n v="1427878772"/>
    <b v="0"/>
    <n v="12"/>
    <n v="22.75"/>
    <b v="0"/>
    <s v="theater/musical"/>
    <n v="3.4125000000000003E-2"/>
    <x v="3205"/>
    <d v="2015-05-01T08:59:32"/>
    <x v="1"/>
    <s v="musical"/>
  </r>
  <r>
    <x v="2"/>
    <s v="US"/>
    <s v="USD"/>
    <n v="1442644651"/>
    <n v="1440052651"/>
    <b v="0"/>
    <n v="0"/>
    <s v=""/>
    <b v="0"/>
    <s v="theater/musical"/>
    <n v="0"/>
    <x v="3206"/>
    <d v="2015-09-19T06:37:31"/>
    <x v="1"/>
    <s v="musical"/>
  </r>
  <r>
    <x v="2"/>
    <s v="US"/>
    <s v="USD"/>
    <n v="1429767607"/>
    <n v="1424587207"/>
    <b v="0"/>
    <n v="36"/>
    <n v="70.833333333333329"/>
    <b v="0"/>
    <s v="theater/musical"/>
    <n v="0.46363636363636362"/>
    <x v="3207"/>
    <d v="2015-04-23T05:40:07"/>
    <x v="1"/>
    <s v="musical"/>
  </r>
  <r>
    <x v="0"/>
    <s v="US"/>
    <s v="USD"/>
    <n v="1406557877"/>
    <n v="1404743477"/>
    <b v="1"/>
    <n v="82"/>
    <n v="63.109756097560975"/>
    <b v="1"/>
    <s v="theater/plays"/>
    <n v="1.0349999999999999"/>
    <x v="3208"/>
    <d v="2014-07-28T14:31:17"/>
    <x v="1"/>
    <s v="plays"/>
  </r>
  <r>
    <x v="0"/>
    <s v="US"/>
    <s v="USD"/>
    <n v="1403305200"/>
    <n v="1400512658"/>
    <b v="1"/>
    <n v="226"/>
    <n v="50.157964601769912"/>
    <b v="1"/>
    <s v="theater/plays"/>
    <n v="1.1932315789473684"/>
    <x v="3209"/>
    <d v="2014-06-20T23:00:00"/>
    <x v="1"/>
    <s v="plays"/>
  </r>
  <r>
    <x v="0"/>
    <s v="US"/>
    <s v="USD"/>
    <n v="1338523140"/>
    <n v="1334442519"/>
    <b v="1"/>
    <n v="60"/>
    <n v="62.883333333333333"/>
    <b v="1"/>
    <s v="theater/plays"/>
    <n v="1.2576666666666667"/>
    <x v="3210"/>
    <d v="2012-06-01T03:59:00"/>
    <x v="1"/>
    <s v="plays"/>
  </r>
  <r>
    <x v="0"/>
    <s v="US"/>
    <s v="USD"/>
    <n v="1408068000"/>
    <n v="1405346680"/>
    <b v="1"/>
    <n v="322"/>
    <n v="85.531055900621112"/>
    <b v="1"/>
    <s v="theater/plays"/>
    <n v="1.1974347826086957"/>
    <x v="3211"/>
    <d v="2014-08-15T02:00:00"/>
    <x v="1"/>
    <s v="plays"/>
  </r>
  <r>
    <x v="0"/>
    <s v="US"/>
    <s v="USD"/>
    <n v="1407524751"/>
    <n v="1404932751"/>
    <b v="1"/>
    <n v="94"/>
    <n v="53.723404255319146"/>
    <b v="1"/>
    <s v="theater/plays"/>
    <n v="1.2625"/>
    <x v="3212"/>
    <d v="2014-08-08T19:05:51"/>
    <x v="1"/>
    <s v="plays"/>
  </r>
  <r>
    <x v="0"/>
    <s v="GB"/>
    <s v="GBP"/>
    <n v="1437934759"/>
    <n v="1434478759"/>
    <b v="1"/>
    <n v="47"/>
    <n v="127.80851063829788"/>
    <b v="1"/>
    <s v="theater/plays"/>
    <n v="1.0011666666666668"/>
    <x v="3213"/>
    <d v="2015-07-26T18:19:19"/>
    <x v="1"/>
    <s v="plays"/>
  </r>
  <r>
    <x v="0"/>
    <s v="GB"/>
    <s v="GBP"/>
    <n v="1452038100"/>
    <n v="1448823673"/>
    <b v="1"/>
    <n v="115"/>
    <n v="106.57391304347826"/>
    <b v="1"/>
    <s v="theater/plays"/>
    <n v="1.0213333333333334"/>
    <x v="3214"/>
    <d v="2016-01-05T23:55:00"/>
    <x v="1"/>
    <s v="plays"/>
  </r>
  <r>
    <x v="0"/>
    <s v="US"/>
    <s v="USD"/>
    <n v="1441857540"/>
    <n v="1438617471"/>
    <b v="1"/>
    <n v="134"/>
    <n v="262.11194029850748"/>
    <b v="1"/>
    <s v="theater/plays"/>
    <n v="1.0035142857142858"/>
    <x v="3215"/>
    <d v="2015-09-10T03:59:00"/>
    <x v="1"/>
    <s v="plays"/>
  </r>
  <r>
    <x v="0"/>
    <s v="GB"/>
    <s v="GBP"/>
    <n v="1436625000"/>
    <n v="1433934371"/>
    <b v="1"/>
    <n v="35"/>
    <n v="57.171428571428571"/>
    <b v="1"/>
    <s v="theater/plays"/>
    <n v="1.0004999999999999"/>
    <x v="3216"/>
    <d v="2015-07-11T14:30:00"/>
    <x v="1"/>
    <s v="plays"/>
  </r>
  <r>
    <x v="0"/>
    <s v="US"/>
    <s v="USD"/>
    <n v="1478264784"/>
    <n v="1475672784"/>
    <b v="1"/>
    <n v="104"/>
    <n v="50.20192307692308"/>
    <b v="1"/>
    <s v="theater/plays"/>
    <n v="1.1602222222222223"/>
    <x v="3217"/>
    <d v="2016-11-04T13:06:24"/>
    <x v="1"/>
    <s v="plays"/>
  </r>
  <r>
    <x v="0"/>
    <s v="GB"/>
    <s v="GBP"/>
    <n v="1419984000"/>
    <n v="1417132986"/>
    <b v="1"/>
    <n v="184"/>
    <n v="66.586956521739125"/>
    <b v="1"/>
    <s v="theater/plays"/>
    <n v="1.0209999999999999"/>
    <x v="3218"/>
    <d v="2014-12-31T00:00:00"/>
    <x v="1"/>
    <s v="plays"/>
  </r>
  <r>
    <x v="0"/>
    <s v="US"/>
    <s v="USD"/>
    <n v="1427063747"/>
    <n v="1424043347"/>
    <b v="1"/>
    <n v="119"/>
    <n v="168.25210084033614"/>
    <b v="1"/>
    <s v="theater/plays"/>
    <n v="1.0011000000000001"/>
    <x v="3219"/>
    <d v="2015-03-22T22:35:47"/>
    <x v="1"/>
    <s v="plays"/>
  </r>
  <r>
    <x v="0"/>
    <s v="US"/>
    <s v="USD"/>
    <n v="1489352400"/>
    <n v="1486411204"/>
    <b v="1"/>
    <n v="59"/>
    <n v="256.37288135593218"/>
    <b v="1"/>
    <s v="theater/plays"/>
    <n v="1.0084"/>
    <x v="3220"/>
    <d v="2017-03-12T21:00:00"/>
    <x v="1"/>
    <s v="plays"/>
  </r>
  <r>
    <x v="0"/>
    <s v="GB"/>
    <s v="GBP"/>
    <n v="1436114603"/>
    <n v="1433090603"/>
    <b v="1"/>
    <n v="113"/>
    <n v="36.610619469026545"/>
    <b v="1"/>
    <s v="theater/plays"/>
    <n v="1.0342499999999999"/>
    <x v="3221"/>
    <d v="2015-07-05T16:43:23"/>
    <x v="1"/>
    <s v="plays"/>
  </r>
  <r>
    <x v="0"/>
    <s v="US"/>
    <s v="USD"/>
    <n v="1445722140"/>
    <n v="1443016697"/>
    <b v="1"/>
    <n v="84"/>
    <n v="37.142857142857146"/>
    <b v="1"/>
    <s v="theater/plays"/>
    <n v="1.248"/>
    <x v="3222"/>
    <d v="2015-10-24T21:29:00"/>
    <x v="1"/>
    <s v="plays"/>
  </r>
  <r>
    <x v="0"/>
    <s v="US"/>
    <s v="USD"/>
    <n v="1440100976"/>
    <n v="1437508976"/>
    <b v="1"/>
    <n v="74"/>
    <n v="45.878378378378379"/>
    <b v="1"/>
    <s v="theater/plays"/>
    <n v="1.0951612903225807"/>
    <x v="3223"/>
    <d v="2015-08-20T20:02:56"/>
    <x v="1"/>
    <s v="plays"/>
  </r>
  <r>
    <x v="0"/>
    <s v="US"/>
    <s v="USD"/>
    <n v="1484024400"/>
    <n v="1479932713"/>
    <b v="1"/>
    <n v="216"/>
    <n v="141.71296296296296"/>
    <b v="1"/>
    <s v="theater/plays"/>
    <n v="1.0203333333333333"/>
    <x v="3224"/>
    <d v="2017-01-10T05:00:00"/>
    <x v="1"/>
    <s v="plays"/>
  </r>
  <r>
    <x v="0"/>
    <s v="US"/>
    <s v="USD"/>
    <n v="1464987600"/>
    <n v="1463145938"/>
    <b v="1"/>
    <n v="39"/>
    <n v="52.487179487179489"/>
    <b v="1"/>
    <s v="theater/plays"/>
    <n v="1.0235000000000001"/>
    <x v="3225"/>
    <d v="2016-06-03T21:00:00"/>
    <x v="1"/>
    <s v="plays"/>
  </r>
  <r>
    <x v="0"/>
    <s v="GB"/>
    <s v="GBP"/>
    <n v="1446213612"/>
    <n v="1443621612"/>
    <b v="1"/>
    <n v="21"/>
    <n v="59.523809523809526"/>
    <b v="1"/>
    <s v="theater/plays"/>
    <n v="1.0416666666666667"/>
    <x v="3226"/>
    <d v="2015-10-30T14:00:12"/>
    <x v="1"/>
    <s v="plays"/>
  </r>
  <r>
    <x v="0"/>
    <s v="GB"/>
    <s v="GBP"/>
    <n v="1484687436"/>
    <n v="1482095436"/>
    <b v="0"/>
    <n v="30"/>
    <n v="50"/>
    <b v="1"/>
    <s v="theater/plays"/>
    <n v="1.25"/>
    <x v="3227"/>
    <d v="2017-01-17T21:10:36"/>
    <x v="1"/>
    <s v="plays"/>
  </r>
  <r>
    <x v="0"/>
    <s v="US"/>
    <s v="USD"/>
    <n v="1450328340"/>
    <n v="1447606884"/>
    <b v="1"/>
    <n v="37"/>
    <n v="193.62162162162161"/>
    <b v="1"/>
    <s v="theater/plays"/>
    <n v="1.0234285714285714"/>
    <x v="3228"/>
    <d v="2015-12-17T04:59:00"/>
    <x v="1"/>
    <s v="plays"/>
  </r>
  <r>
    <x v="0"/>
    <s v="US"/>
    <s v="USD"/>
    <n v="1416470398"/>
    <n v="1413874798"/>
    <b v="1"/>
    <n v="202"/>
    <n v="106.79702970297029"/>
    <b v="1"/>
    <s v="theater/plays"/>
    <n v="1.0786500000000001"/>
    <x v="3229"/>
    <d v="2014-11-20T07:59:58"/>
    <x v="1"/>
    <s v="plays"/>
  </r>
  <r>
    <x v="0"/>
    <s v="US"/>
    <s v="USD"/>
    <n v="1412135940"/>
    <n v="1410840126"/>
    <b v="1"/>
    <n v="37"/>
    <n v="77.21621621621621"/>
    <b v="1"/>
    <s v="theater/plays"/>
    <n v="1.0988461538461538"/>
    <x v="3230"/>
    <d v="2014-10-01T03:59:00"/>
    <x v="1"/>
    <s v="plays"/>
  </r>
  <r>
    <x v="0"/>
    <s v="US"/>
    <s v="USD"/>
    <n v="1460846347"/>
    <n v="1458254347"/>
    <b v="0"/>
    <n v="28"/>
    <n v="57.5"/>
    <b v="1"/>
    <s v="theater/plays"/>
    <n v="1.61"/>
    <x v="3231"/>
    <d v="2016-04-16T22:39:07"/>
    <x v="1"/>
    <s v="plays"/>
  </r>
  <r>
    <x v="0"/>
    <s v="US"/>
    <s v="USD"/>
    <n v="1462334340"/>
    <n v="1459711917"/>
    <b v="1"/>
    <n v="26"/>
    <n v="50.46153846153846"/>
    <b v="1"/>
    <s v="theater/plays"/>
    <n v="1.3120000000000001"/>
    <x v="3232"/>
    <d v="2016-05-04T03:59:00"/>
    <x v="1"/>
    <s v="plays"/>
  </r>
  <r>
    <x v="0"/>
    <s v="US"/>
    <s v="USD"/>
    <n v="1488482355"/>
    <n v="1485890355"/>
    <b v="0"/>
    <n v="61"/>
    <n v="97.377049180327873"/>
    <b v="1"/>
    <s v="theater/plays"/>
    <n v="1.1879999999999999"/>
    <x v="3233"/>
    <d v="2017-03-02T19:19:15"/>
    <x v="1"/>
    <s v="plays"/>
  </r>
  <r>
    <x v="0"/>
    <s v="GB"/>
    <s v="GBP"/>
    <n v="1485991860"/>
    <n v="1483124208"/>
    <b v="0"/>
    <n v="115"/>
    <n v="34.91921739130435"/>
    <b v="1"/>
    <s v="theater/plays"/>
    <n v="1.0039275000000001"/>
    <x v="3234"/>
    <d v="2017-02-01T23:31:00"/>
    <x v="1"/>
    <s v="plays"/>
  </r>
  <r>
    <x v="0"/>
    <s v="US"/>
    <s v="USD"/>
    <n v="1467361251"/>
    <n v="1464769251"/>
    <b v="1"/>
    <n v="181"/>
    <n v="85.530386740331494"/>
    <b v="1"/>
    <s v="theater/plays"/>
    <n v="1.0320666666666667"/>
    <x v="3235"/>
    <d v="2016-07-01T08:20:51"/>
    <x v="1"/>
    <s v="plays"/>
  </r>
  <r>
    <x v="0"/>
    <s v="US"/>
    <s v="USD"/>
    <n v="1482962433"/>
    <n v="1480370433"/>
    <b v="0"/>
    <n v="110"/>
    <n v="182.90909090909091"/>
    <b v="1"/>
    <s v="theater/plays"/>
    <n v="1.006"/>
    <x v="3236"/>
    <d v="2016-12-28T22:00:33"/>
    <x v="1"/>
    <s v="plays"/>
  </r>
  <r>
    <x v="0"/>
    <s v="US"/>
    <s v="USD"/>
    <n v="1443499140"/>
    <n v="1441452184"/>
    <b v="1"/>
    <n v="269"/>
    <n v="131.13620817843866"/>
    <b v="1"/>
    <s v="theater/plays"/>
    <n v="1.0078754285714286"/>
    <x v="3237"/>
    <d v="2015-09-29T03:59:00"/>
    <x v="1"/>
    <s v="plays"/>
  </r>
  <r>
    <x v="0"/>
    <s v="GB"/>
    <s v="GBP"/>
    <n v="1435752898"/>
    <n v="1433160898"/>
    <b v="1"/>
    <n v="79"/>
    <n v="39.810126582278478"/>
    <b v="1"/>
    <s v="theater/plays"/>
    <n v="1.1232142857142857"/>
    <x v="3238"/>
    <d v="2015-07-01T12:14:58"/>
    <x v="1"/>
    <s v="plays"/>
  </r>
  <r>
    <x v="0"/>
    <s v="GB"/>
    <s v="GBP"/>
    <n v="1445817540"/>
    <n v="1443665293"/>
    <b v="1"/>
    <n v="104"/>
    <n v="59.701730769230764"/>
    <b v="1"/>
    <s v="theater/plays"/>
    <n v="1.0591914022517912"/>
    <x v="3239"/>
    <d v="2015-10-25T23:59:00"/>
    <x v="1"/>
    <s v="plays"/>
  </r>
  <r>
    <x v="0"/>
    <s v="GB"/>
    <s v="GBP"/>
    <n v="1487286000"/>
    <n v="1484843948"/>
    <b v="0"/>
    <n v="34"/>
    <n v="88.735294117647058"/>
    <b v="1"/>
    <s v="theater/plays"/>
    <n v="1.0056666666666667"/>
    <x v="3240"/>
    <d v="2017-02-16T23:00:00"/>
    <x v="1"/>
    <s v="plays"/>
  </r>
  <r>
    <x v="0"/>
    <s v="US"/>
    <s v="USD"/>
    <n v="1413269940"/>
    <n v="1410421670"/>
    <b v="1"/>
    <n v="167"/>
    <n v="58.688622754491021"/>
    <b v="1"/>
    <s v="theater/plays"/>
    <n v="1.1530588235294117"/>
    <x v="3241"/>
    <d v="2014-10-14T06:59:00"/>
    <x v="1"/>
    <s v="plays"/>
  </r>
  <r>
    <x v="0"/>
    <s v="US"/>
    <s v="USD"/>
    <n v="1411150092"/>
    <n v="1408558092"/>
    <b v="1"/>
    <n v="183"/>
    <n v="69.56513661202186"/>
    <b v="1"/>
    <s v="theater/plays"/>
    <n v="1.273042"/>
    <x v="3242"/>
    <d v="2014-09-19T18:08:12"/>
    <x v="1"/>
    <s v="plays"/>
  </r>
  <r>
    <x v="0"/>
    <s v="US"/>
    <s v="USD"/>
    <n v="1444348800"/>
    <n v="1442283562"/>
    <b v="1"/>
    <n v="71"/>
    <n v="115.87323943661971"/>
    <b v="1"/>
    <s v="theater/plays"/>
    <n v="1.028375"/>
    <x v="3243"/>
    <d v="2015-10-09T00:00:00"/>
    <x v="1"/>
    <s v="plays"/>
  </r>
  <r>
    <x v="0"/>
    <s v="GB"/>
    <s v="GBP"/>
    <n v="1480613982"/>
    <n v="1478018382"/>
    <b v="0"/>
    <n v="69"/>
    <n v="23.869565217391305"/>
    <b v="1"/>
    <s v="theater/plays"/>
    <n v="1.0293749999999999"/>
    <x v="3244"/>
    <d v="2016-12-01T17:39:42"/>
    <x v="1"/>
    <s v="plays"/>
  </r>
  <r>
    <x v="0"/>
    <s v="US"/>
    <s v="USD"/>
    <n v="1434074400"/>
    <n v="1431354258"/>
    <b v="0"/>
    <n v="270"/>
    <n v="81.125925925925927"/>
    <b v="1"/>
    <s v="theater/plays"/>
    <n v="1.043047619047619"/>
    <x v="3245"/>
    <d v="2015-06-12T02:00:00"/>
    <x v="1"/>
    <s v="plays"/>
  </r>
  <r>
    <x v="0"/>
    <s v="US"/>
    <s v="USD"/>
    <n v="1442030340"/>
    <n v="1439551200"/>
    <b v="1"/>
    <n v="193"/>
    <n v="57.626943005181346"/>
    <b v="1"/>
    <s v="theater/plays"/>
    <n v="1.1122000000000001"/>
    <x v="3246"/>
    <d v="2015-09-12T03:59:00"/>
    <x v="1"/>
    <s v="plays"/>
  </r>
  <r>
    <x v="0"/>
    <s v="GB"/>
    <s v="GBP"/>
    <n v="1436696712"/>
    <n v="1434104712"/>
    <b v="1"/>
    <n v="57"/>
    <n v="46.429824561403507"/>
    <b v="1"/>
    <s v="theater/plays"/>
    <n v="1.0586"/>
    <x v="3247"/>
    <d v="2015-07-12T10:25:12"/>
    <x v="1"/>
    <s v="plays"/>
  </r>
  <r>
    <x v="0"/>
    <s v="US"/>
    <s v="USD"/>
    <n v="1428178757"/>
    <n v="1425590357"/>
    <b v="1"/>
    <n v="200"/>
    <n v="60.475000000000001"/>
    <b v="1"/>
    <s v="theater/plays"/>
    <n v="1.0079166666666666"/>
    <x v="3248"/>
    <d v="2015-04-04T20:19:17"/>
    <x v="1"/>
    <s v="plays"/>
  </r>
  <r>
    <x v="0"/>
    <s v="US"/>
    <s v="USD"/>
    <n v="1434822914"/>
    <n v="1432230914"/>
    <b v="1"/>
    <n v="88"/>
    <n v="65.579545454545453"/>
    <b v="1"/>
    <s v="theater/plays"/>
    <n v="1.0492727272727274"/>
    <x v="3249"/>
    <d v="2015-06-20T17:55:14"/>
    <x v="1"/>
    <s v="plays"/>
  </r>
  <r>
    <x v="0"/>
    <s v="US"/>
    <s v="USD"/>
    <n v="1415213324"/>
    <n v="1412617724"/>
    <b v="1"/>
    <n v="213"/>
    <n v="119.1924882629108"/>
    <b v="1"/>
    <s v="theater/plays"/>
    <n v="1.01552"/>
    <x v="3250"/>
    <d v="2014-11-05T18:48:44"/>
    <x v="1"/>
    <s v="plays"/>
  </r>
  <r>
    <x v="0"/>
    <s v="US"/>
    <s v="USD"/>
    <n v="1434907966"/>
    <n v="1432315966"/>
    <b v="1"/>
    <n v="20"/>
    <n v="83.05"/>
    <b v="1"/>
    <s v="theater/plays"/>
    <n v="1.1073333333333333"/>
    <x v="3251"/>
    <d v="2015-06-21T17:32:46"/>
    <x v="1"/>
    <s v="plays"/>
  </r>
  <r>
    <x v="0"/>
    <s v="GB"/>
    <s v="GBP"/>
    <n v="1473247240"/>
    <n v="1470655240"/>
    <b v="1"/>
    <n v="50"/>
    <n v="57.52"/>
    <b v="1"/>
    <s v="theater/plays"/>
    <n v="1.2782222222222221"/>
    <x v="3252"/>
    <d v="2016-09-07T11:20:40"/>
    <x v="1"/>
    <s v="plays"/>
  </r>
  <r>
    <x v="0"/>
    <s v="US"/>
    <s v="USD"/>
    <n v="1473306300"/>
    <n v="1471701028"/>
    <b v="1"/>
    <n v="115"/>
    <n v="177.08695652173913"/>
    <b v="1"/>
    <s v="theater/plays"/>
    <n v="1.0182500000000001"/>
    <x v="3253"/>
    <d v="2016-09-08T03:45:00"/>
    <x v="1"/>
    <s v="plays"/>
  </r>
  <r>
    <x v="0"/>
    <s v="GB"/>
    <s v="GBP"/>
    <n v="1427331809"/>
    <n v="1424743409"/>
    <b v="1"/>
    <n v="186"/>
    <n v="70.771505376344081"/>
    <b v="1"/>
    <s v="theater/plays"/>
    <n v="1.012576923076923"/>
    <x v="3254"/>
    <d v="2015-03-26T01:03:29"/>
    <x v="1"/>
    <s v="plays"/>
  </r>
  <r>
    <x v="0"/>
    <s v="GB"/>
    <s v="GBP"/>
    <n v="1412706375"/>
    <n v="1410114375"/>
    <b v="1"/>
    <n v="18"/>
    <n v="29.166666666666668"/>
    <b v="1"/>
    <s v="theater/plays"/>
    <n v="1.75"/>
    <x v="3255"/>
    <d v="2014-10-07T18:26:15"/>
    <x v="1"/>
    <s v="plays"/>
  </r>
  <r>
    <x v="0"/>
    <s v="US"/>
    <s v="USD"/>
    <n v="1433995140"/>
    <n v="1432129577"/>
    <b v="1"/>
    <n v="176"/>
    <n v="72.76136363636364"/>
    <b v="1"/>
    <s v="theater/plays"/>
    <n v="1.2806"/>
    <x v="3256"/>
    <d v="2015-06-11T03:59:00"/>
    <x v="1"/>
    <s v="plays"/>
  </r>
  <r>
    <x v="0"/>
    <s v="GB"/>
    <s v="GBP"/>
    <n v="1487769952"/>
    <n v="1485177952"/>
    <b v="0"/>
    <n v="41"/>
    <n v="51.853414634146333"/>
    <b v="1"/>
    <s v="theater/plays"/>
    <n v="1.0629949999999999"/>
    <x v="3257"/>
    <d v="2017-02-22T13:25:52"/>
    <x v="1"/>
    <s v="plays"/>
  </r>
  <r>
    <x v="0"/>
    <s v="US"/>
    <s v="USD"/>
    <n v="1420751861"/>
    <n v="1418159861"/>
    <b v="1"/>
    <n v="75"/>
    <n v="98.2"/>
    <b v="1"/>
    <s v="theater/plays"/>
    <n v="1.052142857142857"/>
    <x v="3258"/>
    <d v="2015-01-08T21:17:41"/>
    <x v="1"/>
    <s v="plays"/>
  </r>
  <r>
    <x v="0"/>
    <s v="US"/>
    <s v="USD"/>
    <n v="1475294340"/>
    <n v="1472753745"/>
    <b v="1"/>
    <n v="97"/>
    <n v="251.7381443298969"/>
    <b v="1"/>
    <s v="theater/plays"/>
    <n v="1.0616782608695652"/>
    <x v="3259"/>
    <d v="2016-10-01T03:59:00"/>
    <x v="1"/>
    <s v="plays"/>
  </r>
  <r>
    <x v="0"/>
    <s v="US"/>
    <s v="USD"/>
    <n v="1448903318"/>
    <n v="1445875718"/>
    <b v="1"/>
    <n v="73"/>
    <n v="74.821917808219183"/>
    <b v="1"/>
    <s v="theater/plays"/>
    <n v="1.0924"/>
    <x v="3260"/>
    <d v="2015-11-30T17:08:38"/>
    <x v="1"/>
    <s v="plays"/>
  </r>
  <r>
    <x v="0"/>
    <s v="US"/>
    <s v="USD"/>
    <n v="1437067476"/>
    <n v="1434475476"/>
    <b v="1"/>
    <n v="49"/>
    <n v="67.65306122448979"/>
    <b v="1"/>
    <s v="theater/plays"/>
    <n v="1.0045454545454546"/>
    <x v="3261"/>
    <d v="2015-07-16T17:24:36"/>
    <x v="1"/>
    <s v="plays"/>
  </r>
  <r>
    <x v="0"/>
    <s v="US"/>
    <s v="USD"/>
    <n v="1419220800"/>
    <n v="1416555262"/>
    <b v="1"/>
    <n v="134"/>
    <n v="93.81343283582089"/>
    <b v="1"/>
    <s v="theater/plays"/>
    <n v="1.0304098360655738"/>
    <x v="3262"/>
    <d v="2014-12-22T04:00:00"/>
    <x v="1"/>
    <s v="plays"/>
  </r>
  <r>
    <x v="0"/>
    <s v="US"/>
    <s v="USD"/>
    <n v="1446238800"/>
    <n v="1444220588"/>
    <b v="1"/>
    <n v="68"/>
    <n v="41.237647058823526"/>
    <b v="1"/>
    <s v="theater/plays"/>
    <n v="1.121664"/>
    <x v="3263"/>
    <d v="2015-10-30T21:00:00"/>
    <x v="1"/>
    <s v="plays"/>
  </r>
  <r>
    <x v="0"/>
    <s v="US"/>
    <s v="USD"/>
    <n v="1422482400"/>
    <n v="1421089938"/>
    <b v="1"/>
    <n v="49"/>
    <n v="52.551020408163268"/>
    <b v="1"/>
    <s v="theater/plays"/>
    <n v="1.03"/>
    <x v="3264"/>
    <d v="2015-01-28T22:00:00"/>
    <x v="1"/>
    <s v="plays"/>
  </r>
  <r>
    <x v="0"/>
    <s v="IE"/>
    <s v="EUR"/>
    <n v="1449162000"/>
    <n v="1446570315"/>
    <b v="1"/>
    <n v="63"/>
    <n v="70.285714285714292"/>
    <b v="1"/>
    <s v="theater/plays"/>
    <n v="1.64"/>
    <x v="3265"/>
    <d v="2015-12-03T17:00:00"/>
    <x v="1"/>
    <s v="plays"/>
  </r>
  <r>
    <x v="0"/>
    <s v="US"/>
    <s v="USD"/>
    <n v="1434142800"/>
    <n v="1431435122"/>
    <b v="1"/>
    <n v="163"/>
    <n v="48.325153374233132"/>
    <b v="1"/>
    <s v="theater/plays"/>
    <n v="1.3128333333333333"/>
    <x v="3266"/>
    <d v="2015-06-12T21:00:00"/>
    <x v="1"/>
    <s v="plays"/>
  </r>
  <r>
    <x v="0"/>
    <s v="US"/>
    <s v="USD"/>
    <n v="1437156660"/>
    <n v="1434564660"/>
    <b v="1"/>
    <n v="288"/>
    <n v="53.177083333333336"/>
    <b v="1"/>
    <s v="theater/plays"/>
    <n v="1.0209999999999999"/>
    <x v="3267"/>
    <d v="2015-07-17T18:11:00"/>
    <x v="1"/>
    <s v="plays"/>
  </r>
  <r>
    <x v="0"/>
    <s v="US"/>
    <s v="USD"/>
    <n v="1472074928"/>
    <n v="1470692528"/>
    <b v="1"/>
    <n v="42"/>
    <n v="60.952380952380949"/>
    <b v="1"/>
    <s v="theater/plays"/>
    <n v="1.28"/>
    <x v="3268"/>
    <d v="2016-08-24T21:42:08"/>
    <x v="1"/>
    <s v="plays"/>
  </r>
  <r>
    <x v="0"/>
    <s v="GB"/>
    <s v="GBP"/>
    <n v="1434452400"/>
    <n v="1431509397"/>
    <b v="1"/>
    <n v="70"/>
    <n v="116"/>
    <b v="1"/>
    <s v="theater/plays"/>
    <n v="1.0149999999999999"/>
    <x v="3269"/>
    <d v="2015-06-16T11:00:00"/>
    <x v="1"/>
    <s v="plays"/>
  </r>
  <r>
    <x v="0"/>
    <s v="GB"/>
    <s v="GBP"/>
    <n v="1436705265"/>
    <n v="1434113265"/>
    <b v="1"/>
    <n v="30"/>
    <n v="61"/>
    <b v="1"/>
    <s v="theater/plays"/>
    <n v="1.0166666666666666"/>
    <x v="3270"/>
    <d v="2015-07-12T12:47:45"/>
    <x v="1"/>
    <s v="plays"/>
  </r>
  <r>
    <x v="0"/>
    <s v="GB"/>
    <s v="GBP"/>
    <n v="1414927775"/>
    <n v="1412332175"/>
    <b v="1"/>
    <n v="51"/>
    <n v="38.235294117647058"/>
    <b v="1"/>
    <s v="theater/plays"/>
    <n v="1.3"/>
    <x v="3271"/>
    <d v="2014-11-02T11:29:35"/>
    <x v="1"/>
    <s v="plays"/>
  </r>
  <r>
    <x v="0"/>
    <s v="US"/>
    <s v="USD"/>
    <n v="1446814809"/>
    <n v="1444219209"/>
    <b v="1"/>
    <n v="145"/>
    <n v="106.50344827586207"/>
    <b v="1"/>
    <s v="theater/plays"/>
    <n v="1.5443"/>
    <x v="3272"/>
    <d v="2015-11-06T13:00:09"/>
    <x v="1"/>
    <s v="plays"/>
  </r>
  <r>
    <x v="0"/>
    <s v="US"/>
    <s v="USD"/>
    <n v="1473879600"/>
    <n v="1472498042"/>
    <b v="1"/>
    <n v="21"/>
    <n v="204.57142857142858"/>
    <b v="1"/>
    <s v="theater/plays"/>
    <n v="1.0740000000000001"/>
    <x v="3273"/>
    <d v="2016-09-14T19:00:00"/>
    <x v="1"/>
    <s v="plays"/>
  </r>
  <r>
    <x v="0"/>
    <s v="US"/>
    <s v="USD"/>
    <n v="1458075600"/>
    <n v="1454259272"/>
    <b v="1"/>
    <n v="286"/>
    <n v="54.912587412587413"/>
    <b v="1"/>
    <s v="theater/plays"/>
    <n v="1.0132258064516129"/>
    <x v="3274"/>
    <d v="2016-03-15T21:00:00"/>
    <x v="1"/>
    <s v="plays"/>
  </r>
  <r>
    <x v="0"/>
    <s v="US"/>
    <s v="USD"/>
    <n v="1423456200"/>
    <n v="1421183271"/>
    <b v="1"/>
    <n v="12"/>
    <n v="150.41666666666666"/>
    <b v="1"/>
    <s v="theater/plays"/>
    <n v="1.0027777777777778"/>
    <x v="3275"/>
    <d v="2015-02-09T04:30:00"/>
    <x v="1"/>
    <s v="plays"/>
  </r>
  <r>
    <x v="0"/>
    <s v="CA"/>
    <s v="CAD"/>
    <n v="1459483140"/>
    <n v="1456526879"/>
    <b v="1"/>
    <n v="100"/>
    <n v="52.58"/>
    <b v="1"/>
    <s v="theater/plays"/>
    <n v="1.1684444444444444"/>
    <x v="3276"/>
    <d v="2016-04-01T03:59:00"/>
    <x v="1"/>
    <s v="plays"/>
  </r>
  <r>
    <x v="0"/>
    <s v="GB"/>
    <s v="GBP"/>
    <n v="1416331406"/>
    <n v="1413735806"/>
    <b v="1"/>
    <n v="100"/>
    <n v="54.3"/>
    <b v="1"/>
    <s v="theater/plays"/>
    <n v="1.0860000000000001"/>
    <x v="3277"/>
    <d v="2014-11-18T17:23:26"/>
    <x v="1"/>
    <s v="plays"/>
  </r>
  <r>
    <x v="0"/>
    <s v="GB"/>
    <s v="GBP"/>
    <n v="1433017303"/>
    <n v="1430425303"/>
    <b v="1"/>
    <n v="34"/>
    <n v="76.029411764705884"/>
    <b v="1"/>
    <s v="theater/plays"/>
    <n v="1.034"/>
    <x v="3278"/>
    <d v="2015-05-30T20:21:43"/>
    <x v="1"/>
    <s v="plays"/>
  </r>
  <r>
    <x v="0"/>
    <s v="US"/>
    <s v="USD"/>
    <n v="1459474059"/>
    <n v="1456885659"/>
    <b v="0"/>
    <n v="63"/>
    <n v="105.2063492063492"/>
    <b v="1"/>
    <s v="theater/plays"/>
    <n v="1.1427586206896552"/>
    <x v="3279"/>
    <d v="2016-04-01T01:27:39"/>
    <x v="1"/>
    <s v="plays"/>
  </r>
  <r>
    <x v="0"/>
    <s v="US"/>
    <s v="USD"/>
    <n v="1433134800"/>
    <n v="1430158198"/>
    <b v="0"/>
    <n v="30"/>
    <n v="68.666666666666671"/>
    <b v="1"/>
    <s v="theater/plays"/>
    <n v="1.03"/>
    <x v="3280"/>
    <d v="2015-06-01T05:00:00"/>
    <x v="1"/>
    <s v="plays"/>
  </r>
  <r>
    <x v="0"/>
    <s v="US"/>
    <s v="USD"/>
    <n v="1441153705"/>
    <n v="1438561705"/>
    <b v="0"/>
    <n v="47"/>
    <n v="129.36170212765958"/>
    <b v="1"/>
    <s v="theater/plays"/>
    <n v="1.216"/>
    <x v="3281"/>
    <d v="2015-09-02T00:28:25"/>
    <x v="1"/>
    <s v="plays"/>
  </r>
  <r>
    <x v="0"/>
    <s v="US"/>
    <s v="USD"/>
    <n v="1461904788"/>
    <n v="1458103188"/>
    <b v="0"/>
    <n v="237"/>
    <n v="134.26371308016877"/>
    <b v="1"/>
    <s v="theater/plays"/>
    <n v="1.026467741935484"/>
    <x v="3282"/>
    <d v="2016-04-29T04:39:48"/>
    <x v="1"/>
    <s v="plays"/>
  </r>
  <r>
    <x v="0"/>
    <s v="GB"/>
    <s v="GBP"/>
    <n v="1455138000"/>
    <n v="1452448298"/>
    <b v="0"/>
    <n v="47"/>
    <n v="17.829787234042552"/>
    <b v="1"/>
    <s v="theater/plays"/>
    <n v="1.0475000000000001"/>
    <x v="3283"/>
    <d v="2016-02-10T21:00:00"/>
    <x v="1"/>
    <s v="plays"/>
  </r>
  <r>
    <x v="0"/>
    <s v="US"/>
    <s v="USD"/>
    <n v="1454047140"/>
    <n v="1452546853"/>
    <b v="0"/>
    <n v="15"/>
    <n v="203.2"/>
    <b v="1"/>
    <s v="theater/plays"/>
    <n v="1.016"/>
    <x v="3284"/>
    <d v="2016-01-29T05:59:00"/>
    <x v="1"/>
    <s v="plays"/>
  </r>
  <r>
    <x v="0"/>
    <s v="US"/>
    <s v="USD"/>
    <n v="1488258000"/>
    <n v="1485556626"/>
    <b v="0"/>
    <n v="81"/>
    <n v="69.18518518518519"/>
    <b v="1"/>
    <s v="theater/plays"/>
    <n v="1.1210242048409682"/>
    <x v="3285"/>
    <d v="2017-02-28T05:00:00"/>
    <x v="1"/>
    <s v="plays"/>
  </r>
  <r>
    <x v="0"/>
    <s v="US"/>
    <s v="USD"/>
    <n v="1471291782"/>
    <n v="1468699782"/>
    <b v="0"/>
    <n v="122"/>
    <n v="125.12295081967213"/>
    <b v="1"/>
    <s v="theater/plays"/>
    <n v="1.0176666666666667"/>
    <x v="3286"/>
    <d v="2016-08-15T20:09:42"/>
    <x v="1"/>
    <s v="plays"/>
  </r>
  <r>
    <x v="0"/>
    <s v="CA"/>
    <s v="CAD"/>
    <n v="1448733628"/>
    <n v="1446573628"/>
    <b v="0"/>
    <n v="34"/>
    <n v="73.529411764705884"/>
    <b v="1"/>
    <s v="theater/plays"/>
    <n v="1"/>
    <x v="3287"/>
    <d v="2015-11-28T18:00:28"/>
    <x v="1"/>
    <s v="plays"/>
  </r>
  <r>
    <x v="0"/>
    <s v="GB"/>
    <s v="GBP"/>
    <n v="1466463600"/>
    <n v="1463337315"/>
    <b v="0"/>
    <n v="207"/>
    <n v="48.437149758454105"/>
    <b v="1"/>
    <s v="theater/plays"/>
    <n v="1.0026489999999999"/>
    <x v="3288"/>
    <d v="2016-06-20T23:00:00"/>
    <x v="1"/>
    <s v="plays"/>
  </r>
  <r>
    <x v="0"/>
    <s v="GB"/>
    <s v="GBP"/>
    <n v="1487580602"/>
    <n v="1485161402"/>
    <b v="0"/>
    <n v="25"/>
    <n v="26.608400000000003"/>
    <b v="1"/>
    <s v="theater/plays"/>
    <n v="1.3304200000000002"/>
    <x v="3289"/>
    <d v="2017-02-20T08:50:02"/>
    <x v="1"/>
    <s v="plays"/>
  </r>
  <r>
    <x v="0"/>
    <s v="GB"/>
    <s v="GBP"/>
    <n v="1489234891"/>
    <n v="1486642891"/>
    <b v="0"/>
    <n v="72"/>
    <n v="33.666666666666664"/>
    <b v="1"/>
    <s v="theater/plays"/>
    <n v="1.212"/>
    <x v="3290"/>
    <d v="2017-03-11T12:21:31"/>
    <x v="1"/>
    <s v="plays"/>
  </r>
  <r>
    <x v="0"/>
    <s v="US"/>
    <s v="USD"/>
    <n v="1442462340"/>
    <n v="1439743900"/>
    <b v="0"/>
    <n v="14"/>
    <n v="40.714285714285715"/>
    <b v="1"/>
    <s v="theater/plays"/>
    <n v="1.1399999999999999"/>
    <x v="3291"/>
    <d v="2015-09-17T03:59:00"/>
    <x v="1"/>
    <s v="plays"/>
  </r>
  <r>
    <x v="0"/>
    <s v="GB"/>
    <s v="GBP"/>
    <n v="1449257348"/>
    <n v="1444069748"/>
    <b v="0"/>
    <n v="15"/>
    <n v="19.266666666666666"/>
    <b v="1"/>
    <s v="theater/plays"/>
    <n v="2.8613861386138613"/>
    <x v="3292"/>
    <d v="2015-12-04T19:29:08"/>
    <x v="1"/>
    <s v="plays"/>
  </r>
  <r>
    <x v="0"/>
    <s v="NZ"/>
    <s v="NZD"/>
    <n v="1488622352"/>
    <n v="1486030352"/>
    <b v="0"/>
    <n v="91"/>
    <n v="84.285714285714292"/>
    <b v="1"/>
    <s v="theater/plays"/>
    <n v="1.7044444444444444"/>
    <x v="3293"/>
    <d v="2017-03-04T10:12:32"/>
    <x v="1"/>
    <s v="plays"/>
  </r>
  <r>
    <x v="0"/>
    <s v="GB"/>
    <s v="GBP"/>
    <n v="1434459554"/>
    <n v="1431867554"/>
    <b v="0"/>
    <n v="24"/>
    <n v="29.583333333333332"/>
    <b v="1"/>
    <s v="theater/plays"/>
    <n v="1.1833333333333333"/>
    <x v="3294"/>
    <d v="2015-06-16T12:59:14"/>
    <x v="1"/>
    <s v="plays"/>
  </r>
  <r>
    <x v="0"/>
    <s v="GB"/>
    <s v="GBP"/>
    <n v="1474886229"/>
    <n v="1472294229"/>
    <b v="0"/>
    <n v="27"/>
    <n v="26.667037037037037"/>
    <b v="1"/>
    <s v="theater/plays"/>
    <n v="1.0285857142857142"/>
    <x v="3295"/>
    <d v="2016-09-26T10:37:09"/>
    <x v="1"/>
    <s v="plays"/>
  </r>
  <r>
    <x v="0"/>
    <s v="GB"/>
    <s v="GBP"/>
    <n v="1448229600"/>
    <n v="1446401372"/>
    <b v="0"/>
    <n v="47"/>
    <n v="45.978723404255319"/>
    <b v="1"/>
    <s v="theater/plays"/>
    <n v="1.4406666666666668"/>
    <x v="3296"/>
    <d v="2015-11-22T22:00:00"/>
    <x v="1"/>
    <s v="plays"/>
  </r>
  <r>
    <x v="0"/>
    <s v="GB"/>
    <s v="GBP"/>
    <n v="1438037940"/>
    <n v="1436380256"/>
    <b v="0"/>
    <n v="44"/>
    <n v="125.09090909090909"/>
    <b v="1"/>
    <s v="theater/plays"/>
    <n v="1.0007272727272727"/>
    <x v="3297"/>
    <d v="2015-07-27T22:59:00"/>
    <x v="1"/>
    <s v="plays"/>
  </r>
  <r>
    <x v="0"/>
    <s v="US"/>
    <s v="USD"/>
    <n v="1442102400"/>
    <n v="1440370768"/>
    <b v="0"/>
    <n v="72"/>
    <n v="141.29166666666666"/>
    <b v="1"/>
    <s v="theater/plays"/>
    <n v="1.0173000000000001"/>
    <x v="3298"/>
    <d v="2015-09-13T00:00:00"/>
    <x v="1"/>
    <s v="plays"/>
  </r>
  <r>
    <x v="0"/>
    <s v="US"/>
    <s v="USD"/>
    <n v="1444860063"/>
    <n v="1442268063"/>
    <b v="0"/>
    <n v="63"/>
    <n v="55.333333333333336"/>
    <b v="1"/>
    <s v="theater/plays"/>
    <n v="1.1619999999999999"/>
    <x v="3299"/>
    <d v="2015-10-14T22:01:03"/>
    <x v="1"/>
    <s v="plays"/>
  </r>
  <r>
    <x v="0"/>
    <s v="US"/>
    <s v="USD"/>
    <n v="1430329862"/>
    <n v="1428515462"/>
    <b v="0"/>
    <n v="88"/>
    <n v="46.420454545454547"/>
    <b v="1"/>
    <s v="theater/plays"/>
    <n v="1.3616666666666666"/>
    <x v="3300"/>
    <d v="2015-04-29T17:51:02"/>
    <x v="1"/>
    <s v="plays"/>
  </r>
  <r>
    <x v="0"/>
    <s v="US"/>
    <s v="USD"/>
    <n v="1470034740"/>
    <n v="1466185176"/>
    <b v="0"/>
    <n v="70"/>
    <n v="57.2"/>
    <b v="1"/>
    <s v="theater/plays"/>
    <n v="1.3346666666666667"/>
    <x v="3301"/>
    <d v="2016-08-01T06:59:00"/>
    <x v="1"/>
    <s v="plays"/>
  </r>
  <r>
    <x v="0"/>
    <s v="ES"/>
    <s v="EUR"/>
    <n v="1481099176"/>
    <n v="1478507176"/>
    <b v="0"/>
    <n v="50"/>
    <n v="173.7"/>
    <b v="1"/>
    <s v="theater/plays"/>
    <n v="1.0339285714285715"/>
    <x v="3302"/>
    <d v="2016-12-07T08:26:16"/>
    <x v="1"/>
    <s v="plays"/>
  </r>
  <r>
    <x v="0"/>
    <s v="US"/>
    <s v="USD"/>
    <n v="1427553484"/>
    <n v="1424533084"/>
    <b v="0"/>
    <n v="35"/>
    <n v="59.6"/>
    <b v="1"/>
    <s v="theater/plays"/>
    <n v="1.1588888888888889"/>
    <x v="3303"/>
    <d v="2015-03-28T14:38:04"/>
    <x v="1"/>
    <s v="plays"/>
  </r>
  <r>
    <x v="0"/>
    <s v="US"/>
    <s v="USD"/>
    <n v="1482418752"/>
    <n v="1479826752"/>
    <b v="0"/>
    <n v="175"/>
    <n v="89.585714285714289"/>
    <b v="1"/>
    <s v="theater/plays"/>
    <n v="1.0451666666666666"/>
    <x v="3304"/>
    <d v="2016-12-22T14:59:12"/>
    <x v="1"/>
    <s v="plays"/>
  </r>
  <r>
    <x v="0"/>
    <s v="US"/>
    <s v="USD"/>
    <n v="1438374748"/>
    <n v="1435782748"/>
    <b v="0"/>
    <n v="20"/>
    <n v="204.05"/>
    <b v="1"/>
    <s v="theater/plays"/>
    <n v="1.0202500000000001"/>
    <x v="3305"/>
    <d v="2015-07-31T20:32:28"/>
    <x v="1"/>
    <s v="plays"/>
  </r>
  <r>
    <x v="0"/>
    <s v="US"/>
    <s v="USD"/>
    <n v="1465527600"/>
    <n v="1462252542"/>
    <b v="0"/>
    <n v="54"/>
    <n v="48.703703703703702"/>
    <b v="1"/>
    <s v="theater/plays"/>
    <n v="1.7533333333333334"/>
    <x v="3306"/>
    <d v="2016-06-10T03:00:00"/>
    <x v="1"/>
    <s v="plays"/>
  </r>
  <r>
    <x v="0"/>
    <s v="US"/>
    <s v="USD"/>
    <n v="1463275339"/>
    <n v="1460683339"/>
    <b v="0"/>
    <n v="20"/>
    <n v="53.339999999999996"/>
    <b v="1"/>
    <s v="theater/plays"/>
    <n v="1.0668"/>
    <x v="3307"/>
    <d v="2016-05-15T01:22:19"/>
    <x v="1"/>
    <s v="plays"/>
  </r>
  <r>
    <x v="0"/>
    <s v="US"/>
    <s v="USD"/>
    <n v="1460581365"/>
    <n v="1458766965"/>
    <b v="0"/>
    <n v="57"/>
    <n v="75.087719298245617"/>
    <b v="1"/>
    <s v="theater/plays"/>
    <n v="1.2228571428571429"/>
    <x v="3308"/>
    <d v="2016-04-13T21:02:45"/>
    <x v="1"/>
    <s v="plays"/>
  </r>
  <r>
    <x v="0"/>
    <s v="GB"/>
    <s v="GBP"/>
    <n v="1476632178"/>
    <n v="1473953778"/>
    <b v="0"/>
    <n v="31"/>
    <n v="18"/>
    <b v="1"/>
    <s v="theater/plays"/>
    <n v="1.5942857142857143"/>
    <x v="3309"/>
    <d v="2016-10-16T15:36:18"/>
    <x v="1"/>
    <s v="plays"/>
  </r>
  <r>
    <x v="0"/>
    <s v="US"/>
    <s v="USD"/>
    <n v="1444169825"/>
    <n v="1441577825"/>
    <b v="0"/>
    <n v="31"/>
    <n v="209.83870967741936"/>
    <b v="1"/>
    <s v="theater/plays"/>
    <n v="1.0007692307692309"/>
    <x v="3310"/>
    <d v="2015-10-06T22:17:05"/>
    <x v="1"/>
    <s v="plays"/>
  </r>
  <r>
    <x v="0"/>
    <s v="US"/>
    <s v="USD"/>
    <n v="1445065210"/>
    <n v="1442473210"/>
    <b v="0"/>
    <n v="45"/>
    <n v="61.022222222222226"/>
    <b v="1"/>
    <s v="theater/plays"/>
    <n v="1.0984"/>
    <x v="3311"/>
    <d v="2015-10-17T07:00:10"/>
    <x v="1"/>
    <s v="plays"/>
  </r>
  <r>
    <x v="0"/>
    <s v="US"/>
    <s v="USD"/>
    <n v="1478901600"/>
    <n v="1477077946"/>
    <b v="0"/>
    <n v="41"/>
    <n v="61"/>
    <b v="1"/>
    <s v="theater/plays"/>
    <n v="1.0004"/>
    <x v="3312"/>
    <d v="2016-11-11T22:00:00"/>
    <x v="1"/>
    <s v="plays"/>
  </r>
  <r>
    <x v="0"/>
    <s v="US"/>
    <s v="USD"/>
    <n v="1453856400"/>
    <n v="1452664317"/>
    <b v="0"/>
    <n v="29"/>
    <n v="80.034482758620683"/>
    <b v="1"/>
    <s v="theater/plays"/>
    <n v="1.1605000000000001"/>
    <x v="3313"/>
    <d v="2016-01-27T01:00:00"/>
    <x v="1"/>
    <s v="plays"/>
  </r>
  <r>
    <x v="0"/>
    <s v="GB"/>
    <s v="GBP"/>
    <n v="1431115500"/>
    <n v="1428733511"/>
    <b v="0"/>
    <n v="58"/>
    <n v="29.068965517241381"/>
    <b v="1"/>
    <s v="theater/plays"/>
    <n v="2.1074999999999999"/>
    <x v="3314"/>
    <d v="2015-05-08T20:05:00"/>
    <x v="1"/>
    <s v="plays"/>
  </r>
  <r>
    <x v="0"/>
    <s v="GB"/>
    <s v="GBP"/>
    <n v="1462519041"/>
    <n v="1459927041"/>
    <b v="0"/>
    <n v="89"/>
    <n v="49.438202247191015"/>
    <b v="1"/>
    <s v="theater/plays"/>
    <n v="1.1000000000000001"/>
    <x v="3315"/>
    <d v="2016-05-06T07:17:21"/>
    <x v="1"/>
    <s v="plays"/>
  </r>
  <r>
    <x v="0"/>
    <s v="US"/>
    <s v="USD"/>
    <n v="1407506040"/>
    <n v="1404680075"/>
    <b v="0"/>
    <n v="125"/>
    <n v="93.977440000000001"/>
    <b v="1"/>
    <s v="theater/plays"/>
    <n v="1.0008673425918038"/>
    <x v="3316"/>
    <d v="2014-08-08T13:54:00"/>
    <x v="1"/>
    <s v="plays"/>
  </r>
  <r>
    <x v="0"/>
    <s v="US"/>
    <s v="USD"/>
    <n v="1465347424"/>
    <n v="1462755424"/>
    <b v="0"/>
    <n v="18"/>
    <n v="61.944444444444443"/>
    <b v="1"/>
    <s v="theater/plays"/>
    <n v="1.0619047619047619"/>
    <x v="3317"/>
    <d v="2016-06-08T00:57:04"/>
    <x v="1"/>
    <s v="plays"/>
  </r>
  <r>
    <x v="0"/>
    <s v="CA"/>
    <s v="CAD"/>
    <n v="1460341800"/>
    <n v="1456902893"/>
    <b v="0"/>
    <n v="32"/>
    <n v="78.5"/>
    <b v="1"/>
    <s v="theater/plays"/>
    <n v="1.256"/>
    <x v="3318"/>
    <d v="2016-04-11T02:30:00"/>
    <x v="1"/>
    <s v="plays"/>
  </r>
  <r>
    <x v="0"/>
    <s v="GB"/>
    <s v="GBP"/>
    <n v="1422712986"/>
    <n v="1418824986"/>
    <b v="0"/>
    <n v="16"/>
    <n v="33.75"/>
    <b v="1"/>
    <s v="theater/plays"/>
    <n v="1.08"/>
    <x v="3319"/>
    <d v="2015-01-31T14:03:06"/>
    <x v="1"/>
    <s v="plays"/>
  </r>
  <r>
    <x v="0"/>
    <s v="US"/>
    <s v="USD"/>
    <n v="1466557557"/>
    <n v="1463965557"/>
    <b v="0"/>
    <n v="38"/>
    <n v="66.44736842105263"/>
    <b v="1"/>
    <s v="theater/plays"/>
    <n v="1.01"/>
    <x v="3320"/>
    <d v="2016-06-22T01:05:57"/>
    <x v="1"/>
    <s v="plays"/>
  </r>
  <r>
    <x v="0"/>
    <s v="US"/>
    <s v="USD"/>
    <n v="1413431940"/>
    <n v="1412216665"/>
    <b v="0"/>
    <n v="15"/>
    <n v="35.799999999999997"/>
    <b v="1"/>
    <s v="theater/plays"/>
    <n v="1.0740000000000001"/>
    <x v="3321"/>
    <d v="2014-10-16T03:59:00"/>
    <x v="1"/>
    <s v="plays"/>
  </r>
  <r>
    <x v="0"/>
    <s v="US"/>
    <s v="USD"/>
    <n v="1466567700"/>
    <n v="1464653696"/>
    <b v="0"/>
    <n v="23"/>
    <n v="145.65217391304347"/>
    <b v="1"/>
    <s v="theater/plays"/>
    <n v="1.0151515151515151"/>
    <x v="3322"/>
    <d v="2016-06-22T03:55:00"/>
    <x v="1"/>
    <s v="plays"/>
  </r>
  <r>
    <x v="0"/>
    <s v="GB"/>
    <s v="GBP"/>
    <n v="1474793208"/>
    <n v="1472201208"/>
    <b v="0"/>
    <n v="49"/>
    <n v="25.693877551020407"/>
    <b v="1"/>
    <s v="theater/plays"/>
    <n v="1.2589999999999999"/>
    <x v="3323"/>
    <d v="2016-09-25T08:46:48"/>
    <x v="1"/>
    <s v="plays"/>
  </r>
  <r>
    <x v="0"/>
    <s v="IE"/>
    <s v="EUR"/>
    <n v="1465135190"/>
    <n v="1463925590"/>
    <b v="0"/>
    <n v="10"/>
    <n v="152.5"/>
    <b v="1"/>
    <s v="theater/plays"/>
    <n v="1.0166666666666666"/>
    <x v="3324"/>
    <d v="2016-06-05T13:59:50"/>
    <x v="1"/>
    <s v="plays"/>
  </r>
  <r>
    <x v="0"/>
    <s v="GB"/>
    <s v="GBP"/>
    <n v="1428256277"/>
    <n v="1425235877"/>
    <b v="0"/>
    <n v="15"/>
    <n v="30"/>
    <b v="1"/>
    <s v="theater/plays"/>
    <n v="1.125"/>
    <x v="3325"/>
    <d v="2015-04-05T17:51:17"/>
    <x v="1"/>
    <s v="plays"/>
  </r>
  <r>
    <x v="0"/>
    <s v="US"/>
    <s v="USD"/>
    <n v="1425830905"/>
    <n v="1423242505"/>
    <b v="0"/>
    <n v="57"/>
    <n v="142.28070175438597"/>
    <b v="1"/>
    <s v="theater/plays"/>
    <n v="1.0137499999999999"/>
    <x v="3326"/>
    <d v="2015-03-08T16:08:25"/>
    <x v="1"/>
    <s v="plays"/>
  </r>
  <r>
    <x v="0"/>
    <s v="GB"/>
    <s v="GBP"/>
    <n v="1462697966"/>
    <n v="1460105966"/>
    <b v="0"/>
    <n v="33"/>
    <n v="24.545454545454547"/>
    <b v="1"/>
    <s v="theater/plays"/>
    <n v="1.0125"/>
    <x v="3327"/>
    <d v="2016-05-08T08:59:26"/>
    <x v="1"/>
    <s v="plays"/>
  </r>
  <r>
    <x v="0"/>
    <s v="US"/>
    <s v="USD"/>
    <n v="1404522000"/>
    <n v="1404308883"/>
    <b v="0"/>
    <n v="9"/>
    <n v="292.77777777777777"/>
    <b v="1"/>
    <s v="theater/plays"/>
    <n v="1.4638888888888888"/>
    <x v="3328"/>
    <d v="2014-07-05T01:00:00"/>
    <x v="1"/>
    <s v="plays"/>
  </r>
  <r>
    <x v="0"/>
    <s v="GB"/>
    <s v="GBP"/>
    <n v="1406502000"/>
    <n v="1405583108"/>
    <b v="0"/>
    <n v="26"/>
    <n v="44.92307692307692"/>
    <b v="1"/>
    <s v="theater/plays"/>
    <n v="1.1679999999999999"/>
    <x v="3329"/>
    <d v="2014-07-27T23:00:00"/>
    <x v="1"/>
    <s v="plays"/>
  </r>
  <r>
    <x v="0"/>
    <s v="GB"/>
    <s v="GBP"/>
    <n v="1427919468"/>
    <n v="1425331068"/>
    <b v="0"/>
    <n v="69"/>
    <n v="23.10144927536232"/>
    <b v="1"/>
    <s v="theater/plays"/>
    <n v="1.0626666666666666"/>
    <x v="3330"/>
    <d v="2015-04-01T20:17:48"/>
    <x v="1"/>
    <s v="plays"/>
  </r>
  <r>
    <x v="0"/>
    <s v="US"/>
    <s v="USD"/>
    <n v="1444149886"/>
    <n v="1441125886"/>
    <b v="0"/>
    <n v="65"/>
    <n v="80.400000000000006"/>
    <b v="1"/>
    <s v="theater/plays"/>
    <n v="1.0451999999999999"/>
    <x v="3331"/>
    <d v="2015-10-06T16:44:46"/>
    <x v="1"/>
    <s v="plays"/>
  </r>
  <r>
    <x v="0"/>
    <s v="US"/>
    <s v="USD"/>
    <n v="1405802330"/>
    <n v="1403210330"/>
    <b v="0"/>
    <n v="83"/>
    <n v="72.289156626506028"/>
    <b v="1"/>
    <s v="theater/plays"/>
    <n v="1"/>
    <x v="3332"/>
    <d v="2014-07-19T20:38:50"/>
    <x v="1"/>
    <s v="plays"/>
  </r>
  <r>
    <x v="0"/>
    <s v="US"/>
    <s v="USD"/>
    <n v="1434384880"/>
    <n v="1432484080"/>
    <b v="0"/>
    <n v="111"/>
    <n v="32.972972972972975"/>
    <b v="1"/>
    <s v="theater/plays"/>
    <n v="1.0457142857142858"/>
    <x v="3333"/>
    <d v="2015-06-15T16:14:40"/>
    <x v="1"/>
    <s v="plays"/>
  </r>
  <r>
    <x v="0"/>
    <s v="US"/>
    <s v="USD"/>
    <n v="1438259422"/>
    <n v="1435667422"/>
    <b v="0"/>
    <n v="46"/>
    <n v="116.65217391304348"/>
    <b v="1"/>
    <s v="theater/plays"/>
    <n v="1.3862051149573753"/>
    <x v="3334"/>
    <d v="2015-07-30T12:30:22"/>
    <x v="1"/>
    <s v="plays"/>
  </r>
  <r>
    <x v="0"/>
    <s v="GB"/>
    <s v="GBP"/>
    <n v="1407106800"/>
    <n v="1404749446"/>
    <b v="0"/>
    <n v="63"/>
    <n v="79.61904761904762"/>
    <b v="1"/>
    <s v="theater/plays"/>
    <n v="1.0032000000000001"/>
    <x v="3335"/>
    <d v="2014-08-03T23:00:00"/>
    <x v="1"/>
    <s v="plays"/>
  </r>
  <r>
    <x v="0"/>
    <s v="GB"/>
    <s v="GBP"/>
    <n v="1459845246"/>
    <n v="1457429646"/>
    <b v="0"/>
    <n v="9"/>
    <n v="27.777777777777779"/>
    <b v="1"/>
    <s v="theater/plays"/>
    <n v="1"/>
    <x v="3336"/>
    <d v="2016-04-05T08:34:06"/>
    <x v="1"/>
    <s v="plays"/>
  </r>
  <r>
    <x v="0"/>
    <s v="GB"/>
    <s v="GBP"/>
    <n v="1412974800"/>
    <n v="1411109167"/>
    <b v="0"/>
    <n v="34"/>
    <n v="81.029411764705884"/>
    <b v="1"/>
    <s v="theater/plays"/>
    <n v="1.1020000000000001"/>
    <x v="3337"/>
    <d v="2014-10-10T21:00:00"/>
    <x v="1"/>
    <s v="plays"/>
  </r>
  <r>
    <x v="0"/>
    <s v="US"/>
    <s v="USD"/>
    <n v="1487944080"/>
    <n v="1486129680"/>
    <b v="0"/>
    <n v="112"/>
    <n v="136.84821428571428"/>
    <b v="1"/>
    <s v="theater/plays"/>
    <n v="1.0218"/>
    <x v="3338"/>
    <d v="2017-02-24T13:48:00"/>
    <x v="1"/>
    <s v="plays"/>
  </r>
  <r>
    <x v="0"/>
    <s v="US"/>
    <s v="USD"/>
    <n v="1469721518"/>
    <n v="1467129518"/>
    <b v="0"/>
    <n v="47"/>
    <n v="177.61702127659575"/>
    <b v="1"/>
    <s v="theater/plays"/>
    <n v="1.0435000000000001"/>
    <x v="3339"/>
    <d v="2016-07-28T15:58:38"/>
    <x v="1"/>
    <s v="plays"/>
  </r>
  <r>
    <x v="0"/>
    <s v="US"/>
    <s v="USD"/>
    <n v="1481066554"/>
    <n v="1478906554"/>
    <b v="0"/>
    <n v="38"/>
    <n v="109.07894736842105"/>
    <b v="1"/>
    <s v="theater/plays"/>
    <n v="1.3816666666666666"/>
    <x v="3340"/>
    <d v="2016-12-06T23:22:34"/>
    <x v="1"/>
    <s v="plays"/>
  </r>
  <r>
    <x v="0"/>
    <s v="GB"/>
    <s v="GBP"/>
    <n v="1465750800"/>
    <n v="1463771421"/>
    <b v="0"/>
    <n v="28"/>
    <n v="119.64285714285714"/>
    <b v="1"/>
    <s v="theater/plays"/>
    <n v="1"/>
    <x v="3341"/>
    <d v="2016-06-12T17:00:00"/>
    <x v="1"/>
    <s v="plays"/>
  </r>
  <r>
    <x v="0"/>
    <s v="US"/>
    <s v="USD"/>
    <n v="1427864340"/>
    <n v="1425020810"/>
    <b v="0"/>
    <n v="78"/>
    <n v="78.205128205128204"/>
    <b v="1"/>
    <s v="theater/plays"/>
    <n v="1.0166666666666666"/>
    <x v="3342"/>
    <d v="2015-04-01T04:59:00"/>
    <x v="1"/>
    <s v="plays"/>
  </r>
  <r>
    <x v="0"/>
    <s v="GB"/>
    <s v="GBP"/>
    <n v="1460553480"/>
    <n v="1458770384"/>
    <b v="0"/>
    <n v="23"/>
    <n v="52.173913043478258"/>
    <b v="1"/>
    <s v="theater/plays"/>
    <n v="1.7142857142857142"/>
    <x v="3343"/>
    <d v="2016-04-13T13:18:00"/>
    <x v="1"/>
    <s v="plays"/>
  </r>
  <r>
    <x v="0"/>
    <s v="US"/>
    <s v="USD"/>
    <n v="1409374093"/>
    <n v="1406782093"/>
    <b v="0"/>
    <n v="40"/>
    <n v="114.125"/>
    <b v="1"/>
    <s v="theater/plays"/>
    <n v="1.0144444444444445"/>
    <x v="3344"/>
    <d v="2014-08-30T04:48:13"/>
    <x v="1"/>
    <s v="plays"/>
  </r>
  <r>
    <x v="0"/>
    <s v="US"/>
    <s v="USD"/>
    <n v="1429317420"/>
    <n v="1424226768"/>
    <b v="0"/>
    <n v="13"/>
    <n v="50"/>
    <b v="1"/>
    <s v="theater/plays"/>
    <n v="1.3"/>
    <x v="3345"/>
    <d v="2015-04-18T00:37:00"/>
    <x v="1"/>
    <s v="plays"/>
  </r>
  <r>
    <x v="0"/>
    <s v="US"/>
    <s v="USD"/>
    <n v="1424910910"/>
    <n v="1424306110"/>
    <b v="0"/>
    <n v="18"/>
    <n v="91.666666666666671"/>
    <b v="1"/>
    <s v="theater/plays"/>
    <n v="1.1000000000000001"/>
    <x v="3346"/>
    <d v="2015-02-26T00:35:10"/>
    <x v="1"/>
    <s v="plays"/>
  </r>
  <r>
    <x v="0"/>
    <s v="GB"/>
    <s v="GBP"/>
    <n v="1462741200"/>
    <n v="1461503654"/>
    <b v="0"/>
    <n v="22"/>
    <n v="108.59090909090909"/>
    <b v="1"/>
    <s v="theater/plays"/>
    <n v="1.1944999999999999"/>
    <x v="3347"/>
    <d v="2016-05-08T21:00:00"/>
    <x v="1"/>
    <s v="plays"/>
  </r>
  <r>
    <x v="0"/>
    <s v="US"/>
    <s v="USD"/>
    <n v="1461988740"/>
    <n v="1459949080"/>
    <b v="0"/>
    <n v="79"/>
    <n v="69.822784810126578"/>
    <b v="1"/>
    <s v="theater/plays"/>
    <n v="1.002909090909091"/>
    <x v="3348"/>
    <d v="2016-04-30T03:59:00"/>
    <x v="1"/>
    <s v="plays"/>
  </r>
  <r>
    <x v="0"/>
    <s v="US"/>
    <s v="USD"/>
    <n v="1465837200"/>
    <n v="1463971172"/>
    <b v="0"/>
    <n v="14"/>
    <n v="109.57142857142857"/>
    <b v="1"/>
    <s v="theater/plays"/>
    <n v="1.534"/>
    <x v="3349"/>
    <d v="2016-06-13T17:00:00"/>
    <x v="1"/>
    <s v="plays"/>
  </r>
  <r>
    <x v="0"/>
    <s v="LU"/>
    <s v="EUR"/>
    <n v="1448838000"/>
    <n v="1445791811"/>
    <b v="0"/>
    <n v="51"/>
    <n v="71.666666666666671"/>
    <b v="1"/>
    <s v="theater/plays"/>
    <n v="1.0442857142857143"/>
    <x v="3350"/>
    <d v="2015-11-29T23:00:00"/>
    <x v="1"/>
    <s v="plays"/>
  </r>
  <r>
    <x v="0"/>
    <s v="GB"/>
    <s v="GBP"/>
    <n v="1406113200"/>
    <n v="1402910965"/>
    <b v="0"/>
    <n v="54"/>
    <n v="93.611111111111114"/>
    <b v="1"/>
    <s v="theater/plays"/>
    <n v="1.0109999999999999"/>
    <x v="3351"/>
    <d v="2014-07-23T11:00:00"/>
    <x v="1"/>
    <s v="plays"/>
  </r>
  <r>
    <x v="0"/>
    <s v="GB"/>
    <s v="GBP"/>
    <n v="1467414000"/>
    <n v="1462492178"/>
    <b v="0"/>
    <n v="70"/>
    <n v="76.8"/>
    <b v="1"/>
    <s v="theater/plays"/>
    <n v="1.0751999999999999"/>
    <x v="3352"/>
    <d v="2016-07-01T23:00:00"/>
    <x v="1"/>
    <s v="plays"/>
  </r>
  <r>
    <x v="0"/>
    <s v="GB"/>
    <s v="GBP"/>
    <n v="1462230000"/>
    <n v="1461061350"/>
    <b v="0"/>
    <n v="44"/>
    <n v="35.795454545454547"/>
    <b v="1"/>
    <s v="theater/plays"/>
    <n v="3.15"/>
    <x v="3353"/>
    <d v="2016-05-02T23:00:00"/>
    <x v="1"/>
    <s v="plays"/>
  </r>
  <r>
    <x v="0"/>
    <s v="US"/>
    <s v="USD"/>
    <n v="1446091260"/>
    <n v="1443029206"/>
    <b v="0"/>
    <n v="55"/>
    <n v="55.6"/>
    <b v="1"/>
    <s v="theater/plays"/>
    <n v="1.0193333333333334"/>
    <x v="3354"/>
    <d v="2015-10-29T04:01:00"/>
    <x v="1"/>
    <s v="plays"/>
  </r>
  <r>
    <x v="0"/>
    <s v="GB"/>
    <s v="GBP"/>
    <n v="1462879020"/>
    <n v="1461941527"/>
    <b v="0"/>
    <n v="15"/>
    <n v="147.33333333333334"/>
    <b v="1"/>
    <s v="theater/plays"/>
    <n v="1.2628571428571429"/>
    <x v="3355"/>
    <d v="2016-05-10T11:17:00"/>
    <x v="1"/>
    <s v="plays"/>
  </r>
  <r>
    <x v="0"/>
    <s v="GB"/>
    <s v="GBP"/>
    <n v="1468611272"/>
    <n v="1466019272"/>
    <b v="0"/>
    <n v="27"/>
    <n v="56.333333333333336"/>
    <b v="1"/>
    <s v="theater/plays"/>
    <n v="1.014"/>
    <x v="3356"/>
    <d v="2016-07-15T19:34:32"/>
    <x v="1"/>
    <s v="plays"/>
  </r>
  <r>
    <x v="0"/>
    <s v="GB"/>
    <s v="GBP"/>
    <n v="1406887310"/>
    <n v="1404295310"/>
    <b v="0"/>
    <n v="21"/>
    <n v="96.19047619047619"/>
    <b v="1"/>
    <s v="theater/plays"/>
    <n v="1.01"/>
    <x v="3357"/>
    <d v="2014-08-01T10:01:50"/>
    <x v="1"/>
    <s v="plays"/>
  </r>
  <r>
    <x v="0"/>
    <s v="US"/>
    <s v="USD"/>
    <n v="1416385679"/>
    <n v="1413790079"/>
    <b v="0"/>
    <n v="162"/>
    <n v="63.574074074074076"/>
    <b v="1"/>
    <s v="theater/plays"/>
    <n v="1.0299"/>
    <x v="3358"/>
    <d v="2014-11-19T08:27:59"/>
    <x v="1"/>
    <s v="plays"/>
  </r>
  <r>
    <x v="0"/>
    <s v="US"/>
    <s v="USD"/>
    <n v="1487985734"/>
    <n v="1484097734"/>
    <b v="0"/>
    <n v="23"/>
    <n v="184.78260869565219"/>
    <b v="1"/>
    <s v="theater/plays"/>
    <n v="1.0625"/>
    <x v="3359"/>
    <d v="2017-02-25T01:22:14"/>
    <x v="1"/>
    <s v="plays"/>
  </r>
  <r>
    <x v="0"/>
    <s v="SG"/>
    <s v="SGD"/>
    <n v="1481731140"/>
    <n v="1479866343"/>
    <b v="0"/>
    <n v="72"/>
    <n v="126.72222222222223"/>
    <b v="1"/>
    <s v="theater/plays"/>
    <n v="1.0137777777777779"/>
    <x v="3360"/>
    <d v="2016-12-14T15:59:00"/>
    <x v="1"/>
    <s v="plays"/>
  </r>
  <r>
    <x v="0"/>
    <s v="US"/>
    <s v="USD"/>
    <n v="1409587140"/>
    <n v="1408062990"/>
    <b v="0"/>
    <n v="68"/>
    <n v="83.42647058823529"/>
    <b v="1"/>
    <s v="theater/plays"/>
    <n v="1.1346000000000001"/>
    <x v="3361"/>
    <d v="2014-09-01T15:59:00"/>
    <x v="1"/>
    <s v="plays"/>
  </r>
  <r>
    <x v="0"/>
    <s v="US"/>
    <s v="USD"/>
    <n v="1425704100"/>
    <n v="1424484717"/>
    <b v="0"/>
    <n v="20"/>
    <n v="54.5"/>
    <b v="1"/>
    <s v="theater/plays"/>
    <n v="2.1800000000000002"/>
    <x v="3362"/>
    <d v="2015-03-07T04:55:00"/>
    <x v="1"/>
    <s v="plays"/>
  </r>
  <r>
    <x v="0"/>
    <s v="US"/>
    <s v="USD"/>
    <n v="1408464000"/>
    <n v="1406831445"/>
    <b v="0"/>
    <n v="26"/>
    <n v="302.30769230769232"/>
    <b v="1"/>
    <s v="theater/plays"/>
    <n v="1.0141935483870967"/>
    <x v="3363"/>
    <d v="2014-08-19T16:00:00"/>
    <x v="1"/>
    <s v="plays"/>
  </r>
  <r>
    <x v="0"/>
    <s v="GB"/>
    <s v="GBP"/>
    <n v="1458075600"/>
    <n v="1456183649"/>
    <b v="0"/>
    <n v="72"/>
    <n v="44.138888888888886"/>
    <b v="1"/>
    <s v="theater/plays"/>
    <n v="1.0593333333333332"/>
    <x v="3364"/>
    <d v="2016-03-15T21:00:00"/>
    <x v="1"/>
    <s v="plays"/>
  </r>
  <r>
    <x v="0"/>
    <s v="US"/>
    <s v="USD"/>
    <n v="1449973592"/>
    <n v="1447381592"/>
    <b v="0"/>
    <n v="3"/>
    <n v="866.66666666666663"/>
    <b v="1"/>
    <s v="theater/plays"/>
    <n v="1.04"/>
    <x v="3365"/>
    <d v="2015-12-13T02:26:32"/>
    <x v="1"/>
    <s v="plays"/>
  </r>
  <r>
    <x v="0"/>
    <s v="US"/>
    <s v="USD"/>
    <n v="1431481037"/>
    <n v="1428889037"/>
    <b v="0"/>
    <n v="18"/>
    <n v="61.388888888888886"/>
    <b v="1"/>
    <s v="theater/plays"/>
    <n v="2.21"/>
    <x v="3366"/>
    <d v="2015-05-13T01:37:17"/>
    <x v="1"/>
    <s v="plays"/>
  </r>
  <r>
    <x v="0"/>
    <s v="GB"/>
    <s v="GBP"/>
    <n v="1438467894"/>
    <n v="1436307894"/>
    <b v="0"/>
    <n v="30"/>
    <n v="29.666666666666668"/>
    <b v="1"/>
    <s v="theater/plays"/>
    <n v="1.1866666666666668"/>
    <x v="3367"/>
    <d v="2015-08-01T22:24:54"/>
    <x v="1"/>
    <s v="plays"/>
  </r>
  <r>
    <x v="0"/>
    <s v="US"/>
    <s v="USD"/>
    <n v="1420088400"/>
    <n v="1416977259"/>
    <b v="0"/>
    <n v="23"/>
    <n v="45.478260869565219"/>
    <b v="1"/>
    <s v="theater/plays"/>
    <n v="1.046"/>
    <x v="3368"/>
    <d v="2015-01-01T05:00:00"/>
    <x v="1"/>
    <s v="plays"/>
  </r>
  <r>
    <x v="0"/>
    <s v="IE"/>
    <s v="EUR"/>
    <n v="1484441980"/>
    <n v="1479257980"/>
    <b v="0"/>
    <n v="54"/>
    <n v="96.203703703703709"/>
    <b v="1"/>
    <s v="theater/plays"/>
    <n v="1.0389999999999999"/>
    <x v="3369"/>
    <d v="2017-01-15T00:59:40"/>
    <x v="1"/>
    <s v="plays"/>
  </r>
  <r>
    <x v="0"/>
    <s v="US"/>
    <s v="USD"/>
    <n v="1481961600"/>
    <n v="1479283285"/>
    <b v="0"/>
    <n v="26"/>
    <n v="67.92307692307692"/>
    <b v="1"/>
    <s v="theater/plays"/>
    <n v="1.1773333333333333"/>
    <x v="3370"/>
    <d v="2016-12-17T08:00:00"/>
    <x v="1"/>
    <s v="plays"/>
  </r>
  <r>
    <x v="0"/>
    <s v="US"/>
    <s v="USD"/>
    <n v="1449089965"/>
    <n v="1446670765"/>
    <b v="0"/>
    <n v="9"/>
    <n v="30.777777777777779"/>
    <b v="1"/>
    <s v="theater/plays"/>
    <n v="1.385"/>
    <x v="3371"/>
    <d v="2015-12-02T20:59:25"/>
    <x v="1"/>
    <s v="plays"/>
  </r>
  <r>
    <x v="0"/>
    <s v="US"/>
    <s v="USD"/>
    <n v="1408942740"/>
    <n v="1407157756"/>
    <b v="0"/>
    <n v="27"/>
    <n v="38.333333333333336"/>
    <b v="1"/>
    <s v="theater/plays"/>
    <n v="1.0349999999999999"/>
    <x v="3372"/>
    <d v="2014-08-25T04:59:00"/>
    <x v="1"/>
    <s v="plays"/>
  </r>
  <r>
    <x v="0"/>
    <s v="GB"/>
    <s v="GBP"/>
    <n v="1437235200"/>
    <n v="1435177840"/>
    <b v="0"/>
    <n v="30"/>
    <n v="66.833333333333329"/>
    <b v="1"/>
    <s v="theater/plays"/>
    <n v="1.0024999999999999"/>
    <x v="3373"/>
    <d v="2015-07-18T16:00:00"/>
    <x v="1"/>
    <s v="plays"/>
  </r>
  <r>
    <x v="0"/>
    <s v="CA"/>
    <s v="CAD"/>
    <n v="1446053616"/>
    <n v="1443461616"/>
    <b v="0"/>
    <n v="52"/>
    <n v="71.730769230769226"/>
    <b v="1"/>
    <s v="theater/plays"/>
    <n v="1.0657142857142856"/>
    <x v="3374"/>
    <d v="2015-10-28T17:33:36"/>
    <x v="1"/>
    <s v="plays"/>
  </r>
  <r>
    <x v="0"/>
    <s v="GB"/>
    <s v="GBP"/>
    <n v="1400423973"/>
    <n v="1399387173"/>
    <b v="0"/>
    <n v="17"/>
    <n v="176.47058823529412"/>
    <b v="1"/>
    <s v="theater/plays"/>
    <n v="1"/>
    <x v="3375"/>
    <d v="2014-05-18T14:39:33"/>
    <x v="1"/>
    <s v="plays"/>
  </r>
  <r>
    <x v="0"/>
    <s v="US"/>
    <s v="USD"/>
    <n v="1429976994"/>
    <n v="1424796594"/>
    <b v="0"/>
    <n v="19"/>
    <n v="421.10526315789474"/>
    <b v="1"/>
    <s v="theater/plays"/>
    <n v="1.0001249999999999"/>
    <x v="3376"/>
    <d v="2015-04-25T15:49:54"/>
    <x v="1"/>
    <s v="plays"/>
  </r>
  <r>
    <x v="0"/>
    <s v="GB"/>
    <s v="GBP"/>
    <n v="1426870560"/>
    <n v="1424280899"/>
    <b v="0"/>
    <n v="77"/>
    <n v="104.98701298701299"/>
    <b v="1"/>
    <s v="theater/plays"/>
    <n v="1.0105"/>
    <x v="3377"/>
    <d v="2015-03-20T16:56:00"/>
    <x v="1"/>
    <s v="plays"/>
  </r>
  <r>
    <x v="0"/>
    <s v="GB"/>
    <s v="GBP"/>
    <n v="1409490480"/>
    <n v="1407400306"/>
    <b v="0"/>
    <n v="21"/>
    <n v="28.19047619047619"/>
    <b v="1"/>
    <s v="theater/plays"/>
    <n v="1.0763636363636364"/>
    <x v="3378"/>
    <d v="2014-08-31T13:08:00"/>
    <x v="1"/>
    <s v="plays"/>
  </r>
  <r>
    <x v="0"/>
    <s v="GB"/>
    <s v="GBP"/>
    <n v="1440630000"/>
    <n v="1439122800"/>
    <b v="0"/>
    <n v="38"/>
    <n v="54.55263157894737"/>
    <b v="1"/>
    <s v="theater/plays"/>
    <n v="1.0365"/>
    <x v="3379"/>
    <d v="2015-08-26T23:00:00"/>
    <x v="1"/>
    <s v="plays"/>
  </r>
  <r>
    <x v="0"/>
    <s v="US"/>
    <s v="USD"/>
    <n v="1417305178"/>
    <n v="1414277578"/>
    <b v="0"/>
    <n v="28"/>
    <n v="111.89285714285714"/>
    <b v="1"/>
    <s v="theater/plays"/>
    <n v="1.0443333333333333"/>
    <x v="3380"/>
    <d v="2014-11-29T23:52:58"/>
    <x v="1"/>
    <s v="plays"/>
  </r>
  <r>
    <x v="0"/>
    <s v="US"/>
    <s v="USD"/>
    <n v="1426044383"/>
    <n v="1423455983"/>
    <b v="0"/>
    <n v="48"/>
    <n v="85.208333333333329"/>
    <b v="1"/>
    <s v="theater/plays"/>
    <n v="1.0225"/>
    <x v="3381"/>
    <d v="2015-03-11T03:26:23"/>
    <x v="1"/>
    <s v="plays"/>
  </r>
  <r>
    <x v="0"/>
    <s v="GB"/>
    <s v="GBP"/>
    <n v="1470092340"/>
    <n v="1467973256"/>
    <b v="0"/>
    <n v="46"/>
    <n v="76.652173913043484"/>
    <b v="1"/>
    <s v="theater/plays"/>
    <n v="1.0074285714285713"/>
    <x v="3382"/>
    <d v="2016-08-01T22:59:00"/>
    <x v="1"/>
    <s v="plays"/>
  </r>
  <r>
    <x v="0"/>
    <s v="US"/>
    <s v="USD"/>
    <n v="1466707620"/>
    <n v="1464979620"/>
    <b v="0"/>
    <n v="30"/>
    <n v="65.166666666666671"/>
    <b v="1"/>
    <s v="theater/plays"/>
    <n v="1.1171428571428572"/>
    <x v="3383"/>
    <d v="2016-06-23T18:47:00"/>
    <x v="1"/>
    <s v="plays"/>
  </r>
  <r>
    <x v="0"/>
    <s v="US"/>
    <s v="USD"/>
    <n v="1448074800"/>
    <n v="1444874768"/>
    <b v="0"/>
    <n v="64"/>
    <n v="93.760312499999998"/>
    <b v="1"/>
    <s v="theater/plays"/>
    <n v="1.0001100000000001"/>
    <x v="3384"/>
    <d v="2015-11-21T03:00:00"/>
    <x v="1"/>
    <s v="plays"/>
  </r>
  <r>
    <x v="0"/>
    <s v="US"/>
    <s v="USD"/>
    <n v="1418244552"/>
    <n v="1415652552"/>
    <b v="0"/>
    <n v="15"/>
    <n v="133.33333333333334"/>
    <b v="1"/>
    <s v="theater/plays"/>
    <n v="1"/>
    <x v="3385"/>
    <d v="2014-12-10T20:49:12"/>
    <x v="1"/>
    <s v="plays"/>
  </r>
  <r>
    <x v="0"/>
    <s v="US"/>
    <s v="USD"/>
    <n v="1417620506"/>
    <n v="1415028506"/>
    <b v="0"/>
    <n v="41"/>
    <n v="51.219512195121951"/>
    <b v="1"/>
    <s v="theater/plays"/>
    <n v="1.05"/>
    <x v="3386"/>
    <d v="2014-12-03T15:28:26"/>
    <x v="1"/>
    <s v="plays"/>
  </r>
  <r>
    <x v="0"/>
    <s v="US"/>
    <s v="USD"/>
    <n v="1418581088"/>
    <n v="1415125088"/>
    <b v="0"/>
    <n v="35"/>
    <n v="100.17142857142858"/>
    <b v="1"/>
    <s v="theater/plays"/>
    <n v="1.1686666666666667"/>
    <x v="3387"/>
    <d v="2014-12-14T18:18:08"/>
    <x v="1"/>
    <s v="plays"/>
  </r>
  <r>
    <x v="0"/>
    <s v="GB"/>
    <s v="GBP"/>
    <n v="1434625441"/>
    <n v="1432033441"/>
    <b v="0"/>
    <n v="45"/>
    <n v="34.6"/>
    <b v="1"/>
    <s v="theater/plays"/>
    <n v="1.038"/>
    <x v="3388"/>
    <d v="2015-06-18T11:04:01"/>
    <x v="1"/>
    <s v="plays"/>
  </r>
  <r>
    <x v="0"/>
    <s v="US"/>
    <s v="USD"/>
    <n v="1464960682"/>
    <n v="1462368682"/>
    <b v="0"/>
    <n v="62"/>
    <n v="184.67741935483872"/>
    <b v="1"/>
    <s v="theater/plays"/>
    <n v="1.145"/>
    <x v="3389"/>
    <d v="2016-06-03T13:31:22"/>
    <x v="1"/>
    <s v="plays"/>
  </r>
  <r>
    <x v="0"/>
    <s v="US"/>
    <s v="USD"/>
    <n v="1405017345"/>
    <n v="1403721345"/>
    <b v="0"/>
    <n v="22"/>
    <n v="69.818181818181813"/>
    <b v="1"/>
    <s v="theater/plays"/>
    <n v="1.024"/>
    <x v="3390"/>
    <d v="2014-07-10T18:35:45"/>
    <x v="1"/>
    <s v="plays"/>
  </r>
  <r>
    <x v="0"/>
    <s v="US"/>
    <s v="USD"/>
    <n v="1407536880"/>
    <n v="1404997548"/>
    <b v="0"/>
    <n v="18"/>
    <n v="61.944444444444443"/>
    <b v="1"/>
    <s v="theater/plays"/>
    <n v="2.23"/>
    <x v="3391"/>
    <d v="2014-08-08T22:28:00"/>
    <x v="1"/>
    <s v="plays"/>
  </r>
  <r>
    <x v="0"/>
    <s v="GB"/>
    <s v="GBP"/>
    <n v="1462565855"/>
    <n v="1458245855"/>
    <b v="0"/>
    <n v="12"/>
    <n v="41.666666666666664"/>
    <b v="1"/>
    <s v="theater/plays"/>
    <n v="1"/>
    <x v="3392"/>
    <d v="2016-05-06T20:17:35"/>
    <x v="1"/>
    <s v="plays"/>
  </r>
  <r>
    <x v="0"/>
    <s v="US"/>
    <s v="USD"/>
    <n v="1415234760"/>
    <n v="1413065230"/>
    <b v="0"/>
    <n v="44"/>
    <n v="36.06818181818182"/>
    <b v="1"/>
    <s v="theater/plays"/>
    <n v="1.0580000000000001"/>
    <x v="3393"/>
    <d v="2014-11-06T00:46:00"/>
    <x v="1"/>
    <s v="plays"/>
  </r>
  <r>
    <x v="0"/>
    <s v="GB"/>
    <s v="GBP"/>
    <n v="1406470645"/>
    <n v="1403878645"/>
    <b v="0"/>
    <n v="27"/>
    <n v="29"/>
    <b v="1"/>
    <s v="theater/plays"/>
    <n v="1.4236363636363636"/>
    <x v="3394"/>
    <d v="2014-07-27T14:17:25"/>
    <x v="1"/>
    <s v="plays"/>
  </r>
  <r>
    <x v="0"/>
    <s v="GB"/>
    <s v="GBP"/>
    <n v="1433009400"/>
    <n v="1431795944"/>
    <b v="0"/>
    <n v="38"/>
    <n v="24.210526315789473"/>
    <b v="1"/>
    <s v="theater/plays"/>
    <n v="1.84"/>
    <x v="3395"/>
    <d v="2015-05-30T18:10:00"/>
    <x v="1"/>
    <s v="plays"/>
  </r>
  <r>
    <x v="0"/>
    <s v="US"/>
    <s v="USD"/>
    <n v="1401595140"/>
    <n v="1399286589"/>
    <b v="0"/>
    <n v="28"/>
    <n v="55.892857142857146"/>
    <b v="1"/>
    <s v="theater/plays"/>
    <n v="1.0433333333333332"/>
    <x v="3396"/>
    <d v="2014-06-01T03:59:00"/>
    <x v="1"/>
    <s v="plays"/>
  </r>
  <r>
    <x v="0"/>
    <s v="GB"/>
    <s v="GBP"/>
    <n v="1455832800"/>
    <n v="1452338929"/>
    <b v="0"/>
    <n v="24"/>
    <n v="11.666666666666666"/>
    <b v="1"/>
    <s v="theater/plays"/>
    <n v="1.1200000000000001"/>
    <x v="3397"/>
    <d v="2016-02-18T22:00:00"/>
    <x v="1"/>
    <s v="plays"/>
  </r>
  <r>
    <x v="0"/>
    <s v="US"/>
    <s v="USD"/>
    <n v="1416589200"/>
    <n v="1414605776"/>
    <b v="0"/>
    <n v="65"/>
    <n v="68.353846153846149"/>
    <b v="1"/>
    <s v="theater/plays"/>
    <n v="1.1107499999999999"/>
    <x v="3398"/>
    <d v="2014-11-21T17:00:00"/>
    <x v="1"/>
    <s v="plays"/>
  </r>
  <r>
    <x v="0"/>
    <s v="GB"/>
    <s v="GBP"/>
    <n v="1424556325"/>
    <n v="1421964325"/>
    <b v="0"/>
    <n v="46"/>
    <n v="27.065217391304348"/>
    <b v="1"/>
    <s v="theater/plays"/>
    <n v="1.0375000000000001"/>
    <x v="3399"/>
    <d v="2015-02-21T22:05:25"/>
    <x v="1"/>
    <s v="plays"/>
  </r>
  <r>
    <x v="0"/>
    <s v="US"/>
    <s v="USD"/>
    <n v="1409266414"/>
    <n v="1405378414"/>
    <b v="0"/>
    <n v="85"/>
    <n v="118.12941176470588"/>
    <b v="1"/>
    <s v="theater/plays"/>
    <n v="1.0041"/>
    <x v="3400"/>
    <d v="2014-08-28T22:53:34"/>
    <x v="1"/>
    <s v="plays"/>
  </r>
  <r>
    <x v="0"/>
    <s v="GB"/>
    <s v="GBP"/>
    <n v="1438968146"/>
    <n v="1436376146"/>
    <b v="0"/>
    <n v="66"/>
    <n v="44.757575757575758"/>
    <b v="1"/>
    <s v="theater/plays"/>
    <n v="1.0186206896551724"/>
    <x v="3401"/>
    <d v="2015-08-07T17:22:26"/>
    <x v="1"/>
    <s v="plays"/>
  </r>
  <r>
    <x v="0"/>
    <s v="US"/>
    <s v="USD"/>
    <n v="1447295460"/>
    <n v="1444747843"/>
    <b v="0"/>
    <n v="165"/>
    <n v="99.787878787878782"/>
    <b v="1"/>
    <s v="theater/plays"/>
    <n v="1.0976666666666666"/>
    <x v="3402"/>
    <d v="2015-11-12T02:31:00"/>
    <x v="1"/>
    <s v="plays"/>
  </r>
  <r>
    <x v="0"/>
    <s v="GB"/>
    <s v="GBP"/>
    <n v="1435230324"/>
    <n v="1432638324"/>
    <b v="0"/>
    <n v="17"/>
    <n v="117.64705882352941"/>
    <b v="1"/>
    <s v="theater/plays"/>
    <n v="1"/>
    <x v="3403"/>
    <d v="2015-06-25T11:05:24"/>
    <x v="1"/>
    <s v="plays"/>
  </r>
  <r>
    <x v="0"/>
    <s v="US"/>
    <s v="USD"/>
    <n v="1434542702"/>
    <n v="1432814702"/>
    <b v="0"/>
    <n v="3"/>
    <n v="203.33333333333334"/>
    <b v="1"/>
    <s v="theater/plays"/>
    <n v="1.22"/>
    <x v="3404"/>
    <d v="2015-06-17T12:05:02"/>
    <x v="1"/>
    <s v="plays"/>
  </r>
  <r>
    <x v="0"/>
    <s v="GB"/>
    <s v="GBP"/>
    <n v="1456876740"/>
    <n v="1455063886"/>
    <b v="0"/>
    <n v="17"/>
    <n v="28.323529411764707"/>
    <b v="1"/>
    <s v="theater/plays"/>
    <n v="1.3757142857142857"/>
    <x v="3405"/>
    <d v="2016-03-01T23:59:00"/>
    <x v="1"/>
    <s v="plays"/>
  </r>
  <r>
    <x v="0"/>
    <s v="US"/>
    <s v="USD"/>
    <n v="1405511376"/>
    <n v="1401623376"/>
    <b v="0"/>
    <n v="91"/>
    <n v="110.23076923076923"/>
    <b v="1"/>
    <s v="theater/plays"/>
    <n v="1.0031000000000001"/>
    <x v="3406"/>
    <d v="2014-07-16T11:49:36"/>
    <x v="1"/>
    <s v="plays"/>
  </r>
  <r>
    <x v="0"/>
    <s v="GB"/>
    <s v="GBP"/>
    <n v="1404641289"/>
    <n v="1402049289"/>
    <b v="0"/>
    <n v="67"/>
    <n v="31.970149253731343"/>
    <b v="1"/>
    <s v="theater/plays"/>
    <n v="1.071"/>
    <x v="3407"/>
    <d v="2014-07-06T10:08:09"/>
    <x v="1"/>
    <s v="plays"/>
  </r>
  <r>
    <x v="0"/>
    <s v="US"/>
    <s v="USD"/>
    <n v="1405727304"/>
    <n v="1403135304"/>
    <b v="0"/>
    <n v="18"/>
    <n v="58.611111111111114"/>
    <b v="1"/>
    <s v="theater/plays"/>
    <n v="2.11"/>
    <x v="3408"/>
    <d v="2014-07-18T23:48:24"/>
    <x v="1"/>
    <s v="plays"/>
  </r>
  <r>
    <x v="0"/>
    <s v="GB"/>
    <s v="GBP"/>
    <n v="1469998680"/>
    <n v="1466710358"/>
    <b v="0"/>
    <n v="21"/>
    <n v="29.428571428571427"/>
    <b v="1"/>
    <s v="theater/plays"/>
    <n v="1.236"/>
    <x v="3409"/>
    <d v="2016-07-31T20:58:00"/>
    <x v="1"/>
    <s v="plays"/>
  </r>
  <r>
    <x v="0"/>
    <s v="US"/>
    <s v="USD"/>
    <n v="1465196400"/>
    <n v="1462841990"/>
    <b v="0"/>
    <n v="40"/>
    <n v="81.375"/>
    <b v="1"/>
    <s v="theater/plays"/>
    <n v="1.085"/>
    <x v="3410"/>
    <d v="2016-06-06T07:00:00"/>
    <x v="1"/>
    <s v="plays"/>
  </r>
  <r>
    <x v="0"/>
    <s v="US"/>
    <s v="USD"/>
    <n v="1444264372"/>
    <n v="1442536372"/>
    <b v="0"/>
    <n v="78"/>
    <n v="199.16666666666666"/>
    <b v="1"/>
    <s v="theater/plays"/>
    <n v="1.0356666666666667"/>
    <x v="3411"/>
    <d v="2015-10-08T00:32:52"/>
    <x v="1"/>
    <s v="plays"/>
  </r>
  <r>
    <x v="0"/>
    <s v="GB"/>
    <s v="GBP"/>
    <n v="1411858862"/>
    <n v="1409266862"/>
    <b v="0"/>
    <n v="26"/>
    <n v="115.38461538461539"/>
    <b v="1"/>
    <s v="theater/plays"/>
    <n v="1"/>
    <x v="3412"/>
    <d v="2014-09-27T23:01:02"/>
    <x v="1"/>
    <s v="plays"/>
  </r>
  <r>
    <x v="0"/>
    <s v="US"/>
    <s v="USD"/>
    <n v="1425099540"/>
    <n v="1424280938"/>
    <b v="0"/>
    <n v="14"/>
    <n v="46.428571428571431"/>
    <b v="1"/>
    <s v="theater/plays"/>
    <n v="1.3"/>
    <x v="3413"/>
    <d v="2015-02-28T04:59:00"/>
    <x v="1"/>
    <s v="plays"/>
  </r>
  <r>
    <x v="0"/>
    <s v="US"/>
    <s v="USD"/>
    <n v="1480579140"/>
    <n v="1478030325"/>
    <b v="0"/>
    <n v="44"/>
    <n v="70.568181818181813"/>
    <b v="1"/>
    <s v="theater/plays"/>
    <n v="1.0349999999999999"/>
    <x v="3414"/>
    <d v="2016-12-01T07:59:00"/>
    <x v="1"/>
    <s v="plays"/>
  </r>
  <r>
    <x v="0"/>
    <s v="US"/>
    <s v="USD"/>
    <n v="1460935800"/>
    <n v="1459999656"/>
    <b v="0"/>
    <n v="9"/>
    <n v="22.222222222222221"/>
    <b v="1"/>
    <s v="theater/plays"/>
    <n v="1"/>
    <x v="3415"/>
    <d v="2016-04-17T23:30:00"/>
    <x v="1"/>
    <s v="plays"/>
  </r>
  <r>
    <x v="0"/>
    <s v="GB"/>
    <s v="GBP"/>
    <n v="1429813800"/>
    <n v="1427363645"/>
    <b v="0"/>
    <n v="30"/>
    <n v="159.46666666666667"/>
    <b v="1"/>
    <s v="theater/plays"/>
    <n v="1.196"/>
    <x v="3416"/>
    <d v="2015-04-23T18:30:00"/>
    <x v="1"/>
    <s v="plays"/>
  </r>
  <r>
    <x v="0"/>
    <s v="US"/>
    <s v="USD"/>
    <n v="1414284180"/>
    <n v="1410558948"/>
    <b v="0"/>
    <n v="45"/>
    <n v="37.777999999999999"/>
    <b v="1"/>
    <s v="theater/plays"/>
    <n v="1.0000058823529412"/>
    <x v="3417"/>
    <d v="2014-10-26T00:43:00"/>
    <x v="1"/>
    <s v="plays"/>
  </r>
  <r>
    <x v="0"/>
    <s v="US"/>
    <s v="USD"/>
    <n v="1400875307"/>
    <n v="1398283307"/>
    <b v="0"/>
    <n v="56"/>
    <n v="72.053571428571431"/>
    <b v="1"/>
    <s v="theater/plays"/>
    <n v="1.00875"/>
    <x v="3418"/>
    <d v="2014-05-23T20:01:47"/>
    <x v="1"/>
    <s v="plays"/>
  </r>
  <r>
    <x v="0"/>
    <s v="IE"/>
    <s v="EUR"/>
    <n v="1459978200"/>
    <n v="1458416585"/>
    <b v="0"/>
    <n v="46"/>
    <n v="63.695652173913047"/>
    <b v="1"/>
    <s v="theater/plays"/>
    <n v="1.0654545454545454"/>
    <x v="3419"/>
    <d v="2016-04-06T21:30:00"/>
    <x v="1"/>
    <s v="plays"/>
  </r>
  <r>
    <x v="0"/>
    <s v="GB"/>
    <s v="GBP"/>
    <n v="1455408000"/>
    <n v="1454638202"/>
    <b v="0"/>
    <n v="34"/>
    <n v="28.411764705882351"/>
    <b v="1"/>
    <s v="theater/plays"/>
    <n v="1.38"/>
    <x v="3420"/>
    <d v="2016-02-14T00:00:00"/>
    <x v="1"/>
    <s v="plays"/>
  </r>
  <r>
    <x v="0"/>
    <s v="US"/>
    <s v="USD"/>
    <n v="1425495563"/>
    <n v="1422903563"/>
    <b v="0"/>
    <n v="98"/>
    <n v="103.21428571428571"/>
    <b v="1"/>
    <s v="theater/plays"/>
    <n v="1.0115000000000001"/>
    <x v="3421"/>
    <d v="2015-03-04T18:59:23"/>
    <x v="1"/>
    <s v="plays"/>
  </r>
  <r>
    <x v="0"/>
    <s v="GB"/>
    <s v="GBP"/>
    <n v="1450051200"/>
    <n v="1447594176"/>
    <b v="0"/>
    <n v="46"/>
    <n v="71.152173913043484"/>
    <b v="1"/>
    <s v="theater/plays"/>
    <n v="1.091"/>
    <x v="3422"/>
    <d v="2015-12-14T00:00:00"/>
    <x v="1"/>
    <s v="plays"/>
  </r>
  <r>
    <x v="0"/>
    <s v="US"/>
    <s v="USD"/>
    <n v="1429912341"/>
    <n v="1427320341"/>
    <b v="0"/>
    <n v="10"/>
    <n v="35"/>
    <b v="1"/>
    <s v="theater/plays"/>
    <n v="1.4"/>
    <x v="3423"/>
    <d v="2015-04-24T21:52:21"/>
    <x v="1"/>
    <s v="plays"/>
  </r>
  <r>
    <x v="0"/>
    <s v="US"/>
    <s v="USD"/>
    <n v="1423119540"/>
    <n v="1421252084"/>
    <b v="0"/>
    <n v="76"/>
    <n v="81.776315789473685"/>
    <b v="1"/>
    <s v="theater/plays"/>
    <n v="1.0358333333333334"/>
    <x v="3424"/>
    <d v="2015-02-05T06:59:00"/>
    <x v="1"/>
    <s v="plays"/>
  </r>
  <r>
    <x v="0"/>
    <s v="US"/>
    <s v="USD"/>
    <n v="1412434136"/>
    <n v="1409669336"/>
    <b v="0"/>
    <n v="104"/>
    <n v="297.02980769230766"/>
    <b v="1"/>
    <s v="theater/plays"/>
    <n v="1.0297033333333332"/>
    <x v="3425"/>
    <d v="2014-10-04T14:48:56"/>
    <x v="1"/>
    <s v="plays"/>
  </r>
  <r>
    <x v="0"/>
    <s v="US"/>
    <s v="USD"/>
    <n v="1411264800"/>
    <n v="1409620903"/>
    <b v="0"/>
    <n v="87"/>
    <n v="46.609195402298852"/>
    <b v="1"/>
    <s v="theater/plays"/>
    <n v="1.0813333333333333"/>
    <x v="3426"/>
    <d v="2014-09-21T02:00:00"/>
    <x v="1"/>
    <s v="plays"/>
  </r>
  <r>
    <x v="0"/>
    <s v="GB"/>
    <s v="GBP"/>
    <n v="1404314952"/>
    <n v="1401722952"/>
    <b v="0"/>
    <n v="29"/>
    <n v="51.724137931034484"/>
    <b v="1"/>
    <s v="theater/plays"/>
    <n v="1"/>
    <x v="3427"/>
    <d v="2014-07-02T15:29:12"/>
    <x v="1"/>
    <s v="plays"/>
  </r>
  <r>
    <x v="0"/>
    <s v="GB"/>
    <s v="GBP"/>
    <n v="1425142800"/>
    <n v="1422983847"/>
    <b v="0"/>
    <n v="51"/>
    <n v="40.294117647058826"/>
    <b v="1"/>
    <s v="theater/plays"/>
    <n v="1.0275000000000001"/>
    <x v="3428"/>
    <d v="2015-02-28T17:00:00"/>
    <x v="1"/>
    <s v="plays"/>
  </r>
  <r>
    <x v="0"/>
    <s v="GB"/>
    <s v="GBP"/>
    <n v="1478046661"/>
    <n v="1476837061"/>
    <b v="0"/>
    <n v="12"/>
    <n v="16.25"/>
    <b v="1"/>
    <s v="theater/plays"/>
    <n v="1.3"/>
    <x v="3429"/>
    <d v="2016-11-02T00:31:01"/>
    <x v="1"/>
    <s v="plays"/>
  </r>
  <r>
    <x v="0"/>
    <s v="GB"/>
    <s v="GBP"/>
    <n v="1406760101"/>
    <n v="1404168101"/>
    <b v="0"/>
    <n v="72"/>
    <n v="30.152638888888887"/>
    <b v="1"/>
    <s v="theater/plays"/>
    <n v="1.0854949999999999"/>
    <x v="3430"/>
    <d v="2014-07-30T22:41:41"/>
    <x v="1"/>
    <s v="plays"/>
  </r>
  <r>
    <x v="0"/>
    <s v="US"/>
    <s v="USD"/>
    <n v="1408383153"/>
    <n v="1405791153"/>
    <b v="0"/>
    <n v="21"/>
    <n v="95.238095238095241"/>
    <b v="1"/>
    <s v="theater/plays"/>
    <n v="1"/>
    <x v="3431"/>
    <d v="2014-08-18T17:32:33"/>
    <x v="1"/>
    <s v="plays"/>
  </r>
  <r>
    <x v="0"/>
    <s v="US"/>
    <s v="USD"/>
    <n v="1454709600"/>
    <n v="1452520614"/>
    <b v="0"/>
    <n v="42"/>
    <n v="52.214285714285715"/>
    <b v="1"/>
    <s v="theater/plays"/>
    <n v="1.0965"/>
    <x v="3432"/>
    <d v="2016-02-05T22:00:00"/>
    <x v="1"/>
    <s v="plays"/>
  </r>
  <r>
    <x v="0"/>
    <s v="US"/>
    <s v="USD"/>
    <n v="1402974000"/>
    <n v="1400290255"/>
    <b v="0"/>
    <n v="71"/>
    <n v="134.1549295774648"/>
    <b v="1"/>
    <s v="theater/plays"/>
    <n v="1.0026315789473683"/>
    <x v="3433"/>
    <d v="2014-06-17T03:00:00"/>
    <x v="1"/>
    <s v="plays"/>
  </r>
  <r>
    <x v="0"/>
    <s v="US"/>
    <s v="USD"/>
    <n v="1404983269"/>
    <n v="1402391269"/>
    <b v="0"/>
    <n v="168"/>
    <n v="62.827380952380949"/>
    <b v="1"/>
    <s v="theater/plays"/>
    <n v="1.0555000000000001"/>
    <x v="3434"/>
    <d v="2014-07-10T09:07:49"/>
    <x v="1"/>
    <s v="plays"/>
  </r>
  <r>
    <x v="0"/>
    <s v="US"/>
    <s v="USD"/>
    <n v="1470538800"/>
    <n v="1469112493"/>
    <b v="0"/>
    <n v="19"/>
    <n v="58.94736842105263"/>
    <b v="1"/>
    <s v="theater/plays"/>
    <n v="1.1200000000000001"/>
    <x v="3435"/>
    <d v="2016-08-07T03:00:00"/>
    <x v="1"/>
    <s v="plays"/>
  </r>
  <r>
    <x v="0"/>
    <s v="US"/>
    <s v="USD"/>
    <n v="1408638480"/>
    <n v="1406811593"/>
    <b v="0"/>
    <n v="37"/>
    <n v="143.1081081081081"/>
    <b v="1"/>
    <s v="theater/plays"/>
    <n v="1.0589999999999999"/>
    <x v="3436"/>
    <d v="2014-08-21T16:28:00"/>
    <x v="1"/>
    <s v="plays"/>
  </r>
  <r>
    <x v="0"/>
    <s v="US"/>
    <s v="USD"/>
    <n v="1440003820"/>
    <n v="1437411820"/>
    <b v="0"/>
    <n v="36"/>
    <n v="84.166666666666671"/>
    <b v="1"/>
    <s v="theater/plays"/>
    <n v="1.01"/>
    <x v="3437"/>
    <d v="2015-08-19T17:03:40"/>
    <x v="1"/>
    <s v="plays"/>
  </r>
  <r>
    <x v="0"/>
    <s v="GB"/>
    <s v="GBP"/>
    <n v="1430600400"/>
    <n v="1428358567"/>
    <b v="0"/>
    <n v="14"/>
    <n v="186.07142857142858"/>
    <b v="1"/>
    <s v="theater/plays"/>
    <n v="1.042"/>
    <x v="3438"/>
    <d v="2015-05-02T21:00:00"/>
    <x v="1"/>
    <s v="plays"/>
  </r>
  <r>
    <x v="0"/>
    <s v="US"/>
    <s v="USD"/>
    <n v="1453179540"/>
    <n v="1452030730"/>
    <b v="0"/>
    <n v="18"/>
    <n v="89.785555555555561"/>
    <b v="1"/>
    <s v="theater/plays"/>
    <n v="1.3467833333333334"/>
    <x v="3439"/>
    <d v="2016-01-19T04:59:00"/>
    <x v="1"/>
    <s v="plays"/>
  </r>
  <r>
    <x v="0"/>
    <s v="US"/>
    <s v="USD"/>
    <n v="1405095300"/>
    <n v="1403146628"/>
    <b v="0"/>
    <n v="82"/>
    <n v="64.157560975609755"/>
    <b v="1"/>
    <s v="theater/plays"/>
    <n v="1.052184"/>
    <x v="3440"/>
    <d v="2014-07-11T16:15:00"/>
    <x v="1"/>
    <s v="plays"/>
  </r>
  <r>
    <x v="0"/>
    <s v="US"/>
    <s v="USD"/>
    <n v="1447445820"/>
    <n v="1445077121"/>
    <b v="0"/>
    <n v="43"/>
    <n v="59.651162790697676"/>
    <b v="1"/>
    <s v="theater/plays"/>
    <n v="1.026"/>
    <x v="3441"/>
    <d v="2015-11-13T20:17:00"/>
    <x v="1"/>
    <s v="plays"/>
  </r>
  <r>
    <x v="0"/>
    <s v="US"/>
    <s v="USD"/>
    <n v="1433016672"/>
    <n v="1430424672"/>
    <b v="0"/>
    <n v="8"/>
    <n v="31.25"/>
    <b v="1"/>
    <s v="theater/plays"/>
    <n v="1"/>
    <x v="3442"/>
    <d v="2015-05-30T20:11:12"/>
    <x v="1"/>
    <s v="plays"/>
  </r>
  <r>
    <x v="0"/>
    <s v="US"/>
    <s v="USD"/>
    <n v="1410266146"/>
    <n v="1407674146"/>
    <b v="0"/>
    <n v="45"/>
    <n v="41.222222222222221"/>
    <b v="1"/>
    <s v="theater/plays"/>
    <n v="1.855"/>
    <x v="3443"/>
    <d v="2014-09-09T12:35:46"/>
    <x v="1"/>
    <s v="plays"/>
  </r>
  <r>
    <x v="0"/>
    <s v="AU"/>
    <s v="AUD"/>
    <n v="1465394340"/>
    <n v="1464677986"/>
    <b v="0"/>
    <n v="20"/>
    <n v="43.35"/>
    <b v="1"/>
    <s v="theater/plays"/>
    <n v="2.89"/>
    <x v="3444"/>
    <d v="2016-06-08T13:59:00"/>
    <x v="1"/>
    <s v="plays"/>
  </r>
  <r>
    <x v="0"/>
    <s v="GB"/>
    <s v="GBP"/>
    <n v="1445604236"/>
    <n v="1443185036"/>
    <b v="0"/>
    <n v="31"/>
    <n v="64.516129032258064"/>
    <b v="1"/>
    <s v="theater/plays"/>
    <n v="1"/>
    <x v="3445"/>
    <d v="2015-10-23T12:43:56"/>
    <x v="1"/>
    <s v="plays"/>
  </r>
  <r>
    <x v="0"/>
    <s v="GB"/>
    <s v="GBP"/>
    <n v="1423138800"/>
    <n v="1421092725"/>
    <b v="0"/>
    <n v="25"/>
    <n v="43.28"/>
    <b v="1"/>
    <s v="theater/plays"/>
    <n v="1.0820000000000001"/>
    <x v="3446"/>
    <d v="2015-02-05T12:20:00"/>
    <x v="1"/>
    <s v="plays"/>
  </r>
  <r>
    <x v="0"/>
    <s v="US"/>
    <s v="USD"/>
    <n v="1458332412"/>
    <n v="1454448012"/>
    <b v="0"/>
    <n v="14"/>
    <n v="77"/>
    <b v="1"/>
    <s v="theater/plays"/>
    <n v="1.0780000000000001"/>
    <x v="3447"/>
    <d v="2016-03-18T20:20:12"/>
    <x v="1"/>
    <s v="plays"/>
  </r>
  <r>
    <x v="0"/>
    <s v="US"/>
    <s v="USD"/>
    <n v="1418784689"/>
    <n v="1416192689"/>
    <b v="0"/>
    <n v="45"/>
    <n v="51.222222222222221"/>
    <b v="1"/>
    <s v="theater/plays"/>
    <n v="1.0976190476190477"/>
    <x v="3448"/>
    <d v="2014-12-17T02:51:29"/>
    <x v="1"/>
    <s v="plays"/>
  </r>
  <r>
    <x v="0"/>
    <s v="US"/>
    <s v="USD"/>
    <n v="1468036800"/>
    <n v="1465607738"/>
    <b v="0"/>
    <n v="20"/>
    <n v="68.25"/>
    <b v="1"/>
    <s v="theater/plays"/>
    <n v="1.70625"/>
    <x v="3449"/>
    <d v="2016-07-09T04:00:00"/>
    <x v="1"/>
    <s v="plays"/>
  </r>
  <r>
    <x v="0"/>
    <s v="GB"/>
    <s v="GBP"/>
    <n v="1427990071"/>
    <n v="1422809671"/>
    <b v="0"/>
    <n v="39"/>
    <n v="19.487179487179485"/>
    <b v="1"/>
    <s v="theater/plays"/>
    <n v="1.52"/>
    <x v="3450"/>
    <d v="2015-04-02T15:54:31"/>
    <x v="1"/>
    <s v="plays"/>
  </r>
  <r>
    <x v="0"/>
    <s v="US"/>
    <s v="USD"/>
    <n v="1429636927"/>
    <n v="1427304127"/>
    <b v="0"/>
    <n v="16"/>
    <n v="41.125"/>
    <b v="1"/>
    <s v="theater/plays"/>
    <n v="1.0123076923076924"/>
    <x v="3451"/>
    <d v="2015-04-21T17:22:07"/>
    <x v="1"/>
    <s v="plays"/>
  </r>
  <r>
    <x v="0"/>
    <s v="US"/>
    <s v="USD"/>
    <n v="1406087940"/>
    <n v="1404141626"/>
    <b v="0"/>
    <n v="37"/>
    <n v="41.405405405405403"/>
    <b v="1"/>
    <s v="theater/plays"/>
    <n v="1.532"/>
    <x v="3452"/>
    <d v="2014-07-23T03:59:00"/>
    <x v="1"/>
    <s v="plays"/>
  </r>
  <r>
    <x v="0"/>
    <s v="GB"/>
    <s v="GBP"/>
    <n v="1471130956"/>
    <n v="1465946956"/>
    <b v="0"/>
    <n v="14"/>
    <n v="27.5"/>
    <b v="1"/>
    <s v="theater/plays"/>
    <n v="1.2833333333333334"/>
    <x v="3453"/>
    <d v="2016-08-13T23:29:16"/>
    <x v="1"/>
    <s v="plays"/>
  </r>
  <r>
    <x v="0"/>
    <s v="GB"/>
    <s v="GBP"/>
    <n v="1406825159"/>
    <n v="1404233159"/>
    <b v="0"/>
    <n v="21"/>
    <n v="33.571428571428569"/>
    <b v="1"/>
    <s v="theater/plays"/>
    <n v="1.0071428571428571"/>
    <x v="3454"/>
    <d v="2014-07-31T16:45:59"/>
    <x v="1"/>
    <s v="plays"/>
  </r>
  <r>
    <x v="0"/>
    <s v="US"/>
    <s v="USD"/>
    <n v="1476381627"/>
    <n v="1473789627"/>
    <b v="0"/>
    <n v="69"/>
    <n v="145.86956521739131"/>
    <b v="1"/>
    <s v="theater/plays"/>
    <n v="1.0065"/>
    <x v="3455"/>
    <d v="2016-10-13T18:00:27"/>
    <x v="1"/>
    <s v="plays"/>
  </r>
  <r>
    <x v="0"/>
    <s v="US"/>
    <s v="USD"/>
    <n v="1406876340"/>
    <n v="1404190567"/>
    <b v="0"/>
    <n v="16"/>
    <n v="358.6875"/>
    <b v="1"/>
    <s v="theater/plays"/>
    <n v="1.913"/>
    <x v="3456"/>
    <d v="2014-08-01T06:59:00"/>
    <x v="1"/>
    <s v="plays"/>
  </r>
  <r>
    <x v="0"/>
    <s v="US"/>
    <s v="USD"/>
    <n v="1423720740"/>
    <n v="1421081857"/>
    <b v="0"/>
    <n v="55"/>
    <n v="50.981818181818184"/>
    <b v="1"/>
    <s v="theater/plays"/>
    <n v="1.4019999999999999"/>
    <x v="3457"/>
    <d v="2015-02-12T05:59:00"/>
    <x v="1"/>
    <s v="plays"/>
  </r>
  <r>
    <x v="0"/>
    <s v="US"/>
    <s v="USD"/>
    <n v="1422937620"/>
    <n v="1420606303"/>
    <b v="0"/>
    <n v="27"/>
    <n v="45.037037037037038"/>
    <b v="1"/>
    <s v="theater/plays"/>
    <n v="1.2433537832310839"/>
    <x v="3458"/>
    <d v="2015-02-03T04:27:00"/>
    <x v="1"/>
    <s v="plays"/>
  </r>
  <r>
    <x v="0"/>
    <s v="GB"/>
    <s v="GBP"/>
    <n v="1463743860"/>
    <n v="1461151860"/>
    <b v="0"/>
    <n v="36"/>
    <n v="17.527777777777779"/>
    <b v="1"/>
    <s v="theater/plays"/>
    <n v="1.262"/>
    <x v="3459"/>
    <d v="2016-05-20T11:31:00"/>
    <x v="1"/>
    <s v="plays"/>
  </r>
  <r>
    <x v="0"/>
    <s v="GB"/>
    <s v="GBP"/>
    <n v="1408106352"/>
    <n v="1406896752"/>
    <b v="0"/>
    <n v="19"/>
    <n v="50"/>
    <b v="1"/>
    <s v="theater/plays"/>
    <n v="1.9"/>
    <x v="3460"/>
    <d v="2014-08-15T12:39:12"/>
    <x v="1"/>
    <s v="plays"/>
  </r>
  <r>
    <x v="0"/>
    <s v="US"/>
    <s v="USD"/>
    <n v="1477710000"/>
    <n v="1475248279"/>
    <b v="0"/>
    <n v="12"/>
    <n v="57.916666666666664"/>
    <b v="1"/>
    <s v="theater/plays"/>
    <n v="1.39"/>
    <x v="3461"/>
    <d v="2016-10-29T03:00:00"/>
    <x v="1"/>
    <s v="plays"/>
  </r>
  <r>
    <x v="0"/>
    <s v="US"/>
    <s v="USD"/>
    <n v="1436551200"/>
    <n v="1435181628"/>
    <b v="0"/>
    <n v="17"/>
    <n v="29.705882352941178"/>
    <b v="1"/>
    <s v="theater/plays"/>
    <n v="2.02"/>
    <x v="3462"/>
    <d v="2015-07-10T18:00:00"/>
    <x v="1"/>
    <s v="plays"/>
  </r>
  <r>
    <x v="0"/>
    <s v="CA"/>
    <s v="CAD"/>
    <n v="1476158340"/>
    <n v="1472594585"/>
    <b v="0"/>
    <n v="114"/>
    <n v="90.684210526315795"/>
    <b v="1"/>
    <s v="theater/plays"/>
    <n v="1.0338000000000001"/>
    <x v="3463"/>
    <d v="2016-10-11T03:59:00"/>
    <x v="1"/>
    <s v="plays"/>
  </r>
  <r>
    <x v="0"/>
    <s v="US"/>
    <s v="USD"/>
    <n v="1471921637"/>
    <n v="1469329637"/>
    <b v="0"/>
    <n v="93"/>
    <n v="55.012688172043013"/>
    <b v="1"/>
    <s v="theater/plays"/>
    <n v="1.023236"/>
    <x v="3464"/>
    <d v="2016-08-23T03:07:17"/>
    <x v="1"/>
    <s v="plays"/>
  </r>
  <r>
    <x v="0"/>
    <s v="GB"/>
    <s v="GBP"/>
    <n v="1439136000"/>
    <n v="1436972472"/>
    <b v="0"/>
    <n v="36"/>
    <n v="57.222222222222221"/>
    <b v="1"/>
    <s v="theater/plays"/>
    <n v="1.03"/>
    <x v="3465"/>
    <d v="2015-08-09T16:00:00"/>
    <x v="1"/>
    <s v="plays"/>
  </r>
  <r>
    <x v="0"/>
    <s v="US"/>
    <s v="USD"/>
    <n v="1461108450"/>
    <n v="1455928050"/>
    <b v="0"/>
    <n v="61"/>
    <n v="72.950819672131146"/>
    <b v="1"/>
    <s v="theater/plays"/>
    <n v="1.2714285714285714"/>
    <x v="3466"/>
    <d v="2016-04-19T23:27:30"/>
    <x v="1"/>
    <s v="plays"/>
  </r>
  <r>
    <x v="0"/>
    <s v="US"/>
    <s v="USD"/>
    <n v="1426864032"/>
    <n v="1424275632"/>
    <b v="0"/>
    <n v="47"/>
    <n v="64.468085106382972"/>
    <b v="1"/>
    <s v="theater/plays"/>
    <n v="1.01"/>
    <x v="3467"/>
    <d v="2015-03-20T15:07:12"/>
    <x v="1"/>
    <s v="plays"/>
  </r>
  <r>
    <x v="0"/>
    <s v="US"/>
    <s v="USD"/>
    <n v="1474426800"/>
    <n v="1471976529"/>
    <b v="0"/>
    <n v="17"/>
    <n v="716.35294117647061"/>
    <b v="1"/>
    <s v="theater/plays"/>
    <n v="1.2178"/>
    <x v="3468"/>
    <d v="2016-09-21T03:00:00"/>
    <x v="1"/>
    <s v="plays"/>
  </r>
  <r>
    <x v="0"/>
    <s v="US"/>
    <s v="USD"/>
    <n v="1461857045"/>
    <n v="1459265045"/>
    <b v="0"/>
    <n v="63"/>
    <n v="50.396825396825399"/>
    <b v="1"/>
    <s v="theater/plays"/>
    <n v="1.1339285714285714"/>
    <x v="3469"/>
    <d v="2016-04-28T15:24:05"/>
    <x v="1"/>
    <s v="plays"/>
  </r>
  <r>
    <x v="0"/>
    <s v="US"/>
    <s v="USD"/>
    <n v="1468618680"/>
    <n v="1465345902"/>
    <b v="0"/>
    <n v="9"/>
    <n v="41.666666666666664"/>
    <b v="1"/>
    <s v="theater/plays"/>
    <n v="1.5"/>
    <x v="3470"/>
    <d v="2016-07-15T21:38:00"/>
    <x v="1"/>
    <s v="plays"/>
  </r>
  <r>
    <x v="0"/>
    <s v="GB"/>
    <s v="GBP"/>
    <n v="1409515200"/>
    <n v="1405971690"/>
    <b v="0"/>
    <n v="30"/>
    <n v="35.766666666666666"/>
    <b v="1"/>
    <s v="theater/plays"/>
    <n v="2.1459999999999999"/>
    <x v="3471"/>
    <d v="2014-08-31T20:00:00"/>
    <x v="1"/>
    <s v="plays"/>
  </r>
  <r>
    <x v="0"/>
    <s v="US"/>
    <s v="USD"/>
    <n v="1415253540"/>
    <n v="1413432331"/>
    <b v="0"/>
    <n v="23"/>
    <n v="88.739130434782609"/>
    <b v="1"/>
    <s v="theater/plays"/>
    <n v="1.0205"/>
    <x v="3472"/>
    <d v="2014-11-06T05:59:00"/>
    <x v="1"/>
    <s v="plays"/>
  </r>
  <r>
    <x v="0"/>
    <s v="US"/>
    <s v="USD"/>
    <n v="1426883220"/>
    <n v="1425067296"/>
    <b v="0"/>
    <n v="33"/>
    <n v="148.4848484848485"/>
    <b v="1"/>
    <s v="theater/plays"/>
    <n v="1"/>
    <x v="3473"/>
    <d v="2015-03-20T20:27:00"/>
    <x v="1"/>
    <s v="plays"/>
  </r>
  <r>
    <x v="0"/>
    <s v="GB"/>
    <s v="GBP"/>
    <n v="1469016131"/>
    <n v="1466424131"/>
    <b v="0"/>
    <n v="39"/>
    <n v="51.794871794871796"/>
    <b v="1"/>
    <s v="theater/plays"/>
    <n v="1.01"/>
    <x v="3474"/>
    <d v="2016-07-20T12:02:11"/>
    <x v="1"/>
    <s v="plays"/>
  </r>
  <r>
    <x v="0"/>
    <s v="GB"/>
    <s v="GBP"/>
    <n v="1414972800"/>
    <n v="1412629704"/>
    <b v="0"/>
    <n v="17"/>
    <n v="20"/>
    <b v="1"/>
    <s v="theater/plays"/>
    <n v="1.1333333333333333"/>
    <x v="3475"/>
    <d v="2014-11-03T00:00:00"/>
    <x v="1"/>
    <s v="plays"/>
  </r>
  <r>
    <x v="0"/>
    <s v="US"/>
    <s v="USD"/>
    <n v="1414378800"/>
    <n v="1412836990"/>
    <b v="0"/>
    <n v="6"/>
    <n v="52"/>
    <b v="1"/>
    <s v="theater/plays"/>
    <n v="1.04"/>
    <x v="3476"/>
    <d v="2014-10-27T03:00:00"/>
    <x v="1"/>
    <s v="plays"/>
  </r>
  <r>
    <x v="0"/>
    <s v="US"/>
    <s v="USD"/>
    <n v="1431831600"/>
    <n v="1430761243"/>
    <b v="0"/>
    <n v="39"/>
    <n v="53.230769230769234"/>
    <b v="1"/>
    <s v="theater/plays"/>
    <n v="1.1533333333333333"/>
    <x v="3477"/>
    <d v="2015-05-17T03:00:00"/>
    <x v="1"/>
    <s v="plays"/>
  </r>
  <r>
    <x v="0"/>
    <s v="US"/>
    <s v="USD"/>
    <n v="1426539600"/>
    <n v="1424296822"/>
    <b v="0"/>
    <n v="57"/>
    <n v="39.596491228070178"/>
    <b v="1"/>
    <s v="theater/plays"/>
    <n v="1.1285000000000001"/>
    <x v="3478"/>
    <d v="2015-03-16T21:00:00"/>
    <x v="1"/>
    <s v="plays"/>
  </r>
  <r>
    <x v="0"/>
    <s v="GB"/>
    <s v="GBP"/>
    <n v="1403382680"/>
    <n v="1400790680"/>
    <b v="0"/>
    <n v="56"/>
    <n v="34.25"/>
    <b v="1"/>
    <s v="theater/plays"/>
    <n v="1.2786666666666666"/>
    <x v="3479"/>
    <d v="2014-06-21T20:31:20"/>
    <x v="1"/>
    <s v="plays"/>
  </r>
  <r>
    <x v="0"/>
    <s v="US"/>
    <s v="USD"/>
    <n v="1436562000"/>
    <n v="1434440227"/>
    <b v="0"/>
    <n v="13"/>
    <n v="164.61538461538461"/>
    <b v="1"/>
    <s v="theater/plays"/>
    <n v="1.4266666666666667"/>
    <x v="3480"/>
    <d v="2015-07-10T21:00:00"/>
    <x v="1"/>
    <s v="plays"/>
  </r>
  <r>
    <x v="0"/>
    <s v="AU"/>
    <s v="AUD"/>
    <n v="1420178188"/>
    <n v="1418709388"/>
    <b v="0"/>
    <n v="95"/>
    <n v="125.05263157894737"/>
    <b v="1"/>
    <s v="theater/plays"/>
    <n v="1.1879999999999999"/>
    <x v="3481"/>
    <d v="2015-01-02T05:56:28"/>
    <x v="1"/>
    <s v="plays"/>
  </r>
  <r>
    <x v="0"/>
    <s v="GB"/>
    <s v="GBP"/>
    <n v="1404671466"/>
    <n v="1402079466"/>
    <b v="0"/>
    <n v="80"/>
    <n v="51.875"/>
    <b v="1"/>
    <s v="theater/plays"/>
    <n v="1.3833333333333333"/>
    <x v="3482"/>
    <d v="2014-07-06T18:31:06"/>
    <x v="1"/>
    <s v="plays"/>
  </r>
  <r>
    <x v="0"/>
    <s v="US"/>
    <s v="USD"/>
    <n v="1404403381"/>
    <n v="1401811381"/>
    <b v="0"/>
    <n v="133"/>
    <n v="40.285714285714285"/>
    <b v="1"/>
    <s v="theater/plays"/>
    <n v="1.599402985074627"/>
    <x v="3483"/>
    <d v="2014-07-03T16:03:01"/>
    <x v="1"/>
    <s v="plays"/>
  </r>
  <r>
    <x v="0"/>
    <s v="US"/>
    <s v="USD"/>
    <n v="1466014499"/>
    <n v="1463422499"/>
    <b v="0"/>
    <n v="44"/>
    <n v="64.909090909090907"/>
    <b v="1"/>
    <s v="theater/plays"/>
    <n v="1.1424000000000001"/>
    <x v="3484"/>
    <d v="2016-06-15T18:14:59"/>
    <x v="1"/>
    <s v="plays"/>
  </r>
  <r>
    <x v="0"/>
    <s v="US"/>
    <s v="USD"/>
    <n v="1454431080"/>
    <n v="1451839080"/>
    <b v="0"/>
    <n v="30"/>
    <n v="55.333333333333336"/>
    <b v="1"/>
    <s v="theater/plays"/>
    <n v="1.0060606060606061"/>
    <x v="3485"/>
    <d v="2016-02-02T16:38:00"/>
    <x v="1"/>
    <s v="plays"/>
  </r>
  <r>
    <x v="0"/>
    <s v="US"/>
    <s v="USD"/>
    <n v="1433314740"/>
    <n v="1430600401"/>
    <b v="0"/>
    <n v="56"/>
    <n v="83.142857142857139"/>
    <b v="1"/>
    <s v="theater/plays"/>
    <n v="1.552"/>
    <x v="3486"/>
    <d v="2015-06-03T06:59:00"/>
    <x v="1"/>
    <s v="plays"/>
  </r>
  <r>
    <x v="0"/>
    <s v="GB"/>
    <s v="GBP"/>
    <n v="1435185252"/>
    <n v="1432593252"/>
    <b v="0"/>
    <n v="66"/>
    <n v="38.712121212121211"/>
    <b v="1"/>
    <s v="theater/plays"/>
    <n v="1.2775000000000001"/>
    <x v="3487"/>
    <d v="2015-06-24T22:34:12"/>
    <x v="1"/>
    <s v="plays"/>
  </r>
  <r>
    <x v="0"/>
    <s v="US"/>
    <s v="USD"/>
    <n v="1429286400"/>
    <n v="1427221560"/>
    <b v="0"/>
    <n v="29"/>
    <n v="125.37931034482759"/>
    <b v="1"/>
    <s v="theater/plays"/>
    <n v="1.212"/>
    <x v="3488"/>
    <d v="2015-04-17T16:00:00"/>
    <x v="1"/>
    <s v="plays"/>
  </r>
  <r>
    <x v="0"/>
    <s v="GB"/>
    <s v="GBP"/>
    <n v="1400965200"/>
    <n v="1398352531"/>
    <b v="0"/>
    <n v="72"/>
    <n v="78.263888888888886"/>
    <b v="1"/>
    <s v="theater/plays"/>
    <n v="1.127"/>
    <x v="3489"/>
    <d v="2014-05-24T21:00:00"/>
    <x v="1"/>
    <s v="plays"/>
  </r>
  <r>
    <x v="0"/>
    <s v="US"/>
    <s v="USD"/>
    <n v="1460574924"/>
    <n v="1457982924"/>
    <b v="0"/>
    <n v="27"/>
    <n v="47.222222222222221"/>
    <b v="1"/>
    <s v="theater/plays"/>
    <n v="1.2749999999999999"/>
    <x v="3490"/>
    <d v="2016-04-13T19:15:24"/>
    <x v="1"/>
    <s v="plays"/>
  </r>
  <r>
    <x v="0"/>
    <s v="US"/>
    <s v="USD"/>
    <n v="1431928784"/>
    <n v="1430114384"/>
    <b v="0"/>
    <n v="10"/>
    <n v="79.099999999999994"/>
    <b v="1"/>
    <s v="theater/plays"/>
    <n v="1.5820000000000001"/>
    <x v="3491"/>
    <d v="2015-05-18T05:59:44"/>
    <x v="1"/>
    <s v="plays"/>
  </r>
  <r>
    <x v="0"/>
    <s v="US"/>
    <s v="USD"/>
    <n v="1445818397"/>
    <n v="1442794397"/>
    <b v="0"/>
    <n v="35"/>
    <n v="114.29199999999999"/>
    <b v="1"/>
    <s v="theater/plays"/>
    <n v="1.0526894736842105"/>
    <x v="3492"/>
    <d v="2015-10-26T00:13:17"/>
    <x v="1"/>
    <s v="plays"/>
  </r>
  <r>
    <x v="0"/>
    <s v="US"/>
    <s v="USD"/>
    <n v="1408252260"/>
    <n v="1406580436"/>
    <b v="0"/>
    <n v="29"/>
    <n v="51.724137931034484"/>
    <b v="1"/>
    <s v="theater/plays"/>
    <n v="1"/>
    <x v="3493"/>
    <d v="2014-08-17T05:11:00"/>
    <x v="1"/>
    <s v="plays"/>
  </r>
  <r>
    <x v="0"/>
    <s v="US"/>
    <s v="USD"/>
    <n v="1480140000"/>
    <n v="1479186575"/>
    <b v="0"/>
    <n v="13"/>
    <n v="30.76923076923077"/>
    <b v="1"/>
    <s v="theater/plays"/>
    <n v="1"/>
    <x v="3494"/>
    <d v="2016-11-26T06:00:00"/>
    <x v="1"/>
    <s v="plays"/>
  </r>
  <r>
    <x v="0"/>
    <s v="CA"/>
    <s v="CAD"/>
    <n v="1414862280"/>
    <n v="1412360309"/>
    <b v="0"/>
    <n v="72"/>
    <n v="74.208333333333329"/>
    <b v="1"/>
    <s v="theater/plays"/>
    <n v="1.0686"/>
    <x v="3495"/>
    <d v="2014-11-01T17:18:00"/>
    <x v="1"/>
    <s v="plays"/>
  </r>
  <r>
    <x v="0"/>
    <s v="US"/>
    <s v="USD"/>
    <n v="1473625166"/>
    <n v="1470169166"/>
    <b v="0"/>
    <n v="78"/>
    <n v="47.846153846153847"/>
    <b v="1"/>
    <s v="theater/plays"/>
    <n v="1.244"/>
    <x v="3496"/>
    <d v="2016-09-11T20:19:26"/>
    <x v="1"/>
    <s v="plays"/>
  </r>
  <r>
    <x v="0"/>
    <s v="US"/>
    <s v="USD"/>
    <n v="1464904800"/>
    <n v="1463852904"/>
    <b v="0"/>
    <n v="49"/>
    <n v="34.408163265306122"/>
    <b v="1"/>
    <s v="theater/plays"/>
    <n v="1.0870406189555126"/>
    <x v="3497"/>
    <d v="2016-06-02T22:00:00"/>
    <x v="1"/>
    <s v="plays"/>
  </r>
  <r>
    <x v="0"/>
    <s v="CA"/>
    <s v="CAD"/>
    <n v="1464471840"/>
    <n v="1459309704"/>
    <b v="0"/>
    <n v="42"/>
    <n v="40.238095238095241"/>
    <b v="1"/>
    <s v="theater/plays"/>
    <n v="1.0242424242424242"/>
    <x v="3498"/>
    <d v="2016-05-28T21:44:00"/>
    <x v="1"/>
    <s v="plays"/>
  </r>
  <r>
    <x v="0"/>
    <s v="US"/>
    <s v="USD"/>
    <n v="1435733940"/>
    <n v="1431046325"/>
    <b v="0"/>
    <n v="35"/>
    <n v="60.285714285714285"/>
    <b v="1"/>
    <s v="theater/plays"/>
    <n v="1.0549999999999999"/>
    <x v="3499"/>
    <d v="2015-07-01T06:59:00"/>
    <x v="1"/>
    <s v="plays"/>
  </r>
  <r>
    <x v="0"/>
    <s v="US"/>
    <s v="USD"/>
    <n v="1457326740"/>
    <n v="1455919438"/>
    <b v="0"/>
    <n v="42"/>
    <n v="25.30952380952381"/>
    <b v="1"/>
    <s v="theater/plays"/>
    <n v="1.0629999999999999"/>
    <x v="3500"/>
    <d v="2016-03-07T04:59:00"/>
    <x v="1"/>
    <s v="plays"/>
  </r>
  <r>
    <x v="0"/>
    <s v="GB"/>
    <s v="GBP"/>
    <n v="1441995595"/>
    <n v="1439835595"/>
    <b v="0"/>
    <n v="42"/>
    <n v="35.952380952380949"/>
    <b v="1"/>
    <s v="theater/plays"/>
    <n v="1.0066666666666666"/>
    <x v="3501"/>
    <d v="2015-09-11T18:19:55"/>
    <x v="1"/>
    <s v="plays"/>
  </r>
  <r>
    <x v="0"/>
    <s v="US"/>
    <s v="USD"/>
    <n v="1458100740"/>
    <n v="1456862924"/>
    <b v="0"/>
    <n v="31"/>
    <n v="136"/>
    <b v="1"/>
    <s v="theater/plays"/>
    <n v="1.054"/>
    <x v="3502"/>
    <d v="2016-03-16T03:59:00"/>
    <x v="1"/>
    <s v="plays"/>
  </r>
  <r>
    <x v="0"/>
    <s v="GB"/>
    <s v="GBP"/>
    <n v="1469359728"/>
    <n v="1466767728"/>
    <b v="0"/>
    <n v="38"/>
    <n v="70.763157894736835"/>
    <b v="1"/>
    <s v="theater/plays"/>
    <n v="1.0755999999999999"/>
    <x v="3503"/>
    <d v="2016-07-24T11:28:48"/>
    <x v="1"/>
    <s v="plays"/>
  </r>
  <r>
    <x v="0"/>
    <s v="US"/>
    <s v="USD"/>
    <n v="1447959491"/>
    <n v="1445363891"/>
    <b v="0"/>
    <n v="8"/>
    <n v="125"/>
    <b v="1"/>
    <s v="theater/plays"/>
    <n v="1"/>
    <x v="3504"/>
    <d v="2015-11-19T18:58:11"/>
    <x v="1"/>
    <s v="plays"/>
  </r>
  <r>
    <x v="0"/>
    <s v="US"/>
    <s v="USD"/>
    <n v="1399953600"/>
    <n v="1398983245"/>
    <b v="0"/>
    <n v="39"/>
    <n v="66.512820512820511"/>
    <b v="1"/>
    <s v="theater/plays"/>
    <n v="1.0376000000000001"/>
    <x v="3505"/>
    <d v="2014-05-13T04:00:00"/>
    <x v="1"/>
    <s v="plays"/>
  </r>
  <r>
    <x v="0"/>
    <s v="US"/>
    <s v="USD"/>
    <n v="1408815440"/>
    <n v="1404927440"/>
    <b v="0"/>
    <n v="29"/>
    <n v="105"/>
    <b v="1"/>
    <s v="theater/plays"/>
    <n v="1.0149999999999999"/>
    <x v="3506"/>
    <d v="2014-08-23T17:37:20"/>
    <x v="1"/>
    <s v="plays"/>
  </r>
  <r>
    <x v="0"/>
    <s v="US"/>
    <s v="USD"/>
    <n v="1464732537"/>
    <n v="1462140537"/>
    <b v="0"/>
    <n v="72"/>
    <n v="145"/>
    <b v="1"/>
    <s v="theater/plays"/>
    <n v="1.044"/>
    <x v="3507"/>
    <d v="2016-05-31T22:08:57"/>
    <x v="1"/>
    <s v="plays"/>
  </r>
  <r>
    <x v="0"/>
    <s v="GB"/>
    <s v="GBP"/>
    <n v="1462914000"/>
    <n v="1460914253"/>
    <b v="0"/>
    <n v="15"/>
    <n v="12"/>
    <b v="1"/>
    <s v="theater/plays"/>
    <n v="1.8"/>
    <x v="3508"/>
    <d v="2016-05-10T21:00:00"/>
    <x v="1"/>
    <s v="plays"/>
  </r>
  <r>
    <x v="0"/>
    <s v="US"/>
    <s v="USD"/>
    <n v="1416545700"/>
    <n v="1415392666"/>
    <b v="0"/>
    <n v="33"/>
    <n v="96.666666666666671"/>
    <b v="1"/>
    <s v="theater/plays"/>
    <n v="1.0633333333333332"/>
    <x v="3509"/>
    <d v="2014-11-21T04:55:00"/>
    <x v="1"/>
    <s v="plays"/>
  </r>
  <r>
    <x v="0"/>
    <s v="US"/>
    <s v="USD"/>
    <n v="1404312846"/>
    <n v="1402584846"/>
    <b v="0"/>
    <n v="15"/>
    <n v="60.333333333333336"/>
    <b v="1"/>
    <s v="theater/plays"/>
    <n v="1.0055555555555555"/>
    <x v="3510"/>
    <d v="2014-07-02T14:54:06"/>
    <x v="1"/>
    <s v="plays"/>
  </r>
  <r>
    <x v="0"/>
    <s v="GB"/>
    <s v="GBP"/>
    <n v="1415385000"/>
    <n v="1413406695"/>
    <b v="0"/>
    <n v="19"/>
    <n v="79.89473684210526"/>
    <b v="1"/>
    <s v="theater/plays"/>
    <n v="1.012"/>
    <x v="3511"/>
    <d v="2014-11-07T18:30:00"/>
    <x v="1"/>
    <s v="plays"/>
  </r>
  <r>
    <x v="0"/>
    <s v="GB"/>
    <s v="GBP"/>
    <n v="1429789992"/>
    <n v="1424609592"/>
    <b v="0"/>
    <n v="17"/>
    <n v="58.823529411764703"/>
    <b v="1"/>
    <s v="theater/plays"/>
    <n v="1"/>
    <x v="3512"/>
    <d v="2015-04-23T11:53:12"/>
    <x v="1"/>
    <s v="plays"/>
  </r>
  <r>
    <x v="0"/>
    <s v="US"/>
    <s v="USD"/>
    <n v="1401857940"/>
    <n v="1400725112"/>
    <b v="0"/>
    <n v="44"/>
    <n v="75.340909090909093"/>
    <b v="1"/>
    <s v="theater/plays"/>
    <n v="1.1839285714285714"/>
    <x v="3513"/>
    <d v="2014-06-04T04:59:00"/>
    <x v="1"/>
    <s v="plays"/>
  </r>
  <r>
    <x v="0"/>
    <s v="US"/>
    <s v="USD"/>
    <n v="1422853140"/>
    <n v="1421439552"/>
    <b v="0"/>
    <n v="10"/>
    <n v="55"/>
    <b v="1"/>
    <s v="theater/plays"/>
    <n v="1.1000000000000001"/>
    <x v="3514"/>
    <d v="2015-02-02T04:59:00"/>
    <x v="1"/>
    <s v="plays"/>
  </r>
  <r>
    <x v="0"/>
    <s v="US"/>
    <s v="USD"/>
    <n v="1433097171"/>
    <n v="1430505171"/>
    <b v="0"/>
    <n v="46"/>
    <n v="66.956521739130437"/>
    <b v="1"/>
    <s v="theater/plays"/>
    <n v="1.0266666666666666"/>
    <x v="3515"/>
    <d v="2015-05-31T18:32:51"/>
    <x v="1"/>
    <s v="plays"/>
  </r>
  <r>
    <x v="0"/>
    <s v="US"/>
    <s v="USD"/>
    <n v="1410145200"/>
    <n v="1407197670"/>
    <b v="0"/>
    <n v="11"/>
    <n v="227.27272727272728"/>
    <b v="1"/>
    <s v="theater/plays"/>
    <n v="1"/>
    <x v="3516"/>
    <d v="2014-09-08T03:00:00"/>
    <x v="1"/>
    <s v="plays"/>
  </r>
  <r>
    <x v="0"/>
    <s v="GB"/>
    <s v="GBP"/>
    <n v="1404471600"/>
    <n v="1401910634"/>
    <b v="0"/>
    <n v="13"/>
    <n v="307.69230769230768"/>
    <b v="1"/>
    <s v="theater/plays"/>
    <n v="1"/>
    <x v="3517"/>
    <d v="2014-07-04T11:00:00"/>
    <x v="1"/>
    <s v="plays"/>
  </r>
  <r>
    <x v="0"/>
    <s v="US"/>
    <s v="USD"/>
    <n v="1412259660"/>
    <n v="1410461299"/>
    <b v="0"/>
    <n v="33"/>
    <n v="50.020909090909093"/>
    <b v="1"/>
    <s v="theater/plays"/>
    <n v="1.10046"/>
    <x v="3518"/>
    <d v="2014-10-02T14:21:00"/>
    <x v="1"/>
    <s v="plays"/>
  </r>
  <r>
    <x v="0"/>
    <s v="GB"/>
    <s v="GBP"/>
    <n v="1425478950"/>
    <n v="1422886950"/>
    <b v="0"/>
    <n v="28"/>
    <n v="72.392857142857139"/>
    <b v="1"/>
    <s v="theater/plays"/>
    <n v="1.0135000000000001"/>
    <x v="3519"/>
    <d v="2015-03-04T14:22:30"/>
    <x v="1"/>
    <s v="plays"/>
  </r>
  <r>
    <x v="0"/>
    <s v="GB"/>
    <s v="GBP"/>
    <n v="1441547220"/>
    <n v="1439322412"/>
    <b v="0"/>
    <n v="21"/>
    <n v="95.952380952380949"/>
    <b v="1"/>
    <s v="theater/plays"/>
    <n v="1.0075000000000001"/>
    <x v="3520"/>
    <d v="2015-09-06T13:47:00"/>
    <x v="1"/>
    <s v="plays"/>
  </r>
  <r>
    <x v="0"/>
    <s v="US"/>
    <s v="USD"/>
    <n v="1411980020"/>
    <n v="1409388020"/>
    <b v="0"/>
    <n v="13"/>
    <n v="45.615384615384613"/>
    <b v="1"/>
    <s v="theater/plays"/>
    <n v="1.6942857142857144"/>
    <x v="3521"/>
    <d v="2014-09-29T08:40:20"/>
    <x v="1"/>
    <s v="plays"/>
  </r>
  <r>
    <x v="0"/>
    <s v="GB"/>
    <s v="GBP"/>
    <n v="1442311560"/>
    <n v="1439924246"/>
    <b v="0"/>
    <n v="34"/>
    <n v="41.029411764705884"/>
    <b v="1"/>
    <s v="theater/plays"/>
    <n v="1"/>
    <x v="3522"/>
    <d v="2015-09-15T10:06:00"/>
    <x v="1"/>
    <s v="plays"/>
  </r>
  <r>
    <x v="0"/>
    <s v="GB"/>
    <s v="GBP"/>
    <n v="1474844400"/>
    <n v="1469871148"/>
    <b v="0"/>
    <n v="80"/>
    <n v="56.825000000000003"/>
    <b v="1"/>
    <s v="theater/plays"/>
    <n v="1.1365000000000001"/>
    <x v="3523"/>
    <d v="2016-09-25T23:00:00"/>
    <x v="1"/>
    <s v="plays"/>
  </r>
  <r>
    <x v="0"/>
    <s v="US"/>
    <s v="USD"/>
    <n v="1410580800"/>
    <n v="1409336373"/>
    <b v="0"/>
    <n v="74"/>
    <n v="137.24324324324326"/>
    <b v="1"/>
    <s v="theater/plays"/>
    <n v="1.0156000000000001"/>
    <x v="3524"/>
    <d v="2014-09-13T04:00:00"/>
    <x v="1"/>
    <s v="plays"/>
  </r>
  <r>
    <x v="0"/>
    <s v="US"/>
    <s v="USD"/>
    <n v="1439136000"/>
    <n v="1438188106"/>
    <b v="0"/>
    <n v="7"/>
    <n v="75.714285714285708"/>
    <b v="1"/>
    <s v="theater/plays"/>
    <n v="1.06"/>
    <x v="3525"/>
    <d v="2015-08-09T16:00:00"/>
    <x v="1"/>
    <s v="plays"/>
  </r>
  <r>
    <x v="0"/>
    <s v="US"/>
    <s v="USD"/>
    <n v="1461823140"/>
    <n v="1459411371"/>
    <b v="0"/>
    <n v="34"/>
    <n v="99"/>
    <b v="1"/>
    <s v="theater/plays"/>
    <n v="1.02"/>
    <x v="3526"/>
    <d v="2016-04-28T05:59:00"/>
    <x v="1"/>
    <s v="plays"/>
  </r>
  <r>
    <x v="0"/>
    <s v="US"/>
    <s v="USD"/>
    <n v="1436587140"/>
    <n v="1434069205"/>
    <b v="0"/>
    <n v="86"/>
    <n v="81.569767441860463"/>
    <b v="1"/>
    <s v="theater/plays"/>
    <n v="1.1691666666666667"/>
    <x v="3527"/>
    <d v="2015-07-11T03:59:00"/>
    <x v="1"/>
    <s v="plays"/>
  </r>
  <r>
    <x v="0"/>
    <s v="GB"/>
    <s v="GBP"/>
    <n v="1484740918"/>
    <n v="1483012918"/>
    <b v="0"/>
    <n v="37"/>
    <n v="45.108108108108105"/>
    <b v="1"/>
    <s v="theater/plays"/>
    <n v="1.0115151515151515"/>
    <x v="3528"/>
    <d v="2017-01-18T12:01:58"/>
    <x v="1"/>
    <s v="plays"/>
  </r>
  <r>
    <x v="0"/>
    <s v="US"/>
    <s v="USD"/>
    <n v="1436749200"/>
    <n v="1434997018"/>
    <b v="0"/>
    <n v="18"/>
    <n v="36.666666666666664"/>
    <b v="1"/>
    <s v="theater/plays"/>
    <n v="1.32"/>
    <x v="3529"/>
    <d v="2015-07-13T01:00:00"/>
    <x v="1"/>
    <s v="plays"/>
  </r>
  <r>
    <x v="0"/>
    <s v="GB"/>
    <s v="GBP"/>
    <n v="1460318400"/>
    <n v="1457881057"/>
    <b v="0"/>
    <n v="22"/>
    <n v="125"/>
    <b v="1"/>
    <s v="theater/plays"/>
    <n v="1"/>
    <x v="3530"/>
    <d v="2016-04-10T20:00:00"/>
    <x v="1"/>
    <s v="plays"/>
  </r>
  <r>
    <x v="0"/>
    <s v="US"/>
    <s v="USD"/>
    <n v="1467301334"/>
    <n v="1464709334"/>
    <b v="0"/>
    <n v="26"/>
    <n v="49.230769230769234"/>
    <b v="1"/>
    <s v="theater/plays"/>
    <n v="1.28"/>
    <x v="3531"/>
    <d v="2016-06-30T15:42:14"/>
    <x v="1"/>
    <s v="plays"/>
  </r>
  <r>
    <x v="0"/>
    <s v="US"/>
    <s v="USD"/>
    <n v="1411012740"/>
    <n v="1409667827"/>
    <b v="0"/>
    <n v="27"/>
    <n v="42.296296296296298"/>
    <b v="1"/>
    <s v="theater/plays"/>
    <n v="1.1895833333333334"/>
    <x v="3532"/>
    <d v="2014-09-18T03:59:00"/>
    <x v="1"/>
    <s v="plays"/>
  </r>
  <r>
    <x v="0"/>
    <s v="US"/>
    <s v="USD"/>
    <n v="1447269367"/>
    <n v="1444673767"/>
    <b v="0"/>
    <n v="8"/>
    <n v="78.875"/>
    <b v="1"/>
    <s v="theater/plays"/>
    <n v="1.262"/>
    <x v="3533"/>
    <d v="2015-11-11T19:16:07"/>
    <x v="1"/>
    <s v="plays"/>
  </r>
  <r>
    <x v="0"/>
    <s v="US"/>
    <s v="USD"/>
    <n v="1443711623"/>
    <n v="1440687623"/>
    <b v="0"/>
    <n v="204"/>
    <n v="38.284313725490193"/>
    <b v="1"/>
    <s v="theater/plays"/>
    <n v="1.5620000000000001"/>
    <x v="3534"/>
    <d v="2015-10-01T15:00:23"/>
    <x v="1"/>
    <s v="plays"/>
  </r>
  <r>
    <x v="0"/>
    <s v="GB"/>
    <s v="GBP"/>
    <n v="1443808800"/>
    <n v="1441120910"/>
    <b v="0"/>
    <n v="46"/>
    <n v="44.847826086956523"/>
    <b v="1"/>
    <s v="theater/plays"/>
    <n v="1.0315000000000001"/>
    <x v="3535"/>
    <d v="2015-10-02T18:00:00"/>
    <x v="1"/>
    <s v="plays"/>
  </r>
  <r>
    <x v="0"/>
    <s v="GB"/>
    <s v="GBP"/>
    <n v="1450612740"/>
    <n v="1448040425"/>
    <b v="0"/>
    <n v="17"/>
    <n v="13.529411764705882"/>
    <b v="1"/>
    <s v="theater/plays"/>
    <n v="1.5333333333333334"/>
    <x v="3536"/>
    <d v="2015-12-20T11:59:00"/>
    <x v="1"/>
    <s v="plays"/>
  </r>
  <r>
    <x v="0"/>
    <s v="CA"/>
    <s v="CAD"/>
    <n v="1416211140"/>
    <n v="1413016216"/>
    <b v="0"/>
    <n v="28"/>
    <n v="43.5"/>
    <b v="1"/>
    <s v="theater/plays"/>
    <n v="1.8044444444444445"/>
    <x v="3537"/>
    <d v="2014-11-17T07:59:00"/>
    <x v="1"/>
    <s v="plays"/>
  </r>
  <r>
    <x v="0"/>
    <s v="GB"/>
    <s v="GBP"/>
    <n v="1471428340"/>
    <n v="1469009140"/>
    <b v="0"/>
    <n v="83"/>
    <n v="30.951807228915662"/>
    <b v="1"/>
    <s v="theater/plays"/>
    <n v="1.2845"/>
    <x v="3538"/>
    <d v="2016-08-17T10:05:40"/>
    <x v="1"/>
    <s v="plays"/>
  </r>
  <r>
    <x v="0"/>
    <s v="US"/>
    <s v="USD"/>
    <n v="1473358122"/>
    <n v="1471543722"/>
    <b v="0"/>
    <n v="13"/>
    <n v="55.230769230769234"/>
    <b v="1"/>
    <s v="theater/plays"/>
    <n v="1.1966666666666668"/>
    <x v="3539"/>
    <d v="2016-09-08T18:08:42"/>
    <x v="1"/>
    <s v="plays"/>
  </r>
  <r>
    <x v="0"/>
    <s v="GB"/>
    <s v="GBP"/>
    <n v="1466899491"/>
    <n v="1464307491"/>
    <b v="0"/>
    <n v="8"/>
    <n v="46.125"/>
    <b v="1"/>
    <s v="theater/plays"/>
    <n v="1.23"/>
    <x v="3540"/>
    <d v="2016-06-26T00:04:51"/>
    <x v="1"/>
    <s v="plays"/>
  </r>
  <r>
    <x v="0"/>
    <s v="GB"/>
    <s v="GBP"/>
    <n v="1441042275"/>
    <n v="1438882275"/>
    <b v="0"/>
    <n v="32"/>
    <n v="39.375"/>
    <b v="1"/>
    <s v="theater/plays"/>
    <n v="1.05"/>
    <x v="3541"/>
    <d v="2015-08-31T17:31:15"/>
    <x v="1"/>
    <s v="plays"/>
  </r>
  <r>
    <x v="0"/>
    <s v="US"/>
    <s v="USD"/>
    <n v="1410099822"/>
    <n v="1404915822"/>
    <b v="0"/>
    <n v="85"/>
    <n v="66.152941176470591"/>
    <b v="1"/>
    <s v="theater/plays"/>
    <n v="1.0223636363636364"/>
    <x v="3542"/>
    <d v="2014-09-07T14:23:42"/>
    <x v="1"/>
    <s v="plays"/>
  </r>
  <r>
    <x v="0"/>
    <s v="DE"/>
    <s v="EUR"/>
    <n v="1435255659"/>
    <n v="1432663659"/>
    <b v="0"/>
    <n v="29"/>
    <n v="54.137931034482762"/>
    <b v="1"/>
    <s v="theater/plays"/>
    <n v="1.0466666666666666"/>
    <x v="3543"/>
    <d v="2015-06-25T18:07:39"/>
    <x v="1"/>
    <s v="plays"/>
  </r>
  <r>
    <x v="0"/>
    <s v="US"/>
    <s v="USD"/>
    <n v="1425758257"/>
    <n v="1423166257"/>
    <b v="0"/>
    <n v="24"/>
    <n v="104.16666666666667"/>
    <b v="1"/>
    <s v="theater/plays"/>
    <n v="1"/>
    <x v="3544"/>
    <d v="2015-03-07T19:57:37"/>
    <x v="1"/>
    <s v="plays"/>
  </r>
  <r>
    <x v="0"/>
    <s v="US"/>
    <s v="USD"/>
    <n v="1428780159"/>
    <n v="1426188159"/>
    <b v="0"/>
    <n v="8"/>
    <n v="31.375"/>
    <b v="1"/>
    <s v="theater/plays"/>
    <n v="1.004"/>
    <x v="3545"/>
    <d v="2015-04-11T19:22:39"/>
    <x v="1"/>
    <s v="plays"/>
  </r>
  <r>
    <x v="0"/>
    <s v="US"/>
    <s v="USD"/>
    <n v="1427860740"/>
    <n v="1426002684"/>
    <b v="0"/>
    <n v="19"/>
    <n v="59.210526315789473"/>
    <b v="1"/>
    <s v="theater/plays"/>
    <n v="1.0227272727272727"/>
    <x v="3546"/>
    <d v="2015-04-01T03:59:00"/>
    <x v="1"/>
    <s v="plays"/>
  </r>
  <r>
    <x v="0"/>
    <s v="US"/>
    <s v="USD"/>
    <n v="1463198340"/>
    <n v="1461117201"/>
    <b v="0"/>
    <n v="336"/>
    <n v="119.17633928571429"/>
    <b v="1"/>
    <s v="theater/plays"/>
    <n v="1.1440928571428572"/>
    <x v="3547"/>
    <d v="2016-05-14T03:59:00"/>
    <x v="1"/>
    <s v="plays"/>
  </r>
  <r>
    <x v="0"/>
    <s v="US"/>
    <s v="USD"/>
    <n v="1457139600"/>
    <n v="1455230214"/>
    <b v="0"/>
    <n v="13"/>
    <n v="164.61538461538461"/>
    <b v="1"/>
    <s v="theater/plays"/>
    <n v="1.019047619047619"/>
    <x v="3548"/>
    <d v="2016-03-05T01:00:00"/>
    <x v="1"/>
    <s v="plays"/>
  </r>
  <r>
    <x v="0"/>
    <s v="GB"/>
    <s v="GBP"/>
    <n v="1441358873"/>
    <n v="1438939673"/>
    <b v="0"/>
    <n v="42"/>
    <n v="24.285714285714285"/>
    <b v="1"/>
    <s v="theater/plays"/>
    <n v="1.02"/>
    <x v="3549"/>
    <d v="2015-09-04T09:27:53"/>
    <x v="1"/>
    <s v="plays"/>
  </r>
  <r>
    <x v="0"/>
    <s v="GB"/>
    <s v="GBP"/>
    <n v="1462224398"/>
    <n v="1459632398"/>
    <b v="0"/>
    <n v="64"/>
    <n v="40.9375"/>
    <b v="1"/>
    <s v="theater/plays"/>
    <n v="1.048"/>
    <x v="3550"/>
    <d v="2016-05-02T21:26:38"/>
    <x v="1"/>
    <s v="plays"/>
  </r>
  <r>
    <x v="0"/>
    <s v="US"/>
    <s v="USD"/>
    <n v="1400796420"/>
    <n v="1398342170"/>
    <b v="0"/>
    <n v="25"/>
    <n v="61.1"/>
    <b v="1"/>
    <s v="theater/plays"/>
    <n v="1.0183333333333333"/>
    <x v="3551"/>
    <d v="2014-05-22T22:07:00"/>
    <x v="1"/>
    <s v="plays"/>
  </r>
  <r>
    <x v="0"/>
    <s v="GB"/>
    <s v="GBP"/>
    <n v="1403964324"/>
    <n v="1401372324"/>
    <b v="0"/>
    <n v="20"/>
    <n v="38.65"/>
    <b v="1"/>
    <s v="theater/plays"/>
    <n v="1"/>
    <x v="3552"/>
    <d v="2014-06-28T14:05:24"/>
    <x v="1"/>
    <s v="plays"/>
  </r>
  <r>
    <x v="0"/>
    <s v="US"/>
    <s v="USD"/>
    <n v="1439337600"/>
    <n v="1436575280"/>
    <b v="0"/>
    <n v="104"/>
    <n v="56.20192307692308"/>
    <b v="1"/>
    <s v="theater/plays"/>
    <n v="1.0627272727272727"/>
    <x v="3553"/>
    <d v="2015-08-12T00:00:00"/>
    <x v="1"/>
    <s v="plays"/>
  </r>
  <r>
    <x v="0"/>
    <s v="US"/>
    <s v="USD"/>
    <n v="1423674000"/>
    <n v="1421025159"/>
    <b v="0"/>
    <n v="53"/>
    <n v="107.00207547169811"/>
    <b v="1"/>
    <s v="theater/plays"/>
    <n v="1.1342219999999998"/>
    <x v="3554"/>
    <d v="2015-02-11T17:00:00"/>
    <x v="1"/>
    <s v="plays"/>
  </r>
  <r>
    <x v="0"/>
    <s v="IT"/>
    <s v="EUR"/>
    <n v="1479382594"/>
    <n v="1476786994"/>
    <b v="0"/>
    <n v="14"/>
    <n v="171.42857142857142"/>
    <b v="1"/>
    <s v="theater/plays"/>
    <n v="1"/>
    <x v="3555"/>
    <d v="2016-11-17T11:36:34"/>
    <x v="1"/>
    <s v="plays"/>
  </r>
  <r>
    <x v="0"/>
    <s v="GB"/>
    <s v="GBP"/>
    <n v="1408289724"/>
    <n v="1403105724"/>
    <b v="0"/>
    <n v="20"/>
    <n v="110.5"/>
    <b v="1"/>
    <s v="theater/plays"/>
    <n v="1.0045454545454546"/>
    <x v="3556"/>
    <d v="2014-08-17T15:35:24"/>
    <x v="1"/>
    <s v="plays"/>
  </r>
  <r>
    <x v="0"/>
    <s v="US"/>
    <s v="USD"/>
    <n v="1399271911"/>
    <n v="1396334311"/>
    <b v="0"/>
    <n v="558"/>
    <n v="179.27598566308242"/>
    <b v="1"/>
    <s v="theater/plays"/>
    <n v="1.0003599999999999"/>
    <x v="3557"/>
    <d v="2014-05-05T06:38:31"/>
    <x v="1"/>
    <s v="plays"/>
  </r>
  <r>
    <x v="0"/>
    <s v="GB"/>
    <s v="GBP"/>
    <n v="1435352400"/>
    <n v="1431718575"/>
    <b v="0"/>
    <n v="22"/>
    <n v="22.90909090909091"/>
    <b v="1"/>
    <s v="theater/plays"/>
    <n v="1.44"/>
    <x v="3558"/>
    <d v="2015-06-26T21:00:00"/>
    <x v="1"/>
    <s v="plays"/>
  </r>
  <r>
    <x v="0"/>
    <s v="AU"/>
    <s v="AUD"/>
    <n v="1438333080"/>
    <n v="1436408308"/>
    <b v="0"/>
    <n v="24"/>
    <n v="43.125"/>
    <b v="1"/>
    <s v="theater/plays"/>
    <n v="1.0349999999999999"/>
    <x v="3559"/>
    <d v="2015-07-31T08:58:00"/>
    <x v="1"/>
    <s v="plays"/>
  </r>
  <r>
    <x v="0"/>
    <s v="CA"/>
    <s v="CAD"/>
    <n v="1432694700"/>
    <n v="1429651266"/>
    <b v="0"/>
    <n v="74"/>
    <n v="46.891891891891895"/>
    <b v="1"/>
    <s v="theater/plays"/>
    <n v="1.0843750000000001"/>
    <x v="3560"/>
    <d v="2015-05-27T02:45:00"/>
    <x v="1"/>
    <s v="plays"/>
  </r>
  <r>
    <x v="0"/>
    <s v="US"/>
    <s v="USD"/>
    <n v="1438799760"/>
    <n v="1437236378"/>
    <b v="0"/>
    <n v="54"/>
    <n v="47.407407407407405"/>
    <b v="1"/>
    <s v="theater/plays"/>
    <n v="1.024"/>
    <x v="3561"/>
    <d v="2015-08-05T18:36:00"/>
    <x v="1"/>
    <s v="plays"/>
  </r>
  <r>
    <x v="0"/>
    <s v="GB"/>
    <s v="GBP"/>
    <n v="1457906400"/>
    <n v="1457115427"/>
    <b v="0"/>
    <n v="31"/>
    <n v="15.129032258064516"/>
    <b v="1"/>
    <s v="theater/plays"/>
    <n v="1.4888888888888889"/>
    <x v="3562"/>
    <d v="2016-03-13T22:00:00"/>
    <x v="1"/>
    <s v="plays"/>
  </r>
  <r>
    <x v="0"/>
    <s v="GB"/>
    <s v="GBP"/>
    <n v="1470078000"/>
    <n v="1467648456"/>
    <b v="0"/>
    <n v="25"/>
    <n v="21.098000000000003"/>
    <b v="1"/>
    <s v="theater/plays"/>
    <n v="1.0549000000000002"/>
    <x v="3563"/>
    <d v="2016-08-01T19:00:00"/>
    <x v="1"/>
    <s v="plays"/>
  </r>
  <r>
    <x v="0"/>
    <s v="GB"/>
    <s v="GBP"/>
    <n v="1444060800"/>
    <n v="1440082649"/>
    <b v="0"/>
    <n v="17"/>
    <n v="59.117647058823529"/>
    <b v="1"/>
    <s v="theater/plays"/>
    <n v="1.0049999999999999"/>
    <x v="3564"/>
    <d v="2015-10-05T16:00:00"/>
    <x v="1"/>
    <s v="plays"/>
  </r>
  <r>
    <x v="0"/>
    <s v="US"/>
    <s v="USD"/>
    <n v="1420048208"/>
    <n v="1417456208"/>
    <b v="0"/>
    <n v="12"/>
    <n v="97.916666666666671"/>
    <b v="1"/>
    <s v="theater/plays"/>
    <n v="1.3055555555555556"/>
    <x v="3565"/>
    <d v="2014-12-31T17:50:08"/>
    <x v="1"/>
    <s v="plays"/>
  </r>
  <r>
    <x v="0"/>
    <s v="GB"/>
    <s v="GBP"/>
    <n v="1422015083"/>
    <n v="1419423083"/>
    <b v="0"/>
    <n v="38"/>
    <n v="55.131578947368418"/>
    <b v="1"/>
    <s v="theater/plays"/>
    <n v="1.0475000000000001"/>
    <x v="3566"/>
    <d v="2015-01-23T12:11:23"/>
    <x v="1"/>
    <s v="plays"/>
  </r>
  <r>
    <x v="0"/>
    <s v="GB"/>
    <s v="GBP"/>
    <n v="1433964444"/>
    <n v="1431372444"/>
    <b v="0"/>
    <n v="41"/>
    <n v="26.536585365853657"/>
    <b v="1"/>
    <s v="theater/plays"/>
    <n v="1.0880000000000001"/>
    <x v="3567"/>
    <d v="2015-06-10T19:27:24"/>
    <x v="1"/>
    <s v="plays"/>
  </r>
  <r>
    <x v="0"/>
    <s v="US"/>
    <s v="USD"/>
    <n v="1410975994"/>
    <n v="1408383994"/>
    <b v="0"/>
    <n v="19"/>
    <n v="58.421052631578945"/>
    <b v="1"/>
    <s v="theater/plays"/>
    <n v="1.1100000000000001"/>
    <x v="3568"/>
    <d v="2014-09-17T17:46:34"/>
    <x v="1"/>
    <s v="plays"/>
  </r>
  <r>
    <x v="0"/>
    <s v="US"/>
    <s v="USD"/>
    <n v="1420734696"/>
    <n v="1418142696"/>
    <b v="0"/>
    <n v="41"/>
    <n v="122.53658536585365"/>
    <b v="1"/>
    <s v="theater/plays"/>
    <n v="1.0047999999999999"/>
    <x v="3569"/>
    <d v="2015-01-08T16:31:36"/>
    <x v="1"/>
    <s v="plays"/>
  </r>
  <r>
    <x v="0"/>
    <s v="US"/>
    <s v="USD"/>
    <n v="1420009200"/>
    <n v="1417593483"/>
    <b v="0"/>
    <n v="26"/>
    <n v="87.961538461538467"/>
    <b v="1"/>
    <s v="theater/plays"/>
    <n v="1.1435"/>
    <x v="3570"/>
    <d v="2014-12-31T07:00:00"/>
    <x v="1"/>
    <s v="plays"/>
  </r>
  <r>
    <x v="0"/>
    <s v="GB"/>
    <s v="GBP"/>
    <n v="1414701413"/>
    <n v="1412109413"/>
    <b v="0"/>
    <n v="25"/>
    <n v="73.239999999999995"/>
    <b v="1"/>
    <s v="theater/plays"/>
    <n v="1.2206666666666666"/>
    <x v="3571"/>
    <d v="2014-10-30T20:36:53"/>
    <x v="1"/>
    <s v="plays"/>
  </r>
  <r>
    <x v="0"/>
    <s v="GB"/>
    <s v="GBP"/>
    <n v="1434894082"/>
    <n v="1432302082"/>
    <b v="0"/>
    <n v="9"/>
    <n v="55.555555555555557"/>
    <b v="1"/>
    <s v="theater/plays"/>
    <n v="1"/>
    <x v="3572"/>
    <d v="2015-06-21T13:41:22"/>
    <x v="1"/>
    <s v="plays"/>
  </r>
  <r>
    <x v="0"/>
    <s v="GB"/>
    <s v="GBP"/>
    <n v="1415440846"/>
    <n v="1412845246"/>
    <b v="0"/>
    <n v="78"/>
    <n v="39.53846153846154"/>
    <b v="1"/>
    <s v="theater/plays"/>
    <n v="1.028"/>
    <x v="3573"/>
    <d v="2014-11-08T10:00:46"/>
    <x v="1"/>
    <s v="plays"/>
  </r>
  <r>
    <x v="0"/>
    <s v="US"/>
    <s v="USD"/>
    <n v="1415921848"/>
    <n v="1413326248"/>
    <b v="0"/>
    <n v="45"/>
    <n v="136.77777777777777"/>
    <b v="1"/>
    <s v="theater/plays"/>
    <n v="1.0612068965517241"/>
    <x v="3574"/>
    <d v="2014-11-13T23:37:28"/>
    <x v="1"/>
    <s v="plays"/>
  </r>
  <r>
    <x v="0"/>
    <s v="US"/>
    <s v="USD"/>
    <n v="1470887940"/>
    <n v="1468176527"/>
    <b v="0"/>
    <n v="102"/>
    <n v="99.343137254901961"/>
    <b v="1"/>
    <s v="theater/plays"/>
    <n v="1.0133000000000001"/>
    <x v="3575"/>
    <d v="2016-08-11T03:59:00"/>
    <x v="1"/>
    <s v="plays"/>
  </r>
  <r>
    <x v="0"/>
    <s v="US"/>
    <s v="USD"/>
    <n v="1480947054"/>
    <n v="1475759454"/>
    <b v="0"/>
    <n v="5"/>
    <n v="20"/>
    <b v="1"/>
    <s v="theater/plays"/>
    <n v="1"/>
    <x v="3576"/>
    <d v="2016-12-05T14:10:54"/>
    <x v="1"/>
    <s v="plays"/>
  </r>
  <r>
    <x v="0"/>
    <s v="US"/>
    <s v="USD"/>
    <n v="1430029680"/>
    <n v="1427741583"/>
    <b v="0"/>
    <n v="27"/>
    <n v="28.888888888888889"/>
    <b v="1"/>
    <s v="theater/plays"/>
    <n v="1.3"/>
    <x v="3577"/>
    <d v="2015-04-26T06:28:00"/>
    <x v="1"/>
    <s v="plays"/>
  </r>
  <r>
    <x v="0"/>
    <s v="GB"/>
    <s v="GBP"/>
    <n v="1462037777"/>
    <n v="1459445777"/>
    <b v="0"/>
    <n v="37"/>
    <n v="40.545945945945945"/>
    <b v="1"/>
    <s v="theater/plays"/>
    <n v="1.0001333333333333"/>
    <x v="3578"/>
    <d v="2016-04-30T17:36:17"/>
    <x v="1"/>
    <s v="plays"/>
  </r>
  <r>
    <x v="0"/>
    <s v="GB"/>
    <s v="GBP"/>
    <n v="1459444656"/>
    <n v="1456856256"/>
    <b v="0"/>
    <n v="14"/>
    <n v="35.714285714285715"/>
    <b v="1"/>
    <s v="theater/plays"/>
    <n v="1"/>
    <x v="3579"/>
    <d v="2016-03-31T17:17:36"/>
    <x v="1"/>
    <s v="plays"/>
  </r>
  <r>
    <x v="0"/>
    <s v="US"/>
    <s v="USD"/>
    <n v="1425185940"/>
    <n v="1421900022"/>
    <b v="0"/>
    <n v="27"/>
    <n v="37.962962962962962"/>
    <b v="1"/>
    <s v="theater/plays"/>
    <n v="1.1388888888888888"/>
    <x v="3580"/>
    <d v="2015-03-01T04:59:00"/>
    <x v="1"/>
    <s v="plays"/>
  </r>
  <r>
    <x v="0"/>
    <s v="GB"/>
    <s v="GBP"/>
    <n v="1406719110"/>
    <n v="1405509510"/>
    <b v="0"/>
    <n v="45"/>
    <n v="33.333333333333336"/>
    <b v="1"/>
    <s v="theater/plays"/>
    <n v="1"/>
    <x v="3581"/>
    <d v="2014-07-30T11:18:30"/>
    <x v="1"/>
    <s v="plays"/>
  </r>
  <r>
    <x v="0"/>
    <s v="US"/>
    <s v="USD"/>
    <n v="1459822682"/>
    <n v="1458613082"/>
    <b v="0"/>
    <n v="49"/>
    <n v="58.571428571428569"/>
    <b v="1"/>
    <s v="theater/plays"/>
    <n v="2.87"/>
    <x v="3582"/>
    <d v="2016-04-05T02:18:02"/>
    <x v="1"/>
    <s v="plays"/>
  </r>
  <r>
    <x v="0"/>
    <s v="US"/>
    <s v="USD"/>
    <n v="1460970805"/>
    <n v="1455790405"/>
    <b v="0"/>
    <n v="24"/>
    <n v="135.625"/>
    <b v="1"/>
    <s v="theater/plays"/>
    <n v="1.085"/>
    <x v="3583"/>
    <d v="2016-04-18T09:13:25"/>
    <x v="1"/>
    <s v="plays"/>
  </r>
  <r>
    <x v="0"/>
    <s v="GB"/>
    <s v="GBP"/>
    <n v="1436772944"/>
    <n v="1434180944"/>
    <b v="0"/>
    <n v="112"/>
    <n v="30.9375"/>
    <b v="1"/>
    <s v="theater/plays"/>
    <n v="1.155"/>
    <x v="3584"/>
    <d v="2015-07-13T07:35:44"/>
    <x v="1"/>
    <s v="plays"/>
  </r>
  <r>
    <x v="0"/>
    <s v="US"/>
    <s v="USD"/>
    <n v="1419181890"/>
    <n v="1416589890"/>
    <b v="0"/>
    <n v="23"/>
    <n v="176.08695652173913"/>
    <b v="1"/>
    <s v="theater/plays"/>
    <n v="1.1911764705882353"/>
    <x v="3585"/>
    <d v="2014-12-21T17:11:30"/>
    <x v="1"/>
    <s v="plays"/>
  </r>
  <r>
    <x v="0"/>
    <s v="US"/>
    <s v="USD"/>
    <n v="1474649070"/>
    <n v="1469465070"/>
    <b v="0"/>
    <n v="54"/>
    <n v="151.9814814814815"/>
    <b v="1"/>
    <s v="theater/plays"/>
    <n v="1.0942666666666667"/>
    <x v="3586"/>
    <d v="2016-09-23T16:44:30"/>
    <x v="1"/>
    <s v="plays"/>
  </r>
  <r>
    <x v="0"/>
    <s v="GB"/>
    <s v="GBP"/>
    <n v="1467054000"/>
    <n v="1463144254"/>
    <b v="0"/>
    <n v="28"/>
    <n v="22.607142857142858"/>
    <b v="1"/>
    <s v="theater/plays"/>
    <n v="1.266"/>
    <x v="3587"/>
    <d v="2016-06-27T19:00:00"/>
    <x v="1"/>
    <s v="plays"/>
  </r>
  <r>
    <x v="0"/>
    <s v="GB"/>
    <s v="GBP"/>
    <n v="1430348400"/>
    <n v="1428436410"/>
    <b v="0"/>
    <n v="11"/>
    <n v="18.272727272727273"/>
    <b v="1"/>
    <s v="theater/plays"/>
    <n v="1.0049999999999999"/>
    <x v="3588"/>
    <d v="2015-04-29T23:00:00"/>
    <x v="1"/>
    <s v="plays"/>
  </r>
  <r>
    <x v="0"/>
    <s v="US"/>
    <s v="USD"/>
    <n v="1432654347"/>
    <n v="1430494347"/>
    <b v="0"/>
    <n v="62"/>
    <n v="82.258064516129039"/>
    <b v="1"/>
    <s v="theater/plays"/>
    <n v="1.2749999999999999"/>
    <x v="3589"/>
    <d v="2015-05-26T15:32:27"/>
    <x v="1"/>
    <s v="plays"/>
  </r>
  <r>
    <x v="0"/>
    <s v="GB"/>
    <s v="GBP"/>
    <n v="1413792034"/>
    <n v="1411200034"/>
    <b v="0"/>
    <n v="73"/>
    <n v="68.534246575342465"/>
    <b v="1"/>
    <s v="theater/plays"/>
    <n v="1.0005999999999999"/>
    <x v="3590"/>
    <d v="2014-10-20T08:00:34"/>
    <x v="1"/>
    <s v="plays"/>
  </r>
  <r>
    <x v="0"/>
    <s v="US"/>
    <s v="USD"/>
    <n v="1422075540"/>
    <n v="1419979544"/>
    <b v="0"/>
    <n v="18"/>
    <n v="68.055555555555557"/>
    <b v="1"/>
    <s v="theater/plays"/>
    <n v="1.75"/>
    <x v="3591"/>
    <d v="2015-01-24T04:59:00"/>
    <x v="1"/>
    <s v="plays"/>
  </r>
  <r>
    <x v="0"/>
    <s v="US"/>
    <s v="USD"/>
    <n v="1423630740"/>
    <n v="1418673307"/>
    <b v="0"/>
    <n v="35"/>
    <n v="72.714285714285708"/>
    <b v="1"/>
    <s v="theater/plays"/>
    <n v="1.2725"/>
    <x v="3592"/>
    <d v="2015-02-11T04:59:00"/>
    <x v="1"/>
    <s v="plays"/>
  </r>
  <r>
    <x v="0"/>
    <s v="US"/>
    <s v="USD"/>
    <n v="1420489560"/>
    <n v="1417469639"/>
    <b v="0"/>
    <n v="43"/>
    <n v="77.186046511627907"/>
    <b v="1"/>
    <s v="theater/plays"/>
    <n v="1.1063333333333334"/>
    <x v="3593"/>
    <d v="2015-01-05T20:26:00"/>
    <x v="1"/>
    <s v="plays"/>
  </r>
  <r>
    <x v="0"/>
    <s v="US"/>
    <s v="USD"/>
    <n v="1472952982"/>
    <n v="1470792982"/>
    <b v="0"/>
    <n v="36"/>
    <n v="55.972222222222221"/>
    <b v="1"/>
    <s v="theater/plays"/>
    <n v="1.2593749999999999"/>
    <x v="3594"/>
    <d v="2016-09-04T01:36:22"/>
    <x v="1"/>
    <s v="plays"/>
  </r>
  <r>
    <x v="0"/>
    <s v="US"/>
    <s v="USD"/>
    <n v="1426229940"/>
    <n v="1423959123"/>
    <b v="0"/>
    <n v="62"/>
    <n v="49.693548387096776"/>
    <b v="1"/>
    <s v="theater/plays"/>
    <n v="1.1850000000000001"/>
    <x v="3595"/>
    <d v="2015-03-13T06:59:00"/>
    <x v="1"/>
    <s v="plays"/>
  </r>
  <r>
    <x v="0"/>
    <s v="CA"/>
    <s v="CAD"/>
    <n v="1409072982"/>
    <n v="1407258582"/>
    <b v="0"/>
    <n v="15"/>
    <n v="79"/>
    <b v="1"/>
    <s v="theater/plays"/>
    <n v="1.0772727272727274"/>
    <x v="3596"/>
    <d v="2014-08-26T17:09:42"/>
    <x v="1"/>
    <s v="plays"/>
  </r>
  <r>
    <x v="0"/>
    <s v="US"/>
    <s v="USD"/>
    <n v="1456984740"/>
    <n v="1455717790"/>
    <b v="0"/>
    <n v="33"/>
    <n v="77.727272727272734"/>
    <b v="1"/>
    <s v="theater/plays"/>
    <n v="1.026"/>
    <x v="3597"/>
    <d v="2016-03-03T05:59:00"/>
    <x v="1"/>
    <s v="plays"/>
  </r>
  <r>
    <x v="0"/>
    <s v="US"/>
    <s v="USD"/>
    <n v="1409720340"/>
    <n v="1408129822"/>
    <b v="0"/>
    <n v="27"/>
    <n v="40.777777777777779"/>
    <b v="1"/>
    <s v="theater/plays"/>
    <n v="1.101"/>
    <x v="3598"/>
    <d v="2014-09-03T04:59:00"/>
    <x v="1"/>
    <s v="plays"/>
  </r>
  <r>
    <x v="0"/>
    <s v="US"/>
    <s v="USD"/>
    <n v="1440892800"/>
    <n v="1438715077"/>
    <b v="0"/>
    <n v="17"/>
    <n v="59.411764705882355"/>
    <b v="1"/>
    <s v="theater/plays"/>
    <n v="2.02"/>
    <x v="3599"/>
    <d v="2015-08-30T00:00:00"/>
    <x v="1"/>
    <s v="plays"/>
  </r>
  <r>
    <x v="0"/>
    <s v="US"/>
    <s v="USD"/>
    <n v="1476390164"/>
    <n v="1473970964"/>
    <b v="0"/>
    <n v="4"/>
    <n v="3.25"/>
    <b v="1"/>
    <s v="theater/plays"/>
    <n v="1.3"/>
    <x v="3600"/>
    <d v="2016-10-13T20:22:44"/>
    <x v="1"/>
    <s v="plays"/>
  </r>
  <r>
    <x v="0"/>
    <s v="GB"/>
    <s v="GBP"/>
    <n v="1421452682"/>
    <n v="1418860682"/>
    <b v="0"/>
    <n v="53"/>
    <n v="39.377358490566039"/>
    <b v="1"/>
    <s v="theater/plays"/>
    <n v="1.0435000000000001"/>
    <x v="3601"/>
    <d v="2015-01-16T23:58:02"/>
    <x v="1"/>
    <s v="plays"/>
  </r>
  <r>
    <x v="0"/>
    <s v="US"/>
    <s v="USD"/>
    <n v="1463520479"/>
    <n v="1458336479"/>
    <b v="0"/>
    <n v="49"/>
    <n v="81.673469387755105"/>
    <b v="1"/>
    <s v="theater/plays"/>
    <n v="1.0004999999999999"/>
    <x v="3602"/>
    <d v="2016-05-17T21:27:59"/>
    <x v="1"/>
    <s v="plays"/>
  </r>
  <r>
    <x v="0"/>
    <s v="US"/>
    <s v="USD"/>
    <n v="1446759880"/>
    <n v="1444164280"/>
    <b v="0"/>
    <n v="57"/>
    <n v="44.912280701754383"/>
    <b v="1"/>
    <s v="theater/plays"/>
    <n v="1.7066666666666668"/>
    <x v="3603"/>
    <d v="2015-11-05T21:44:40"/>
    <x v="1"/>
    <s v="plays"/>
  </r>
  <r>
    <x v="0"/>
    <s v="US"/>
    <s v="USD"/>
    <n v="1461913140"/>
    <n v="1461370956"/>
    <b v="0"/>
    <n v="69"/>
    <n v="49.05797101449275"/>
    <b v="1"/>
    <s v="theater/plays"/>
    <n v="1.1283333333333334"/>
    <x v="3604"/>
    <d v="2016-04-29T06:59:00"/>
    <x v="1"/>
    <s v="plays"/>
  </r>
  <r>
    <x v="0"/>
    <s v="GB"/>
    <s v="GBP"/>
    <n v="1455390126"/>
    <n v="1452798126"/>
    <b v="0"/>
    <n v="15"/>
    <n v="30.666666666666668"/>
    <b v="1"/>
    <s v="theater/plays"/>
    <n v="1.84"/>
    <x v="3605"/>
    <d v="2016-02-13T19:02:06"/>
    <x v="1"/>
    <s v="plays"/>
  </r>
  <r>
    <x v="0"/>
    <s v="GB"/>
    <s v="GBP"/>
    <n v="1471185057"/>
    <n v="1468593057"/>
    <b v="0"/>
    <n v="64"/>
    <n v="61.0625"/>
    <b v="1"/>
    <s v="theater/plays"/>
    <n v="1.3026666666666666"/>
    <x v="3606"/>
    <d v="2016-08-14T14:30:57"/>
    <x v="1"/>
    <s v="plays"/>
  </r>
  <r>
    <x v="0"/>
    <s v="GB"/>
    <s v="GBP"/>
    <n v="1450137600"/>
    <n v="1448924882"/>
    <b v="0"/>
    <n v="20"/>
    <n v="29"/>
    <b v="1"/>
    <s v="theater/plays"/>
    <n v="1.0545454545454545"/>
    <x v="3607"/>
    <d v="2015-12-15T00:00:00"/>
    <x v="1"/>
    <s v="plays"/>
  </r>
  <r>
    <x v="0"/>
    <s v="GB"/>
    <s v="GBP"/>
    <n v="1466172000"/>
    <n v="1463418090"/>
    <b v="0"/>
    <n v="27"/>
    <n v="29.62962962962963"/>
    <b v="1"/>
    <s v="theater/plays"/>
    <n v="1"/>
    <x v="3608"/>
    <d v="2016-06-17T14:00:00"/>
    <x v="1"/>
    <s v="plays"/>
  </r>
  <r>
    <x v="0"/>
    <s v="GB"/>
    <s v="GBP"/>
    <n v="1459378085"/>
    <n v="1456789685"/>
    <b v="0"/>
    <n v="21"/>
    <n v="143.0952380952381"/>
    <b v="1"/>
    <s v="theater/plays"/>
    <n v="1.5331632653061225"/>
    <x v="3609"/>
    <d v="2016-03-30T22:48:05"/>
    <x v="1"/>
    <s v="plays"/>
  </r>
  <r>
    <x v="0"/>
    <s v="GB"/>
    <s v="GBP"/>
    <n v="1439806936"/>
    <n v="1437214936"/>
    <b v="0"/>
    <n v="31"/>
    <n v="52.354838709677416"/>
    <b v="1"/>
    <s v="theater/plays"/>
    <n v="1.623"/>
    <x v="3610"/>
    <d v="2015-08-17T10:22:16"/>
    <x v="1"/>
    <s v="plays"/>
  </r>
  <r>
    <x v="0"/>
    <s v="GB"/>
    <s v="GBP"/>
    <n v="1428483201"/>
    <n v="1425891201"/>
    <b v="0"/>
    <n v="51"/>
    <n v="66.666666666666671"/>
    <b v="1"/>
    <s v="theater/plays"/>
    <n v="1.36"/>
    <x v="3611"/>
    <d v="2015-04-08T08:53:21"/>
    <x v="1"/>
    <s v="plays"/>
  </r>
  <r>
    <x v="0"/>
    <s v="CA"/>
    <s v="CAD"/>
    <n v="1402334811"/>
    <n v="1401470811"/>
    <b v="0"/>
    <n v="57"/>
    <n v="126.66666666666667"/>
    <b v="1"/>
    <s v="theater/plays"/>
    <n v="1.444"/>
    <x v="3612"/>
    <d v="2014-06-09T17:26:51"/>
    <x v="1"/>
    <s v="plays"/>
  </r>
  <r>
    <x v="0"/>
    <s v="US"/>
    <s v="USD"/>
    <n v="1403964574"/>
    <n v="1401372574"/>
    <b v="0"/>
    <n v="20"/>
    <n v="62.5"/>
    <b v="1"/>
    <s v="theater/plays"/>
    <n v="1"/>
    <x v="3613"/>
    <d v="2014-06-28T14:09:34"/>
    <x v="1"/>
    <s v="plays"/>
  </r>
  <r>
    <x v="0"/>
    <s v="US"/>
    <s v="USD"/>
    <n v="1434675616"/>
    <n v="1432083616"/>
    <b v="0"/>
    <n v="71"/>
    <n v="35.492957746478872"/>
    <b v="1"/>
    <s v="theater/plays"/>
    <n v="1.008"/>
    <x v="3614"/>
    <d v="2015-06-19T01:00:16"/>
    <x v="1"/>
    <s v="plays"/>
  </r>
  <r>
    <x v="0"/>
    <s v="GB"/>
    <s v="GBP"/>
    <n v="1449756896"/>
    <n v="1447164896"/>
    <b v="0"/>
    <n v="72"/>
    <n v="37.083333333333336"/>
    <b v="1"/>
    <s v="theater/plays"/>
    <n v="1.0680000000000001"/>
    <x v="3615"/>
    <d v="2015-12-10T14:14:56"/>
    <x v="1"/>
    <s v="plays"/>
  </r>
  <r>
    <x v="0"/>
    <s v="GB"/>
    <s v="GBP"/>
    <n v="1426801664"/>
    <n v="1424213264"/>
    <b v="0"/>
    <n v="45"/>
    <n v="69.333333333333329"/>
    <b v="1"/>
    <s v="theater/plays"/>
    <n v="1.248"/>
    <x v="3616"/>
    <d v="2015-03-19T21:47:44"/>
    <x v="1"/>
    <s v="plays"/>
  </r>
  <r>
    <x v="0"/>
    <s v="GB"/>
    <s v="GBP"/>
    <n v="1488240000"/>
    <n v="1486996729"/>
    <b v="0"/>
    <n v="51"/>
    <n v="17.254901960784313"/>
    <b v="1"/>
    <s v="theater/plays"/>
    <n v="1.1891891891891893"/>
    <x v="3617"/>
    <d v="2017-02-28T00:00:00"/>
    <x v="1"/>
    <s v="plays"/>
  </r>
  <r>
    <x v="0"/>
    <s v="GB"/>
    <s v="GBP"/>
    <n v="1433343850"/>
    <n v="1430751850"/>
    <b v="0"/>
    <n v="56"/>
    <n v="36.071428571428569"/>
    <b v="1"/>
    <s v="theater/plays"/>
    <n v="1.01"/>
    <x v="3618"/>
    <d v="2015-06-03T15:04:10"/>
    <x v="1"/>
    <s v="plays"/>
  </r>
  <r>
    <x v="0"/>
    <s v="US"/>
    <s v="USD"/>
    <n v="1479592800"/>
    <n v="1476760226"/>
    <b v="0"/>
    <n v="17"/>
    <n v="66.470588235294116"/>
    <b v="1"/>
    <s v="theater/plays"/>
    <n v="1.1299999999999999"/>
    <x v="3619"/>
    <d v="2016-11-19T22:00:00"/>
    <x v="1"/>
    <s v="plays"/>
  </r>
  <r>
    <x v="0"/>
    <s v="US"/>
    <s v="USD"/>
    <n v="1425528000"/>
    <n v="1422916261"/>
    <b v="0"/>
    <n v="197"/>
    <n v="56.065989847715734"/>
    <b v="1"/>
    <s v="theater/plays"/>
    <n v="1.0519047619047619"/>
    <x v="3620"/>
    <d v="2015-03-05T04:00:00"/>
    <x v="1"/>
    <s v="plays"/>
  </r>
  <r>
    <x v="0"/>
    <s v="US"/>
    <s v="USD"/>
    <n v="1475269200"/>
    <n v="1473200844"/>
    <b v="0"/>
    <n v="70"/>
    <n v="47.028571428571432"/>
    <b v="1"/>
    <s v="theater/plays"/>
    <n v="1.0973333333333333"/>
    <x v="3621"/>
    <d v="2016-09-30T21:00:00"/>
    <x v="1"/>
    <s v="plays"/>
  </r>
  <r>
    <x v="0"/>
    <s v="US"/>
    <s v="USD"/>
    <n v="1411874580"/>
    <n v="1409030371"/>
    <b v="0"/>
    <n v="21"/>
    <n v="47.666190476190479"/>
    <b v="1"/>
    <s v="theater/plays"/>
    <n v="1.00099"/>
    <x v="3622"/>
    <d v="2014-09-28T03:23:00"/>
    <x v="1"/>
    <s v="plays"/>
  </r>
  <r>
    <x v="0"/>
    <s v="US"/>
    <s v="USD"/>
    <n v="1406358000"/>
    <n v="1404841270"/>
    <b v="0"/>
    <n v="34"/>
    <n v="88.235294117647058"/>
    <b v="1"/>
    <s v="theater/plays"/>
    <n v="1.2"/>
    <x v="3623"/>
    <d v="2014-07-26T07:00:00"/>
    <x v="1"/>
    <s v="plays"/>
  </r>
  <r>
    <x v="0"/>
    <s v="US"/>
    <s v="USD"/>
    <n v="1471977290"/>
    <n v="1466793290"/>
    <b v="0"/>
    <n v="39"/>
    <n v="80.717948717948715"/>
    <b v="1"/>
    <s v="theater/plays"/>
    <n v="1.0493333333333332"/>
    <x v="3624"/>
    <d v="2016-08-23T18:34:50"/>
    <x v="1"/>
    <s v="plays"/>
  </r>
  <r>
    <x v="0"/>
    <s v="GB"/>
    <s v="GBP"/>
    <n v="1435851577"/>
    <n v="1433259577"/>
    <b v="0"/>
    <n v="78"/>
    <n v="39.487179487179489"/>
    <b v="1"/>
    <s v="theater/plays"/>
    <n v="1.0266666666666666"/>
    <x v="3625"/>
    <d v="2015-07-02T15:39:37"/>
    <x v="1"/>
    <s v="plays"/>
  </r>
  <r>
    <x v="0"/>
    <s v="GB"/>
    <s v="GBP"/>
    <n v="1408204857"/>
    <n v="1406390457"/>
    <b v="0"/>
    <n v="48"/>
    <n v="84.854166666666671"/>
    <b v="1"/>
    <s v="theater/plays"/>
    <n v="1.0182500000000001"/>
    <x v="3626"/>
    <d v="2014-08-16T16:00:57"/>
    <x v="1"/>
    <s v="plays"/>
  </r>
  <r>
    <x v="0"/>
    <s v="US"/>
    <s v="USD"/>
    <n v="1463803140"/>
    <n v="1459446487"/>
    <b v="0"/>
    <n v="29"/>
    <n v="68.965517241379317"/>
    <b v="1"/>
    <s v="theater/plays"/>
    <n v="1"/>
    <x v="3627"/>
    <d v="2016-05-21T03:59:00"/>
    <x v="1"/>
    <s v="plays"/>
  </r>
  <r>
    <x v="2"/>
    <s v="US"/>
    <s v="USD"/>
    <n v="1450040396"/>
    <n v="1444852796"/>
    <b v="0"/>
    <n v="0"/>
    <s v=""/>
    <b v="0"/>
    <s v="theater/musical"/>
    <n v="0"/>
    <x v="3628"/>
    <d v="2015-12-13T20:59:56"/>
    <x v="1"/>
    <s v="musical"/>
  </r>
  <r>
    <x v="2"/>
    <s v="US"/>
    <s v="USD"/>
    <n v="1462467600"/>
    <n v="1457403364"/>
    <b v="0"/>
    <n v="2"/>
    <n v="1"/>
    <b v="0"/>
    <s v="theater/musical"/>
    <n v="1.9999999999999999E-6"/>
    <x v="3629"/>
    <d v="2016-05-05T17:00:00"/>
    <x v="1"/>
    <s v="musical"/>
  </r>
  <r>
    <x v="2"/>
    <s v="GB"/>
    <s v="GBP"/>
    <n v="1417295990"/>
    <n v="1414700390"/>
    <b v="0"/>
    <n v="1"/>
    <n v="1"/>
    <b v="0"/>
    <s v="theater/musical"/>
    <n v="3.3333333333333332E-4"/>
    <x v="3630"/>
    <d v="2014-11-29T21:19:50"/>
    <x v="1"/>
    <s v="musical"/>
  </r>
  <r>
    <x v="2"/>
    <s v="US"/>
    <s v="USD"/>
    <n v="1411444740"/>
    <n v="1409335497"/>
    <b v="0"/>
    <n v="59"/>
    <n v="147.88135593220338"/>
    <b v="0"/>
    <s v="theater/musical"/>
    <n v="0.51023391812865493"/>
    <x v="3631"/>
    <d v="2014-09-23T03:59:00"/>
    <x v="1"/>
    <s v="musical"/>
  </r>
  <r>
    <x v="2"/>
    <s v="GB"/>
    <s v="GBP"/>
    <n v="1416781749"/>
    <n v="1415053749"/>
    <b v="0"/>
    <n v="1"/>
    <n v="100"/>
    <b v="0"/>
    <s v="theater/musical"/>
    <n v="0.2"/>
    <x v="3632"/>
    <d v="2014-11-23T22:29:09"/>
    <x v="1"/>
    <s v="musical"/>
  </r>
  <r>
    <x v="2"/>
    <s v="US"/>
    <s v="USD"/>
    <n v="1479517200"/>
    <n v="1475765867"/>
    <b v="0"/>
    <n v="31"/>
    <n v="56.838709677419352"/>
    <b v="0"/>
    <s v="theater/musical"/>
    <n v="0.35239999999999999"/>
    <x v="3633"/>
    <d v="2016-11-19T01:00:00"/>
    <x v="1"/>
    <s v="musical"/>
  </r>
  <r>
    <x v="2"/>
    <s v="CA"/>
    <s v="CAD"/>
    <n v="1484366340"/>
    <n v="1480219174"/>
    <b v="0"/>
    <n v="18"/>
    <n v="176.94444444444446"/>
    <b v="0"/>
    <s v="theater/musical"/>
    <n v="4.2466666666666666E-2"/>
    <x v="3634"/>
    <d v="2017-01-14T03:59:00"/>
    <x v="1"/>
    <s v="musical"/>
  </r>
  <r>
    <x v="2"/>
    <s v="US"/>
    <s v="USD"/>
    <n v="1461186676"/>
    <n v="1458594676"/>
    <b v="0"/>
    <n v="10"/>
    <n v="127.6"/>
    <b v="0"/>
    <s v="theater/musical"/>
    <n v="0.36457142857142855"/>
    <x v="3635"/>
    <d v="2016-04-20T21:11:16"/>
    <x v="1"/>
    <s v="musical"/>
  </r>
  <r>
    <x v="2"/>
    <s v="US"/>
    <s v="USD"/>
    <n v="1442248829"/>
    <n v="1439224829"/>
    <b v="0"/>
    <n v="0"/>
    <s v=""/>
    <b v="0"/>
    <s v="theater/musical"/>
    <n v="0"/>
    <x v="3636"/>
    <d v="2015-09-14T16:40:29"/>
    <x v="1"/>
    <s v="musical"/>
  </r>
  <r>
    <x v="2"/>
    <s v="US"/>
    <s v="USD"/>
    <n v="1420130935"/>
    <n v="1417538935"/>
    <b v="0"/>
    <n v="14"/>
    <n v="66.142857142857139"/>
    <b v="0"/>
    <s v="theater/musical"/>
    <n v="0.30866666666666664"/>
    <x v="3637"/>
    <d v="2015-01-01T16:48:55"/>
    <x v="1"/>
    <s v="musical"/>
  </r>
  <r>
    <x v="2"/>
    <s v="CA"/>
    <s v="CAD"/>
    <n v="1429456132"/>
    <n v="1424275732"/>
    <b v="0"/>
    <n v="2"/>
    <n v="108"/>
    <b v="0"/>
    <s v="theater/musical"/>
    <n v="6.545454545454546E-2"/>
    <x v="3638"/>
    <d v="2015-04-19T15:08:52"/>
    <x v="1"/>
    <s v="musical"/>
  </r>
  <r>
    <x v="2"/>
    <s v="US"/>
    <s v="USD"/>
    <n v="1475853060"/>
    <n v="1470672906"/>
    <b v="0"/>
    <n v="1"/>
    <n v="1"/>
    <b v="0"/>
    <s v="theater/musical"/>
    <n v="4.0000000000000003E-5"/>
    <x v="3639"/>
    <d v="2016-10-07T15:11:00"/>
    <x v="1"/>
    <s v="musical"/>
  </r>
  <r>
    <x v="2"/>
    <s v="US"/>
    <s v="USD"/>
    <n v="1431283530"/>
    <n v="1428691530"/>
    <b v="0"/>
    <n v="3"/>
    <n v="18.333333333333332"/>
    <b v="0"/>
    <s v="theater/musical"/>
    <n v="5.5E-2"/>
    <x v="3640"/>
    <d v="2015-05-10T18:45:30"/>
    <x v="1"/>
    <s v="musical"/>
  </r>
  <r>
    <x v="2"/>
    <s v="US"/>
    <s v="USD"/>
    <n v="1412485200"/>
    <n v="1410966179"/>
    <b v="0"/>
    <n v="0"/>
    <s v=""/>
    <b v="0"/>
    <s v="theater/musical"/>
    <n v="0"/>
    <x v="3641"/>
    <d v="2014-10-05T05:00:00"/>
    <x v="1"/>
    <s v="musical"/>
  </r>
  <r>
    <x v="2"/>
    <s v="DE"/>
    <s v="EUR"/>
    <n v="1448902800"/>
    <n v="1445369727"/>
    <b v="0"/>
    <n v="2"/>
    <n v="7.5"/>
    <b v="0"/>
    <s v="theater/musical"/>
    <n v="2.1428571428571429E-2"/>
    <x v="3642"/>
    <d v="2015-11-30T17:00:00"/>
    <x v="1"/>
    <s v="musical"/>
  </r>
  <r>
    <x v="2"/>
    <s v="US"/>
    <s v="USD"/>
    <n v="1447734439"/>
    <n v="1444274839"/>
    <b v="0"/>
    <n v="0"/>
    <s v=""/>
    <b v="0"/>
    <s v="theater/musical"/>
    <n v="0"/>
    <x v="3643"/>
    <d v="2015-11-17T04:27:19"/>
    <x v="1"/>
    <s v="musical"/>
  </r>
  <r>
    <x v="2"/>
    <s v="US"/>
    <s v="USD"/>
    <n v="1457413140"/>
    <n v="1454996887"/>
    <b v="0"/>
    <n v="12"/>
    <n v="68.416666666666671"/>
    <b v="0"/>
    <s v="theater/musical"/>
    <n v="0.16420000000000001"/>
    <x v="3644"/>
    <d v="2016-03-08T04:59:00"/>
    <x v="1"/>
    <s v="musical"/>
  </r>
  <r>
    <x v="2"/>
    <s v="CA"/>
    <s v="CAD"/>
    <n v="1479773838"/>
    <n v="1477178238"/>
    <b v="0"/>
    <n v="1"/>
    <n v="1"/>
    <b v="0"/>
    <s v="theater/musical"/>
    <n v="1E-3"/>
    <x v="3645"/>
    <d v="2016-11-22T00:17:18"/>
    <x v="1"/>
    <s v="musical"/>
  </r>
  <r>
    <x v="2"/>
    <s v="US"/>
    <s v="USD"/>
    <n v="1434497400"/>
    <n v="1431770802"/>
    <b v="0"/>
    <n v="8"/>
    <n v="60.125"/>
    <b v="0"/>
    <s v="theater/musical"/>
    <n v="4.8099999999999997E-2"/>
    <x v="3646"/>
    <d v="2015-06-16T23:30:00"/>
    <x v="1"/>
    <s v="musical"/>
  </r>
  <r>
    <x v="2"/>
    <s v="GB"/>
    <s v="GBP"/>
    <n v="1475258327"/>
    <n v="1471370327"/>
    <b v="0"/>
    <n v="2"/>
    <n v="15"/>
    <b v="0"/>
    <s v="theater/musical"/>
    <n v="0.06"/>
    <x v="3647"/>
    <d v="2016-09-30T17:58:47"/>
    <x v="1"/>
    <s v="musical"/>
  </r>
  <r>
    <x v="0"/>
    <s v="US"/>
    <s v="USD"/>
    <n v="1412492445"/>
    <n v="1409900445"/>
    <b v="0"/>
    <n v="73"/>
    <n v="550.04109589041093"/>
    <b v="1"/>
    <s v="theater/plays"/>
    <n v="1.003825"/>
    <x v="3648"/>
    <d v="2014-10-05T07:00:45"/>
    <x v="1"/>
    <s v="plays"/>
  </r>
  <r>
    <x v="0"/>
    <s v="CA"/>
    <s v="CAD"/>
    <n v="1402938394"/>
    <n v="1400691994"/>
    <b v="0"/>
    <n v="8"/>
    <n v="97.5"/>
    <b v="1"/>
    <s v="theater/plays"/>
    <n v="1.04"/>
    <x v="3649"/>
    <d v="2014-06-16T17:06:34"/>
    <x v="1"/>
    <s v="plays"/>
  </r>
  <r>
    <x v="0"/>
    <s v="GB"/>
    <s v="GBP"/>
    <n v="1454412584"/>
    <n v="1452598184"/>
    <b v="0"/>
    <n v="17"/>
    <n v="29.411764705882351"/>
    <b v="1"/>
    <s v="theater/plays"/>
    <n v="1"/>
    <x v="3650"/>
    <d v="2016-02-02T11:29:44"/>
    <x v="1"/>
    <s v="plays"/>
  </r>
  <r>
    <x v="0"/>
    <s v="US"/>
    <s v="USD"/>
    <n v="1407686340"/>
    <n v="1404833442"/>
    <b v="0"/>
    <n v="9"/>
    <n v="57.777777777777779"/>
    <b v="1"/>
    <s v="theater/plays"/>
    <n v="1.04"/>
    <x v="3651"/>
    <d v="2014-08-10T15:59:00"/>
    <x v="1"/>
    <s v="plays"/>
  </r>
  <r>
    <x v="0"/>
    <s v="CA"/>
    <s v="CAD"/>
    <n v="1472097540"/>
    <n v="1471188502"/>
    <b v="0"/>
    <n v="17"/>
    <n v="44.235294117647058"/>
    <b v="1"/>
    <s v="theater/plays"/>
    <n v="2.5066666666666668"/>
    <x v="3652"/>
    <d v="2016-08-25T03:59:00"/>
    <x v="1"/>
    <s v="plays"/>
  </r>
  <r>
    <x v="0"/>
    <s v="GB"/>
    <s v="GBP"/>
    <n v="1438764207"/>
    <n v="1436172207"/>
    <b v="0"/>
    <n v="33"/>
    <n v="60.909090909090907"/>
    <b v="1"/>
    <s v="theater/plays"/>
    <n v="1.0049999999999999"/>
    <x v="3653"/>
    <d v="2015-08-05T08:43:27"/>
    <x v="1"/>
    <s v="plays"/>
  </r>
  <r>
    <x v="0"/>
    <s v="GB"/>
    <s v="GBP"/>
    <n v="1459702800"/>
    <n v="1457690386"/>
    <b v="0"/>
    <n v="38"/>
    <n v="68.84210526315789"/>
    <b v="1"/>
    <s v="theater/plays"/>
    <n v="1.744"/>
    <x v="3654"/>
    <d v="2016-04-03T17:00:00"/>
    <x v="1"/>
    <s v="plays"/>
  </r>
  <r>
    <x v="0"/>
    <s v="US"/>
    <s v="USD"/>
    <n v="1437202740"/>
    <n v="1434654998"/>
    <b v="0"/>
    <n v="79"/>
    <n v="73.582278481012665"/>
    <b v="1"/>
    <s v="theater/plays"/>
    <n v="1.1626000000000001"/>
    <x v="3655"/>
    <d v="2015-07-18T06:59:00"/>
    <x v="1"/>
    <s v="plays"/>
  </r>
  <r>
    <x v="0"/>
    <s v="CH"/>
    <s v="CHF"/>
    <n v="1485989940"/>
    <n v="1483393836"/>
    <b v="0"/>
    <n v="46"/>
    <n v="115.02173913043478"/>
    <b v="1"/>
    <s v="theater/plays"/>
    <n v="1.0582"/>
    <x v="3656"/>
    <d v="2017-02-01T22:59:00"/>
    <x v="1"/>
    <s v="plays"/>
  </r>
  <r>
    <x v="0"/>
    <s v="DK"/>
    <s v="DKK"/>
    <n v="1464817320"/>
    <n v="1462806419"/>
    <b v="0"/>
    <n v="20"/>
    <n v="110.75"/>
    <b v="1"/>
    <s v="theater/plays"/>
    <n v="1.1074999999999999"/>
    <x v="3657"/>
    <d v="2016-06-01T21:42:00"/>
    <x v="1"/>
    <s v="plays"/>
  </r>
  <r>
    <x v="0"/>
    <s v="US"/>
    <s v="USD"/>
    <n v="1404273540"/>
    <n v="1400272580"/>
    <b v="0"/>
    <n v="20"/>
    <n v="75.5"/>
    <b v="1"/>
    <s v="theater/plays"/>
    <n v="1.0066666666666666"/>
    <x v="3658"/>
    <d v="2014-07-02T03:59:00"/>
    <x v="1"/>
    <s v="plays"/>
  </r>
  <r>
    <x v="0"/>
    <s v="US"/>
    <s v="USD"/>
    <n v="1426775940"/>
    <n v="1424414350"/>
    <b v="0"/>
    <n v="13"/>
    <n v="235.46153846153845"/>
    <b v="1"/>
    <s v="theater/plays"/>
    <n v="1.0203333333333333"/>
    <x v="3659"/>
    <d v="2015-03-19T14:39:00"/>
    <x v="1"/>
    <s v="plays"/>
  </r>
  <r>
    <x v="0"/>
    <s v="GB"/>
    <s v="GBP"/>
    <n v="1419368925"/>
    <n v="1417208925"/>
    <b v="0"/>
    <n v="22"/>
    <n v="11.363636363636363"/>
    <b v="1"/>
    <s v="theater/plays"/>
    <n v="1"/>
    <x v="3660"/>
    <d v="2014-12-23T21:08:45"/>
    <x v="1"/>
    <s v="plays"/>
  </r>
  <r>
    <x v="0"/>
    <s v="US"/>
    <s v="USD"/>
    <n v="1460260800"/>
    <n v="1458336672"/>
    <b v="0"/>
    <n v="36"/>
    <n v="92.5"/>
    <b v="1"/>
    <s v="theater/plays"/>
    <n v="1.1100000000000001"/>
    <x v="3661"/>
    <d v="2016-04-10T04:00:00"/>
    <x v="1"/>
    <s v="plays"/>
  </r>
  <r>
    <x v="0"/>
    <s v="CA"/>
    <s v="CAD"/>
    <n v="1427775414"/>
    <n v="1425187014"/>
    <b v="0"/>
    <n v="40"/>
    <n v="202.85"/>
    <b v="1"/>
    <s v="theater/plays"/>
    <n v="1.0142500000000001"/>
    <x v="3662"/>
    <d v="2015-03-31T04:16:54"/>
    <x v="1"/>
    <s v="plays"/>
  </r>
  <r>
    <x v="0"/>
    <s v="GB"/>
    <s v="GBP"/>
    <n v="1482321030"/>
    <n v="1477133430"/>
    <b v="0"/>
    <n v="9"/>
    <n v="26"/>
    <b v="1"/>
    <s v="theater/plays"/>
    <n v="1.04"/>
    <x v="3663"/>
    <d v="2016-12-21T11:50:30"/>
    <x v="1"/>
    <s v="plays"/>
  </r>
  <r>
    <x v="0"/>
    <s v="US"/>
    <s v="USD"/>
    <n v="1466056689"/>
    <n v="1464847089"/>
    <b v="0"/>
    <n v="19"/>
    <n v="46.05263157894737"/>
    <b v="1"/>
    <s v="theater/plays"/>
    <n v="1.09375"/>
    <x v="3664"/>
    <d v="2016-06-16T05:58:09"/>
    <x v="1"/>
    <s v="plays"/>
  </r>
  <r>
    <x v="0"/>
    <s v="FR"/>
    <s v="EUR"/>
    <n v="1446062040"/>
    <n v="1445109822"/>
    <b v="0"/>
    <n v="14"/>
    <n v="51"/>
    <b v="1"/>
    <s v="theater/plays"/>
    <n v="1.1516129032258065"/>
    <x v="3665"/>
    <d v="2015-10-28T19:54:00"/>
    <x v="1"/>
    <s v="plays"/>
  </r>
  <r>
    <x v="0"/>
    <s v="US"/>
    <s v="USD"/>
    <n v="1406185200"/>
    <n v="1404337382"/>
    <b v="0"/>
    <n v="38"/>
    <n v="31.578947368421051"/>
    <b v="1"/>
    <s v="theater/plays"/>
    <n v="1"/>
    <x v="3666"/>
    <d v="2014-07-24T07:00:00"/>
    <x v="1"/>
    <s v="plays"/>
  </r>
  <r>
    <x v="0"/>
    <s v="GB"/>
    <s v="GBP"/>
    <n v="1437261419"/>
    <n v="1434669419"/>
    <b v="0"/>
    <n v="58"/>
    <n v="53.363965517241382"/>
    <b v="1"/>
    <s v="theater/plays"/>
    <n v="1.0317033333333334"/>
    <x v="3667"/>
    <d v="2015-07-18T23:16:59"/>
    <x v="1"/>
    <s v="plays"/>
  </r>
  <r>
    <x v="0"/>
    <s v="US"/>
    <s v="USD"/>
    <n v="1437676380"/>
    <n v="1435670452"/>
    <b v="0"/>
    <n v="28"/>
    <n v="36.964285714285715"/>
    <b v="1"/>
    <s v="theater/plays"/>
    <n v="1.0349999999999999"/>
    <x v="3668"/>
    <d v="2015-07-23T18:33:00"/>
    <x v="1"/>
    <s v="plays"/>
  </r>
  <r>
    <x v="0"/>
    <s v="GB"/>
    <s v="GBP"/>
    <n v="1434039137"/>
    <n v="1431447137"/>
    <b v="0"/>
    <n v="17"/>
    <n v="81.294117647058826"/>
    <b v="1"/>
    <s v="theater/plays"/>
    <n v="1.3819999999999999"/>
    <x v="3669"/>
    <d v="2015-06-11T16:12:17"/>
    <x v="1"/>
    <s v="plays"/>
  </r>
  <r>
    <x v="0"/>
    <s v="GB"/>
    <s v="GBP"/>
    <n v="1433113200"/>
    <n v="1431951611"/>
    <b v="0"/>
    <n v="12"/>
    <n v="20.083333333333332"/>
    <b v="1"/>
    <s v="theater/plays"/>
    <n v="1.0954545454545455"/>
    <x v="3670"/>
    <d v="2015-05-31T23:00:00"/>
    <x v="1"/>
    <s v="plays"/>
  </r>
  <r>
    <x v="0"/>
    <s v="US"/>
    <s v="USD"/>
    <n v="1405915140"/>
    <n v="1404140667"/>
    <b v="0"/>
    <n v="40"/>
    <n v="88.25"/>
    <b v="1"/>
    <s v="theater/plays"/>
    <n v="1.0085714285714287"/>
    <x v="3671"/>
    <d v="2014-07-21T03:59:00"/>
    <x v="1"/>
    <s v="plays"/>
  </r>
  <r>
    <x v="0"/>
    <s v="GB"/>
    <s v="GBP"/>
    <n v="1411771384"/>
    <n v="1409179384"/>
    <b v="0"/>
    <n v="57"/>
    <n v="53.438596491228068"/>
    <b v="1"/>
    <s v="theater/plays"/>
    <n v="1.0153333333333334"/>
    <x v="3672"/>
    <d v="2014-09-26T22:43:04"/>
    <x v="1"/>
    <s v="plays"/>
  </r>
  <r>
    <x v="0"/>
    <s v="GB"/>
    <s v="GBP"/>
    <n v="1415191920"/>
    <n v="1412233497"/>
    <b v="0"/>
    <n v="114"/>
    <n v="39.868421052631582"/>
    <b v="1"/>
    <s v="theater/plays"/>
    <n v="1.13625"/>
    <x v="3673"/>
    <d v="2014-11-05T12:52:00"/>
    <x v="1"/>
    <s v="plays"/>
  </r>
  <r>
    <x v="0"/>
    <s v="DE"/>
    <s v="EUR"/>
    <n v="1472936229"/>
    <n v="1467752229"/>
    <b v="0"/>
    <n v="31"/>
    <n v="145.16129032258064"/>
    <b v="1"/>
    <s v="theater/plays"/>
    <n v="1"/>
    <x v="3674"/>
    <d v="2016-09-03T20:57:09"/>
    <x v="1"/>
    <s v="plays"/>
  </r>
  <r>
    <x v="0"/>
    <s v="GB"/>
    <s v="GBP"/>
    <n v="1463353200"/>
    <n v="1462285182"/>
    <b v="0"/>
    <n v="3"/>
    <n v="23.333333333333332"/>
    <b v="1"/>
    <s v="theater/plays"/>
    <n v="1.4"/>
    <x v="3675"/>
    <d v="2016-05-15T23:00:00"/>
    <x v="1"/>
    <s v="plays"/>
  </r>
  <r>
    <x v="0"/>
    <s v="US"/>
    <s v="USD"/>
    <n v="1410550484"/>
    <n v="1408995284"/>
    <b v="0"/>
    <n v="16"/>
    <n v="64.375"/>
    <b v="1"/>
    <s v="theater/plays"/>
    <n v="1.2875000000000001"/>
    <x v="3676"/>
    <d v="2014-09-12T19:34:44"/>
    <x v="1"/>
    <s v="plays"/>
  </r>
  <r>
    <x v="0"/>
    <s v="US"/>
    <s v="USD"/>
    <n v="1404359940"/>
    <n v="1402580818"/>
    <b v="0"/>
    <n v="199"/>
    <n v="62.052763819095475"/>
    <b v="1"/>
    <s v="theater/plays"/>
    <n v="1.0290416666666666"/>
    <x v="3677"/>
    <d v="2014-07-03T03:59:00"/>
    <x v="1"/>
    <s v="plays"/>
  </r>
  <r>
    <x v="0"/>
    <s v="GB"/>
    <s v="GBP"/>
    <n v="1433076298"/>
    <n v="1430052298"/>
    <b v="0"/>
    <n v="31"/>
    <n v="66.129032258064512"/>
    <b v="1"/>
    <s v="theater/plays"/>
    <n v="1.0249999999999999"/>
    <x v="3678"/>
    <d v="2015-05-31T12:44:58"/>
    <x v="1"/>
    <s v="plays"/>
  </r>
  <r>
    <x v="0"/>
    <s v="US"/>
    <s v="USD"/>
    <n v="1404190740"/>
    <n v="1401214581"/>
    <b v="0"/>
    <n v="30"/>
    <n v="73.400000000000006"/>
    <b v="1"/>
    <s v="theater/plays"/>
    <n v="1.101"/>
    <x v="3679"/>
    <d v="2014-07-01T04:59:00"/>
    <x v="1"/>
    <s v="plays"/>
  </r>
  <r>
    <x v="0"/>
    <s v="US"/>
    <s v="USD"/>
    <n v="1475664834"/>
    <n v="1473850434"/>
    <b v="0"/>
    <n v="34"/>
    <n v="99.5"/>
    <b v="1"/>
    <s v="theater/plays"/>
    <n v="1.1276666666666666"/>
    <x v="3680"/>
    <d v="2016-10-05T10:53:54"/>
    <x v="1"/>
    <s v="plays"/>
  </r>
  <r>
    <x v="0"/>
    <s v="US"/>
    <s v="USD"/>
    <n v="1452872290"/>
    <n v="1452008290"/>
    <b v="0"/>
    <n v="18"/>
    <n v="62.166666666666664"/>
    <b v="1"/>
    <s v="theater/plays"/>
    <n v="1.119"/>
    <x v="3681"/>
    <d v="2016-01-15T15:38:10"/>
    <x v="1"/>
    <s v="plays"/>
  </r>
  <r>
    <x v="0"/>
    <s v="US"/>
    <s v="USD"/>
    <n v="1402901940"/>
    <n v="1399998418"/>
    <b v="0"/>
    <n v="67"/>
    <n v="62.328358208955223"/>
    <b v="1"/>
    <s v="theater/plays"/>
    <n v="1.3919999999999999"/>
    <x v="3682"/>
    <d v="2014-06-16T06:59:00"/>
    <x v="1"/>
    <s v="plays"/>
  </r>
  <r>
    <x v="0"/>
    <s v="US"/>
    <s v="USD"/>
    <n v="1476931696"/>
    <n v="1474339696"/>
    <b v="0"/>
    <n v="66"/>
    <n v="58.787878787878789"/>
    <b v="1"/>
    <s v="theater/plays"/>
    <n v="1.1085714285714285"/>
    <x v="3683"/>
    <d v="2016-10-20T02:48:16"/>
    <x v="1"/>
    <s v="plays"/>
  </r>
  <r>
    <x v="0"/>
    <s v="US"/>
    <s v="USD"/>
    <n v="1441167586"/>
    <n v="1438575586"/>
    <b v="0"/>
    <n v="23"/>
    <n v="45.347826086956523"/>
    <b v="1"/>
    <s v="theater/plays"/>
    <n v="1.3906666666666667"/>
    <x v="3684"/>
    <d v="2015-09-02T04:19:46"/>
    <x v="1"/>
    <s v="plays"/>
  </r>
  <r>
    <x v="0"/>
    <s v="US"/>
    <s v="USD"/>
    <n v="1400533200"/>
    <n v="1398348859"/>
    <b v="0"/>
    <n v="126"/>
    <n v="41.944444444444443"/>
    <b v="1"/>
    <s v="theater/plays"/>
    <n v="1.0569999999999999"/>
    <x v="3685"/>
    <d v="2014-05-19T21:00:00"/>
    <x v="1"/>
    <s v="plays"/>
  </r>
  <r>
    <x v="0"/>
    <s v="US"/>
    <s v="USD"/>
    <n v="1440820740"/>
    <n v="1439567660"/>
    <b v="0"/>
    <n v="6"/>
    <n v="59.166666666666664"/>
    <b v="1"/>
    <s v="theater/plays"/>
    <n v="1.0142857142857142"/>
    <x v="3686"/>
    <d v="2015-08-29T03:59:00"/>
    <x v="1"/>
    <s v="plays"/>
  </r>
  <r>
    <x v="0"/>
    <s v="US"/>
    <s v="USD"/>
    <n v="1403846055"/>
    <n v="1401254055"/>
    <b v="0"/>
    <n v="25"/>
    <n v="200.49"/>
    <b v="1"/>
    <s v="theater/plays"/>
    <n v="1.0024500000000001"/>
    <x v="3687"/>
    <d v="2014-06-27T05:14:15"/>
    <x v="1"/>
    <s v="plays"/>
  </r>
  <r>
    <x v="0"/>
    <s v="GB"/>
    <s v="GBP"/>
    <n v="1407524004"/>
    <n v="1404932004"/>
    <b v="0"/>
    <n v="39"/>
    <n v="83.974358974358978"/>
    <b v="1"/>
    <s v="theater/plays"/>
    <n v="1.0916666666666666"/>
    <x v="3688"/>
    <d v="2014-08-08T18:53:24"/>
    <x v="1"/>
    <s v="plays"/>
  </r>
  <r>
    <x v="0"/>
    <s v="US"/>
    <s v="USD"/>
    <n v="1434925500"/>
    <n v="1432410639"/>
    <b v="0"/>
    <n v="62"/>
    <n v="57.258064516129032"/>
    <b v="1"/>
    <s v="theater/plays"/>
    <n v="1.1833333333333333"/>
    <x v="3689"/>
    <d v="2015-06-21T22:25:00"/>
    <x v="1"/>
    <s v="plays"/>
  </r>
  <r>
    <x v="0"/>
    <s v="US"/>
    <s v="USD"/>
    <n v="1417101683"/>
    <n v="1414506083"/>
    <b v="0"/>
    <n v="31"/>
    <n v="58.064516129032256"/>
    <b v="1"/>
    <s v="theater/plays"/>
    <n v="1.2"/>
    <x v="3690"/>
    <d v="2014-11-27T15:21:23"/>
    <x v="1"/>
    <s v="plays"/>
  </r>
  <r>
    <x v="0"/>
    <s v="US"/>
    <s v="USD"/>
    <n v="1425272340"/>
    <n v="1421426929"/>
    <b v="0"/>
    <n v="274"/>
    <n v="186.80291970802921"/>
    <b v="1"/>
    <s v="theater/plays"/>
    <n v="1.2796000000000001"/>
    <x v="3691"/>
    <d v="2015-03-02T04:59:00"/>
    <x v="1"/>
    <s v="plays"/>
  </r>
  <r>
    <x v="0"/>
    <s v="US"/>
    <s v="USD"/>
    <n v="1411084800"/>
    <n v="1410304179"/>
    <b v="0"/>
    <n v="17"/>
    <n v="74.117647058823536"/>
    <b v="1"/>
    <s v="theater/plays"/>
    <n v="1.26"/>
    <x v="3692"/>
    <d v="2014-09-19T00:00:00"/>
    <x v="1"/>
    <s v="plays"/>
  </r>
  <r>
    <x v="0"/>
    <s v="GB"/>
    <s v="GBP"/>
    <n v="1448922600"/>
    <n v="1446352529"/>
    <b v="0"/>
    <n v="14"/>
    <n v="30.714285714285715"/>
    <b v="1"/>
    <s v="theater/plays"/>
    <n v="1.2912912912912913"/>
    <x v="3693"/>
    <d v="2015-11-30T22:30:00"/>
    <x v="1"/>
    <s v="plays"/>
  </r>
  <r>
    <x v="0"/>
    <s v="US"/>
    <s v="USD"/>
    <n v="1465178400"/>
    <n v="1461985967"/>
    <b v="0"/>
    <n v="60"/>
    <n v="62.666666666666664"/>
    <b v="1"/>
    <s v="theater/plays"/>
    <n v="1.0742857142857143"/>
    <x v="3694"/>
    <d v="2016-06-06T02:00:00"/>
    <x v="1"/>
    <s v="plays"/>
  </r>
  <r>
    <x v="0"/>
    <s v="US"/>
    <s v="USD"/>
    <n v="1421009610"/>
    <n v="1419281610"/>
    <b v="0"/>
    <n v="33"/>
    <n v="121.36363636363636"/>
    <b v="1"/>
    <s v="theater/plays"/>
    <n v="1.00125"/>
    <x v="3695"/>
    <d v="2015-01-11T20:53:30"/>
    <x v="1"/>
    <s v="plays"/>
  </r>
  <r>
    <x v="0"/>
    <s v="GB"/>
    <s v="GBP"/>
    <n v="1423838916"/>
    <n v="1418654916"/>
    <b v="0"/>
    <n v="78"/>
    <n v="39.743589743589745"/>
    <b v="1"/>
    <s v="theater/plays"/>
    <n v="1.55"/>
    <x v="3696"/>
    <d v="2015-02-13T14:48:36"/>
    <x v="1"/>
    <s v="plays"/>
  </r>
  <r>
    <x v="0"/>
    <s v="GB"/>
    <s v="GBP"/>
    <n v="1462878648"/>
    <n v="1461064248"/>
    <b v="0"/>
    <n v="30"/>
    <n v="72"/>
    <b v="1"/>
    <s v="theater/plays"/>
    <n v="1.08"/>
    <x v="3697"/>
    <d v="2016-05-10T11:10:48"/>
    <x v="1"/>
    <s v="plays"/>
  </r>
  <r>
    <x v="0"/>
    <s v="US"/>
    <s v="USD"/>
    <n v="1456946487"/>
    <n v="1454354487"/>
    <b v="0"/>
    <n v="136"/>
    <n v="40.632352941176471"/>
    <b v="1"/>
    <s v="theater/plays"/>
    <n v="1.1052"/>
    <x v="3698"/>
    <d v="2016-03-02T19:21:27"/>
    <x v="1"/>
    <s v="plays"/>
  </r>
  <r>
    <x v="0"/>
    <s v="US"/>
    <s v="USD"/>
    <n v="1413383216"/>
    <n v="1410791216"/>
    <b v="0"/>
    <n v="40"/>
    <n v="63"/>
    <b v="1"/>
    <s v="theater/plays"/>
    <n v="1.008"/>
    <x v="3699"/>
    <d v="2014-10-15T14:26:56"/>
    <x v="1"/>
    <s v="plays"/>
  </r>
  <r>
    <x v="0"/>
    <s v="US"/>
    <s v="USD"/>
    <n v="1412092800"/>
    <n v="1409493800"/>
    <b v="0"/>
    <n v="18"/>
    <n v="33.666666666666664"/>
    <b v="1"/>
    <s v="theater/plays"/>
    <n v="1.212"/>
    <x v="3700"/>
    <d v="2014-09-30T16:00:00"/>
    <x v="1"/>
    <s v="plays"/>
  </r>
  <r>
    <x v="0"/>
    <s v="GB"/>
    <s v="GBP"/>
    <n v="1433422793"/>
    <n v="1430830793"/>
    <b v="0"/>
    <n v="39"/>
    <n v="38.589743589743591"/>
    <b v="1"/>
    <s v="theater/plays"/>
    <n v="1.0033333333333334"/>
    <x v="3701"/>
    <d v="2015-06-04T12:59:53"/>
    <x v="1"/>
    <s v="plays"/>
  </r>
  <r>
    <x v="0"/>
    <s v="GB"/>
    <s v="GBP"/>
    <n v="1468191540"/>
    <n v="1464958484"/>
    <b v="0"/>
    <n v="21"/>
    <n v="155.95238095238096"/>
    <b v="1"/>
    <s v="theater/plays"/>
    <n v="1.0916666666666666"/>
    <x v="3702"/>
    <d v="2016-07-10T22:59:00"/>
    <x v="1"/>
    <s v="plays"/>
  </r>
  <r>
    <x v="0"/>
    <s v="US"/>
    <s v="USD"/>
    <n v="1471071540"/>
    <n v="1467720388"/>
    <b v="0"/>
    <n v="30"/>
    <n v="43.2"/>
    <b v="1"/>
    <s v="theater/plays"/>
    <n v="1.2342857142857142"/>
    <x v="3703"/>
    <d v="2016-08-13T06:59:00"/>
    <x v="1"/>
    <s v="plays"/>
  </r>
  <r>
    <x v="0"/>
    <s v="GB"/>
    <s v="GBP"/>
    <n v="1464712394"/>
    <n v="1459528394"/>
    <b v="0"/>
    <n v="27"/>
    <n v="15.148518518518518"/>
    <b v="1"/>
    <s v="theater/plays"/>
    <n v="1.3633666666666666"/>
    <x v="3704"/>
    <d v="2016-05-31T16:33:14"/>
    <x v="1"/>
    <s v="plays"/>
  </r>
  <r>
    <x v="0"/>
    <s v="US"/>
    <s v="USD"/>
    <n v="1403546400"/>
    <n v="1401714114"/>
    <b v="0"/>
    <n v="35"/>
    <n v="83.571428571428569"/>
    <b v="1"/>
    <s v="theater/plays"/>
    <n v="1.0346657233816767"/>
    <x v="3705"/>
    <d v="2014-06-23T18:00:00"/>
    <x v="1"/>
    <s v="plays"/>
  </r>
  <r>
    <x v="0"/>
    <s v="US"/>
    <s v="USD"/>
    <n v="1410558949"/>
    <n v="1409262949"/>
    <b v="0"/>
    <n v="13"/>
    <n v="140"/>
    <b v="1"/>
    <s v="theater/plays"/>
    <n v="1.2133333333333334"/>
    <x v="3706"/>
    <d v="2014-09-12T21:55:49"/>
    <x v="1"/>
    <s v="plays"/>
  </r>
  <r>
    <x v="0"/>
    <s v="US"/>
    <s v="USD"/>
    <n v="1469165160"/>
    <n v="1467335378"/>
    <b v="0"/>
    <n v="23"/>
    <n v="80.869565217391298"/>
    <b v="1"/>
    <s v="theater/plays"/>
    <n v="1.86"/>
    <x v="3707"/>
    <d v="2016-07-22T05:26:00"/>
    <x v="1"/>
    <s v="plays"/>
  </r>
  <r>
    <x v="0"/>
    <s v="US"/>
    <s v="USD"/>
    <n v="1404444286"/>
    <n v="1403234686"/>
    <b v="0"/>
    <n v="39"/>
    <n v="53.846153846153847"/>
    <b v="1"/>
    <s v="theater/plays"/>
    <n v="3"/>
    <x v="3708"/>
    <d v="2014-07-04T03:24:46"/>
    <x v="1"/>
    <s v="plays"/>
  </r>
  <r>
    <x v="0"/>
    <s v="GB"/>
    <s v="GBP"/>
    <n v="1403715546"/>
    <n v="1401123546"/>
    <b v="0"/>
    <n v="35"/>
    <n v="30.928571428571427"/>
    <b v="1"/>
    <s v="theater/plays"/>
    <n v="1.0825"/>
    <x v="3709"/>
    <d v="2014-06-25T16:59:06"/>
    <x v="1"/>
    <s v="plays"/>
  </r>
  <r>
    <x v="0"/>
    <s v="US"/>
    <s v="USD"/>
    <n v="1428068988"/>
    <n v="1425908988"/>
    <b v="0"/>
    <n v="27"/>
    <n v="67.962962962962962"/>
    <b v="1"/>
    <s v="theater/plays"/>
    <n v="1.4115384615384616"/>
    <x v="3710"/>
    <d v="2015-04-03T13:49:48"/>
    <x v="1"/>
    <s v="plays"/>
  </r>
  <r>
    <x v="0"/>
    <s v="US"/>
    <s v="USD"/>
    <n v="1402848000"/>
    <n v="1400606573"/>
    <b v="0"/>
    <n v="21"/>
    <n v="27.142857142857142"/>
    <b v="1"/>
    <s v="theater/plays"/>
    <n v="1.1399999999999999"/>
    <x v="3711"/>
    <d v="2014-06-15T16:00:00"/>
    <x v="1"/>
    <s v="plays"/>
  </r>
  <r>
    <x v="0"/>
    <s v="US"/>
    <s v="USD"/>
    <n v="1433055540"/>
    <n v="1431230867"/>
    <b v="0"/>
    <n v="104"/>
    <n v="110.86538461538461"/>
    <b v="1"/>
    <s v="theater/plays"/>
    <n v="1.5373333333333334"/>
    <x v="3712"/>
    <d v="2015-05-31T06:59:00"/>
    <x v="1"/>
    <s v="plays"/>
  </r>
  <r>
    <x v="0"/>
    <s v="US"/>
    <s v="USD"/>
    <n v="1465062166"/>
    <n v="1463334166"/>
    <b v="0"/>
    <n v="19"/>
    <n v="106.84210526315789"/>
    <b v="1"/>
    <s v="theater/plays"/>
    <n v="1.0149999999999999"/>
    <x v="3713"/>
    <d v="2016-06-04T17:42:46"/>
    <x v="1"/>
    <s v="plays"/>
  </r>
  <r>
    <x v="0"/>
    <s v="US"/>
    <s v="USD"/>
    <n v="1432612740"/>
    <n v="1429881667"/>
    <b v="0"/>
    <n v="97"/>
    <n v="105.51546391752578"/>
    <b v="1"/>
    <s v="theater/plays"/>
    <n v="1.0235000000000001"/>
    <x v="3714"/>
    <d v="2015-05-26T03:59:00"/>
    <x v="1"/>
    <s v="plays"/>
  </r>
  <r>
    <x v="0"/>
    <s v="GB"/>
    <s v="GBP"/>
    <n v="1427806320"/>
    <n v="1422834819"/>
    <b v="0"/>
    <n v="27"/>
    <n v="132.96296296296296"/>
    <b v="1"/>
    <s v="theater/plays"/>
    <n v="1.0257142857142858"/>
    <x v="3715"/>
    <d v="2015-03-31T12:52:00"/>
    <x v="1"/>
    <s v="plays"/>
  </r>
  <r>
    <x v="0"/>
    <s v="US"/>
    <s v="USD"/>
    <n v="1453411109"/>
    <n v="1450819109"/>
    <b v="0"/>
    <n v="24"/>
    <n v="51.916666666666664"/>
    <b v="1"/>
    <s v="theater/plays"/>
    <n v="1.5575000000000001"/>
    <x v="3716"/>
    <d v="2016-01-21T21:18:29"/>
    <x v="1"/>
    <s v="plays"/>
  </r>
  <r>
    <x v="0"/>
    <s v="GB"/>
    <s v="GBP"/>
    <n v="1431204449"/>
    <n v="1428526049"/>
    <b v="0"/>
    <n v="13"/>
    <n v="310"/>
    <b v="1"/>
    <s v="theater/plays"/>
    <n v="1.0075000000000001"/>
    <x v="3717"/>
    <d v="2015-05-09T20:47:29"/>
    <x v="1"/>
    <s v="plays"/>
  </r>
  <r>
    <x v="0"/>
    <s v="GB"/>
    <s v="GBP"/>
    <n v="1425057075"/>
    <n v="1422465075"/>
    <b v="0"/>
    <n v="46"/>
    <n v="26.021739130434781"/>
    <b v="1"/>
    <s v="theater/plays"/>
    <n v="2.3940000000000001"/>
    <x v="3718"/>
    <d v="2015-02-27T17:11:15"/>
    <x v="1"/>
    <s v="plays"/>
  </r>
  <r>
    <x v="0"/>
    <s v="GB"/>
    <s v="GBP"/>
    <n v="1434994266"/>
    <n v="1432402266"/>
    <b v="0"/>
    <n v="4"/>
    <n v="105"/>
    <b v="1"/>
    <s v="theater/plays"/>
    <n v="2.1"/>
    <x v="3719"/>
    <d v="2015-06-22T17:31:06"/>
    <x v="1"/>
    <s v="plays"/>
  </r>
  <r>
    <x v="0"/>
    <s v="US"/>
    <s v="USD"/>
    <n v="1435881006"/>
    <n v="1433980206"/>
    <b v="0"/>
    <n v="40"/>
    <n v="86.224999999999994"/>
    <b v="1"/>
    <s v="theater/plays"/>
    <n v="1.0451515151515152"/>
    <x v="3720"/>
    <d v="2015-07-02T23:50:06"/>
    <x v="1"/>
    <s v="plays"/>
  </r>
  <r>
    <x v="0"/>
    <s v="US"/>
    <s v="USD"/>
    <n v="1415230084"/>
    <n v="1413412084"/>
    <b v="0"/>
    <n v="44"/>
    <n v="114.54545454545455"/>
    <b v="1"/>
    <s v="theater/plays"/>
    <n v="1.008"/>
    <x v="3721"/>
    <d v="2014-11-05T23:28:04"/>
    <x v="1"/>
    <s v="plays"/>
  </r>
  <r>
    <x v="0"/>
    <s v="CA"/>
    <s v="CAD"/>
    <n v="1455231540"/>
    <n v="1452614847"/>
    <b v="0"/>
    <n v="35"/>
    <n v="47.657142857142858"/>
    <b v="1"/>
    <s v="theater/plays"/>
    <n v="1.1120000000000001"/>
    <x v="3722"/>
    <d v="2016-02-11T22:59:00"/>
    <x v="1"/>
    <s v="plays"/>
  </r>
  <r>
    <x v="0"/>
    <s v="GB"/>
    <s v="GBP"/>
    <n v="1417374262"/>
    <n v="1414778662"/>
    <b v="0"/>
    <n v="63"/>
    <n v="72.888888888888886"/>
    <b v="1"/>
    <s v="theater/plays"/>
    <n v="1.0204444444444445"/>
    <x v="3723"/>
    <d v="2014-11-30T19:04:22"/>
    <x v="1"/>
    <s v="plays"/>
  </r>
  <r>
    <x v="0"/>
    <s v="GB"/>
    <s v="GBP"/>
    <n v="1462402800"/>
    <n v="1459856860"/>
    <b v="0"/>
    <n v="89"/>
    <n v="49.545505617977533"/>
    <b v="1"/>
    <s v="theater/plays"/>
    <n v="1.0254767441860466"/>
    <x v="3724"/>
    <d v="2016-05-04T23:00:00"/>
    <x v="1"/>
    <s v="plays"/>
  </r>
  <r>
    <x v="0"/>
    <s v="GB"/>
    <s v="GBP"/>
    <n v="1455831000"/>
    <n v="1454366467"/>
    <b v="0"/>
    <n v="15"/>
    <n v="25.4"/>
    <b v="1"/>
    <s v="theater/plays"/>
    <n v="1.27"/>
    <x v="3725"/>
    <d v="2016-02-18T21:30:00"/>
    <x v="1"/>
    <s v="plays"/>
  </r>
  <r>
    <x v="0"/>
    <s v="US"/>
    <s v="USD"/>
    <n v="1461963600"/>
    <n v="1459567371"/>
    <b v="0"/>
    <n v="46"/>
    <n v="62.586956521739133"/>
    <b v="1"/>
    <s v="theater/plays"/>
    <n v="3.3870588235294119"/>
    <x v="3726"/>
    <d v="2016-04-29T21:00:00"/>
    <x v="1"/>
    <s v="plays"/>
  </r>
  <r>
    <x v="0"/>
    <s v="US"/>
    <s v="USD"/>
    <n v="1476939300"/>
    <n v="1474273294"/>
    <b v="0"/>
    <n v="33"/>
    <n v="61.060606060606062"/>
    <b v="1"/>
    <s v="theater/plays"/>
    <n v="1.0075000000000001"/>
    <x v="3727"/>
    <d v="2016-10-20T04:55:00"/>
    <x v="1"/>
    <s v="plays"/>
  </r>
  <r>
    <x v="2"/>
    <s v="US"/>
    <s v="USD"/>
    <n v="1439957176"/>
    <n v="1437365176"/>
    <b v="0"/>
    <n v="31"/>
    <n v="60.064516129032256"/>
    <b v="0"/>
    <s v="theater/plays"/>
    <n v="9.3100000000000002E-2"/>
    <x v="3728"/>
    <d v="2015-08-19T04:06:16"/>
    <x v="1"/>
    <s v="plays"/>
  </r>
  <r>
    <x v="2"/>
    <s v="US"/>
    <s v="USD"/>
    <n v="1427082912"/>
    <n v="1423198512"/>
    <b v="0"/>
    <n v="5"/>
    <n v="72.400000000000006"/>
    <b v="0"/>
    <s v="theater/plays"/>
    <n v="7.2400000000000006E-2"/>
    <x v="3729"/>
    <d v="2015-03-23T03:55:12"/>
    <x v="1"/>
    <s v="plays"/>
  </r>
  <r>
    <x v="2"/>
    <s v="US"/>
    <s v="USD"/>
    <n v="1439828159"/>
    <n v="1437236159"/>
    <b v="0"/>
    <n v="1"/>
    <n v="100"/>
    <b v="0"/>
    <s v="theater/plays"/>
    <n v="0.1"/>
    <x v="3730"/>
    <d v="2015-08-17T16:15:59"/>
    <x v="1"/>
    <s v="plays"/>
  </r>
  <r>
    <x v="2"/>
    <s v="US"/>
    <s v="USD"/>
    <n v="1420860180"/>
    <n v="1418234646"/>
    <b v="0"/>
    <n v="12"/>
    <n v="51.666666666666664"/>
    <b v="0"/>
    <s v="theater/plays"/>
    <n v="0.11272727272727273"/>
    <x v="3731"/>
    <d v="2015-01-10T03:23:00"/>
    <x v="1"/>
    <s v="plays"/>
  </r>
  <r>
    <x v="2"/>
    <s v="NL"/>
    <s v="EUR"/>
    <n v="1422100800"/>
    <n v="1416932133"/>
    <b v="0"/>
    <n v="4"/>
    <n v="32.75"/>
    <b v="0"/>
    <s v="theater/plays"/>
    <n v="0.15411764705882353"/>
    <x v="3732"/>
    <d v="2015-01-24T12:00:00"/>
    <x v="1"/>
    <s v="plays"/>
  </r>
  <r>
    <x v="2"/>
    <s v="US"/>
    <s v="USD"/>
    <n v="1429396200"/>
    <n v="1428539708"/>
    <b v="0"/>
    <n v="0"/>
    <s v=""/>
    <b v="0"/>
    <s v="theater/plays"/>
    <n v="0"/>
    <x v="3733"/>
    <d v="2015-04-18T22:30:00"/>
    <x v="1"/>
    <s v="plays"/>
  </r>
  <r>
    <x v="2"/>
    <s v="US"/>
    <s v="USD"/>
    <n v="1432589896"/>
    <n v="1427405896"/>
    <b v="0"/>
    <n v="7"/>
    <n v="61"/>
    <b v="0"/>
    <s v="theater/plays"/>
    <n v="0.28466666666666668"/>
    <x v="3734"/>
    <d v="2015-05-25T21:38:16"/>
    <x v="1"/>
    <s v="plays"/>
  </r>
  <r>
    <x v="2"/>
    <s v="GB"/>
    <s v="GBP"/>
    <n v="1432831089"/>
    <n v="1430239089"/>
    <b v="0"/>
    <n v="2"/>
    <n v="10"/>
    <b v="0"/>
    <s v="theater/plays"/>
    <n v="0.13333333333333333"/>
    <x v="3735"/>
    <d v="2015-05-28T16:38:09"/>
    <x v="1"/>
    <s v="plays"/>
  </r>
  <r>
    <x v="2"/>
    <s v="GB"/>
    <s v="GBP"/>
    <n v="1427133600"/>
    <n v="1423847093"/>
    <b v="0"/>
    <n v="1"/>
    <n v="10"/>
    <b v="0"/>
    <s v="theater/plays"/>
    <n v="6.6666666666666671E-3"/>
    <x v="3736"/>
    <d v="2015-03-23T18:00:00"/>
    <x v="1"/>
    <s v="plays"/>
  </r>
  <r>
    <x v="2"/>
    <s v="US"/>
    <s v="USD"/>
    <n v="1447311540"/>
    <n v="1445358903"/>
    <b v="0"/>
    <n v="4"/>
    <n v="37.5"/>
    <b v="0"/>
    <s v="theater/plays"/>
    <n v="0.21428571428571427"/>
    <x v="3737"/>
    <d v="2015-11-12T06:59:00"/>
    <x v="1"/>
    <s v="plays"/>
  </r>
  <r>
    <x v="2"/>
    <s v="GB"/>
    <s v="GBP"/>
    <n v="1405461600"/>
    <n v="1403562705"/>
    <b v="0"/>
    <n v="6"/>
    <n v="45"/>
    <b v="0"/>
    <s v="theater/plays"/>
    <n v="0.18"/>
    <x v="3738"/>
    <d v="2014-07-15T22:00:00"/>
    <x v="1"/>
    <s v="plays"/>
  </r>
  <r>
    <x v="2"/>
    <s v="GB"/>
    <s v="GBP"/>
    <n v="1468752468"/>
    <n v="1467024468"/>
    <b v="0"/>
    <n v="8"/>
    <n v="100.625"/>
    <b v="0"/>
    <s v="theater/plays"/>
    <n v="0.20125000000000001"/>
    <x v="3739"/>
    <d v="2016-07-17T10:47:48"/>
    <x v="1"/>
    <s v="plays"/>
  </r>
  <r>
    <x v="2"/>
    <s v="US"/>
    <s v="USD"/>
    <n v="1407808438"/>
    <n v="1405217355"/>
    <b v="0"/>
    <n v="14"/>
    <n v="25.571428571428573"/>
    <b v="0"/>
    <s v="theater/plays"/>
    <n v="0.17899999999999999"/>
    <x v="3740"/>
    <d v="2014-08-12T01:53:58"/>
    <x v="1"/>
    <s v="plays"/>
  </r>
  <r>
    <x v="2"/>
    <s v="US"/>
    <s v="USD"/>
    <n v="1450389950"/>
    <n v="1447797950"/>
    <b v="0"/>
    <n v="0"/>
    <s v=""/>
    <b v="0"/>
    <s v="theater/plays"/>
    <n v="0"/>
    <x v="3741"/>
    <d v="2015-12-17T22:05:50"/>
    <x v="1"/>
    <s v="plays"/>
  </r>
  <r>
    <x v="2"/>
    <s v="US"/>
    <s v="USD"/>
    <n v="1409980144"/>
    <n v="1407388144"/>
    <b v="0"/>
    <n v="4"/>
    <n v="25"/>
    <b v="0"/>
    <s v="theater/plays"/>
    <n v="0.02"/>
    <x v="3742"/>
    <d v="2014-09-06T05:09:04"/>
    <x v="1"/>
    <s v="plays"/>
  </r>
  <r>
    <x v="2"/>
    <s v="US"/>
    <s v="USD"/>
    <n v="1404406964"/>
    <n v="1401814964"/>
    <b v="0"/>
    <n v="0"/>
    <s v=""/>
    <b v="0"/>
    <s v="theater/plays"/>
    <n v="0"/>
    <x v="3743"/>
    <d v="2014-07-03T17:02:44"/>
    <x v="1"/>
    <s v="plays"/>
  </r>
  <r>
    <x v="2"/>
    <s v="US"/>
    <s v="USD"/>
    <n v="1404532740"/>
    <n v="1401823952"/>
    <b v="0"/>
    <n v="0"/>
    <s v=""/>
    <b v="0"/>
    <s v="theater/plays"/>
    <n v="0"/>
    <x v="3744"/>
    <d v="2014-07-05T03:59:00"/>
    <x v="1"/>
    <s v="plays"/>
  </r>
  <r>
    <x v="2"/>
    <s v="US"/>
    <s v="USD"/>
    <n v="1407689102"/>
    <n v="1405097102"/>
    <b v="0"/>
    <n v="1"/>
    <n v="10"/>
    <b v="0"/>
    <s v="theater/plays"/>
    <n v="0.1"/>
    <x v="3745"/>
    <d v="2014-08-10T16:45:02"/>
    <x v="1"/>
    <s v="plays"/>
  </r>
  <r>
    <x v="2"/>
    <s v="US"/>
    <s v="USD"/>
    <n v="1475918439"/>
    <n v="1473326439"/>
    <b v="0"/>
    <n v="1"/>
    <n v="202"/>
    <b v="0"/>
    <s v="theater/plays"/>
    <n v="2.3764705882352941E-2"/>
    <x v="3746"/>
    <d v="2016-10-08T09:20:39"/>
    <x v="1"/>
    <s v="plays"/>
  </r>
  <r>
    <x v="2"/>
    <s v="GB"/>
    <s v="GBP"/>
    <n v="1436137140"/>
    <n v="1433833896"/>
    <b v="0"/>
    <n v="1"/>
    <n v="25"/>
    <b v="0"/>
    <s v="theater/plays"/>
    <n v="0.01"/>
    <x v="3747"/>
    <d v="2015-07-05T22:59:00"/>
    <x v="1"/>
    <s v="plays"/>
  </r>
  <r>
    <x v="0"/>
    <s v="US"/>
    <s v="USD"/>
    <n v="1455602340"/>
    <n v="1453827436"/>
    <b v="0"/>
    <n v="52"/>
    <n v="99.538461538461533"/>
    <b v="1"/>
    <s v="theater/musical"/>
    <n v="1.0351999999999999"/>
    <x v="3748"/>
    <d v="2016-02-16T05:59:00"/>
    <x v="1"/>
    <s v="musical"/>
  </r>
  <r>
    <x v="0"/>
    <s v="US"/>
    <s v="USD"/>
    <n v="1461902340"/>
    <n v="1459220588"/>
    <b v="0"/>
    <n v="7"/>
    <n v="75"/>
    <b v="1"/>
    <s v="theater/musical"/>
    <n v="1.05"/>
    <x v="3749"/>
    <d v="2016-04-29T03:59:00"/>
    <x v="1"/>
    <s v="musical"/>
  </r>
  <r>
    <x v="0"/>
    <s v="US"/>
    <s v="USD"/>
    <n v="1423555140"/>
    <n v="1421105608"/>
    <b v="0"/>
    <n v="28"/>
    <n v="215.25"/>
    <b v="1"/>
    <s v="theater/musical"/>
    <n v="1.0044999999999999"/>
    <x v="3750"/>
    <d v="2015-02-10T07:59:00"/>
    <x v="1"/>
    <s v="musical"/>
  </r>
  <r>
    <x v="0"/>
    <s v="US"/>
    <s v="USD"/>
    <n v="1459641073"/>
    <n v="1454460673"/>
    <b v="0"/>
    <n v="11"/>
    <n v="120.54545454545455"/>
    <b v="1"/>
    <s v="theater/musical"/>
    <n v="1.3260000000000001"/>
    <x v="3751"/>
    <d v="2016-04-02T23:51:13"/>
    <x v="1"/>
    <s v="musical"/>
  </r>
  <r>
    <x v="0"/>
    <s v="GB"/>
    <s v="GBP"/>
    <n v="1476651600"/>
    <n v="1473189335"/>
    <b v="0"/>
    <n v="15"/>
    <n v="37.666666666666664"/>
    <b v="1"/>
    <s v="theater/musical"/>
    <n v="1.1299999999999999"/>
    <x v="3752"/>
    <d v="2016-10-16T21:00:00"/>
    <x v="1"/>
    <s v="musical"/>
  </r>
  <r>
    <x v="0"/>
    <s v="US"/>
    <s v="USD"/>
    <n v="1433289600"/>
    <n v="1430768800"/>
    <b v="0"/>
    <n v="30"/>
    <n v="172.23333333333332"/>
    <b v="1"/>
    <s v="theater/musical"/>
    <n v="1.0334000000000001"/>
    <x v="3753"/>
    <d v="2015-06-03T00:00:00"/>
    <x v="1"/>
    <s v="musical"/>
  </r>
  <r>
    <x v="0"/>
    <s v="US"/>
    <s v="USD"/>
    <n v="1406350740"/>
    <n v="1403125737"/>
    <b v="0"/>
    <n v="27"/>
    <n v="111.11111111111111"/>
    <b v="1"/>
    <s v="theater/musical"/>
    <n v="1.2"/>
    <x v="3754"/>
    <d v="2014-07-26T04:59:00"/>
    <x v="1"/>
    <s v="musical"/>
  </r>
  <r>
    <x v="0"/>
    <s v="GB"/>
    <s v="GBP"/>
    <n v="1460753307"/>
    <n v="1458161307"/>
    <b v="0"/>
    <n v="28"/>
    <n v="25.464285714285715"/>
    <b v="1"/>
    <s v="theater/musical"/>
    <n v="1.2963636363636364"/>
    <x v="3755"/>
    <d v="2016-04-15T20:48:27"/>
    <x v="1"/>
    <s v="musical"/>
  </r>
  <r>
    <x v="0"/>
    <s v="US"/>
    <s v="USD"/>
    <n v="1402515198"/>
    <n v="1399923198"/>
    <b v="0"/>
    <n v="17"/>
    <n v="267.64705882352939"/>
    <b v="1"/>
    <s v="theater/musical"/>
    <n v="1.0111111111111111"/>
    <x v="3756"/>
    <d v="2014-06-11T19:33:18"/>
    <x v="1"/>
    <s v="musical"/>
  </r>
  <r>
    <x v="0"/>
    <s v="US"/>
    <s v="USD"/>
    <n v="1417465515"/>
    <n v="1415737515"/>
    <b v="0"/>
    <n v="50"/>
    <n v="75.959999999999994"/>
    <b v="1"/>
    <s v="theater/musical"/>
    <n v="1.0851428571428572"/>
    <x v="3757"/>
    <d v="2014-12-01T20:25:15"/>
    <x v="1"/>
    <s v="musical"/>
  </r>
  <r>
    <x v="0"/>
    <s v="US"/>
    <s v="USD"/>
    <n v="1400475600"/>
    <n v="1397819938"/>
    <b v="0"/>
    <n v="26"/>
    <n v="59.03846153846154"/>
    <b v="1"/>
    <s v="theater/musical"/>
    <n v="1.0233333333333334"/>
    <x v="3758"/>
    <d v="2014-05-19T05:00:00"/>
    <x v="1"/>
    <s v="musical"/>
  </r>
  <r>
    <x v="0"/>
    <s v="US"/>
    <s v="USD"/>
    <n v="1440556553"/>
    <n v="1435372553"/>
    <b v="0"/>
    <n v="88"/>
    <n v="50.111022727272733"/>
    <b v="1"/>
    <s v="theater/musical"/>
    <n v="1.1024425000000002"/>
    <x v="3759"/>
    <d v="2015-08-26T02:35:53"/>
    <x v="1"/>
    <s v="musical"/>
  </r>
  <r>
    <x v="0"/>
    <s v="US"/>
    <s v="USD"/>
    <n v="1399293386"/>
    <n v="1397133386"/>
    <b v="0"/>
    <n v="91"/>
    <n v="55.502967032967035"/>
    <b v="1"/>
    <s v="theater/musical"/>
    <n v="1.010154"/>
    <x v="3760"/>
    <d v="2014-05-05T12:36:26"/>
    <x v="1"/>
    <s v="musical"/>
  </r>
  <r>
    <x v="0"/>
    <s v="GB"/>
    <s v="GBP"/>
    <n v="1439247600"/>
    <n v="1434625937"/>
    <b v="0"/>
    <n v="3"/>
    <n v="166.66666666666666"/>
    <b v="1"/>
    <s v="theater/musical"/>
    <n v="1"/>
    <x v="3761"/>
    <d v="2015-08-10T23:00:00"/>
    <x v="1"/>
    <s v="musical"/>
  </r>
  <r>
    <x v="0"/>
    <s v="GB"/>
    <s v="GBP"/>
    <n v="1438543889"/>
    <n v="1436383889"/>
    <b v="0"/>
    <n v="28"/>
    <n v="47.428571428571431"/>
    <b v="1"/>
    <s v="theater/musical"/>
    <n v="1.0624"/>
    <x v="3762"/>
    <d v="2015-08-02T19:31:29"/>
    <x v="1"/>
    <s v="musical"/>
  </r>
  <r>
    <x v="0"/>
    <s v="US"/>
    <s v="USD"/>
    <n v="1427907626"/>
    <n v="1425319226"/>
    <b v="0"/>
    <n v="77"/>
    <n v="64.935064935064929"/>
    <b v="1"/>
    <s v="theater/musical"/>
    <n v="1"/>
    <x v="3763"/>
    <d v="2015-04-01T17:00:26"/>
    <x v="1"/>
    <s v="musical"/>
  </r>
  <r>
    <x v="0"/>
    <s v="US"/>
    <s v="USD"/>
    <n v="1464482160"/>
    <n v="1462824832"/>
    <b v="0"/>
    <n v="27"/>
    <n v="55.555555555555557"/>
    <b v="1"/>
    <s v="theater/musical"/>
    <n v="1"/>
    <x v="3764"/>
    <d v="2016-05-29T00:36:00"/>
    <x v="1"/>
    <s v="musical"/>
  </r>
  <r>
    <x v="0"/>
    <s v="US"/>
    <s v="USD"/>
    <n v="1406745482"/>
    <n v="1404153482"/>
    <b v="0"/>
    <n v="107"/>
    <n v="74.224299065420567"/>
    <b v="1"/>
    <s v="theater/musical"/>
    <n v="1.1345714285714286"/>
    <x v="3765"/>
    <d v="2014-07-30T18:38:02"/>
    <x v="1"/>
    <s v="musical"/>
  </r>
  <r>
    <x v="0"/>
    <s v="US"/>
    <s v="USD"/>
    <n v="1404360045"/>
    <n v="1401336045"/>
    <b v="0"/>
    <n v="96"/>
    <n v="106.9271875"/>
    <b v="1"/>
    <s v="theater/musical"/>
    <n v="1.0265010000000001"/>
    <x v="3766"/>
    <d v="2014-07-03T04:00:45"/>
    <x v="1"/>
    <s v="musical"/>
  </r>
  <r>
    <x v="0"/>
    <s v="US"/>
    <s v="USD"/>
    <n v="1425185940"/>
    <n v="1423960097"/>
    <b v="0"/>
    <n v="56"/>
    <n v="41.696428571428569"/>
    <b v="1"/>
    <s v="theater/musical"/>
    <n v="1.1675"/>
    <x v="3767"/>
    <d v="2015-03-01T04:59:00"/>
    <x v="1"/>
    <s v="musical"/>
  </r>
  <r>
    <x v="0"/>
    <s v="US"/>
    <s v="USD"/>
    <n v="1402594090"/>
    <n v="1400002090"/>
    <b v="0"/>
    <n v="58"/>
    <n v="74.243275862068955"/>
    <b v="1"/>
    <s v="theater/musical"/>
    <n v="1.0765274999999999"/>
    <x v="3768"/>
    <d v="2014-06-12T17:28:10"/>
    <x v="1"/>
    <s v="musical"/>
  </r>
  <r>
    <x v="0"/>
    <s v="US"/>
    <s v="USD"/>
    <n v="1460730079"/>
    <n v="1458138079"/>
    <b v="0"/>
    <n v="15"/>
    <n v="73.333333333333329"/>
    <b v="1"/>
    <s v="theater/musical"/>
    <n v="1"/>
    <x v="3769"/>
    <d v="2016-04-15T14:21:19"/>
    <x v="1"/>
    <s v="musical"/>
  </r>
  <r>
    <x v="0"/>
    <s v="GB"/>
    <s v="GBP"/>
    <n v="1434234010"/>
    <n v="1431642010"/>
    <b v="0"/>
    <n v="20"/>
    <n v="100"/>
    <b v="1"/>
    <s v="theater/musical"/>
    <n v="1"/>
    <x v="3770"/>
    <d v="2015-06-13T22:20:10"/>
    <x v="1"/>
    <s v="musical"/>
  </r>
  <r>
    <x v="0"/>
    <s v="US"/>
    <s v="USD"/>
    <n v="1463529600"/>
    <n v="1462307652"/>
    <b v="0"/>
    <n v="38"/>
    <n v="38.421052631578945"/>
    <b v="1"/>
    <s v="theater/musical"/>
    <n v="1.46"/>
    <x v="3771"/>
    <d v="2016-05-18T00:00:00"/>
    <x v="1"/>
    <s v="musical"/>
  </r>
  <r>
    <x v="0"/>
    <s v="US"/>
    <s v="USD"/>
    <n v="1480399200"/>
    <n v="1478616506"/>
    <b v="0"/>
    <n v="33"/>
    <n v="166.96969696969697"/>
    <b v="1"/>
    <s v="theater/musical"/>
    <n v="1.1020000000000001"/>
    <x v="3772"/>
    <d v="2016-11-29T06:00:00"/>
    <x v="1"/>
    <s v="musical"/>
  </r>
  <r>
    <x v="0"/>
    <s v="US"/>
    <s v="USD"/>
    <n v="1479175680"/>
    <n v="1476317247"/>
    <b v="0"/>
    <n v="57"/>
    <n v="94.912280701754383"/>
    <b v="1"/>
    <s v="theater/musical"/>
    <n v="1.0820000000000001"/>
    <x v="3773"/>
    <d v="2016-11-15T02:08:00"/>
    <x v="1"/>
    <s v="musical"/>
  </r>
  <r>
    <x v="0"/>
    <s v="CA"/>
    <s v="CAD"/>
    <n v="1428606055"/>
    <n v="1427223655"/>
    <b v="0"/>
    <n v="25"/>
    <n v="100"/>
    <b v="1"/>
    <s v="theater/musical"/>
    <n v="1"/>
    <x v="3774"/>
    <d v="2015-04-09T19:00:55"/>
    <x v="1"/>
    <s v="musical"/>
  </r>
  <r>
    <x v="0"/>
    <s v="US"/>
    <s v="USD"/>
    <n v="1428552000"/>
    <n v="1426199843"/>
    <b v="0"/>
    <n v="14"/>
    <n v="143.21428571428572"/>
    <b v="1"/>
    <s v="theater/musical"/>
    <n v="1.0024999999999999"/>
    <x v="3775"/>
    <d v="2015-04-09T04:00:00"/>
    <x v="1"/>
    <s v="musical"/>
  </r>
  <r>
    <x v="0"/>
    <s v="US"/>
    <s v="USD"/>
    <n v="1406854800"/>
    <n v="1403599778"/>
    <b v="0"/>
    <n v="94"/>
    <n v="90.819148936170208"/>
    <b v="1"/>
    <s v="theater/musical"/>
    <n v="1.0671250000000001"/>
    <x v="3776"/>
    <d v="2014-08-01T01:00:00"/>
    <x v="1"/>
    <s v="musical"/>
  </r>
  <r>
    <x v="0"/>
    <s v="US"/>
    <s v="USD"/>
    <n v="1411790400"/>
    <n v="1409884821"/>
    <b v="0"/>
    <n v="59"/>
    <n v="48.542372881355931"/>
    <b v="1"/>
    <s v="theater/musical"/>
    <n v="1.4319999999999999"/>
    <x v="3777"/>
    <d v="2014-09-27T04:00:00"/>
    <x v="1"/>
    <s v="musical"/>
  </r>
  <r>
    <x v="0"/>
    <s v="US"/>
    <s v="USD"/>
    <n v="1423942780"/>
    <n v="1418758780"/>
    <b v="0"/>
    <n v="36"/>
    <n v="70.027777777777771"/>
    <b v="1"/>
    <s v="theater/musical"/>
    <n v="1.0504166666666668"/>
    <x v="3778"/>
    <d v="2015-02-14T19:39:40"/>
    <x v="1"/>
    <s v="musical"/>
  </r>
  <r>
    <x v="0"/>
    <s v="US"/>
    <s v="USD"/>
    <n v="1459010340"/>
    <n v="1456421940"/>
    <b v="0"/>
    <n v="115"/>
    <n v="135.62608695652173"/>
    <b v="1"/>
    <s v="theater/musical"/>
    <n v="1.0398000000000001"/>
    <x v="3779"/>
    <d v="2016-03-26T16:39:00"/>
    <x v="1"/>
    <s v="musical"/>
  </r>
  <r>
    <x v="0"/>
    <s v="US"/>
    <s v="USD"/>
    <n v="1436817960"/>
    <n v="1433999785"/>
    <b v="0"/>
    <n v="30"/>
    <n v="100"/>
    <b v="1"/>
    <s v="theater/musical"/>
    <n v="1.2"/>
    <x v="3780"/>
    <d v="2015-07-13T20:06:00"/>
    <x v="1"/>
    <s v="musical"/>
  </r>
  <r>
    <x v="0"/>
    <s v="US"/>
    <s v="USD"/>
    <n v="1410210685"/>
    <n v="1408050685"/>
    <b v="0"/>
    <n v="52"/>
    <n v="94.90384615384616"/>
    <b v="1"/>
    <s v="theater/musical"/>
    <n v="1.0966666666666667"/>
    <x v="3781"/>
    <d v="2014-09-08T21:11:25"/>
    <x v="1"/>
    <s v="musical"/>
  </r>
  <r>
    <x v="0"/>
    <s v="GB"/>
    <s v="GBP"/>
    <n v="1469401200"/>
    <n v="1466887297"/>
    <b v="0"/>
    <n v="27"/>
    <n v="75.370370370370367"/>
    <b v="1"/>
    <s v="theater/musical"/>
    <n v="1.0175000000000001"/>
    <x v="3782"/>
    <d v="2016-07-24T23:00:00"/>
    <x v="1"/>
    <s v="musical"/>
  </r>
  <r>
    <x v="0"/>
    <s v="US"/>
    <s v="USD"/>
    <n v="1458057600"/>
    <n v="1455938520"/>
    <b v="0"/>
    <n v="24"/>
    <n v="64.458333333333329"/>
    <b v="1"/>
    <s v="theater/musical"/>
    <n v="1.2891666666666666"/>
    <x v="3783"/>
    <d v="2016-03-15T16:00:00"/>
    <x v="1"/>
    <s v="musical"/>
  </r>
  <r>
    <x v="0"/>
    <s v="CA"/>
    <s v="CAD"/>
    <n v="1468193532"/>
    <n v="1465601532"/>
    <b v="0"/>
    <n v="10"/>
    <n v="115"/>
    <b v="1"/>
    <s v="theater/musical"/>
    <n v="1.1499999999999999"/>
    <x v="3784"/>
    <d v="2016-07-10T23:32:12"/>
    <x v="1"/>
    <s v="musical"/>
  </r>
  <r>
    <x v="0"/>
    <s v="GB"/>
    <s v="GBP"/>
    <n v="1470132180"/>
    <n v="1467040769"/>
    <b v="0"/>
    <n v="30"/>
    <n v="100.5"/>
    <b v="1"/>
    <s v="theater/musical"/>
    <n v="1.5075000000000001"/>
    <x v="3785"/>
    <d v="2016-08-02T10:03:00"/>
    <x v="1"/>
    <s v="musical"/>
  </r>
  <r>
    <x v="0"/>
    <s v="US"/>
    <s v="USD"/>
    <n v="1464310475"/>
    <n v="1461718475"/>
    <b v="0"/>
    <n v="71"/>
    <n v="93.774647887323937"/>
    <b v="1"/>
    <s v="theater/musical"/>
    <n v="1.1096666666666666"/>
    <x v="3786"/>
    <d v="2016-05-27T00:54:35"/>
    <x v="1"/>
    <s v="musical"/>
  </r>
  <r>
    <x v="0"/>
    <s v="US"/>
    <s v="USD"/>
    <n v="1436587140"/>
    <n v="1434113406"/>
    <b v="0"/>
    <n v="10"/>
    <n v="35.1"/>
    <b v="1"/>
    <s v="theater/musical"/>
    <n v="1.0028571428571429"/>
    <x v="3787"/>
    <d v="2015-07-11T03:59:00"/>
    <x v="1"/>
    <s v="musical"/>
  </r>
  <r>
    <x v="2"/>
    <s v="US"/>
    <s v="USD"/>
    <n v="1450887480"/>
    <n v="1448469719"/>
    <b v="0"/>
    <n v="1"/>
    <n v="500"/>
    <b v="0"/>
    <s v="theater/musical"/>
    <n v="6.6666666666666671E-3"/>
    <x v="3788"/>
    <d v="2015-12-23T16:18:00"/>
    <x v="1"/>
    <s v="musical"/>
  </r>
  <r>
    <x v="2"/>
    <s v="GB"/>
    <s v="GBP"/>
    <n v="1434395418"/>
    <n v="1431630618"/>
    <b v="0"/>
    <n v="4"/>
    <n v="29"/>
    <b v="0"/>
    <s v="theater/musical"/>
    <n v="3.267605633802817E-2"/>
    <x v="3789"/>
    <d v="2015-06-15T19:10:18"/>
    <x v="1"/>
    <s v="musical"/>
  </r>
  <r>
    <x v="2"/>
    <s v="US"/>
    <s v="USD"/>
    <n v="1479834023"/>
    <n v="1477238423"/>
    <b v="0"/>
    <n v="0"/>
    <s v=""/>
    <b v="0"/>
    <s v="theater/musical"/>
    <n v="0"/>
    <x v="3790"/>
    <d v="2016-11-22T17:00:23"/>
    <x v="1"/>
    <s v="musical"/>
  </r>
  <r>
    <x v="2"/>
    <s v="US"/>
    <s v="USD"/>
    <n v="1404664592"/>
    <n v="1399480592"/>
    <b v="0"/>
    <n v="0"/>
    <s v=""/>
    <b v="0"/>
    <s v="theater/musical"/>
    <n v="0"/>
    <x v="3791"/>
    <d v="2014-07-06T16:36:32"/>
    <x v="1"/>
    <s v="musical"/>
  </r>
  <r>
    <x v="2"/>
    <s v="US"/>
    <s v="USD"/>
    <n v="1436957022"/>
    <n v="1434365022"/>
    <b v="0"/>
    <n v="2"/>
    <n v="17.5"/>
    <b v="0"/>
    <s v="theater/musical"/>
    <n v="2.8E-3"/>
    <x v="3792"/>
    <d v="2015-07-15T10:43:42"/>
    <x v="1"/>
    <s v="musical"/>
  </r>
  <r>
    <x v="2"/>
    <s v="US"/>
    <s v="USD"/>
    <n v="1418769129"/>
    <n v="1416954729"/>
    <b v="0"/>
    <n v="24"/>
    <n v="174"/>
    <b v="0"/>
    <s v="theater/musical"/>
    <n v="0.59657142857142853"/>
    <x v="3793"/>
    <d v="2014-12-16T22:32:09"/>
    <x v="1"/>
    <s v="musical"/>
  </r>
  <r>
    <x v="2"/>
    <s v="GB"/>
    <s v="GBP"/>
    <n v="1433685354"/>
    <n v="1431093354"/>
    <b v="0"/>
    <n v="1"/>
    <n v="50"/>
    <b v="0"/>
    <s v="theater/musical"/>
    <n v="0.01"/>
    <x v="3794"/>
    <d v="2015-06-07T13:55:54"/>
    <x v="1"/>
    <s v="musical"/>
  </r>
  <r>
    <x v="2"/>
    <s v="GB"/>
    <s v="GBP"/>
    <n v="1440801000"/>
    <n v="1437042490"/>
    <b v="0"/>
    <n v="2"/>
    <n v="5"/>
    <b v="0"/>
    <s v="theater/musical"/>
    <n v="1.6666666666666666E-2"/>
    <x v="3795"/>
    <d v="2015-08-28T22:30:00"/>
    <x v="1"/>
    <s v="musical"/>
  </r>
  <r>
    <x v="2"/>
    <s v="US"/>
    <s v="USD"/>
    <n v="1484354556"/>
    <n v="1479170556"/>
    <b v="0"/>
    <n v="1"/>
    <n v="1"/>
    <b v="0"/>
    <s v="theater/musical"/>
    <n v="4.4444444444444447E-5"/>
    <x v="3796"/>
    <d v="2017-01-14T00:42:36"/>
    <x v="1"/>
    <s v="musical"/>
  </r>
  <r>
    <x v="2"/>
    <s v="US"/>
    <s v="USD"/>
    <n v="1429564165"/>
    <n v="1426972165"/>
    <b v="0"/>
    <n v="37"/>
    <n v="145.40540540540542"/>
    <b v="0"/>
    <s v="theater/musical"/>
    <n v="0.89666666666666661"/>
    <x v="3797"/>
    <d v="2015-04-20T21:09:25"/>
    <x v="1"/>
    <s v="musical"/>
  </r>
  <r>
    <x v="2"/>
    <s v="US"/>
    <s v="USD"/>
    <n v="1407691248"/>
    <n v="1405099248"/>
    <b v="0"/>
    <n v="5"/>
    <n v="205"/>
    <b v="0"/>
    <s v="theater/musical"/>
    <n v="1.4642857142857143E-2"/>
    <x v="3798"/>
    <d v="2014-08-10T17:20:48"/>
    <x v="1"/>
    <s v="musical"/>
  </r>
  <r>
    <x v="2"/>
    <s v="US"/>
    <s v="USD"/>
    <n v="1457734843"/>
    <n v="1455142843"/>
    <b v="0"/>
    <n v="4"/>
    <n v="100.5"/>
    <b v="0"/>
    <s v="theater/musical"/>
    <n v="4.02E-2"/>
    <x v="3799"/>
    <d v="2016-03-11T22:20:43"/>
    <x v="1"/>
    <s v="musical"/>
  </r>
  <r>
    <x v="2"/>
    <s v="US"/>
    <s v="USD"/>
    <n v="1420952340"/>
    <n v="1418146883"/>
    <b v="0"/>
    <n v="16"/>
    <n v="55.0625"/>
    <b v="0"/>
    <s v="theater/musical"/>
    <n v="4.0045454545454544E-2"/>
    <x v="3800"/>
    <d v="2015-01-11T04:59:00"/>
    <x v="1"/>
    <s v="musical"/>
  </r>
  <r>
    <x v="2"/>
    <s v="US"/>
    <s v="USD"/>
    <n v="1420215216"/>
    <n v="1417536816"/>
    <b v="0"/>
    <n v="9"/>
    <n v="47.333333333333336"/>
    <b v="0"/>
    <s v="theater/musical"/>
    <n v="8.5199999999999998E-2"/>
    <x v="3801"/>
    <d v="2015-01-02T16:13:36"/>
    <x v="1"/>
    <s v="musical"/>
  </r>
  <r>
    <x v="2"/>
    <s v="US"/>
    <s v="USD"/>
    <n v="1445482906"/>
    <n v="1442890906"/>
    <b v="0"/>
    <n v="0"/>
    <s v=""/>
    <b v="0"/>
    <s v="theater/musical"/>
    <n v="0"/>
    <x v="3802"/>
    <d v="2015-10-22T03:01:46"/>
    <x v="1"/>
    <s v="musical"/>
  </r>
  <r>
    <x v="2"/>
    <s v="US"/>
    <s v="USD"/>
    <n v="1457133568"/>
    <n v="1454541568"/>
    <b v="0"/>
    <n v="40"/>
    <n v="58.95"/>
    <b v="0"/>
    <s v="theater/musical"/>
    <n v="0.19650000000000001"/>
    <x v="3803"/>
    <d v="2016-03-04T23:19:28"/>
    <x v="1"/>
    <s v="musical"/>
  </r>
  <r>
    <x v="2"/>
    <s v="US"/>
    <s v="USD"/>
    <n v="1469948400"/>
    <n v="1465172024"/>
    <b v="0"/>
    <n v="0"/>
    <s v=""/>
    <b v="0"/>
    <s v="theater/musical"/>
    <n v="0"/>
    <x v="3804"/>
    <d v="2016-07-31T07:00:00"/>
    <x v="1"/>
    <s v="musical"/>
  </r>
  <r>
    <x v="2"/>
    <s v="US"/>
    <s v="USD"/>
    <n v="1411852640"/>
    <n v="1406668640"/>
    <b v="0"/>
    <n v="2"/>
    <n v="1.5"/>
    <b v="0"/>
    <s v="theater/musical"/>
    <n v="2.0000000000000002E-5"/>
    <x v="3805"/>
    <d v="2014-09-27T21:17:20"/>
    <x v="1"/>
    <s v="musical"/>
  </r>
  <r>
    <x v="2"/>
    <s v="AU"/>
    <s v="AUD"/>
    <n v="1404022381"/>
    <n v="1402294381"/>
    <b v="0"/>
    <n v="1"/>
    <n v="5"/>
    <b v="0"/>
    <s v="theater/musical"/>
    <n v="6.6666666666666664E-4"/>
    <x v="3806"/>
    <d v="2014-06-29T06:13:01"/>
    <x v="1"/>
    <s v="musical"/>
  </r>
  <r>
    <x v="2"/>
    <s v="US"/>
    <s v="USD"/>
    <n v="1428097739"/>
    <n v="1427492939"/>
    <b v="0"/>
    <n v="9"/>
    <n v="50.555555555555557"/>
    <b v="0"/>
    <s v="theater/musical"/>
    <n v="0.30333333333333334"/>
    <x v="3807"/>
    <d v="2015-04-03T21:48:59"/>
    <x v="1"/>
    <s v="musical"/>
  </r>
  <r>
    <x v="0"/>
    <s v="GB"/>
    <s v="GBP"/>
    <n v="1429955619"/>
    <n v="1424775219"/>
    <b v="0"/>
    <n v="24"/>
    <n v="41.666666666666664"/>
    <b v="1"/>
    <s v="theater/plays"/>
    <n v="1"/>
    <x v="3808"/>
    <d v="2015-04-25T09:53:39"/>
    <x v="1"/>
    <s v="plays"/>
  </r>
  <r>
    <x v="0"/>
    <s v="GB"/>
    <s v="GBP"/>
    <n v="1406761200"/>
    <n v="1402403907"/>
    <b v="0"/>
    <n v="38"/>
    <n v="53.289473684210527"/>
    <b v="1"/>
    <s v="theater/plays"/>
    <n v="1.0125"/>
    <x v="3809"/>
    <d v="2014-07-30T23:00:00"/>
    <x v="1"/>
    <s v="plays"/>
  </r>
  <r>
    <x v="0"/>
    <s v="US"/>
    <s v="USD"/>
    <n v="1426965758"/>
    <n v="1424377358"/>
    <b v="0"/>
    <n v="26"/>
    <n v="70.230769230769226"/>
    <b v="1"/>
    <s v="theater/plays"/>
    <n v="1.2173333333333334"/>
    <x v="3810"/>
    <d v="2015-03-21T19:22:38"/>
    <x v="1"/>
    <s v="plays"/>
  </r>
  <r>
    <x v="0"/>
    <s v="GB"/>
    <s v="GBP"/>
    <n v="1464692400"/>
    <n v="1461769373"/>
    <b v="0"/>
    <n v="19"/>
    <n v="43.421052631578945"/>
    <b v="1"/>
    <s v="theater/plays"/>
    <n v="3.3"/>
    <x v="3811"/>
    <d v="2016-05-31T11:00:00"/>
    <x v="1"/>
    <s v="plays"/>
  </r>
  <r>
    <x v="0"/>
    <s v="CA"/>
    <s v="CAD"/>
    <n v="1433131140"/>
    <n v="1429120908"/>
    <b v="0"/>
    <n v="11"/>
    <n v="199.18181818181819"/>
    <b v="1"/>
    <s v="theater/plays"/>
    <n v="1.0954999999999999"/>
    <x v="3812"/>
    <d v="2015-06-01T03:59:00"/>
    <x v="1"/>
    <s v="plays"/>
  </r>
  <r>
    <x v="0"/>
    <s v="US"/>
    <s v="USD"/>
    <n v="1465940580"/>
    <n v="1462603021"/>
    <b v="0"/>
    <n v="27"/>
    <n v="78.518148148148143"/>
    <b v="1"/>
    <s v="theater/plays"/>
    <n v="1.0095190476190474"/>
    <x v="3813"/>
    <d v="2016-06-14T21:43:00"/>
    <x v="1"/>
    <s v="plays"/>
  </r>
  <r>
    <x v="0"/>
    <s v="US"/>
    <s v="USD"/>
    <n v="1427860740"/>
    <n v="1424727712"/>
    <b v="0"/>
    <n v="34"/>
    <n v="61.823529411764703"/>
    <b v="1"/>
    <s v="theater/plays"/>
    <n v="1.4013333333333333"/>
    <x v="3814"/>
    <d v="2015-04-01T03:59:00"/>
    <x v="1"/>
    <s v="plays"/>
  </r>
  <r>
    <x v="0"/>
    <s v="GB"/>
    <s v="GBP"/>
    <n v="1440111600"/>
    <n v="1437545657"/>
    <b v="0"/>
    <n v="20"/>
    <n v="50.000500000000002"/>
    <b v="1"/>
    <s v="theater/plays"/>
    <n v="1.0000100000000001"/>
    <x v="3815"/>
    <d v="2015-08-20T23:00:00"/>
    <x v="1"/>
    <s v="plays"/>
  </r>
  <r>
    <x v="0"/>
    <s v="US"/>
    <s v="USD"/>
    <n v="1405614823"/>
    <n v="1403022823"/>
    <b v="0"/>
    <n v="37"/>
    <n v="48.339729729729726"/>
    <b v="1"/>
    <s v="theater/plays"/>
    <n v="1.19238"/>
    <x v="3816"/>
    <d v="2014-07-17T16:33:43"/>
    <x v="1"/>
    <s v="plays"/>
  </r>
  <r>
    <x v="0"/>
    <s v="US"/>
    <s v="USD"/>
    <n v="1445659140"/>
    <n v="1444236216"/>
    <b v="0"/>
    <n v="20"/>
    <n v="107.25"/>
    <b v="1"/>
    <s v="theater/plays"/>
    <n v="1.0725"/>
    <x v="3817"/>
    <d v="2015-10-24T03:59:00"/>
    <x v="1"/>
    <s v="plays"/>
  </r>
  <r>
    <x v="0"/>
    <s v="US"/>
    <s v="USD"/>
    <n v="1426187582"/>
    <n v="1423599182"/>
    <b v="0"/>
    <n v="10"/>
    <n v="57"/>
    <b v="1"/>
    <s v="theater/plays"/>
    <n v="2.2799999999999998"/>
    <x v="3818"/>
    <d v="2015-03-12T19:13:02"/>
    <x v="1"/>
    <s v="plays"/>
  </r>
  <r>
    <x v="0"/>
    <s v="US"/>
    <s v="USD"/>
    <n v="1437166920"/>
    <n v="1435554104"/>
    <b v="0"/>
    <n v="26"/>
    <n v="40.92307692307692"/>
    <b v="1"/>
    <s v="theater/plays"/>
    <n v="1.0640000000000001"/>
    <x v="3819"/>
    <d v="2015-07-17T21:02:00"/>
    <x v="1"/>
    <s v="plays"/>
  </r>
  <r>
    <x v="0"/>
    <s v="GB"/>
    <s v="GBP"/>
    <n v="1436110717"/>
    <n v="1433518717"/>
    <b v="0"/>
    <n v="20"/>
    <n v="21.5"/>
    <b v="1"/>
    <s v="theater/plays"/>
    <n v="1.4333333333333333"/>
    <x v="3820"/>
    <d v="2015-07-05T15:38:37"/>
    <x v="1"/>
    <s v="plays"/>
  </r>
  <r>
    <x v="0"/>
    <s v="US"/>
    <s v="USD"/>
    <n v="1451881207"/>
    <n v="1449116407"/>
    <b v="0"/>
    <n v="46"/>
    <n v="79.543478260869563"/>
    <b v="1"/>
    <s v="theater/plays"/>
    <n v="1.0454285714285714"/>
    <x v="3821"/>
    <d v="2016-01-04T04:20:07"/>
    <x v="1"/>
    <s v="plays"/>
  </r>
  <r>
    <x v="0"/>
    <s v="DE"/>
    <s v="EUR"/>
    <n v="1453244340"/>
    <n v="1448136417"/>
    <b v="0"/>
    <n v="76"/>
    <n v="72.381578947368425"/>
    <b v="1"/>
    <s v="theater/plays"/>
    <n v="1.1002000000000001"/>
    <x v="3822"/>
    <d v="2016-01-19T22:59:00"/>
    <x v="1"/>
    <s v="plays"/>
  </r>
  <r>
    <x v="0"/>
    <s v="US"/>
    <s v="USD"/>
    <n v="1437364740"/>
    <n v="1434405044"/>
    <b v="0"/>
    <n v="41"/>
    <n v="64.634146341463421"/>
    <b v="1"/>
    <s v="theater/plays"/>
    <n v="1.06"/>
    <x v="3823"/>
    <d v="2015-07-20T03:59:00"/>
    <x v="1"/>
    <s v="plays"/>
  </r>
  <r>
    <x v="0"/>
    <s v="GB"/>
    <s v="GBP"/>
    <n v="1470058860"/>
    <n v="1469026903"/>
    <b v="0"/>
    <n v="7"/>
    <n v="38.571428571428569"/>
    <b v="1"/>
    <s v="theater/plays"/>
    <n v="1.08"/>
    <x v="3824"/>
    <d v="2016-08-01T13:41:00"/>
    <x v="1"/>
    <s v="plays"/>
  </r>
  <r>
    <x v="0"/>
    <s v="US"/>
    <s v="USD"/>
    <n v="1434505214"/>
    <n v="1432690814"/>
    <b v="0"/>
    <n v="49"/>
    <n v="107.57142857142857"/>
    <b v="1"/>
    <s v="theater/plays"/>
    <n v="1.0542"/>
    <x v="3825"/>
    <d v="2015-06-17T01:40:14"/>
    <x v="1"/>
    <s v="plays"/>
  </r>
  <r>
    <x v="0"/>
    <s v="GB"/>
    <s v="GBP"/>
    <n v="1430993394"/>
    <n v="1428401394"/>
    <b v="0"/>
    <n v="26"/>
    <n v="27.5"/>
    <b v="1"/>
    <s v="theater/plays"/>
    <n v="1.1916666666666667"/>
    <x v="3826"/>
    <d v="2015-05-07T10:09:54"/>
    <x v="1"/>
    <s v="plays"/>
  </r>
  <r>
    <x v="0"/>
    <s v="GB"/>
    <s v="GBP"/>
    <n v="1427414400"/>
    <n v="1422656201"/>
    <b v="0"/>
    <n v="65"/>
    <n v="70.461538461538467"/>
    <b v="1"/>
    <s v="theater/plays"/>
    <n v="1.5266666666666666"/>
    <x v="3827"/>
    <d v="2015-03-27T00:00:00"/>
    <x v="1"/>
    <s v="plays"/>
  </r>
  <r>
    <x v="0"/>
    <s v="US"/>
    <s v="USD"/>
    <n v="1420033187"/>
    <n v="1414845587"/>
    <b v="0"/>
    <n v="28"/>
    <n v="178.57142857142858"/>
    <b v="1"/>
    <s v="theater/plays"/>
    <n v="1"/>
    <x v="3828"/>
    <d v="2014-12-31T13:39:47"/>
    <x v="1"/>
    <s v="plays"/>
  </r>
  <r>
    <x v="0"/>
    <s v="US"/>
    <s v="USD"/>
    <n v="1472676371"/>
    <n v="1470948371"/>
    <b v="0"/>
    <n v="8"/>
    <n v="62.625"/>
    <b v="1"/>
    <s v="theater/plays"/>
    <n v="1.002"/>
    <x v="3829"/>
    <d v="2016-08-31T20:46:11"/>
    <x v="1"/>
    <s v="plays"/>
  </r>
  <r>
    <x v="0"/>
    <s v="US"/>
    <s v="USD"/>
    <n v="1464371211"/>
    <n v="1463161611"/>
    <b v="0"/>
    <n v="3"/>
    <n v="75"/>
    <b v="1"/>
    <s v="theater/plays"/>
    <n v="2.25"/>
    <x v="3830"/>
    <d v="2016-05-27T17:46:51"/>
    <x v="1"/>
    <s v="plays"/>
  </r>
  <r>
    <x v="0"/>
    <s v="US"/>
    <s v="USD"/>
    <n v="1415222545"/>
    <n v="1413404545"/>
    <b v="0"/>
    <n v="9"/>
    <n v="58.901111111111113"/>
    <b v="1"/>
    <s v="theater/plays"/>
    <n v="1.0602199999999999"/>
    <x v="3831"/>
    <d v="2014-11-05T21:22:25"/>
    <x v="1"/>
    <s v="plays"/>
  </r>
  <r>
    <x v="0"/>
    <s v="US"/>
    <s v="USD"/>
    <n v="1455936335"/>
    <n v="1452048335"/>
    <b v="0"/>
    <n v="9"/>
    <n v="139.55555555555554"/>
    <b v="1"/>
    <s v="theater/plays"/>
    <n v="1.0466666666666666"/>
    <x v="3832"/>
    <d v="2016-02-20T02:45:35"/>
    <x v="1"/>
    <s v="plays"/>
  </r>
  <r>
    <x v="0"/>
    <s v="CA"/>
    <s v="CAD"/>
    <n v="1417460940"/>
    <n v="1416516972"/>
    <b v="0"/>
    <n v="20"/>
    <n v="70"/>
    <b v="1"/>
    <s v="theater/plays"/>
    <n v="1.1666666666666667"/>
    <x v="3833"/>
    <d v="2014-12-01T19:09:00"/>
    <x v="1"/>
    <s v="plays"/>
  </r>
  <r>
    <x v="0"/>
    <s v="GB"/>
    <s v="GBP"/>
    <n v="1434624067"/>
    <n v="1432032067"/>
    <b v="0"/>
    <n v="57"/>
    <n v="57.385964912280699"/>
    <b v="1"/>
    <s v="theater/plays"/>
    <n v="1.0903333333333334"/>
    <x v="3834"/>
    <d v="2015-06-18T10:41:07"/>
    <x v="1"/>
    <s v="plays"/>
  </r>
  <r>
    <x v="0"/>
    <s v="GB"/>
    <s v="GBP"/>
    <n v="1461278208"/>
    <n v="1459463808"/>
    <b v="0"/>
    <n v="8"/>
    <n v="40"/>
    <b v="1"/>
    <s v="theater/plays"/>
    <n v="1.6"/>
    <x v="3835"/>
    <d v="2016-04-21T22:36:48"/>
    <x v="1"/>
    <s v="plays"/>
  </r>
  <r>
    <x v="0"/>
    <s v="US"/>
    <s v="USD"/>
    <n v="1470197340"/>
    <n v="1467497652"/>
    <b v="0"/>
    <n v="14"/>
    <n v="64.285714285714292"/>
    <b v="1"/>
    <s v="theater/plays"/>
    <n v="1.125"/>
    <x v="3836"/>
    <d v="2016-08-03T04:09:00"/>
    <x v="1"/>
    <s v="plays"/>
  </r>
  <r>
    <x v="0"/>
    <s v="GB"/>
    <s v="GBP"/>
    <n v="1435947758"/>
    <n v="1432837358"/>
    <b v="0"/>
    <n v="17"/>
    <n v="120.11764705882354"/>
    <b v="1"/>
    <s v="theater/plays"/>
    <n v="1.0209999999999999"/>
    <x v="3837"/>
    <d v="2015-07-03T18:22:38"/>
    <x v="1"/>
    <s v="plays"/>
  </r>
  <r>
    <x v="0"/>
    <s v="SE"/>
    <s v="SEK"/>
    <n v="1432314209"/>
    <n v="1429722209"/>
    <b v="0"/>
    <n v="100"/>
    <n v="1008.24"/>
    <b v="1"/>
    <s v="theater/plays"/>
    <n v="1.00824"/>
    <x v="3838"/>
    <d v="2015-05-22T17:03:29"/>
    <x v="1"/>
    <s v="plays"/>
  </r>
  <r>
    <x v="0"/>
    <s v="US"/>
    <s v="USD"/>
    <n v="1438226724"/>
    <n v="1433042724"/>
    <b v="0"/>
    <n v="32"/>
    <n v="63.28125"/>
    <b v="1"/>
    <s v="theater/plays"/>
    <n v="1.0125"/>
    <x v="3839"/>
    <d v="2015-07-30T03:25:24"/>
    <x v="1"/>
    <s v="plays"/>
  </r>
  <r>
    <x v="0"/>
    <s v="GB"/>
    <s v="GBP"/>
    <n v="1459180229"/>
    <n v="1457023829"/>
    <b v="0"/>
    <n v="3"/>
    <n v="21.666666666666668"/>
    <b v="1"/>
    <s v="theater/plays"/>
    <n v="65"/>
    <x v="3840"/>
    <d v="2016-03-28T15:50:29"/>
    <x v="1"/>
    <s v="plays"/>
  </r>
  <r>
    <x v="2"/>
    <s v="US"/>
    <s v="USD"/>
    <n v="1405882287"/>
    <n v="1400698287"/>
    <b v="1"/>
    <n v="34"/>
    <n v="25.647058823529413"/>
    <b v="0"/>
    <s v="theater/plays"/>
    <n v="8.72E-2"/>
    <x v="3841"/>
    <d v="2014-07-20T18:51:27"/>
    <x v="1"/>
    <s v="plays"/>
  </r>
  <r>
    <x v="2"/>
    <s v="GB"/>
    <s v="GBP"/>
    <n v="1399809052"/>
    <n v="1397217052"/>
    <b v="1"/>
    <n v="23"/>
    <n v="47.695652173913047"/>
    <b v="0"/>
    <s v="theater/plays"/>
    <n v="0.21940000000000001"/>
    <x v="3842"/>
    <d v="2014-05-11T11:50:52"/>
    <x v="1"/>
    <s v="plays"/>
  </r>
  <r>
    <x v="2"/>
    <s v="US"/>
    <s v="USD"/>
    <n v="1401587064"/>
    <n v="1399427064"/>
    <b v="1"/>
    <n v="19"/>
    <n v="56.05263157894737"/>
    <b v="0"/>
    <s v="theater/plays"/>
    <n v="0.21299999999999999"/>
    <x v="3843"/>
    <d v="2014-06-01T01:44:24"/>
    <x v="1"/>
    <s v="plays"/>
  </r>
  <r>
    <x v="2"/>
    <s v="US"/>
    <s v="USD"/>
    <n v="1401778740"/>
    <n v="1399474134"/>
    <b v="1"/>
    <n v="50"/>
    <n v="81.319999999999993"/>
    <b v="0"/>
    <s v="theater/plays"/>
    <n v="0.41489795918367345"/>
    <x v="3844"/>
    <d v="2014-06-03T06:59:00"/>
    <x v="1"/>
    <s v="plays"/>
  </r>
  <r>
    <x v="2"/>
    <s v="US"/>
    <s v="USD"/>
    <n v="1443711774"/>
    <n v="1441119774"/>
    <b v="1"/>
    <n v="12"/>
    <n v="70.166666666666671"/>
    <b v="0"/>
    <s v="theater/plays"/>
    <n v="2.1049999999999999E-2"/>
    <x v="3845"/>
    <d v="2015-10-01T15:02:54"/>
    <x v="1"/>
    <s v="plays"/>
  </r>
  <r>
    <x v="2"/>
    <s v="US"/>
    <s v="USD"/>
    <n v="1412405940"/>
    <n v="1409721542"/>
    <b v="1"/>
    <n v="8"/>
    <n v="23.625"/>
    <b v="0"/>
    <s v="theater/plays"/>
    <n v="2.7E-2"/>
    <x v="3846"/>
    <d v="2014-10-04T06:59:00"/>
    <x v="1"/>
    <s v="plays"/>
  </r>
  <r>
    <x v="2"/>
    <s v="US"/>
    <s v="USD"/>
    <n v="1437283391"/>
    <n v="1433395391"/>
    <b v="1"/>
    <n v="9"/>
    <n v="188.55555555555554"/>
    <b v="0"/>
    <s v="theater/plays"/>
    <n v="0.16161904761904761"/>
    <x v="3847"/>
    <d v="2015-07-19T05:23:11"/>
    <x v="1"/>
    <s v="plays"/>
  </r>
  <r>
    <x v="2"/>
    <s v="US"/>
    <s v="USD"/>
    <n v="1445196989"/>
    <n v="1442604989"/>
    <b v="1"/>
    <n v="43"/>
    <n v="49.511627906976742"/>
    <b v="0"/>
    <s v="theater/plays"/>
    <n v="0.16376923076923078"/>
    <x v="3848"/>
    <d v="2015-10-18T19:36:29"/>
    <x v="1"/>
    <s v="plays"/>
  </r>
  <r>
    <x v="2"/>
    <s v="DE"/>
    <s v="EUR"/>
    <n v="1434047084"/>
    <n v="1431455084"/>
    <b v="1"/>
    <n v="28"/>
    <n v="75.464285714285708"/>
    <b v="0"/>
    <s v="theater/plays"/>
    <n v="7.0433333333333334E-2"/>
    <x v="3849"/>
    <d v="2015-06-11T18:24:44"/>
    <x v="1"/>
    <s v="plays"/>
  </r>
  <r>
    <x v="2"/>
    <s v="US"/>
    <s v="USD"/>
    <n v="1420081143"/>
    <n v="1417489143"/>
    <b v="1"/>
    <n v="4"/>
    <n v="9.5"/>
    <b v="0"/>
    <s v="theater/plays"/>
    <n v="3.7999999999999999E-2"/>
    <x v="3850"/>
    <d v="2015-01-01T02:59:03"/>
    <x v="1"/>
    <s v="plays"/>
  </r>
  <r>
    <x v="2"/>
    <s v="GB"/>
    <s v="GBP"/>
    <n v="1437129179"/>
    <n v="1434537179"/>
    <b v="1"/>
    <n v="24"/>
    <n v="35.5"/>
    <b v="0"/>
    <s v="theater/plays"/>
    <n v="0.34079999999999999"/>
    <x v="3851"/>
    <d v="2015-07-17T10:32:59"/>
    <x v="1"/>
    <s v="plays"/>
  </r>
  <r>
    <x v="2"/>
    <s v="US"/>
    <s v="USD"/>
    <n v="1427427276"/>
    <n v="1425270876"/>
    <b v="0"/>
    <n v="2"/>
    <n v="10"/>
    <b v="0"/>
    <s v="theater/plays"/>
    <n v="2E-3"/>
    <x v="3852"/>
    <d v="2015-03-27T03:34:36"/>
    <x v="1"/>
    <s v="plays"/>
  </r>
  <r>
    <x v="2"/>
    <s v="US"/>
    <s v="USD"/>
    <n v="1409602178"/>
    <n v="1406578178"/>
    <b v="0"/>
    <n v="2"/>
    <n v="13"/>
    <b v="0"/>
    <s v="theater/plays"/>
    <n v="2.5999999999999998E-4"/>
    <x v="3853"/>
    <d v="2014-09-01T20:09:38"/>
    <x v="1"/>
    <s v="plays"/>
  </r>
  <r>
    <x v="2"/>
    <s v="US"/>
    <s v="USD"/>
    <n v="1431206058"/>
    <n v="1428614058"/>
    <b v="0"/>
    <n v="20"/>
    <n v="89.4"/>
    <b v="0"/>
    <s v="theater/plays"/>
    <n v="0.16254545454545455"/>
    <x v="3854"/>
    <d v="2015-05-09T21:14:18"/>
    <x v="1"/>
    <s v="plays"/>
  </r>
  <r>
    <x v="2"/>
    <s v="US"/>
    <s v="USD"/>
    <n v="1427408271"/>
    <n v="1424819871"/>
    <b v="0"/>
    <n v="1"/>
    <n v="25"/>
    <b v="0"/>
    <s v="theater/plays"/>
    <n v="2.5000000000000001E-2"/>
    <x v="3855"/>
    <d v="2015-03-26T22:17:51"/>
    <x v="1"/>
    <s v="plays"/>
  </r>
  <r>
    <x v="2"/>
    <s v="US"/>
    <s v="USD"/>
    <n v="1425833403"/>
    <n v="1423245003"/>
    <b v="0"/>
    <n v="1"/>
    <n v="1"/>
    <b v="0"/>
    <s v="theater/plays"/>
    <n v="2.0000000000000001E-4"/>
    <x v="3856"/>
    <d v="2015-03-08T16:50:03"/>
    <x v="1"/>
    <s v="plays"/>
  </r>
  <r>
    <x v="2"/>
    <s v="US"/>
    <s v="USD"/>
    <n v="1406913120"/>
    <n v="1404927690"/>
    <b v="0"/>
    <n v="4"/>
    <n v="65"/>
    <b v="0"/>
    <s v="theater/plays"/>
    <n v="5.1999999999999998E-2"/>
    <x v="3857"/>
    <d v="2014-08-01T17:12:00"/>
    <x v="1"/>
    <s v="plays"/>
  </r>
  <r>
    <x v="2"/>
    <s v="GB"/>
    <s v="GBP"/>
    <n v="1432328400"/>
    <n v="1430734844"/>
    <b v="0"/>
    <n v="1"/>
    <n v="10"/>
    <b v="0"/>
    <s v="theater/plays"/>
    <n v="0.02"/>
    <x v="3858"/>
    <d v="2015-05-22T21:00:00"/>
    <x v="1"/>
    <s v="plays"/>
  </r>
  <r>
    <x v="2"/>
    <s v="US"/>
    <s v="USD"/>
    <n v="1403730000"/>
    <n v="1401485207"/>
    <b v="0"/>
    <n v="1"/>
    <n v="1"/>
    <b v="0"/>
    <s v="theater/plays"/>
    <n v="4.0000000000000002E-4"/>
    <x v="3859"/>
    <d v="2014-06-25T21:00:00"/>
    <x v="1"/>
    <s v="plays"/>
  </r>
  <r>
    <x v="2"/>
    <s v="US"/>
    <s v="USD"/>
    <n v="1407858710"/>
    <n v="1405266710"/>
    <b v="0"/>
    <n v="13"/>
    <n v="81.538461538461533"/>
    <b v="0"/>
    <s v="theater/plays"/>
    <n v="0.17666666666666667"/>
    <x v="3860"/>
    <d v="2014-08-12T15:51:50"/>
    <x v="1"/>
    <s v="plays"/>
  </r>
  <r>
    <x v="2"/>
    <s v="US"/>
    <s v="USD"/>
    <n v="1415828820"/>
    <n v="1412258977"/>
    <b v="0"/>
    <n v="1"/>
    <n v="100"/>
    <b v="0"/>
    <s v="theater/plays"/>
    <n v="0.05"/>
    <x v="3861"/>
    <d v="2014-11-12T21:47:00"/>
    <x v="1"/>
    <s v="plays"/>
  </r>
  <r>
    <x v="2"/>
    <s v="US"/>
    <s v="USD"/>
    <n v="1473699540"/>
    <n v="1472451356"/>
    <b v="0"/>
    <n v="1"/>
    <n v="1"/>
    <b v="0"/>
    <s v="theater/plays"/>
    <n v="1.3333333333333334E-4"/>
    <x v="3862"/>
    <d v="2016-09-12T16:59:00"/>
    <x v="1"/>
    <s v="plays"/>
  </r>
  <r>
    <x v="2"/>
    <s v="US"/>
    <s v="USD"/>
    <n v="1446739905"/>
    <n v="1441552305"/>
    <b v="0"/>
    <n v="0"/>
    <s v=""/>
    <b v="0"/>
    <s v="theater/plays"/>
    <n v="0"/>
    <x v="3863"/>
    <d v="2015-11-05T16:11:45"/>
    <x v="1"/>
    <s v="plays"/>
  </r>
  <r>
    <x v="2"/>
    <s v="US"/>
    <s v="USD"/>
    <n v="1447799054"/>
    <n v="1445203454"/>
    <b v="0"/>
    <n v="3"/>
    <n v="20"/>
    <b v="0"/>
    <s v="theater/plays"/>
    <n v="1.2E-2"/>
    <x v="3864"/>
    <d v="2015-11-17T22:24:14"/>
    <x v="1"/>
    <s v="plays"/>
  </r>
  <r>
    <x v="2"/>
    <s v="CA"/>
    <s v="CAD"/>
    <n v="1409376600"/>
    <n v="1405957098"/>
    <b v="0"/>
    <n v="14"/>
    <n v="46.428571428571431"/>
    <b v="0"/>
    <s v="theater/plays"/>
    <n v="0.26937422295897223"/>
    <x v="3865"/>
    <d v="2014-08-30T05:30:00"/>
    <x v="1"/>
    <s v="plays"/>
  </r>
  <r>
    <x v="2"/>
    <s v="US"/>
    <s v="USD"/>
    <n v="1458703740"/>
    <n v="1454453021"/>
    <b v="0"/>
    <n v="2"/>
    <n v="5.5"/>
    <b v="0"/>
    <s v="theater/plays"/>
    <n v="5.4999999999999997E-3"/>
    <x v="3866"/>
    <d v="2016-03-23T03:29:00"/>
    <x v="1"/>
    <s v="plays"/>
  </r>
  <r>
    <x v="2"/>
    <s v="US"/>
    <s v="USD"/>
    <n v="1466278339"/>
    <n v="1463686339"/>
    <b v="0"/>
    <n v="5"/>
    <n v="50.2"/>
    <b v="0"/>
    <s v="theater/plays"/>
    <n v="0.1255"/>
    <x v="3867"/>
    <d v="2016-06-18T19:32:19"/>
    <x v="1"/>
    <s v="plays"/>
  </r>
  <r>
    <x v="1"/>
    <s v="GB"/>
    <s v="GBP"/>
    <n v="1410191405"/>
    <n v="1408031405"/>
    <b v="0"/>
    <n v="1"/>
    <n v="10"/>
    <b v="0"/>
    <s v="theater/musical"/>
    <n v="2E-3"/>
    <x v="3868"/>
    <d v="2014-09-08T15:50:05"/>
    <x v="1"/>
    <s v="musical"/>
  </r>
  <r>
    <x v="1"/>
    <s v="US"/>
    <s v="USD"/>
    <n v="1426302660"/>
    <n v="1423761792"/>
    <b v="0"/>
    <n v="15"/>
    <n v="30.133333333333333"/>
    <b v="0"/>
    <s v="theater/musical"/>
    <n v="3.44748684310884E-2"/>
    <x v="3869"/>
    <d v="2015-03-14T03:11:00"/>
    <x v="1"/>
    <s v="musical"/>
  </r>
  <r>
    <x v="1"/>
    <s v="US"/>
    <s v="USD"/>
    <n v="1404360478"/>
    <n v="1401768478"/>
    <b v="0"/>
    <n v="10"/>
    <n v="150"/>
    <b v="0"/>
    <s v="theater/musical"/>
    <n v="0.15"/>
    <x v="3870"/>
    <d v="2014-07-03T04:07:58"/>
    <x v="1"/>
    <s v="musical"/>
  </r>
  <r>
    <x v="1"/>
    <s v="US"/>
    <s v="USD"/>
    <n v="1490809450"/>
    <n v="1485629050"/>
    <b v="0"/>
    <n v="3"/>
    <n v="13.333333333333334"/>
    <b v="0"/>
    <s v="theater/musical"/>
    <n v="2.6666666666666668E-2"/>
    <x v="3871"/>
    <d v="2017-03-29T17:44:10"/>
    <x v="1"/>
    <s v="musical"/>
  </r>
  <r>
    <x v="1"/>
    <s v="US"/>
    <s v="USD"/>
    <n v="1439522996"/>
    <n v="1435202996"/>
    <b v="0"/>
    <n v="0"/>
    <s v=""/>
    <b v="0"/>
    <s v="theater/musical"/>
    <n v="0"/>
    <x v="3872"/>
    <d v="2015-08-14T03:29:56"/>
    <x v="1"/>
    <s v="musical"/>
  </r>
  <r>
    <x v="1"/>
    <s v="US"/>
    <s v="USD"/>
    <n v="1444322535"/>
    <n v="1441730535"/>
    <b v="0"/>
    <n v="0"/>
    <s v=""/>
    <b v="0"/>
    <s v="theater/musical"/>
    <n v="0"/>
    <x v="3873"/>
    <d v="2015-10-08T16:42:15"/>
    <x v="1"/>
    <s v="musical"/>
  </r>
  <r>
    <x v="1"/>
    <s v="NZ"/>
    <s v="NZD"/>
    <n v="1422061200"/>
    <n v="1420244622"/>
    <b v="0"/>
    <n v="0"/>
    <s v=""/>
    <b v="0"/>
    <s v="theater/musical"/>
    <n v="0"/>
    <x v="3874"/>
    <d v="2015-01-24T01:00:00"/>
    <x v="1"/>
    <s v="musical"/>
  </r>
  <r>
    <x v="1"/>
    <s v="DK"/>
    <s v="DKK"/>
    <n v="1472896800"/>
    <n v="1472804365"/>
    <b v="0"/>
    <n v="0"/>
    <s v=""/>
    <b v="0"/>
    <s v="theater/musical"/>
    <n v="0"/>
    <x v="3875"/>
    <d v="2016-09-03T10:00:00"/>
    <x v="1"/>
    <s v="musical"/>
  </r>
  <r>
    <x v="1"/>
    <s v="GB"/>
    <s v="GBP"/>
    <n v="1454425128"/>
    <n v="1451833128"/>
    <b v="0"/>
    <n v="46"/>
    <n v="44.760869565217391"/>
    <b v="0"/>
    <s v="theater/musical"/>
    <n v="0.52794871794871789"/>
    <x v="3876"/>
    <d v="2016-02-02T14:58:48"/>
    <x v="1"/>
    <s v="musical"/>
  </r>
  <r>
    <x v="1"/>
    <s v="US"/>
    <s v="USD"/>
    <n v="1481213752"/>
    <n v="1478621752"/>
    <b v="0"/>
    <n v="14"/>
    <n v="88.642857142857139"/>
    <b v="0"/>
    <s v="theater/musical"/>
    <n v="4.9639999999999997E-2"/>
    <x v="3877"/>
    <d v="2016-12-08T16:15:52"/>
    <x v="1"/>
    <s v="musical"/>
  </r>
  <r>
    <x v="1"/>
    <s v="US"/>
    <s v="USD"/>
    <n v="1435636740"/>
    <n v="1433014746"/>
    <b v="0"/>
    <n v="1"/>
    <n v="10"/>
    <b v="0"/>
    <s v="theater/musical"/>
    <n v="5.5555555555555556E-4"/>
    <x v="3878"/>
    <d v="2015-06-30T03:59:00"/>
    <x v="1"/>
    <s v="musical"/>
  </r>
  <r>
    <x v="1"/>
    <s v="GB"/>
    <s v="GBP"/>
    <n v="1422218396"/>
    <n v="1419626396"/>
    <b v="0"/>
    <n v="0"/>
    <s v=""/>
    <b v="0"/>
    <s v="theater/musical"/>
    <n v="0"/>
    <x v="3879"/>
    <d v="2015-01-25T20:39:56"/>
    <x v="1"/>
    <s v="musical"/>
  </r>
  <r>
    <x v="1"/>
    <s v="GB"/>
    <s v="GBP"/>
    <n v="1406761200"/>
    <n v="1403724820"/>
    <b v="0"/>
    <n v="17"/>
    <n v="57.647058823529413"/>
    <b v="0"/>
    <s v="theater/musical"/>
    <n v="0.13066666666666665"/>
    <x v="3880"/>
    <d v="2014-07-30T23:00:00"/>
    <x v="1"/>
    <s v="musical"/>
  </r>
  <r>
    <x v="1"/>
    <s v="US"/>
    <s v="USD"/>
    <n v="1487550399"/>
    <n v="1484958399"/>
    <b v="0"/>
    <n v="1"/>
    <n v="25"/>
    <b v="0"/>
    <s v="theater/musical"/>
    <n v="0.05"/>
    <x v="3881"/>
    <d v="2017-02-20T00:26:39"/>
    <x v="1"/>
    <s v="musical"/>
  </r>
  <r>
    <x v="1"/>
    <s v="AU"/>
    <s v="AUD"/>
    <n v="1454281380"/>
    <n v="1451950570"/>
    <b v="0"/>
    <n v="0"/>
    <s v=""/>
    <b v="0"/>
    <s v="theater/musical"/>
    <n v="0"/>
    <x v="3882"/>
    <d v="2016-01-31T23:03:00"/>
    <x v="1"/>
    <s v="musical"/>
  </r>
  <r>
    <x v="1"/>
    <s v="GB"/>
    <s v="GBP"/>
    <n v="1409668069"/>
    <n v="1407076069"/>
    <b v="0"/>
    <n v="0"/>
    <s v=""/>
    <b v="0"/>
    <s v="theater/musical"/>
    <n v="0"/>
    <x v="3883"/>
    <d v="2014-09-02T14:27:49"/>
    <x v="1"/>
    <s v="musical"/>
  </r>
  <r>
    <x v="1"/>
    <s v="US"/>
    <s v="USD"/>
    <n v="1427479192"/>
    <n v="1425322792"/>
    <b v="0"/>
    <n v="0"/>
    <s v=""/>
    <b v="0"/>
    <s v="theater/musical"/>
    <n v="0"/>
    <x v="3884"/>
    <d v="2015-03-27T17:59:52"/>
    <x v="1"/>
    <s v="musical"/>
  </r>
  <r>
    <x v="1"/>
    <s v="US"/>
    <s v="USD"/>
    <n v="1462834191"/>
    <n v="1460242191"/>
    <b v="0"/>
    <n v="0"/>
    <s v=""/>
    <b v="0"/>
    <s v="theater/musical"/>
    <n v="0"/>
    <x v="3885"/>
    <d v="2016-05-09T22:49:51"/>
    <x v="1"/>
    <s v="musical"/>
  </r>
  <r>
    <x v="1"/>
    <s v="AU"/>
    <s v="AUD"/>
    <n v="1418275702"/>
    <n v="1415683702"/>
    <b v="0"/>
    <n v="0"/>
    <s v=""/>
    <b v="0"/>
    <s v="theater/musical"/>
    <n v="0"/>
    <x v="3886"/>
    <d v="2014-12-11T05:28:22"/>
    <x v="1"/>
    <s v="musical"/>
  </r>
  <r>
    <x v="1"/>
    <s v="US"/>
    <s v="USD"/>
    <n v="1430517600"/>
    <n v="1426538129"/>
    <b v="0"/>
    <n v="2"/>
    <n v="17.5"/>
    <b v="0"/>
    <s v="theater/musical"/>
    <n v="1.7500000000000002E-2"/>
    <x v="3887"/>
    <d v="2015-05-01T22:00:00"/>
    <x v="1"/>
    <s v="musical"/>
  </r>
  <r>
    <x v="2"/>
    <s v="GB"/>
    <s v="GBP"/>
    <n v="1488114358"/>
    <n v="1485522358"/>
    <b v="0"/>
    <n v="14"/>
    <n v="38.714285714285715"/>
    <b v="0"/>
    <s v="theater/plays"/>
    <n v="0.27100000000000002"/>
    <x v="3888"/>
    <d v="2017-02-26T13:05:58"/>
    <x v="1"/>
    <s v="plays"/>
  </r>
  <r>
    <x v="2"/>
    <s v="US"/>
    <s v="USD"/>
    <n v="1420413960"/>
    <n v="1417651630"/>
    <b v="0"/>
    <n v="9"/>
    <n v="13.111111111111111"/>
    <b v="0"/>
    <s v="theater/plays"/>
    <n v="1.4749999999999999E-2"/>
    <x v="3889"/>
    <d v="2015-01-04T23:26:00"/>
    <x v="1"/>
    <s v="plays"/>
  </r>
  <r>
    <x v="2"/>
    <s v="US"/>
    <s v="USD"/>
    <n v="1439662344"/>
    <n v="1434478344"/>
    <b v="0"/>
    <n v="8"/>
    <n v="315.5"/>
    <b v="0"/>
    <s v="theater/plays"/>
    <n v="0.16826666666666668"/>
    <x v="3890"/>
    <d v="2015-08-15T18:12:24"/>
    <x v="1"/>
    <s v="plays"/>
  </r>
  <r>
    <x v="2"/>
    <s v="US"/>
    <s v="USD"/>
    <n v="1427086740"/>
    <n v="1424488244"/>
    <b v="0"/>
    <n v="7"/>
    <n v="37.142857142857146"/>
    <b v="0"/>
    <s v="theater/plays"/>
    <n v="0.32500000000000001"/>
    <x v="3891"/>
    <d v="2015-03-23T04:59:00"/>
    <x v="1"/>
    <s v="plays"/>
  </r>
  <r>
    <x v="2"/>
    <s v="US"/>
    <s v="USD"/>
    <n v="1408863600"/>
    <n v="1408203557"/>
    <b v="0"/>
    <n v="0"/>
    <s v=""/>
    <b v="0"/>
    <s v="theater/plays"/>
    <n v="0"/>
    <x v="3892"/>
    <d v="2014-08-24T07:00:00"/>
    <x v="1"/>
    <s v="plays"/>
  </r>
  <r>
    <x v="2"/>
    <s v="US"/>
    <s v="USD"/>
    <n v="1404194400"/>
    <n v="1400600840"/>
    <b v="0"/>
    <n v="84"/>
    <n v="128.27380952380952"/>
    <b v="0"/>
    <s v="theater/plays"/>
    <n v="0.2155"/>
    <x v="3893"/>
    <d v="2014-07-01T06:00:00"/>
    <x v="1"/>
    <s v="plays"/>
  </r>
  <r>
    <x v="2"/>
    <s v="US"/>
    <s v="USD"/>
    <n v="1481000340"/>
    <n v="1478386812"/>
    <b v="0"/>
    <n v="11"/>
    <n v="47.272727272727273"/>
    <b v="0"/>
    <s v="theater/plays"/>
    <n v="3.4666666666666665E-2"/>
    <x v="3894"/>
    <d v="2016-12-06T04:59:00"/>
    <x v="1"/>
    <s v="plays"/>
  </r>
  <r>
    <x v="2"/>
    <s v="US"/>
    <s v="USD"/>
    <n v="1425103218"/>
    <n v="1422424818"/>
    <b v="0"/>
    <n v="1"/>
    <n v="50"/>
    <b v="0"/>
    <s v="theater/plays"/>
    <n v="0.05"/>
    <x v="3895"/>
    <d v="2015-02-28T06:00:18"/>
    <x v="1"/>
    <s v="plays"/>
  </r>
  <r>
    <x v="2"/>
    <s v="US"/>
    <s v="USD"/>
    <n v="1402979778"/>
    <n v="1401770178"/>
    <b v="0"/>
    <n v="4"/>
    <n v="42.5"/>
    <b v="0"/>
    <s v="theater/plays"/>
    <n v="0.10625"/>
    <x v="3896"/>
    <d v="2014-06-17T04:36:18"/>
    <x v="1"/>
    <s v="plays"/>
  </r>
  <r>
    <x v="2"/>
    <s v="NZ"/>
    <s v="NZD"/>
    <n v="1420750683"/>
    <n v="1418158683"/>
    <b v="0"/>
    <n v="10"/>
    <n v="44"/>
    <b v="0"/>
    <s v="theater/plays"/>
    <n v="0.17599999999999999"/>
    <x v="3897"/>
    <d v="2015-01-08T20:58:03"/>
    <x v="1"/>
    <s v="plays"/>
  </r>
  <r>
    <x v="2"/>
    <s v="GB"/>
    <s v="GBP"/>
    <n v="1439827200"/>
    <n v="1436355270"/>
    <b v="0"/>
    <n v="16"/>
    <n v="50.875"/>
    <b v="0"/>
    <s v="theater/plays"/>
    <n v="0.3256"/>
    <x v="3898"/>
    <d v="2015-08-17T16:00:00"/>
    <x v="1"/>
    <s v="plays"/>
  </r>
  <r>
    <x v="2"/>
    <s v="US"/>
    <s v="USD"/>
    <n v="1407868561"/>
    <n v="1406140561"/>
    <b v="0"/>
    <n v="2"/>
    <n v="62.5"/>
    <b v="0"/>
    <s v="theater/plays"/>
    <n v="1.2500000000000001E-2"/>
    <x v="3899"/>
    <d v="2014-08-12T18:36:01"/>
    <x v="1"/>
    <s v="plays"/>
  </r>
  <r>
    <x v="2"/>
    <s v="US"/>
    <s v="USD"/>
    <n v="1433988791"/>
    <n v="1431396791"/>
    <b v="0"/>
    <n v="5"/>
    <n v="27"/>
    <b v="0"/>
    <s v="theater/plays"/>
    <n v="5.3999999999999999E-2"/>
    <x v="3900"/>
    <d v="2015-06-11T02:13:11"/>
    <x v="1"/>
    <s v="plays"/>
  </r>
  <r>
    <x v="2"/>
    <s v="US"/>
    <s v="USD"/>
    <n v="1450554599"/>
    <n v="1447098599"/>
    <b v="0"/>
    <n v="1"/>
    <n v="25"/>
    <b v="0"/>
    <s v="theater/plays"/>
    <n v="8.3333333333333332E-3"/>
    <x v="3901"/>
    <d v="2015-12-19T19:49:59"/>
    <x v="1"/>
    <s v="plays"/>
  </r>
  <r>
    <x v="2"/>
    <s v="GB"/>
    <s v="GBP"/>
    <n v="1479125642"/>
    <n v="1476962042"/>
    <b v="0"/>
    <n v="31"/>
    <n v="47.258064516129032"/>
    <b v="0"/>
    <s v="theater/plays"/>
    <n v="0.48833333333333334"/>
    <x v="3902"/>
    <d v="2016-11-14T12:14:02"/>
    <x v="1"/>
    <s v="plays"/>
  </r>
  <r>
    <x v="2"/>
    <s v="US"/>
    <s v="USD"/>
    <n v="1439581080"/>
    <n v="1435709765"/>
    <b v="0"/>
    <n v="0"/>
    <s v=""/>
    <b v="0"/>
    <s v="theater/plays"/>
    <n v="0"/>
    <x v="3903"/>
    <d v="2015-08-14T19:38:00"/>
    <x v="1"/>
    <s v="plays"/>
  </r>
  <r>
    <x v="2"/>
    <s v="US"/>
    <s v="USD"/>
    <n v="1429074240"/>
    <n v="1427866200"/>
    <b v="0"/>
    <n v="2"/>
    <n v="1.5"/>
    <b v="0"/>
    <s v="theater/plays"/>
    <n v="2.9999999999999997E-4"/>
    <x v="3904"/>
    <d v="2015-04-15T05:04:00"/>
    <x v="1"/>
    <s v="plays"/>
  </r>
  <r>
    <x v="2"/>
    <s v="GB"/>
    <s v="GBP"/>
    <n v="1434063600"/>
    <n v="1430405903"/>
    <b v="0"/>
    <n v="7"/>
    <n v="24.714285714285715"/>
    <b v="0"/>
    <s v="theater/plays"/>
    <n v="0.11533333333333333"/>
    <x v="3905"/>
    <d v="2015-06-11T23:00:00"/>
    <x v="1"/>
    <s v="plays"/>
  </r>
  <r>
    <x v="2"/>
    <s v="GB"/>
    <s v="GBP"/>
    <n v="1435325100"/>
    <n v="1432072893"/>
    <b v="0"/>
    <n v="16"/>
    <n v="63.125"/>
    <b v="0"/>
    <s v="theater/plays"/>
    <n v="0.67333333333333334"/>
    <x v="3906"/>
    <d v="2015-06-26T13:25:00"/>
    <x v="1"/>
    <s v="plays"/>
  </r>
  <r>
    <x v="2"/>
    <s v="US"/>
    <s v="USD"/>
    <n v="1414354080"/>
    <n v="1411587606"/>
    <b v="0"/>
    <n v="4"/>
    <n v="38.25"/>
    <b v="0"/>
    <s v="theater/plays"/>
    <n v="0.153"/>
    <x v="3907"/>
    <d v="2014-10-26T20:08:00"/>
    <x v="1"/>
    <s v="plays"/>
  </r>
  <r>
    <x v="2"/>
    <s v="US"/>
    <s v="USD"/>
    <n v="1406603696"/>
    <n v="1405307696"/>
    <b v="0"/>
    <n v="4"/>
    <n v="16.25"/>
    <b v="0"/>
    <s v="theater/plays"/>
    <n v="8.666666666666667E-2"/>
    <x v="3908"/>
    <d v="2014-07-29T03:14:56"/>
    <x v="1"/>
    <s v="plays"/>
  </r>
  <r>
    <x v="2"/>
    <s v="US"/>
    <s v="USD"/>
    <n v="1410424642"/>
    <n v="1407832642"/>
    <b v="0"/>
    <n v="4"/>
    <n v="33.75"/>
    <b v="0"/>
    <s v="theater/plays"/>
    <n v="2.2499999999999998E-3"/>
    <x v="3909"/>
    <d v="2014-09-11T08:37:22"/>
    <x v="1"/>
    <s v="plays"/>
  </r>
  <r>
    <x v="2"/>
    <s v="US"/>
    <s v="USD"/>
    <n v="1441649397"/>
    <n v="1439057397"/>
    <b v="0"/>
    <n v="3"/>
    <n v="61.666666666666664"/>
    <b v="0"/>
    <s v="theater/plays"/>
    <n v="3.0833333333333334E-2"/>
    <x v="3910"/>
    <d v="2015-09-07T18:09:57"/>
    <x v="1"/>
    <s v="plays"/>
  </r>
  <r>
    <x v="2"/>
    <s v="US"/>
    <s v="USD"/>
    <n v="1417033777"/>
    <n v="1414438177"/>
    <b v="0"/>
    <n v="36"/>
    <n v="83.138888888888886"/>
    <b v="0"/>
    <s v="theater/plays"/>
    <n v="0.37412499999999999"/>
    <x v="3911"/>
    <d v="2014-11-26T20:29:37"/>
    <x v="1"/>
    <s v="plays"/>
  </r>
  <r>
    <x v="2"/>
    <s v="US"/>
    <s v="USD"/>
    <n v="1429936500"/>
    <n v="1424759330"/>
    <b v="0"/>
    <n v="1"/>
    <n v="1"/>
    <b v="0"/>
    <s v="theater/plays"/>
    <n v="6.666666666666667E-5"/>
    <x v="3912"/>
    <d v="2015-04-25T04:35:00"/>
    <x v="1"/>
    <s v="plays"/>
  </r>
  <r>
    <x v="2"/>
    <s v="US"/>
    <s v="USD"/>
    <n v="1448863449"/>
    <n v="1446267849"/>
    <b v="0"/>
    <n v="7"/>
    <n v="142.85714285714286"/>
    <b v="0"/>
    <s v="theater/plays"/>
    <n v="0.1"/>
    <x v="3913"/>
    <d v="2015-11-30T06:04:09"/>
    <x v="1"/>
    <s v="plays"/>
  </r>
  <r>
    <x v="2"/>
    <s v="GB"/>
    <s v="GBP"/>
    <n v="1431298740"/>
    <n v="1429558756"/>
    <b v="0"/>
    <n v="27"/>
    <n v="33.666666666666664"/>
    <b v="0"/>
    <s v="theater/plays"/>
    <n v="0.36359999999999998"/>
    <x v="3914"/>
    <d v="2015-05-10T22:59:00"/>
    <x v="1"/>
    <s v="plays"/>
  </r>
  <r>
    <x v="2"/>
    <s v="GB"/>
    <s v="GBP"/>
    <n v="1464824309"/>
    <n v="1462232309"/>
    <b v="0"/>
    <n v="1"/>
    <n v="5"/>
    <b v="0"/>
    <s v="theater/plays"/>
    <n v="3.3333333333333335E-3"/>
    <x v="3915"/>
    <d v="2016-06-01T23:38:29"/>
    <x v="1"/>
    <s v="plays"/>
  </r>
  <r>
    <x v="2"/>
    <s v="DK"/>
    <s v="DKK"/>
    <n v="1464952752"/>
    <n v="1462360752"/>
    <b v="0"/>
    <n v="0"/>
    <s v=""/>
    <b v="0"/>
    <s v="theater/plays"/>
    <n v="0"/>
    <x v="3916"/>
    <d v="2016-06-03T11:19:12"/>
    <x v="1"/>
    <s v="plays"/>
  </r>
  <r>
    <x v="2"/>
    <s v="GB"/>
    <s v="GBP"/>
    <n v="1410439161"/>
    <n v="1407847161"/>
    <b v="0"/>
    <n v="1"/>
    <n v="10"/>
    <b v="0"/>
    <s v="theater/plays"/>
    <n v="2.8571428571428571E-3"/>
    <x v="3917"/>
    <d v="2014-09-11T12:39:21"/>
    <x v="1"/>
    <s v="plays"/>
  </r>
  <r>
    <x v="2"/>
    <s v="GB"/>
    <s v="GBP"/>
    <n v="1407168000"/>
    <n v="1406131023"/>
    <b v="0"/>
    <n v="3"/>
    <n v="40"/>
    <b v="0"/>
    <s v="theater/plays"/>
    <n v="2E-3"/>
    <x v="3918"/>
    <d v="2014-08-04T16:00:00"/>
    <x v="1"/>
    <s v="plays"/>
  </r>
  <r>
    <x v="2"/>
    <s v="GB"/>
    <s v="GBP"/>
    <n v="1453075200"/>
    <n v="1450628773"/>
    <b v="0"/>
    <n v="3"/>
    <n v="30"/>
    <b v="0"/>
    <s v="theater/plays"/>
    <n v="1.7999999999999999E-2"/>
    <x v="3919"/>
    <d v="2016-01-18T00:00:00"/>
    <x v="1"/>
    <s v="plays"/>
  </r>
  <r>
    <x v="2"/>
    <s v="GB"/>
    <s v="GBP"/>
    <n v="1479032260"/>
    <n v="1476436660"/>
    <b v="0"/>
    <n v="3"/>
    <n v="45"/>
    <b v="0"/>
    <s v="theater/plays"/>
    <n v="5.3999999999999999E-2"/>
    <x v="3920"/>
    <d v="2016-11-13T10:17:40"/>
    <x v="1"/>
    <s v="plays"/>
  </r>
  <r>
    <x v="2"/>
    <s v="GB"/>
    <s v="GBP"/>
    <n v="1414346400"/>
    <n v="1413291655"/>
    <b v="0"/>
    <n v="0"/>
    <s v=""/>
    <b v="0"/>
    <s v="theater/plays"/>
    <n v="0"/>
    <x v="3921"/>
    <d v="2014-10-26T18:00:00"/>
    <x v="1"/>
    <s v="plays"/>
  </r>
  <r>
    <x v="2"/>
    <s v="US"/>
    <s v="USD"/>
    <n v="1425337200"/>
    <n v="1421432810"/>
    <b v="0"/>
    <n v="6"/>
    <n v="10.166666666666666"/>
    <b v="0"/>
    <s v="theater/plays"/>
    <n v="8.1333333333333327E-2"/>
    <x v="3922"/>
    <d v="2015-03-02T23:00:00"/>
    <x v="1"/>
    <s v="plays"/>
  </r>
  <r>
    <x v="2"/>
    <s v="GB"/>
    <s v="GBP"/>
    <n v="1428622271"/>
    <n v="1426203071"/>
    <b v="0"/>
    <n v="17"/>
    <n v="81.411764705882348"/>
    <b v="0"/>
    <s v="theater/plays"/>
    <n v="0.12034782608695652"/>
    <x v="3923"/>
    <d v="2015-04-09T23:31:11"/>
    <x v="1"/>
    <s v="plays"/>
  </r>
  <r>
    <x v="2"/>
    <s v="US"/>
    <s v="USD"/>
    <n v="1403823722"/>
    <n v="1401231722"/>
    <b v="0"/>
    <n v="40"/>
    <n v="57.25"/>
    <b v="0"/>
    <s v="theater/plays"/>
    <n v="0.15266666666666667"/>
    <x v="3924"/>
    <d v="2014-06-26T23:02:02"/>
    <x v="1"/>
    <s v="plays"/>
  </r>
  <r>
    <x v="2"/>
    <s v="US"/>
    <s v="USD"/>
    <n v="1406753639"/>
    <n v="1404161639"/>
    <b v="0"/>
    <n v="3"/>
    <n v="5"/>
    <b v="0"/>
    <s v="theater/plays"/>
    <n v="0.1"/>
    <x v="3925"/>
    <d v="2014-07-30T20:53:59"/>
    <x v="1"/>
    <s v="plays"/>
  </r>
  <r>
    <x v="2"/>
    <s v="AU"/>
    <s v="AUD"/>
    <n v="1419645748"/>
    <n v="1417053748"/>
    <b v="0"/>
    <n v="1"/>
    <n v="15"/>
    <b v="0"/>
    <s v="theater/plays"/>
    <n v="3.0000000000000001E-3"/>
    <x v="3926"/>
    <d v="2014-12-27T02:02:28"/>
    <x v="1"/>
    <s v="plays"/>
  </r>
  <r>
    <x v="2"/>
    <s v="GB"/>
    <s v="GBP"/>
    <n v="1407565504"/>
    <n v="1404973504"/>
    <b v="0"/>
    <n v="2"/>
    <n v="12.5"/>
    <b v="0"/>
    <s v="theater/plays"/>
    <n v="0.01"/>
    <x v="3927"/>
    <d v="2014-08-09T06:25:04"/>
    <x v="1"/>
    <s v="plays"/>
  </r>
  <r>
    <x v="2"/>
    <s v="US"/>
    <s v="USD"/>
    <n v="1444971540"/>
    <n v="1442593427"/>
    <b v="0"/>
    <n v="7"/>
    <n v="93"/>
    <b v="0"/>
    <s v="theater/plays"/>
    <n v="0.13020000000000001"/>
    <x v="3928"/>
    <d v="2015-10-16T04:59:00"/>
    <x v="1"/>
    <s v="plays"/>
  </r>
  <r>
    <x v="2"/>
    <s v="US"/>
    <s v="USD"/>
    <n v="1474228265"/>
    <n v="1471636265"/>
    <b v="0"/>
    <n v="14"/>
    <n v="32.357142857142854"/>
    <b v="0"/>
    <s v="theater/plays"/>
    <n v="2.265E-2"/>
    <x v="3929"/>
    <d v="2016-09-18T19:51:05"/>
    <x v="1"/>
    <s v="plays"/>
  </r>
  <r>
    <x v="2"/>
    <s v="AU"/>
    <s v="AUD"/>
    <n v="1459490400"/>
    <n v="1457078868"/>
    <b v="0"/>
    <n v="0"/>
    <s v=""/>
    <b v="0"/>
    <s v="theater/plays"/>
    <n v="0"/>
    <x v="3930"/>
    <d v="2016-04-01T06:00:00"/>
    <x v="1"/>
    <s v="plays"/>
  </r>
  <r>
    <x v="2"/>
    <s v="US"/>
    <s v="USD"/>
    <n v="1441510707"/>
    <n v="1439350707"/>
    <b v="0"/>
    <n v="0"/>
    <s v=""/>
    <b v="0"/>
    <s v="theater/plays"/>
    <n v="0"/>
    <x v="3931"/>
    <d v="2015-09-06T03:38:27"/>
    <x v="1"/>
    <s v="plays"/>
  </r>
  <r>
    <x v="2"/>
    <s v="US"/>
    <s v="USD"/>
    <n v="1458097364"/>
    <n v="1455508964"/>
    <b v="0"/>
    <n v="1"/>
    <n v="1"/>
    <b v="0"/>
    <s v="theater/plays"/>
    <n v="8.3333333333333331E-5"/>
    <x v="3932"/>
    <d v="2016-03-16T03:02:44"/>
    <x v="1"/>
    <s v="plays"/>
  </r>
  <r>
    <x v="2"/>
    <s v="US"/>
    <s v="USD"/>
    <n v="1468716180"/>
    <n v="1466205262"/>
    <b v="0"/>
    <n v="12"/>
    <n v="91.833333333333329"/>
    <b v="0"/>
    <s v="theater/plays"/>
    <n v="0.15742857142857142"/>
    <x v="3933"/>
    <d v="2016-07-17T00:43:00"/>
    <x v="1"/>
    <s v="plays"/>
  </r>
  <r>
    <x v="2"/>
    <s v="US"/>
    <s v="USD"/>
    <n v="1443704400"/>
    <n v="1439827639"/>
    <b v="0"/>
    <n v="12"/>
    <n v="45.833333333333336"/>
    <b v="0"/>
    <s v="theater/plays"/>
    <n v="0.11"/>
    <x v="3934"/>
    <d v="2015-10-01T13:00:00"/>
    <x v="1"/>
    <s v="plays"/>
  </r>
  <r>
    <x v="2"/>
    <s v="GB"/>
    <s v="GBP"/>
    <n v="1443973546"/>
    <n v="1438789546"/>
    <b v="0"/>
    <n v="23"/>
    <n v="57.173913043478258"/>
    <b v="0"/>
    <s v="theater/plays"/>
    <n v="0.43833333333333335"/>
    <x v="3935"/>
    <d v="2015-10-04T15:45:46"/>
    <x v="1"/>
    <s v="plays"/>
  </r>
  <r>
    <x v="2"/>
    <s v="US"/>
    <s v="USD"/>
    <n v="1480576720"/>
    <n v="1477981120"/>
    <b v="0"/>
    <n v="0"/>
    <s v=""/>
    <b v="0"/>
    <s v="theater/plays"/>
    <n v="0"/>
    <x v="3936"/>
    <d v="2016-12-01T07:18:40"/>
    <x v="1"/>
    <s v="plays"/>
  </r>
  <r>
    <x v="2"/>
    <s v="US"/>
    <s v="USD"/>
    <n v="1468249760"/>
    <n v="1465830560"/>
    <b v="0"/>
    <n v="10"/>
    <n v="248.5"/>
    <b v="0"/>
    <s v="theater/plays"/>
    <n v="0.86135181975736563"/>
    <x v="3937"/>
    <d v="2016-07-11T15:09:20"/>
    <x v="1"/>
    <s v="plays"/>
  </r>
  <r>
    <x v="2"/>
    <s v="US"/>
    <s v="USD"/>
    <n v="1435441454"/>
    <n v="1432763054"/>
    <b v="0"/>
    <n v="5"/>
    <n v="79.400000000000006"/>
    <b v="0"/>
    <s v="theater/plays"/>
    <n v="0.12196620583717357"/>
    <x v="3938"/>
    <d v="2015-06-27T21:44:14"/>
    <x v="1"/>
    <s v="plays"/>
  </r>
  <r>
    <x v="2"/>
    <s v="AU"/>
    <s v="AUD"/>
    <n v="1412656200"/>
    <n v="1412328979"/>
    <b v="0"/>
    <n v="1"/>
    <n v="5"/>
    <b v="0"/>
    <s v="theater/plays"/>
    <n v="1E-3"/>
    <x v="3939"/>
    <d v="2014-10-07T04:30:00"/>
    <x v="1"/>
    <s v="plays"/>
  </r>
  <r>
    <x v="2"/>
    <s v="US"/>
    <s v="USD"/>
    <n v="1420199351"/>
    <n v="1416311351"/>
    <b v="0"/>
    <n v="2"/>
    <n v="5.5"/>
    <b v="0"/>
    <s v="theater/plays"/>
    <n v="2.2000000000000001E-3"/>
    <x v="3940"/>
    <d v="2015-01-02T11:49:11"/>
    <x v="1"/>
    <s v="plays"/>
  </r>
  <r>
    <x v="2"/>
    <s v="US"/>
    <s v="USD"/>
    <n v="1416877200"/>
    <n v="1414505137"/>
    <b v="0"/>
    <n v="2"/>
    <n v="25"/>
    <b v="0"/>
    <s v="theater/plays"/>
    <n v="9.0909090909090905E-3"/>
    <x v="3941"/>
    <d v="2014-11-25T01:00:00"/>
    <x v="1"/>
    <s v="plays"/>
  </r>
  <r>
    <x v="2"/>
    <s v="US"/>
    <s v="USD"/>
    <n v="1434490914"/>
    <n v="1429306914"/>
    <b v="0"/>
    <n v="0"/>
    <s v=""/>
    <b v="0"/>
    <s v="theater/plays"/>
    <n v="0"/>
    <x v="3942"/>
    <d v="2015-06-16T21:41:54"/>
    <x v="1"/>
    <s v="plays"/>
  </r>
  <r>
    <x v="2"/>
    <s v="US"/>
    <s v="USD"/>
    <n v="1446483000"/>
    <n v="1443811268"/>
    <b v="0"/>
    <n v="13"/>
    <n v="137.07692307692307"/>
    <b v="0"/>
    <s v="theater/plays"/>
    <n v="0.35639999999999999"/>
    <x v="3943"/>
    <d v="2015-11-02T16:50:00"/>
    <x v="1"/>
    <s v="plays"/>
  </r>
  <r>
    <x v="2"/>
    <s v="US"/>
    <s v="USD"/>
    <n v="1440690875"/>
    <n v="1438098875"/>
    <b v="0"/>
    <n v="0"/>
    <s v=""/>
    <b v="0"/>
    <s v="theater/plays"/>
    <n v="0"/>
    <x v="3944"/>
    <d v="2015-08-27T15:54:35"/>
    <x v="1"/>
    <s v="plays"/>
  </r>
  <r>
    <x v="2"/>
    <s v="US"/>
    <s v="USD"/>
    <n v="1431717268"/>
    <n v="1429125268"/>
    <b v="0"/>
    <n v="1"/>
    <n v="5"/>
    <b v="0"/>
    <s v="theater/plays"/>
    <n v="2.5000000000000001E-3"/>
    <x v="3945"/>
    <d v="2015-05-15T19:14:28"/>
    <x v="1"/>
    <s v="plays"/>
  </r>
  <r>
    <x v="2"/>
    <s v="US"/>
    <s v="USD"/>
    <n v="1425110400"/>
    <n v="1422388822"/>
    <b v="0"/>
    <n v="5"/>
    <n v="39"/>
    <b v="0"/>
    <s v="theater/plays"/>
    <n v="3.2500000000000001E-2"/>
    <x v="3946"/>
    <d v="2015-02-28T08:00:00"/>
    <x v="1"/>
    <s v="plays"/>
  </r>
  <r>
    <x v="2"/>
    <s v="US"/>
    <s v="USD"/>
    <n v="1475378744"/>
    <n v="1472786744"/>
    <b v="0"/>
    <n v="2"/>
    <n v="50.5"/>
    <b v="0"/>
    <s v="theater/plays"/>
    <n v="3.3666666666666664E-2"/>
    <x v="3947"/>
    <d v="2016-10-02T03:25:44"/>
    <x v="1"/>
    <s v="plays"/>
  </r>
  <r>
    <x v="2"/>
    <s v="AU"/>
    <s v="AUD"/>
    <n v="1410076123"/>
    <n v="1404892123"/>
    <b v="0"/>
    <n v="0"/>
    <s v=""/>
    <b v="0"/>
    <s v="theater/plays"/>
    <n v="0"/>
    <x v="3948"/>
    <d v="2014-09-07T07:48:43"/>
    <x v="1"/>
    <s v="plays"/>
  </r>
  <r>
    <x v="2"/>
    <s v="AU"/>
    <s v="AUD"/>
    <n v="1423623221"/>
    <n v="1421031221"/>
    <b v="0"/>
    <n v="32"/>
    <n v="49.28125"/>
    <b v="0"/>
    <s v="theater/plays"/>
    <n v="0.15770000000000001"/>
    <x v="3949"/>
    <d v="2015-02-11T02:53:41"/>
    <x v="1"/>
    <s v="plays"/>
  </r>
  <r>
    <x v="2"/>
    <s v="US"/>
    <s v="USD"/>
    <n v="1460140500"/>
    <n v="1457628680"/>
    <b v="0"/>
    <n v="1"/>
    <n v="25"/>
    <b v="0"/>
    <s v="theater/plays"/>
    <n v="6.2500000000000003E-3"/>
    <x v="3950"/>
    <d v="2016-04-08T18:35:00"/>
    <x v="1"/>
    <s v="plays"/>
  </r>
  <r>
    <x v="2"/>
    <s v="IE"/>
    <s v="EUR"/>
    <n v="1462301342"/>
    <n v="1457120942"/>
    <b v="0"/>
    <n v="1"/>
    <n v="1"/>
    <b v="0"/>
    <s v="theater/plays"/>
    <n v="5.0000000000000004E-6"/>
    <x v="3951"/>
    <d v="2016-05-03T18:49:02"/>
    <x v="1"/>
    <s v="plays"/>
  </r>
  <r>
    <x v="2"/>
    <s v="US"/>
    <s v="USD"/>
    <n v="1445885890"/>
    <n v="1440701890"/>
    <b v="0"/>
    <n v="1"/>
    <n v="25"/>
    <b v="0"/>
    <s v="theater/plays"/>
    <n v="9.6153846153846159E-4"/>
    <x v="3952"/>
    <d v="2015-10-26T18:58:10"/>
    <x v="1"/>
    <s v="plays"/>
  </r>
  <r>
    <x v="2"/>
    <s v="US"/>
    <s v="USD"/>
    <n v="1469834940"/>
    <n v="1467162586"/>
    <b v="0"/>
    <n v="0"/>
    <s v=""/>
    <b v="0"/>
    <s v="theater/plays"/>
    <n v="0"/>
    <x v="3953"/>
    <d v="2016-07-29T23:29:00"/>
    <x v="1"/>
    <s v="plays"/>
  </r>
  <r>
    <x v="2"/>
    <s v="CA"/>
    <s v="CAD"/>
    <n v="1405352264"/>
    <n v="1400168264"/>
    <b v="0"/>
    <n v="0"/>
    <s v=""/>
    <b v="0"/>
    <s v="theater/plays"/>
    <n v="0"/>
    <x v="3954"/>
    <d v="2014-07-14T15:37:44"/>
    <x v="1"/>
    <s v="plays"/>
  </r>
  <r>
    <x v="2"/>
    <s v="US"/>
    <s v="USD"/>
    <n v="1448745741"/>
    <n v="1446150141"/>
    <b v="0"/>
    <n v="8"/>
    <n v="53.125"/>
    <b v="0"/>
    <s v="theater/plays"/>
    <n v="0.24285714285714285"/>
    <x v="3955"/>
    <d v="2015-11-28T21:22:21"/>
    <x v="1"/>
    <s v="plays"/>
  </r>
  <r>
    <x v="2"/>
    <s v="US"/>
    <s v="USD"/>
    <n v="1461543600"/>
    <n v="1459203727"/>
    <b v="0"/>
    <n v="0"/>
    <s v=""/>
    <b v="0"/>
    <s v="theater/plays"/>
    <n v="0"/>
    <x v="3956"/>
    <d v="2016-04-25T00:20:00"/>
    <x v="1"/>
    <s v="plays"/>
  </r>
  <r>
    <x v="2"/>
    <s v="US"/>
    <s v="USD"/>
    <n v="1468020354"/>
    <n v="1464045954"/>
    <b v="0"/>
    <n v="1"/>
    <n v="7"/>
    <b v="0"/>
    <s v="theater/plays"/>
    <n v="2.5000000000000001E-4"/>
    <x v="3957"/>
    <d v="2016-07-08T23:25:54"/>
    <x v="1"/>
    <s v="plays"/>
  </r>
  <r>
    <x v="2"/>
    <s v="US"/>
    <s v="USD"/>
    <n v="1406988000"/>
    <n v="1403822912"/>
    <b v="0"/>
    <n v="16"/>
    <n v="40.0625"/>
    <b v="0"/>
    <s v="theater/plays"/>
    <n v="0.32050000000000001"/>
    <x v="3958"/>
    <d v="2014-08-02T14:00:00"/>
    <x v="1"/>
    <s v="plays"/>
  </r>
  <r>
    <x v="2"/>
    <s v="US"/>
    <s v="USD"/>
    <n v="1411930556"/>
    <n v="1409338556"/>
    <b v="0"/>
    <n v="12"/>
    <n v="24.333333333333332"/>
    <b v="0"/>
    <s v="theater/plays"/>
    <n v="0.24333333333333335"/>
    <x v="3959"/>
    <d v="2014-09-28T18:55:56"/>
    <x v="1"/>
    <s v="plays"/>
  </r>
  <r>
    <x v="2"/>
    <s v="US"/>
    <s v="USD"/>
    <n v="1451852256"/>
    <n v="1449260256"/>
    <b v="0"/>
    <n v="4"/>
    <n v="11.25"/>
    <b v="0"/>
    <s v="theater/plays"/>
    <n v="1.4999999999999999E-2"/>
    <x v="3960"/>
    <d v="2016-01-03T20:17:36"/>
    <x v="1"/>
    <s v="plays"/>
  </r>
  <r>
    <x v="2"/>
    <s v="GB"/>
    <s v="GBP"/>
    <n v="1399584210"/>
    <n v="1397683410"/>
    <b v="0"/>
    <n v="2"/>
    <n v="10.5"/>
    <b v="0"/>
    <s v="theater/plays"/>
    <n v="4.1999999999999997E-3"/>
    <x v="3961"/>
    <d v="2014-05-08T21:23:30"/>
    <x v="1"/>
    <s v="plays"/>
  </r>
  <r>
    <x v="2"/>
    <s v="GB"/>
    <s v="GBP"/>
    <n v="1448722494"/>
    <n v="1446562494"/>
    <b v="0"/>
    <n v="3"/>
    <n v="15"/>
    <b v="0"/>
    <s v="theater/plays"/>
    <n v="3.214285714285714E-2"/>
    <x v="3962"/>
    <d v="2015-11-28T14:54:54"/>
    <x v="1"/>
    <s v="plays"/>
  </r>
  <r>
    <x v="2"/>
    <s v="CA"/>
    <s v="CAD"/>
    <n v="1447821717"/>
    <n v="1445226117"/>
    <b v="0"/>
    <n v="0"/>
    <s v=""/>
    <b v="0"/>
    <s v="theater/plays"/>
    <n v="0"/>
    <x v="3963"/>
    <d v="2015-11-18T04:41:57"/>
    <x v="1"/>
    <s v="plays"/>
  </r>
  <r>
    <x v="2"/>
    <s v="US"/>
    <s v="USD"/>
    <n v="1429460386"/>
    <n v="1424279986"/>
    <b v="0"/>
    <n v="3"/>
    <n v="42"/>
    <b v="0"/>
    <s v="theater/plays"/>
    <n v="6.3E-2"/>
    <x v="3964"/>
    <d v="2015-04-19T16:19:46"/>
    <x v="1"/>
    <s v="plays"/>
  </r>
  <r>
    <x v="2"/>
    <s v="US"/>
    <s v="USD"/>
    <n v="1460608780"/>
    <n v="1455428380"/>
    <b v="0"/>
    <n v="4"/>
    <n v="71.25"/>
    <b v="0"/>
    <s v="theater/plays"/>
    <n v="0.14249999999999999"/>
    <x v="3965"/>
    <d v="2016-04-14T04:39:40"/>
    <x v="1"/>
    <s v="plays"/>
  </r>
  <r>
    <x v="2"/>
    <s v="US"/>
    <s v="USD"/>
    <n v="1406170740"/>
    <n v="1402506278"/>
    <b v="0"/>
    <n v="2"/>
    <n v="22.5"/>
    <b v="0"/>
    <s v="theater/plays"/>
    <n v="6.0000000000000001E-3"/>
    <x v="3966"/>
    <d v="2014-07-24T02:59:00"/>
    <x v="1"/>
    <s v="plays"/>
  </r>
  <r>
    <x v="2"/>
    <s v="US"/>
    <s v="USD"/>
    <n v="1488783507"/>
    <n v="1486191507"/>
    <b v="0"/>
    <n v="10"/>
    <n v="41"/>
    <b v="0"/>
    <s v="theater/plays"/>
    <n v="0.2411764705882353"/>
    <x v="3967"/>
    <d v="2017-03-06T06:58:27"/>
    <x v="1"/>
    <s v="plays"/>
  </r>
  <r>
    <x v="2"/>
    <s v="US"/>
    <s v="USD"/>
    <n v="1463945673"/>
    <n v="1458761673"/>
    <b v="0"/>
    <n v="11"/>
    <n v="47.909090909090907"/>
    <b v="0"/>
    <s v="theater/plays"/>
    <n v="0.10539999999999999"/>
    <x v="3968"/>
    <d v="2016-05-22T19:34:33"/>
    <x v="1"/>
    <s v="plays"/>
  </r>
  <r>
    <x v="2"/>
    <s v="US"/>
    <s v="USD"/>
    <n v="1472442900"/>
    <n v="1471638646"/>
    <b v="0"/>
    <n v="6"/>
    <n v="35.166666666666664"/>
    <b v="0"/>
    <s v="theater/plays"/>
    <n v="7.4690265486725665E-2"/>
    <x v="3969"/>
    <d v="2016-08-29T03:55:00"/>
    <x v="1"/>
    <s v="plays"/>
  </r>
  <r>
    <x v="2"/>
    <s v="US"/>
    <s v="USD"/>
    <n v="1460925811"/>
    <n v="1458333811"/>
    <b v="0"/>
    <n v="2"/>
    <n v="5.5"/>
    <b v="0"/>
    <s v="theater/plays"/>
    <n v="7.3333333333333334E-4"/>
    <x v="3970"/>
    <d v="2016-04-17T20:43:31"/>
    <x v="1"/>
    <s v="plays"/>
  </r>
  <r>
    <x v="2"/>
    <s v="US"/>
    <s v="USD"/>
    <n v="1405947126"/>
    <n v="1403355126"/>
    <b v="0"/>
    <n v="6"/>
    <n v="22.666666666666668"/>
    <b v="0"/>
    <s v="theater/plays"/>
    <n v="9.7142857142857135E-3"/>
    <x v="3971"/>
    <d v="2014-07-21T12:52:06"/>
    <x v="1"/>
    <s v="plays"/>
  </r>
  <r>
    <x v="2"/>
    <s v="US"/>
    <s v="USD"/>
    <n v="1423186634"/>
    <n v="1418002634"/>
    <b v="0"/>
    <n v="8"/>
    <n v="26.375"/>
    <b v="0"/>
    <s v="theater/plays"/>
    <n v="0.21099999999999999"/>
    <x v="3972"/>
    <d v="2015-02-06T01:37:14"/>
    <x v="1"/>
    <s v="plays"/>
  </r>
  <r>
    <x v="2"/>
    <s v="US"/>
    <s v="USD"/>
    <n v="1462766400"/>
    <n v="1460219110"/>
    <b v="0"/>
    <n v="37"/>
    <n v="105.54054054054055"/>
    <b v="0"/>
    <s v="theater/plays"/>
    <n v="0.78100000000000003"/>
    <x v="3973"/>
    <d v="2016-05-09T04:00:00"/>
    <x v="1"/>
    <s v="plays"/>
  </r>
  <r>
    <x v="2"/>
    <s v="GB"/>
    <s v="GBP"/>
    <n v="1464872848"/>
    <n v="1462280848"/>
    <b v="0"/>
    <n v="11"/>
    <n v="29.09090909090909"/>
    <b v="0"/>
    <s v="theater/plays"/>
    <n v="0.32"/>
    <x v="3974"/>
    <d v="2016-06-02T13:07:28"/>
    <x v="1"/>
    <s v="plays"/>
  </r>
  <r>
    <x v="2"/>
    <s v="US"/>
    <s v="USD"/>
    <n v="1468442898"/>
    <n v="1465850898"/>
    <b v="0"/>
    <n v="0"/>
    <s v=""/>
    <b v="0"/>
    <s v="theater/plays"/>
    <n v="0"/>
    <x v="3975"/>
    <d v="2016-07-13T20:48:18"/>
    <x v="1"/>
    <s v="plays"/>
  </r>
  <r>
    <x v="2"/>
    <s v="US"/>
    <s v="USD"/>
    <n v="1406876400"/>
    <n v="1405024561"/>
    <b v="0"/>
    <n v="10"/>
    <n v="62"/>
    <b v="0"/>
    <s v="theater/plays"/>
    <n v="0.47692307692307695"/>
    <x v="3976"/>
    <d v="2014-08-01T07:00:00"/>
    <x v="1"/>
    <s v="plays"/>
  </r>
  <r>
    <x v="2"/>
    <s v="US"/>
    <s v="USD"/>
    <n v="1469213732"/>
    <n v="1466621732"/>
    <b v="0"/>
    <n v="6"/>
    <n v="217.5"/>
    <b v="0"/>
    <s v="theater/plays"/>
    <n v="1.4500000000000001E-2"/>
    <x v="3977"/>
    <d v="2016-07-22T18:55:32"/>
    <x v="1"/>
    <s v="plays"/>
  </r>
  <r>
    <x v="2"/>
    <s v="US"/>
    <s v="USD"/>
    <n v="1422717953"/>
    <n v="1417533953"/>
    <b v="0"/>
    <n v="8"/>
    <n v="26.75"/>
    <b v="0"/>
    <s v="theater/plays"/>
    <n v="0.107"/>
    <x v="3978"/>
    <d v="2015-01-31T15:25:53"/>
    <x v="1"/>
    <s v="plays"/>
  </r>
  <r>
    <x v="2"/>
    <s v="GB"/>
    <s v="GBP"/>
    <n v="1427659200"/>
    <n v="1425678057"/>
    <b v="0"/>
    <n v="6"/>
    <n v="18.333333333333332"/>
    <b v="0"/>
    <s v="theater/plays"/>
    <n v="1.8333333333333333E-2"/>
    <x v="3979"/>
    <d v="2015-03-29T20:00:00"/>
    <x v="1"/>
    <s v="plays"/>
  </r>
  <r>
    <x v="2"/>
    <s v="US"/>
    <s v="USD"/>
    <n v="1404570147"/>
    <n v="1401978147"/>
    <b v="0"/>
    <n v="7"/>
    <n v="64.285714285714292"/>
    <b v="0"/>
    <s v="theater/plays"/>
    <n v="0.18"/>
    <x v="3980"/>
    <d v="2014-07-05T14:22:27"/>
    <x v="1"/>
    <s v="plays"/>
  </r>
  <r>
    <x v="2"/>
    <s v="US"/>
    <s v="USD"/>
    <n v="1468729149"/>
    <n v="1463545149"/>
    <b v="0"/>
    <n v="7"/>
    <n v="175"/>
    <b v="0"/>
    <s v="theater/plays"/>
    <n v="4.0833333333333333E-2"/>
    <x v="3981"/>
    <d v="2016-07-17T04:19:09"/>
    <x v="1"/>
    <s v="plays"/>
  </r>
  <r>
    <x v="2"/>
    <s v="GB"/>
    <s v="GBP"/>
    <n v="1436297180"/>
    <n v="1431113180"/>
    <b v="0"/>
    <n v="5"/>
    <n v="34"/>
    <b v="0"/>
    <s v="theater/plays"/>
    <n v="0.2"/>
    <x v="3982"/>
    <d v="2015-07-07T19:26:20"/>
    <x v="1"/>
    <s v="plays"/>
  </r>
  <r>
    <x v="2"/>
    <s v="US"/>
    <s v="USD"/>
    <n v="1400569140"/>
    <n v="1397854356"/>
    <b v="0"/>
    <n v="46"/>
    <n v="84.282608695652172"/>
    <b v="0"/>
    <s v="theater/plays"/>
    <n v="0.34802513464991025"/>
    <x v="3983"/>
    <d v="2014-05-20T06:59:00"/>
    <x v="1"/>
    <s v="plays"/>
  </r>
  <r>
    <x v="2"/>
    <s v="GB"/>
    <s v="GBP"/>
    <n v="1415404800"/>
    <n v="1412809644"/>
    <b v="0"/>
    <n v="10"/>
    <n v="9.5"/>
    <b v="0"/>
    <s v="theater/plays"/>
    <n v="6.3333333333333339E-2"/>
    <x v="3984"/>
    <d v="2014-11-08T00:00:00"/>
    <x v="1"/>
    <s v="plays"/>
  </r>
  <r>
    <x v="2"/>
    <s v="US"/>
    <s v="USD"/>
    <n v="1456002300"/>
    <n v="1454173120"/>
    <b v="0"/>
    <n v="19"/>
    <n v="33.736842105263158"/>
    <b v="0"/>
    <s v="theater/plays"/>
    <n v="0.32050000000000001"/>
    <x v="3985"/>
    <d v="2016-02-20T21:05:00"/>
    <x v="1"/>
    <s v="plays"/>
  </r>
  <r>
    <x v="2"/>
    <s v="GB"/>
    <s v="GBP"/>
    <n v="1462539840"/>
    <n v="1460034594"/>
    <b v="0"/>
    <n v="13"/>
    <n v="37.53846153846154"/>
    <b v="0"/>
    <s v="theater/plays"/>
    <n v="9.7600000000000006E-2"/>
    <x v="3986"/>
    <d v="2016-05-06T13:04:00"/>
    <x v="1"/>
    <s v="plays"/>
  </r>
  <r>
    <x v="2"/>
    <s v="GB"/>
    <s v="GBP"/>
    <n v="1400278290"/>
    <n v="1399414290"/>
    <b v="0"/>
    <n v="13"/>
    <n v="11.615384615384615"/>
    <b v="0"/>
    <s v="theater/plays"/>
    <n v="0.3775"/>
    <x v="3987"/>
    <d v="2014-05-16T22:11:30"/>
    <x v="1"/>
    <s v="plays"/>
  </r>
  <r>
    <x v="2"/>
    <s v="US"/>
    <s v="USD"/>
    <n v="1440813413"/>
    <n v="1439517413"/>
    <b v="0"/>
    <n v="4"/>
    <n v="8"/>
    <b v="0"/>
    <s v="theater/plays"/>
    <n v="2.1333333333333333E-2"/>
    <x v="3988"/>
    <d v="2015-08-29T01:56:53"/>
    <x v="1"/>
    <s v="plays"/>
  </r>
  <r>
    <x v="2"/>
    <s v="US"/>
    <s v="USD"/>
    <n v="1447009181"/>
    <n v="1444413581"/>
    <b v="0"/>
    <n v="0"/>
    <s v=""/>
    <b v="0"/>
    <s v="theater/plays"/>
    <n v="0"/>
    <x v="3989"/>
    <d v="2015-11-08T18:59:41"/>
    <x v="1"/>
    <s v="plays"/>
  </r>
  <r>
    <x v="2"/>
    <s v="GB"/>
    <s v="GBP"/>
    <n v="1456934893"/>
    <n v="1454342893"/>
    <b v="0"/>
    <n v="3"/>
    <n v="23"/>
    <b v="0"/>
    <s v="theater/plays"/>
    <n v="4.1818181818181817E-2"/>
    <x v="3990"/>
    <d v="2016-03-02T16:08:13"/>
    <x v="1"/>
    <s v="plays"/>
  </r>
  <r>
    <x v="2"/>
    <s v="US"/>
    <s v="USD"/>
    <n v="1433086082"/>
    <n v="1430494082"/>
    <b v="0"/>
    <n v="1"/>
    <n v="100"/>
    <b v="0"/>
    <s v="theater/plays"/>
    <n v="0.2"/>
    <x v="3991"/>
    <d v="2015-05-31T15:28:02"/>
    <x v="1"/>
    <s v="plays"/>
  </r>
  <r>
    <x v="2"/>
    <s v="US"/>
    <s v="USD"/>
    <n v="1449876859"/>
    <n v="1444689259"/>
    <b v="0"/>
    <n v="9"/>
    <n v="60.111111111111114"/>
    <b v="0"/>
    <s v="theater/plays"/>
    <n v="5.4100000000000002E-2"/>
    <x v="3992"/>
    <d v="2015-12-11T23:34:19"/>
    <x v="1"/>
    <s v="plays"/>
  </r>
  <r>
    <x v="2"/>
    <s v="US"/>
    <s v="USD"/>
    <n v="1431549912"/>
    <n v="1428957912"/>
    <b v="0"/>
    <n v="1"/>
    <n v="3"/>
    <b v="0"/>
    <s v="theater/plays"/>
    <n v="6.0000000000000002E-5"/>
    <x v="3993"/>
    <d v="2015-05-13T20:45:12"/>
    <x v="1"/>
    <s v="plays"/>
  </r>
  <r>
    <x v="2"/>
    <s v="US"/>
    <s v="USD"/>
    <n v="1405761690"/>
    <n v="1403169690"/>
    <b v="0"/>
    <n v="1"/>
    <n v="5"/>
    <b v="0"/>
    <s v="theater/plays"/>
    <n v="2.5000000000000001E-3"/>
    <x v="3994"/>
    <d v="2014-07-19T09:21:30"/>
    <x v="1"/>
    <s v="plays"/>
  </r>
  <r>
    <x v="2"/>
    <s v="GB"/>
    <s v="GBP"/>
    <n v="1423913220"/>
    <n v="1421339077"/>
    <b v="0"/>
    <n v="4"/>
    <n v="17.5"/>
    <b v="0"/>
    <s v="theater/plays"/>
    <n v="0.35"/>
    <x v="3995"/>
    <d v="2015-02-14T11:27:00"/>
    <x v="1"/>
    <s v="plays"/>
  </r>
  <r>
    <x v="2"/>
    <s v="US"/>
    <s v="USD"/>
    <n v="1416499440"/>
    <n v="1415341464"/>
    <b v="0"/>
    <n v="17"/>
    <n v="29.235294117647058"/>
    <b v="0"/>
    <s v="theater/plays"/>
    <n v="0.16566666666666666"/>
    <x v="3996"/>
    <d v="2014-11-20T16:04:00"/>
    <x v="1"/>
    <s v="plays"/>
  </r>
  <r>
    <x v="2"/>
    <s v="GB"/>
    <s v="GBP"/>
    <n v="1428222221"/>
    <n v="1425633821"/>
    <b v="0"/>
    <n v="0"/>
    <s v=""/>
    <b v="0"/>
    <s v="theater/plays"/>
    <n v="0"/>
    <x v="3997"/>
    <d v="2015-04-05T08:23:41"/>
    <x v="1"/>
    <s v="plays"/>
  </r>
  <r>
    <x v="2"/>
    <s v="US"/>
    <s v="USD"/>
    <n v="1427580426"/>
    <n v="1424992026"/>
    <b v="0"/>
    <n v="12"/>
    <n v="59.583333333333336"/>
    <b v="0"/>
    <s v="theater/plays"/>
    <n v="0.57199999999999995"/>
    <x v="3998"/>
    <d v="2015-03-28T22:07:06"/>
    <x v="1"/>
    <s v="plays"/>
  </r>
  <r>
    <x v="2"/>
    <s v="US"/>
    <s v="USD"/>
    <n v="1409514709"/>
    <n v="1406058798"/>
    <b v="0"/>
    <n v="14"/>
    <n v="82.571428571428569"/>
    <b v="0"/>
    <s v="theater/plays"/>
    <n v="0.16514285714285715"/>
    <x v="3999"/>
    <d v="2014-08-31T19:51:49"/>
    <x v="1"/>
    <s v="plays"/>
  </r>
  <r>
    <x v="2"/>
    <s v="US"/>
    <s v="USD"/>
    <n v="1462631358"/>
    <n v="1457450958"/>
    <b v="0"/>
    <n v="1"/>
    <n v="10"/>
    <b v="0"/>
    <s v="theater/plays"/>
    <n v="1.25E-3"/>
    <x v="4000"/>
    <d v="2016-05-07T14:29:18"/>
    <x v="1"/>
    <s v="plays"/>
  </r>
  <r>
    <x v="2"/>
    <s v="GB"/>
    <s v="GBP"/>
    <n v="1488394800"/>
    <n v="1486681708"/>
    <b v="0"/>
    <n v="14"/>
    <n v="32.357142857142854"/>
    <b v="0"/>
    <s v="theater/plays"/>
    <n v="0.3775"/>
    <x v="4001"/>
    <d v="2017-03-01T19:00:00"/>
    <x v="1"/>
    <s v="plays"/>
  </r>
  <r>
    <x v="2"/>
    <s v="US"/>
    <s v="USD"/>
    <n v="1411779761"/>
    <n v="1409187761"/>
    <b v="0"/>
    <n v="4"/>
    <n v="5.75"/>
    <b v="0"/>
    <s v="theater/plays"/>
    <n v="1.84E-2"/>
    <x v="4002"/>
    <d v="2014-09-27T01:02:41"/>
    <x v="1"/>
    <s v="plays"/>
  </r>
  <r>
    <x v="2"/>
    <s v="US"/>
    <s v="USD"/>
    <n v="1424009147"/>
    <n v="1421417147"/>
    <b v="0"/>
    <n v="2"/>
    <n v="100.5"/>
    <b v="0"/>
    <s v="theater/plays"/>
    <n v="0.10050000000000001"/>
    <x v="4003"/>
    <d v="2015-02-15T14:05:47"/>
    <x v="1"/>
    <s v="plays"/>
  </r>
  <r>
    <x v="2"/>
    <s v="US"/>
    <s v="USD"/>
    <n v="1412740457"/>
    <n v="1410148457"/>
    <b v="0"/>
    <n v="1"/>
    <n v="1"/>
    <b v="0"/>
    <s v="theater/plays"/>
    <n v="2E-3"/>
    <x v="4004"/>
    <d v="2014-10-08T03:54:17"/>
    <x v="1"/>
    <s v="plays"/>
  </r>
  <r>
    <x v="2"/>
    <s v="US"/>
    <s v="USD"/>
    <n v="1413832985"/>
    <n v="1408648985"/>
    <b v="0"/>
    <n v="2"/>
    <n v="20"/>
    <b v="0"/>
    <s v="theater/plays"/>
    <n v="1.3333333333333334E-2"/>
    <x v="4005"/>
    <d v="2014-10-20T19:23:05"/>
    <x v="1"/>
    <s v="plays"/>
  </r>
  <r>
    <x v="2"/>
    <s v="US"/>
    <s v="USD"/>
    <n v="1455647587"/>
    <n v="1453487587"/>
    <b v="0"/>
    <n v="1"/>
    <n v="2"/>
    <b v="0"/>
    <s v="theater/plays"/>
    <n v="6.666666666666667E-5"/>
    <x v="4006"/>
    <d v="2016-02-16T18:33:07"/>
    <x v="1"/>
    <s v="plays"/>
  </r>
  <r>
    <x v="2"/>
    <s v="US"/>
    <s v="USD"/>
    <n v="1409070480"/>
    <n v="1406572381"/>
    <b v="0"/>
    <n v="1"/>
    <n v="5"/>
    <b v="0"/>
    <s v="theater/plays"/>
    <n v="2.5000000000000001E-3"/>
    <x v="4007"/>
    <d v="2014-08-26T16:28:00"/>
    <x v="1"/>
    <s v="plays"/>
  </r>
  <r>
    <x v="2"/>
    <s v="GB"/>
    <s v="GBP"/>
    <n v="1437606507"/>
    <n v="1435014507"/>
    <b v="0"/>
    <n v="4"/>
    <n v="15"/>
    <b v="0"/>
    <s v="theater/plays"/>
    <n v="0.06"/>
    <x v="4008"/>
    <d v="2015-07-22T23:08:27"/>
    <x v="1"/>
    <s v="plays"/>
  </r>
  <r>
    <x v="2"/>
    <s v="GB"/>
    <s v="GBP"/>
    <n v="1410281360"/>
    <n v="1406825360"/>
    <b v="0"/>
    <n v="3"/>
    <n v="25"/>
    <b v="0"/>
    <s v="theater/plays"/>
    <n v="3.8860103626943004E-2"/>
    <x v="4009"/>
    <d v="2014-09-09T16:49:20"/>
    <x v="1"/>
    <s v="plays"/>
  </r>
  <r>
    <x v="2"/>
    <s v="US"/>
    <s v="USD"/>
    <n v="1414348166"/>
    <n v="1412879366"/>
    <b v="0"/>
    <n v="38"/>
    <n v="45.842105263157897"/>
    <b v="0"/>
    <s v="theater/plays"/>
    <n v="0.24194444444444443"/>
    <x v="4010"/>
    <d v="2014-10-26T18:29:26"/>
    <x v="1"/>
    <s v="plays"/>
  </r>
  <r>
    <x v="2"/>
    <s v="GB"/>
    <s v="GBP"/>
    <n v="1422450278"/>
    <n v="1419858278"/>
    <b v="0"/>
    <n v="4"/>
    <n v="4.75"/>
    <b v="0"/>
    <s v="theater/plays"/>
    <n v="7.5999999999999998E-2"/>
    <x v="4011"/>
    <d v="2015-01-28T13:04:38"/>
    <x v="1"/>
    <s v="plays"/>
  </r>
  <r>
    <x v="2"/>
    <s v="GB"/>
    <s v="GBP"/>
    <n v="1430571849"/>
    <n v="1427979849"/>
    <b v="0"/>
    <n v="0"/>
    <s v=""/>
    <b v="0"/>
    <s v="theater/plays"/>
    <n v="0"/>
    <x v="4012"/>
    <d v="2015-05-02T13:04:09"/>
    <x v="1"/>
    <s v="plays"/>
  </r>
  <r>
    <x v="2"/>
    <s v="US"/>
    <s v="USD"/>
    <n v="1424070823"/>
    <n v="1421478823"/>
    <b v="0"/>
    <n v="2"/>
    <n v="13"/>
    <b v="0"/>
    <s v="theater/plays"/>
    <n v="1.2999999999999999E-2"/>
    <x v="4013"/>
    <d v="2015-02-16T07:13:43"/>
    <x v="1"/>
    <s v="plays"/>
  </r>
  <r>
    <x v="2"/>
    <s v="US"/>
    <s v="USD"/>
    <n v="1457157269"/>
    <n v="1455861269"/>
    <b v="0"/>
    <n v="0"/>
    <s v=""/>
    <b v="0"/>
    <s v="theater/plays"/>
    <n v="0"/>
    <x v="4014"/>
    <d v="2016-03-05T05:54:29"/>
    <x v="1"/>
    <s v="plays"/>
  </r>
  <r>
    <x v="2"/>
    <s v="US"/>
    <s v="USD"/>
    <n v="1437331463"/>
    <n v="1434739463"/>
    <b v="0"/>
    <n v="1"/>
    <n v="1"/>
    <b v="0"/>
    <s v="theater/plays"/>
    <n v="1.4285714285714287E-4"/>
    <x v="4015"/>
    <d v="2015-07-19T18:44:23"/>
    <x v="1"/>
    <s v="plays"/>
  </r>
  <r>
    <x v="2"/>
    <s v="GB"/>
    <s v="GBP"/>
    <n v="1410987400"/>
    <n v="1408395400"/>
    <b v="0"/>
    <n v="7"/>
    <n v="10"/>
    <b v="0"/>
    <s v="theater/plays"/>
    <n v="0.14000000000000001"/>
    <x v="4016"/>
    <d v="2014-09-17T20:56:40"/>
    <x v="1"/>
    <s v="plays"/>
  </r>
  <r>
    <x v="2"/>
    <s v="US"/>
    <s v="USD"/>
    <n v="1409846874"/>
    <n v="1407254874"/>
    <b v="0"/>
    <n v="2"/>
    <n v="52.5"/>
    <b v="0"/>
    <s v="theater/plays"/>
    <n v="1.0500000000000001E-2"/>
    <x v="4017"/>
    <d v="2014-09-04T16:07:54"/>
    <x v="1"/>
    <s v="plays"/>
  </r>
  <r>
    <x v="2"/>
    <s v="GB"/>
    <s v="GBP"/>
    <n v="1475877108"/>
    <n v="1473285108"/>
    <b v="0"/>
    <n v="4"/>
    <n v="32.5"/>
    <b v="0"/>
    <s v="theater/plays"/>
    <n v="8.666666666666667E-2"/>
    <x v="4018"/>
    <d v="2016-10-07T21:51:48"/>
    <x v="1"/>
    <s v="plays"/>
  </r>
  <r>
    <x v="2"/>
    <s v="US"/>
    <s v="USD"/>
    <n v="1460737680"/>
    <n v="1455725596"/>
    <b v="0"/>
    <n v="4"/>
    <n v="7.25"/>
    <b v="0"/>
    <s v="theater/plays"/>
    <n v="8.2857142857142851E-3"/>
    <x v="4019"/>
    <d v="2016-04-15T16:28:00"/>
    <x v="1"/>
    <s v="plays"/>
  </r>
  <r>
    <x v="2"/>
    <s v="US"/>
    <s v="USD"/>
    <n v="1427168099"/>
    <n v="1424579699"/>
    <b v="0"/>
    <n v="3"/>
    <n v="33.333333333333336"/>
    <b v="0"/>
    <s v="theater/plays"/>
    <n v="0.16666666666666666"/>
    <x v="4020"/>
    <d v="2015-03-24T03:34:59"/>
    <x v="1"/>
    <s v="plays"/>
  </r>
  <r>
    <x v="2"/>
    <s v="US"/>
    <s v="USD"/>
    <n v="1414360358"/>
    <n v="1409176358"/>
    <b v="0"/>
    <n v="2"/>
    <n v="62.5"/>
    <b v="0"/>
    <s v="theater/plays"/>
    <n v="8.3333333333333332E-3"/>
    <x v="4021"/>
    <d v="2014-10-26T21:52:38"/>
    <x v="1"/>
    <s v="plays"/>
  </r>
  <r>
    <x v="2"/>
    <s v="US"/>
    <s v="USD"/>
    <n v="1422759240"/>
    <n v="1418824867"/>
    <b v="0"/>
    <n v="197"/>
    <n v="63.558375634517766"/>
    <b v="0"/>
    <s v="theater/plays"/>
    <n v="0.69561111111111107"/>
    <x v="4022"/>
    <d v="2015-02-01T02:54:00"/>
    <x v="1"/>
    <s v="plays"/>
  </r>
  <r>
    <x v="2"/>
    <s v="US"/>
    <s v="USD"/>
    <n v="1458860363"/>
    <n v="1454975963"/>
    <b v="0"/>
    <n v="0"/>
    <s v=""/>
    <b v="0"/>
    <s v="theater/plays"/>
    <n v="0"/>
    <x v="4023"/>
    <d v="2016-03-24T22:59:23"/>
    <x v="1"/>
    <s v="plays"/>
  </r>
  <r>
    <x v="2"/>
    <s v="US"/>
    <s v="USD"/>
    <n v="1441037097"/>
    <n v="1438445097"/>
    <b v="0"/>
    <n v="1"/>
    <n v="10"/>
    <b v="0"/>
    <s v="theater/plays"/>
    <n v="1.2500000000000001E-2"/>
    <x v="4024"/>
    <d v="2015-08-31T16:04:57"/>
    <x v="1"/>
    <s v="plays"/>
  </r>
  <r>
    <x v="2"/>
    <s v="FR"/>
    <s v="EUR"/>
    <n v="1437889336"/>
    <n v="1432705336"/>
    <b v="0"/>
    <n v="4"/>
    <n v="62.5"/>
    <b v="0"/>
    <s v="theater/plays"/>
    <n v="0.05"/>
    <x v="4025"/>
    <d v="2015-07-26T05:42:16"/>
    <x v="1"/>
    <s v="plays"/>
  </r>
  <r>
    <x v="2"/>
    <s v="US"/>
    <s v="USD"/>
    <n v="1449247439"/>
    <n v="1444059839"/>
    <b v="0"/>
    <n v="0"/>
    <s v=""/>
    <b v="0"/>
    <s v="theater/plays"/>
    <n v="0"/>
    <x v="4026"/>
    <d v="2015-12-04T16:43:59"/>
    <x v="1"/>
    <s v="plays"/>
  </r>
  <r>
    <x v="2"/>
    <s v="US"/>
    <s v="USD"/>
    <n v="1487811600"/>
    <n v="1486077481"/>
    <b v="0"/>
    <n v="7"/>
    <n v="30.714285714285715"/>
    <b v="0"/>
    <s v="theater/plays"/>
    <n v="7.166666666666667E-2"/>
    <x v="4027"/>
    <d v="2017-02-23T01:00:00"/>
    <x v="1"/>
    <s v="plays"/>
  </r>
  <r>
    <x v="2"/>
    <s v="US"/>
    <s v="USD"/>
    <n v="1402007500"/>
    <n v="1399415500"/>
    <b v="0"/>
    <n v="11"/>
    <n v="51"/>
    <b v="0"/>
    <s v="theater/plays"/>
    <n v="0.28050000000000003"/>
    <x v="4028"/>
    <d v="2014-06-05T22:31:40"/>
    <x v="1"/>
    <s v="plays"/>
  </r>
  <r>
    <x v="2"/>
    <s v="US"/>
    <s v="USD"/>
    <n v="1450053370"/>
    <n v="1447461370"/>
    <b v="0"/>
    <n v="0"/>
    <s v=""/>
    <b v="0"/>
    <s v="theater/plays"/>
    <n v="0"/>
    <x v="4029"/>
    <d v="2015-12-14T00:36:10"/>
    <x v="1"/>
    <s v="plays"/>
  </r>
  <r>
    <x v="2"/>
    <s v="US"/>
    <s v="USD"/>
    <n v="1454525340"/>
    <n v="1452008599"/>
    <b v="0"/>
    <n v="6"/>
    <n v="66.666666666666671"/>
    <b v="0"/>
    <s v="theater/plays"/>
    <n v="0.16"/>
    <x v="4030"/>
    <d v="2016-02-03T18:49:00"/>
    <x v="1"/>
    <s v="plays"/>
  </r>
  <r>
    <x v="2"/>
    <s v="US"/>
    <s v="USD"/>
    <n v="1418914964"/>
    <n v="1414591364"/>
    <b v="0"/>
    <n v="0"/>
    <s v=""/>
    <b v="0"/>
    <s v="theater/plays"/>
    <n v="0"/>
    <x v="4031"/>
    <d v="2014-12-18T15:02:44"/>
    <x v="1"/>
    <s v="plays"/>
  </r>
  <r>
    <x v="2"/>
    <s v="US"/>
    <s v="USD"/>
    <n v="1450211116"/>
    <n v="1445023516"/>
    <b v="0"/>
    <n v="7"/>
    <n v="59"/>
    <b v="0"/>
    <s v="theater/plays"/>
    <n v="6.8287037037037035E-2"/>
    <x v="4032"/>
    <d v="2015-12-15T20:25:16"/>
    <x v="1"/>
    <s v="plays"/>
  </r>
  <r>
    <x v="2"/>
    <s v="GB"/>
    <s v="GBP"/>
    <n v="1475398800"/>
    <n v="1472711224"/>
    <b v="0"/>
    <n v="94"/>
    <n v="65.340319148936175"/>
    <b v="0"/>
    <s v="theater/plays"/>
    <n v="0.25698702928870293"/>
    <x v="4033"/>
    <d v="2016-10-02T09:00:00"/>
    <x v="1"/>
    <s v="plays"/>
  </r>
  <r>
    <x v="2"/>
    <s v="US"/>
    <s v="USD"/>
    <n v="1428097450"/>
    <n v="1425509050"/>
    <b v="0"/>
    <n v="2"/>
    <n v="100"/>
    <b v="0"/>
    <s v="theater/plays"/>
    <n v="1.4814814814814815E-2"/>
    <x v="4034"/>
    <d v="2015-04-03T21:44:10"/>
    <x v="1"/>
    <s v="plays"/>
  </r>
  <r>
    <x v="2"/>
    <s v="US"/>
    <s v="USD"/>
    <n v="1413925887"/>
    <n v="1411333887"/>
    <b v="0"/>
    <n v="25"/>
    <n v="147.4"/>
    <b v="0"/>
    <s v="theater/plays"/>
    <n v="0.36849999999999999"/>
    <x v="4035"/>
    <d v="2014-10-21T21:11:27"/>
    <x v="1"/>
    <s v="plays"/>
  </r>
  <r>
    <x v="2"/>
    <s v="US"/>
    <s v="USD"/>
    <n v="1404253800"/>
    <n v="1402784964"/>
    <b v="0"/>
    <n v="17"/>
    <n v="166.05882352941177"/>
    <b v="0"/>
    <s v="theater/plays"/>
    <n v="0.47049999999999997"/>
    <x v="4036"/>
    <d v="2014-07-01T22:30:00"/>
    <x v="1"/>
    <s v="plays"/>
  </r>
  <r>
    <x v="2"/>
    <s v="US"/>
    <s v="USD"/>
    <n v="1464099900"/>
    <n v="1462585315"/>
    <b v="0"/>
    <n v="2"/>
    <n v="40"/>
    <b v="0"/>
    <s v="theater/plays"/>
    <n v="0.11428571428571428"/>
    <x v="4037"/>
    <d v="2016-05-24T14:25:00"/>
    <x v="1"/>
    <s v="plays"/>
  </r>
  <r>
    <x v="2"/>
    <s v="US"/>
    <s v="USD"/>
    <n v="1413573010"/>
    <n v="1408389010"/>
    <b v="0"/>
    <n v="4"/>
    <n v="75.25"/>
    <b v="0"/>
    <s v="theater/plays"/>
    <n v="0.12039999999999999"/>
    <x v="4038"/>
    <d v="2014-10-17T19:10:10"/>
    <x v="1"/>
    <s v="plays"/>
  </r>
  <r>
    <x v="2"/>
    <s v="US"/>
    <s v="USD"/>
    <n v="1448949540"/>
    <n v="1446048367"/>
    <b v="0"/>
    <n v="5"/>
    <n v="60"/>
    <b v="0"/>
    <s v="theater/plays"/>
    <n v="0.6"/>
    <x v="4039"/>
    <d v="2015-12-01T05:59:00"/>
    <x v="1"/>
    <s v="plays"/>
  </r>
  <r>
    <x v="2"/>
    <s v="US"/>
    <s v="USD"/>
    <n v="1437188400"/>
    <n v="1432100004"/>
    <b v="0"/>
    <n v="2"/>
    <n v="1250"/>
    <b v="0"/>
    <s v="theater/plays"/>
    <n v="0.3125"/>
    <x v="4040"/>
    <d v="2015-07-18T03:00:00"/>
    <x v="1"/>
    <s v="plays"/>
  </r>
  <r>
    <x v="2"/>
    <s v="GB"/>
    <s v="GBP"/>
    <n v="1473160954"/>
    <n v="1467976954"/>
    <b v="0"/>
    <n v="2"/>
    <n v="10.5"/>
    <b v="0"/>
    <s v="theater/plays"/>
    <n v="4.1999999999999997E-3"/>
    <x v="4041"/>
    <d v="2016-09-06T11:22:34"/>
    <x v="1"/>
    <s v="plays"/>
  </r>
  <r>
    <x v="2"/>
    <s v="US"/>
    <s v="USD"/>
    <n v="1421781360"/>
    <n v="1419213664"/>
    <b v="0"/>
    <n v="3"/>
    <n v="7"/>
    <b v="0"/>
    <s v="theater/plays"/>
    <n v="2.0999999999999999E-3"/>
    <x v="4042"/>
    <d v="2015-01-20T19:16:00"/>
    <x v="1"/>
    <s v="plays"/>
  </r>
  <r>
    <x v="2"/>
    <s v="CA"/>
    <s v="CAD"/>
    <n v="1416524325"/>
    <n v="1415228325"/>
    <b v="0"/>
    <n v="0"/>
    <s v=""/>
    <b v="0"/>
    <s v="theater/plays"/>
    <n v="0"/>
    <x v="4043"/>
    <d v="2014-11-20T22:58:45"/>
    <x v="1"/>
    <s v="plays"/>
  </r>
  <r>
    <x v="2"/>
    <s v="US"/>
    <s v="USD"/>
    <n v="1428642000"/>
    <n v="1426050982"/>
    <b v="0"/>
    <n v="4"/>
    <n v="56.25"/>
    <b v="0"/>
    <s v="theater/plays"/>
    <n v="0.375"/>
    <x v="4044"/>
    <d v="2015-04-10T05:00:00"/>
    <x v="1"/>
    <s v="plays"/>
  </r>
  <r>
    <x v="2"/>
    <s v="AU"/>
    <s v="AUD"/>
    <n v="1408596589"/>
    <n v="1406004589"/>
    <b v="0"/>
    <n v="1"/>
    <n v="1"/>
    <b v="0"/>
    <s v="theater/plays"/>
    <n v="2.0000000000000001E-4"/>
    <x v="4045"/>
    <d v="2014-08-21T04:49:49"/>
    <x v="1"/>
    <s v="plays"/>
  </r>
  <r>
    <x v="2"/>
    <s v="US"/>
    <s v="USD"/>
    <n v="1413992210"/>
    <n v="1411400210"/>
    <b v="0"/>
    <n v="12"/>
    <n v="38.333333333333336"/>
    <b v="0"/>
    <s v="theater/plays"/>
    <n v="8.2142857142857142E-2"/>
    <x v="4046"/>
    <d v="2014-10-22T15:36:50"/>
    <x v="1"/>
    <s v="plays"/>
  </r>
  <r>
    <x v="2"/>
    <s v="US"/>
    <s v="USD"/>
    <n v="1420938000"/>
    <n v="1418862743"/>
    <b v="0"/>
    <n v="4"/>
    <n v="27.5"/>
    <b v="0"/>
    <s v="theater/plays"/>
    <n v="2.1999999999999999E-2"/>
    <x v="4047"/>
    <d v="2015-01-11T01:00:00"/>
    <x v="1"/>
    <s v="plays"/>
  </r>
  <r>
    <x v="2"/>
    <s v="GB"/>
    <s v="GBP"/>
    <n v="1460373187"/>
    <n v="1457352787"/>
    <b v="0"/>
    <n v="91"/>
    <n v="32.978021978021978"/>
    <b v="0"/>
    <s v="theater/plays"/>
    <n v="0.17652941176470588"/>
    <x v="4048"/>
    <d v="2016-04-11T11:13:07"/>
    <x v="1"/>
    <s v="plays"/>
  </r>
  <r>
    <x v="2"/>
    <s v="US"/>
    <s v="USD"/>
    <n v="1436914815"/>
    <n v="1434322815"/>
    <b v="0"/>
    <n v="1"/>
    <n v="16"/>
    <b v="0"/>
    <s v="theater/plays"/>
    <n v="8.0000000000000004E-4"/>
    <x v="4049"/>
    <d v="2015-07-14T23:00:15"/>
    <x v="1"/>
    <s v="plays"/>
  </r>
  <r>
    <x v="2"/>
    <s v="US"/>
    <s v="USD"/>
    <n v="1414077391"/>
    <n v="1411485391"/>
    <b v="0"/>
    <n v="1"/>
    <n v="1"/>
    <b v="0"/>
    <s v="theater/plays"/>
    <n v="6.6666666666666664E-4"/>
    <x v="4050"/>
    <d v="2014-10-23T15:16:31"/>
    <x v="1"/>
    <s v="plays"/>
  </r>
  <r>
    <x v="2"/>
    <s v="US"/>
    <s v="USD"/>
    <n v="1399618380"/>
    <n v="1399058797"/>
    <b v="0"/>
    <n v="0"/>
    <s v=""/>
    <b v="0"/>
    <s v="theater/plays"/>
    <n v="0"/>
    <x v="4051"/>
    <d v="2014-05-09T06:53:00"/>
    <x v="1"/>
    <s v="plays"/>
  </r>
  <r>
    <x v="2"/>
    <s v="US"/>
    <s v="USD"/>
    <n v="1413234316"/>
    <n v="1408050316"/>
    <b v="0"/>
    <n v="13"/>
    <n v="86.615384615384613"/>
    <b v="0"/>
    <s v="theater/plays"/>
    <n v="0.37533333333333335"/>
    <x v="4052"/>
    <d v="2014-10-13T21:05:16"/>
    <x v="1"/>
    <s v="plays"/>
  </r>
  <r>
    <x v="2"/>
    <s v="GB"/>
    <s v="GBP"/>
    <n v="1416081600"/>
    <n v="1413477228"/>
    <b v="0"/>
    <n v="2"/>
    <n v="55"/>
    <b v="0"/>
    <s v="theater/plays"/>
    <n v="0.22"/>
    <x v="4053"/>
    <d v="2014-11-15T20:00:00"/>
    <x v="1"/>
    <s v="plays"/>
  </r>
  <r>
    <x v="2"/>
    <s v="US"/>
    <s v="USD"/>
    <n v="1475294400"/>
    <n v="1472674285"/>
    <b v="0"/>
    <n v="0"/>
    <s v=""/>
    <b v="0"/>
    <s v="theater/plays"/>
    <n v="0"/>
    <x v="4054"/>
    <d v="2016-10-01T04:00:00"/>
    <x v="1"/>
    <s v="plays"/>
  </r>
  <r>
    <x v="2"/>
    <s v="GB"/>
    <s v="GBP"/>
    <n v="1403192031"/>
    <n v="1400600031"/>
    <b v="0"/>
    <n v="21"/>
    <n v="41.952380952380949"/>
    <b v="0"/>
    <s v="theater/plays"/>
    <n v="0.1762"/>
    <x v="4055"/>
    <d v="2014-06-19T15:33:51"/>
    <x v="1"/>
    <s v="plays"/>
  </r>
  <r>
    <x v="2"/>
    <s v="US"/>
    <s v="USD"/>
    <n v="1467575940"/>
    <n v="1465856639"/>
    <b v="0"/>
    <n v="9"/>
    <n v="88.333333333333329"/>
    <b v="0"/>
    <s v="theater/plays"/>
    <n v="0.53"/>
    <x v="4056"/>
    <d v="2016-07-03T19:59:00"/>
    <x v="1"/>
    <s v="plays"/>
  </r>
  <r>
    <x v="2"/>
    <s v="GB"/>
    <s v="GBP"/>
    <n v="1448492400"/>
    <n v="1446506080"/>
    <b v="0"/>
    <n v="6"/>
    <n v="129.16666666666666"/>
    <b v="0"/>
    <s v="theater/plays"/>
    <n v="0.22142857142857142"/>
    <x v="4057"/>
    <d v="2015-11-25T23:00:00"/>
    <x v="1"/>
    <s v="plays"/>
  </r>
  <r>
    <x v="2"/>
    <s v="US"/>
    <s v="USD"/>
    <n v="1459483140"/>
    <n v="1458178044"/>
    <b v="0"/>
    <n v="4"/>
    <n v="23.75"/>
    <b v="0"/>
    <s v="theater/plays"/>
    <n v="2.5333333333333333E-2"/>
    <x v="4058"/>
    <d v="2016-04-01T03:59:00"/>
    <x v="1"/>
    <s v="plays"/>
  </r>
  <r>
    <x v="2"/>
    <s v="CA"/>
    <s v="CAD"/>
    <n v="1410836400"/>
    <n v="1408116152"/>
    <b v="0"/>
    <n v="7"/>
    <n v="35.714285714285715"/>
    <b v="0"/>
    <s v="theater/plays"/>
    <n v="2.5000000000000001E-2"/>
    <x v="4059"/>
    <d v="2014-09-16T03:00:00"/>
    <x v="1"/>
    <s v="plays"/>
  </r>
  <r>
    <x v="2"/>
    <s v="CA"/>
    <s v="CAD"/>
    <n v="1403539200"/>
    <n v="1400604056"/>
    <b v="0"/>
    <n v="5"/>
    <n v="57"/>
    <b v="0"/>
    <s v="theater/plays"/>
    <n v="2.8500000000000001E-2"/>
    <x v="4060"/>
    <d v="2014-06-23T16:00:00"/>
    <x v="1"/>
    <s v="plays"/>
  </r>
  <r>
    <x v="2"/>
    <s v="US"/>
    <s v="USD"/>
    <n v="1461205423"/>
    <n v="1456025023"/>
    <b v="0"/>
    <n v="0"/>
    <s v=""/>
    <b v="0"/>
    <s v="theater/plays"/>
    <n v="0"/>
    <x v="4061"/>
    <d v="2016-04-21T02:23:43"/>
    <x v="1"/>
    <s v="plays"/>
  </r>
  <r>
    <x v="2"/>
    <s v="US"/>
    <s v="USD"/>
    <n v="1467481468"/>
    <n v="1464889468"/>
    <b v="0"/>
    <n v="3"/>
    <n v="163.33333333333334"/>
    <b v="0"/>
    <s v="theater/plays"/>
    <n v="2.4500000000000001E-2"/>
    <x v="4062"/>
    <d v="2016-07-02T17:44:28"/>
    <x v="1"/>
    <s v="plays"/>
  </r>
  <r>
    <x v="2"/>
    <s v="GB"/>
    <s v="GBP"/>
    <n v="1403886084"/>
    <n v="1401294084"/>
    <b v="0"/>
    <n v="9"/>
    <n v="15"/>
    <b v="0"/>
    <s v="theater/plays"/>
    <n v="1.4210526315789474E-2"/>
    <x v="4063"/>
    <d v="2014-06-27T16:21:24"/>
    <x v="1"/>
    <s v="plays"/>
  </r>
  <r>
    <x v="2"/>
    <s v="AU"/>
    <s v="AUD"/>
    <n v="1430316426"/>
    <n v="1427724426"/>
    <b v="0"/>
    <n v="6"/>
    <n v="64.166666666666671"/>
    <b v="0"/>
    <s v="theater/plays"/>
    <n v="0.1925"/>
    <x v="4064"/>
    <d v="2015-04-29T14:07:06"/>
    <x v="1"/>
    <s v="plays"/>
  </r>
  <r>
    <x v="2"/>
    <s v="US"/>
    <s v="USD"/>
    <n v="1407883811"/>
    <n v="1405291811"/>
    <b v="0"/>
    <n v="4"/>
    <n v="6.75"/>
    <b v="0"/>
    <s v="theater/plays"/>
    <n v="6.7499999999999999E-3"/>
    <x v="4065"/>
    <d v="2014-08-12T22:50:11"/>
    <x v="1"/>
    <s v="plays"/>
  </r>
  <r>
    <x v="2"/>
    <s v="US"/>
    <s v="USD"/>
    <n v="1463619388"/>
    <n v="1461027388"/>
    <b v="0"/>
    <n v="1"/>
    <n v="25"/>
    <b v="0"/>
    <s v="theater/plays"/>
    <n v="1.6666666666666668E-3"/>
    <x v="4066"/>
    <d v="2016-05-19T00:56:28"/>
    <x v="1"/>
    <s v="plays"/>
  </r>
  <r>
    <x v="2"/>
    <s v="US"/>
    <s v="USD"/>
    <n v="1443408550"/>
    <n v="1439952550"/>
    <b v="0"/>
    <n v="17"/>
    <n v="179.11764705882354"/>
    <b v="0"/>
    <s v="theater/plays"/>
    <n v="0.60899999999999999"/>
    <x v="4067"/>
    <d v="2015-09-28T02:49:10"/>
    <x v="1"/>
    <s v="plays"/>
  </r>
  <r>
    <x v="2"/>
    <s v="US"/>
    <s v="USD"/>
    <n v="1484348700"/>
    <n v="1481756855"/>
    <b v="0"/>
    <n v="1"/>
    <n v="34.950000000000003"/>
    <b v="0"/>
    <s v="theater/plays"/>
    <n v="0.01"/>
    <x v="4068"/>
    <d v="2017-01-13T23:05:00"/>
    <x v="1"/>
    <s v="plays"/>
  </r>
  <r>
    <x v="2"/>
    <s v="GB"/>
    <s v="GBP"/>
    <n v="1425124800"/>
    <n v="1421596356"/>
    <b v="0"/>
    <n v="13"/>
    <n v="33.07692307692308"/>
    <b v="0"/>
    <s v="theater/plays"/>
    <n v="0.34399999999999997"/>
    <x v="4069"/>
    <d v="2015-02-28T12:00:00"/>
    <x v="1"/>
    <s v="plays"/>
  </r>
  <r>
    <x v="2"/>
    <s v="US"/>
    <s v="USD"/>
    <n v="1425178800"/>
    <n v="1422374420"/>
    <b v="0"/>
    <n v="6"/>
    <n v="27.5"/>
    <b v="0"/>
    <s v="theater/plays"/>
    <n v="0.16500000000000001"/>
    <x v="4070"/>
    <d v="2015-03-01T03:00:00"/>
    <x v="1"/>
    <s v="plays"/>
  </r>
  <r>
    <x v="2"/>
    <s v="MX"/>
    <s v="MXN"/>
    <n v="1482779931"/>
    <n v="1480187931"/>
    <b v="0"/>
    <n v="0"/>
    <s v=""/>
    <b v="0"/>
    <s v="theater/plays"/>
    <n v="0"/>
    <x v="4071"/>
    <d v="2016-12-26T19:18:51"/>
    <x v="1"/>
    <s v="plays"/>
  </r>
  <r>
    <x v="2"/>
    <s v="GB"/>
    <s v="GBP"/>
    <n v="1408646111"/>
    <n v="1403462111"/>
    <b v="0"/>
    <n v="2"/>
    <n v="2"/>
    <b v="0"/>
    <s v="theater/plays"/>
    <n v="4.0000000000000001E-3"/>
    <x v="4072"/>
    <d v="2014-08-21T18:35:11"/>
    <x v="1"/>
    <s v="plays"/>
  </r>
  <r>
    <x v="2"/>
    <s v="US"/>
    <s v="USD"/>
    <n v="1431144000"/>
    <n v="1426407426"/>
    <b v="0"/>
    <n v="2"/>
    <n v="18.5"/>
    <b v="0"/>
    <s v="theater/plays"/>
    <n v="1.0571428571428572E-2"/>
    <x v="4073"/>
    <d v="2015-05-09T04:00:00"/>
    <x v="1"/>
    <s v="plays"/>
  </r>
  <r>
    <x v="2"/>
    <s v="GB"/>
    <s v="GBP"/>
    <n v="1446732975"/>
    <n v="1444137375"/>
    <b v="0"/>
    <n v="21"/>
    <n v="35"/>
    <b v="0"/>
    <s v="theater/plays"/>
    <n v="0.26727272727272727"/>
    <x v="4074"/>
    <d v="2015-11-05T14:16:15"/>
    <x v="1"/>
    <s v="plays"/>
  </r>
  <r>
    <x v="2"/>
    <s v="GB"/>
    <s v="GBP"/>
    <n v="1404149280"/>
    <n v="1400547969"/>
    <b v="0"/>
    <n v="13"/>
    <n v="44.307692307692307"/>
    <b v="0"/>
    <s v="theater/plays"/>
    <n v="0.28799999999999998"/>
    <x v="4075"/>
    <d v="2014-06-30T17:28:00"/>
    <x v="1"/>
    <s v="plays"/>
  </r>
  <r>
    <x v="2"/>
    <s v="US"/>
    <s v="USD"/>
    <n v="1413921060"/>
    <n v="1411499149"/>
    <b v="0"/>
    <n v="0"/>
    <s v=""/>
    <b v="0"/>
    <s v="theater/plays"/>
    <n v="0"/>
    <x v="4076"/>
    <d v="2014-10-21T19:51:00"/>
    <x v="1"/>
    <s v="plays"/>
  </r>
  <r>
    <x v="2"/>
    <s v="US"/>
    <s v="USD"/>
    <n v="1482339794"/>
    <n v="1479747794"/>
    <b v="0"/>
    <n v="6"/>
    <n v="222.5"/>
    <b v="0"/>
    <s v="theater/plays"/>
    <n v="8.8999999999999996E-2"/>
    <x v="4077"/>
    <d v="2016-12-21T17:03:14"/>
    <x v="1"/>
    <s v="plays"/>
  </r>
  <r>
    <x v="2"/>
    <s v="GB"/>
    <s v="GBP"/>
    <n v="1485543242"/>
    <n v="1482951242"/>
    <b v="0"/>
    <n v="0"/>
    <s v=""/>
    <b v="0"/>
    <s v="theater/plays"/>
    <n v="0"/>
    <x v="4078"/>
    <d v="2017-01-27T18:54:02"/>
    <x v="1"/>
    <s v="plays"/>
  </r>
  <r>
    <x v="2"/>
    <s v="US"/>
    <s v="USD"/>
    <n v="1466375521"/>
    <n v="1463783521"/>
    <b v="0"/>
    <n v="1"/>
    <n v="5"/>
    <b v="0"/>
    <s v="theater/plays"/>
    <n v="1.6666666666666668E-3"/>
    <x v="4079"/>
    <d v="2016-06-19T22:32:01"/>
    <x v="1"/>
    <s v="plays"/>
  </r>
  <r>
    <x v="2"/>
    <s v="US"/>
    <s v="USD"/>
    <n v="1465930440"/>
    <n v="1463849116"/>
    <b v="0"/>
    <n v="0"/>
    <s v=""/>
    <b v="0"/>
    <s v="theater/plays"/>
    <n v="0"/>
    <x v="4080"/>
    <d v="2016-06-14T18:54:00"/>
    <x v="1"/>
    <s v="plays"/>
  </r>
  <r>
    <x v="2"/>
    <s v="US"/>
    <s v="USD"/>
    <n v="1425819425"/>
    <n v="1423231025"/>
    <b v="0"/>
    <n v="12"/>
    <n v="29.166666666666668"/>
    <b v="0"/>
    <s v="theater/plays"/>
    <n v="0.15737410071942445"/>
    <x v="4081"/>
    <d v="2015-03-08T12:57:05"/>
    <x v="1"/>
    <s v="plays"/>
  </r>
  <r>
    <x v="2"/>
    <s v="US"/>
    <s v="USD"/>
    <n v="1447542000"/>
    <n v="1446179553"/>
    <b v="0"/>
    <n v="2"/>
    <n v="1.5"/>
    <b v="0"/>
    <s v="theater/plays"/>
    <n v="0.02"/>
    <x v="4082"/>
    <d v="2015-11-14T23:00:00"/>
    <x v="1"/>
    <s v="plays"/>
  </r>
  <r>
    <x v="2"/>
    <s v="US"/>
    <s v="USD"/>
    <n v="1452795416"/>
    <n v="1450203416"/>
    <b v="0"/>
    <n v="6"/>
    <n v="126.5"/>
    <b v="0"/>
    <s v="theater/plays"/>
    <n v="0.21685714285714286"/>
    <x v="4083"/>
    <d v="2016-01-14T18:16:56"/>
    <x v="1"/>
    <s v="plays"/>
  </r>
  <r>
    <x v="2"/>
    <s v="IT"/>
    <s v="EUR"/>
    <n v="1476008906"/>
    <n v="1473416906"/>
    <b v="0"/>
    <n v="1"/>
    <n v="10"/>
    <b v="0"/>
    <s v="theater/plays"/>
    <n v="3.3333333333333335E-3"/>
    <x v="4084"/>
    <d v="2016-10-09T10:28:26"/>
    <x v="1"/>
    <s v="plays"/>
  </r>
  <r>
    <x v="2"/>
    <s v="US"/>
    <s v="USD"/>
    <n v="1427169540"/>
    <n v="1424701775"/>
    <b v="0"/>
    <n v="1"/>
    <n v="10"/>
    <b v="0"/>
    <s v="theater/plays"/>
    <n v="2.8571428571428571E-3"/>
    <x v="4085"/>
    <d v="2015-03-24T03:59:00"/>
    <x v="1"/>
    <s v="plays"/>
  </r>
  <r>
    <x v="2"/>
    <s v="US"/>
    <s v="USD"/>
    <n v="1448078400"/>
    <n v="1445985299"/>
    <b v="0"/>
    <n v="5"/>
    <n v="9.4"/>
    <b v="0"/>
    <s v="theater/plays"/>
    <n v="4.7E-2"/>
    <x v="4086"/>
    <d v="2015-11-21T04:00:00"/>
    <x v="1"/>
    <s v="plays"/>
  </r>
  <r>
    <x v="2"/>
    <s v="US"/>
    <s v="USD"/>
    <n v="1468777786"/>
    <n v="1466185786"/>
    <b v="0"/>
    <n v="0"/>
    <s v=""/>
    <b v="0"/>
    <s v="theater/plays"/>
    <n v="0"/>
    <x v="4087"/>
    <d v="2016-07-17T17:49:46"/>
    <x v="1"/>
    <s v="plays"/>
  </r>
  <r>
    <x v="2"/>
    <s v="GB"/>
    <s v="GBP"/>
    <n v="1421403960"/>
    <n v="1418827324"/>
    <b v="0"/>
    <n v="3"/>
    <n v="72"/>
    <b v="0"/>
    <s v="theater/plays"/>
    <n v="0.108"/>
    <x v="4088"/>
    <d v="2015-01-16T10:26:00"/>
    <x v="1"/>
    <s v="plays"/>
  </r>
  <r>
    <x v="2"/>
    <s v="US"/>
    <s v="USD"/>
    <n v="1433093700"/>
    <n v="1430242488"/>
    <b v="0"/>
    <n v="8"/>
    <n v="30"/>
    <b v="0"/>
    <s v="theater/plays"/>
    <n v="4.8000000000000001E-2"/>
    <x v="4089"/>
    <d v="2015-05-31T17:35:00"/>
    <x v="1"/>
    <s v="plays"/>
  </r>
  <r>
    <x v="2"/>
    <s v="US"/>
    <s v="USD"/>
    <n v="1438959600"/>
    <n v="1437754137"/>
    <b v="0"/>
    <n v="3"/>
    <n v="10.666666666666666"/>
    <b v="0"/>
    <s v="theater/plays"/>
    <n v="3.2000000000000001E-2"/>
    <x v="4090"/>
    <d v="2015-08-07T15:00:00"/>
    <x v="1"/>
    <s v="plays"/>
  </r>
  <r>
    <x v="2"/>
    <s v="US"/>
    <s v="USD"/>
    <n v="1421410151"/>
    <n v="1418818151"/>
    <b v="0"/>
    <n v="8"/>
    <n v="25.5"/>
    <b v="0"/>
    <s v="theater/plays"/>
    <n v="0.1275"/>
    <x v="4091"/>
    <d v="2015-01-16T12:09:11"/>
    <x v="1"/>
    <s v="plays"/>
  </r>
  <r>
    <x v="2"/>
    <s v="US"/>
    <s v="USD"/>
    <n v="1428205247"/>
    <n v="1423024847"/>
    <b v="0"/>
    <n v="1"/>
    <n v="20"/>
    <b v="0"/>
    <s v="theater/plays"/>
    <n v="1.8181818181818181E-4"/>
    <x v="4092"/>
    <d v="2015-04-05T03:40:47"/>
    <x v="1"/>
    <s v="plays"/>
  </r>
  <r>
    <x v="2"/>
    <s v="GB"/>
    <s v="GBP"/>
    <n v="1440272093"/>
    <n v="1435088093"/>
    <b v="0"/>
    <n v="4"/>
    <n v="15"/>
    <b v="0"/>
    <s v="theater/plays"/>
    <n v="2.4E-2"/>
    <x v="4093"/>
    <d v="2015-08-22T19:34:53"/>
    <x v="1"/>
    <s v="plays"/>
  </r>
  <r>
    <x v="2"/>
    <s v="US"/>
    <s v="USD"/>
    <n v="1413953940"/>
    <n v="1410141900"/>
    <b v="0"/>
    <n v="8"/>
    <n v="91.25"/>
    <b v="0"/>
    <s v="theater/plays"/>
    <n v="0.36499999999999999"/>
    <x v="4094"/>
    <d v="2014-10-22T04:59:00"/>
    <x v="1"/>
    <s v="plays"/>
  </r>
  <r>
    <x v="2"/>
    <s v="MX"/>
    <s v="MXN"/>
    <n v="1482108350"/>
    <n v="1479516350"/>
    <b v="0"/>
    <n v="1"/>
    <n v="800"/>
    <b v="0"/>
    <s v="theater/plays"/>
    <n v="2.6666666666666668E-2"/>
    <x v="4095"/>
    <d v="2016-12-19T00:45:50"/>
    <x v="1"/>
    <s v="plays"/>
  </r>
  <r>
    <x v="2"/>
    <s v="GB"/>
    <s v="GBP"/>
    <n v="1488271860"/>
    <n v="1484484219"/>
    <b v="0"/>
    <n v="5"/>
    <n v="80"/>
    <b v="0"/>
    <s v="theater/plays"/>
    <n v="0.11428571428571428"/>
    <x v="4096"/>
    <d v="2017-02-28T08:51:00"/>
    <x v="1"/>
    <s v="plays"/>
  </r>
  <r>
    <x v="2"/>
    <s v="GB"/>
    <s v="GBP"/>
    <n v="1454284500"/>
    <n v="1449431237"/>
    <b v="0"/>
    <n v="0"/>
    <s v=""/>
    <b v="0"/>
    <s v="theater/plays"/>
    <n v="0"/>
    <x v="4097"/>
    <d v="2016-01-31T23:55:00"/>
    <x v="1"/>
    <s v="plays"/>
  </r>
  <r>
    <x v="2"/>
    <s v="US"/>
    <s v="USD"/>
    <n v="1465060797"/>
    <n v="1462468797"/>
    <b v="0"/>
    <n v="0"/>
    <s v=""/>
    <b v="0"/>
    <s v="theater/plays"/>
    <n v="0"/>
    <x v="4098"/>
    <d v="2016-06-04T17:19:57"/>
    <x v="1"/>
    <s v="plays"/>
  </r>
  <r>
    <x v="2"/>
    <s v="US"/>
    <s v="USD"/>
    <n v="1472847873"/>
    <n v="1468959873"/>
    <b v="0"/>
    <n v="1"/>
    <n v="50"/>
    <b v="0"/>
    <s v="theater/plays"/>
    <n v="1.1111111111111112E-2"/>
    <x v="4099"/>
    <d v="2016-09-02T20:24:33"/>
    <x v="1"/>
    <s v="plays"/>
  </r>
  <r>
    <x v="2"/>
    <s v="US"/>
    <s v="USD"/>
    <n v="1414205990"/>
    <n v="1413341990"/>
    <b v="0"/>
    <n v="0"/>
    <s v=""/>
    <b v="0"/>
    <s v="theater/plays"/>
    <n v="0"/>
    <x v="4100"/>
    <d v="2014-10-25T02:59:50"/>
    <x v="1"/>
    <s v="plays"/>
  </r>
  <r>
    <x v="2"/>
    <s v="US"/>
    <s v="USD"/>
    <n v="1485380482"/>
    <n v="1482788482"/>
    <b v="0"/>
    <n v="0"/>
    <s v=""/>
    <b v="0"/>
    <s v="theater/plays"/>
    <n v="0"/>
    <x v="4101"/>
    <d v="2017-01-25T21:41:22"/>
    <x v="1"/>
    <s v="plays"/>
  </r>
  <r>
    <x v="2"/>
    <s v="US"/>
    <s v="USD"/>
    <n v="1463343673"/>
    <n v="1460751673"/>
    <b v="0"/>
    <n v="6"/>
    <n v="22.833333333333332"/>
    <b v="0"/>
    <s v="theater/plays"/>
    <n v="0.27400000000000002"/>
    <x v="4102"/>
    <d v="2016-05-15T20:21:13"/>
    <x v="1"/>
    <s v="plays"/>
  </r>
  <r>
    <x v="2"/>
    <s v="US"/>
    <s v="USD"/>
    <n v="1440613920"/>
    <n v="1435953566"/>
    <b v="0"/>
    <n v="6"/>
    <n v="16.666666666666668"/>
    <b v="0"/>
    <s v="theater/plays"/>
    <n v="0.1"/>
    <x v="4103"/>
    <d v="2015-08-26T18:32:00"/>
    <x v="1"/>
    <s v="plays"/>
  </r>
  <r>
    <x v="2"/>
    <s v="AU"/>
    <s v="AUD"/>
    <n v="1477550434"/>
    <n v="1474958434"/>
    <b v="0"/>
    <n v="14"/>
    <n v="45.785714285714285"/>
    <b v="0"/>
    <s v="theater/plays"/>
    <n v="0.21366666666666667"/>
    <x v="4104"/>
    <d v="2016-10-27T06:40:34"/>
    <x v="1"/>
    <s v="plays"/>
  </r>
  <r>
    <x v="2"/>
    <s v="MX"/>
    <s v="MXN"/>
    <n v="1482711309"/>
    <n v="1479860109"/>
    <b v="0"/>
    <n v="6"/>
    <n v="383.33333333333331"/>
    <b v="0"/>
    <s v="theater/plays"/>
    <n v="6.9696969696969702E-2"/>
    <x v="4105"/>
    <d v="2016-12-26T00:15:09"/>
    <x v="1"/>
    <s v="plays"/>
  </r>
  <r>
    <x v="2"/>
    <s v="US"/>
    <s v="USD"/>
    <n v="1427936400"/>
    <n v="1424221866"/>
    <b v="0"/>
    <n v="33"/>
    <n v="106.96969696969697"/>
    <b v="0"/>
    <s v="theater/plays"/>
    <n v="0.70599999999999996"/>
    <x v="4106"/>
    <d v="2015-04-02T01:00:00"/>
    <x v="1"/>
    <s v="plays"/>
  </r>
  <r>
    <x v="2"/>
    <s v="US"/>
    <s v="USD"/>
    <n v="1411596001"/>
    <n v="1409608801"/>
    <b v="0"/>
    <n v="4"/>
    <n v="10.25"/>
    <b v="0"/>
    <s v="theater/plays"/>
    <n v="2.0500000000000001E-2"/>
    <x v="4107"/>
    <d v="2014-09-24T22:00:01"/>
    <x v="1"/>
    <s v="plays"/>
  </r>
  <r>
    <x v="2"/>
    <s v="US"/>
    <s v="USD"/>
    <n v="1488517200"/>
    <n v="1485909937"/>
    <b v="0"/>
    <n v="1"/>
    <n v="59"/>
    <b v="0"/>
    <s v="theater/plays"/>
    <n v="1.9666666666666666E-2"/>
    <x v="4108"/>
    <d v="2017-03-03T05:00:00"/>
    <x v="1"/>
    <s v="plays"/>
  </r>
  <r>
    <x v="2"/>
    <s v="GB"/>
    <s v="GBP"/>
    <n v="1448805404"/>
    <n v="1446209804"/>
    <b v="0"/>
    <n v="0"/>
    <s v=""/>
    <b v="0"/>
    <s v="theater/plays"/>
    <n v="0"/>
    <x v="4109"/>
    <d v="2015-11-29T13:56:44"/>
    <x v="1"/>
    <s v="plays"/>
  </r>
  <r>
    <x v="2"/>
    <s v="GB"/>
    <s v="GBP"/>
    <n v="1469113351"/>
    <n v="1463929351"/>
    <b v="0"/>
    <n v="6"/>
    <n v="14.333333333333334"/>
    <b v="0"/>
    <s v="theater/plays"/>
    <n v="0.28666666666666668"/>
    <x v="4110"/>
    <d v="2016-07-21T15:02:31"/>
    <x v="1"/>
    <s v="plays"/>
  </r>
  <r>
    <x v="2"/>
    <s v="US"/>
    <s v="USD"/>
    <n v="1424747740"/>
    <n v="1422155740"/>
    <b v="0"/>
    <n v="6"/>
    <n v="15.666666666666666"/>
    <b v="0"/>
    <s v="theater/plays"/>
    <n v="3.1333333333333331E-2"/>
    <x v="4111"/>
    <d v="2015-02-24T03:15:40"/>
    <x v="1"/>
    <s v="plays"/>
  </r>
  <r>
    <x v="2"/>
    <s v="IE"/>
    <s v="EUR"/>
    <n v="1456617600"/>
    <n v="1454280186"/>
    <b v="0"/>
    <n v="1"/>
    <n v="1"/>
    <b v="0"/>
    <s v="theater/plays"/>
    <n v="4.0000000000000002E-4"/>
    <x v="4112"/>
    <d v="2016-02-28T00:00:00"/>
    <x v="1"/>
    <s v="plays"/>
  </r>
  <r>
    <x v="2"/>
    <s v="US"/>
    <s v="USD"/>
    <n v="1452234840"/>
    <n v="1450619123"/>
    <b v="0"/>
    <n v="3"/>
    <n v="1"/>
    <b v="0"/>
    <s v="theater/plays"/>
    <n v="2E-3"/>
    <x v="4113"/>
    <d v="2016-01-08T06:34:00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EEC1C-BCA3-48A7-9FAC-889C411104F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92544-7AF1-4104-8EC7-C5E1D648D81B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7D5328-E2E8-48E1-BC0A-084EA7569CD7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17"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3" hier="-1"/>
  </pageFields>
  <dataFields count="1">
    <dataField name="Count of state" fld="0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topLeftCell="C1" zoomScale="70" zoomScaleNormal="70" workbookViewId="0">
      <selection activeCell="G1" sqref="G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3" width="24.5703125" customWidth="1"/>
    <col min="14" max="14" width="36.42578125" customWidth="1"/>
    <col min="15" max="15" width="41.140625" customWidth="1"/>
    <col min="16" max="16" width="14.85546875" style="8" bestFit="1" customWidth="1"/>
    <col min="17" max="17" width="37.140625" style="8" bestFit="1" customWidth="1"/>
    <col min="18" max="18" width="35.28515625" style="8" bestFit="1" customWidth="1"/>
    <col min="19" max="19" width="21.5703125" bestFit="1" customWidth="1"/>
    <col min="20" max="20" width="17.85546875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8307</v>
      </c>
      <c r="N1" s="1" t="s">
        <v>8263</v>
      </c>
      <c r="O1" s="1" t="s">
        <v>8264</v>
      </c>
      <c r="P1" s="7" t="s">
        <v>8306</v>
      </c>
      <c r="Q1" s="7" t="s">
        <v>8366</v>
      </c>
      <c r="R1" s="7" t="s">
        <v>8365</v>
      </c>
      <c r="S1" s="7" t="s">
        <v>8380</v>
      </c>
      <c r="T1" s="7" t="s">
        <v>8309</v>
      </c>
    </row>
    <row r="2" spans="1:23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6">
        <f>IFERROR(E2/L2,"")</f>
        <v>63.917582417582416</v>
      </c>
      <c r="N2" t="b">
        <v>1</v>
      </c>
      <c r="O2" t="s">
        <v>8265</v>
      </c>
      <c r="P2" s="8">
        <f>E2/D2</f>
        <v>1.3685882352941177</v>
      </c>
      <c r="Q2" s="12">
        <f>(((J2/60)/60)/24)+DATE(1970,1,1)</f>
        <v>42177.007071759261</v>
      </c>
      <c r="R2" s="12">
        <f>(((I2/60)/60)/24)+DATE(1970,1,1)</f>
        <v>42208.125</v>
      </c>
      <c r="S2" t="str">
        <f>LEFT(O2,FIND("/",O2,1)-1)</f>
        <v>film &amp; video</v>
      </c>
      <c r="T2" t="str">
        <f t="shared" ref="T2:T65" si="0">RIGHT(O2,LEN(O2)-FIND("/",O2,1))</f>
        <v>television</v>
      </c>
      <c r="V2">
        <f>COUNTIF($S$1:$S$4115,"theater")</f>
        <v>1393</v>
      </c>
      <c r="W2">
        <f>V2/4114</f>
        <v>0.33859990277102575</v>
      </c>
    </row>
    <row r="3" spans="1:23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6">
        <f t="shared" ref="M3:M66" si="1">IFERROR(E3/L3,"")</f>
        <v>185.48101265822785</v>
      </c>
      <c r="N3" t="b">
        <v>1</v>
      </c>
      <c r="O3" t="s">
        <v>8265</v>
      </c>
      <c r="P3" s="8">
        <f>E3/D3</f>
        <v>1.4260827250608272</v>
      </c>
      <c r="Q3" s="12">
        <f t="shared" ref="Q3:Q66" si="2">(((J3/60)/60)/24)+DATE(1970,1,1)</f>
        <v>42766.600497685184</v>
      </c>
      <c r="R3" s="12">
        <f>(((I3/60)/60)/24)+DATE(1970,1,1)</f>
        <v>42796.600497685184</v>
      </c>
      <c r="S3" t="str">
        <f t="shared" ref="S3:S66" si="3">LEFT(O3,FIND("/",O3,1)-1)</f>
        <v>film &amp; video</v>
      </c>
      <c r="T3" t="str">
        <f t="shared" si="0"/>
        <v>television</v>
      </c>
      <c r="V3">
        <f>COUNTIF($T$1:$T$4115,"plays")</f>
        <v>1066</v>
      </c>
      <c r="W3">
        <f>V3/V2</f>
        <v>0.76525484565685575</v>
      </c>
    </row>
    <row r="4" spans="1:23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6">
        <f t="shared" si="1"/>
        <v>15</v>
      </c>
      <c r="N4" t="b">
        <v>1</v>
      </c>
      <c r="O4" t="s">
        <v>8265</v>
      </c>
      <c r="P4" s="8">
        <f t="shared" ref="P4:P66" si="4">E4/D4</f>
        <v>1.05</v>
      </c>
      <c r="Q4" s="12">
        <f t="shared" si="2"/>
        <v>42405.702349537038</v>
      </c>
      <c r="R4" s="12">
        <f>(((I4/60)/60)/24)+DATE(1970,1,1)</f>
        <v>42415.702349537038</v>
      </c>
      <c r="S4" t="str">
        <f t="shared" si="3"/>
        <v>film &amp; video</v>
      </c>
      <c r="T4" t="str">
        <f t="shared" si="0"/>
        <v>television</v>
      </c>
    </row>
    <row r="5" spans="1:23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6">
        <f t="shared" si="1"/>
        <v>69.266666666666666</v>
      </c>
      <c r="N5" t="b">
        <v>1</v>
      </c>
      <c r="O5" t="s">
        <v>8265</v>
      </c>
      <c r="P5" s="8">
        <f t="shared" si="4"/>
        <v>1.0389999999999999</v>
      </c>
      <c r="Q5" s="12">
        <f t="shared" si="2"/>
        <v>41828.515127314815</v>
      </c>
      <c r="R5" s="12">
        <f>(((I5/60)/60)/24)+DATE(1970,1,1)</f>
        <v>41858.515127314815</v>
      </c>
      <c r="S5" t="str">
        <f t="shared" si="3"/>
        <v>film &amp; video</v>
      </c>
      <c r="T5" t="str">
        <f t="shared" si="0"/>
        <v>television</v>
      </c>
    </row>
    <row r="6" spans="1:23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6">
        <f t="shared" si="1"/>
        <v>190.55028169014085</v>
      </c>
      <c r="N6" t="b">
        <v>1</v>
      </c>
      <c r="O6" t="s">
        <v>8265</v>
      </c>
      <c r="P6" s="8">
        <f t="shared" si="4"/>
        <v>1.2299154545454545</v>
      </c>
      <c r="Q6" s="12">
        <f t="shared" si="2"/>
        <v>42327.834247685183</v>
      </c>
      <c r="R6" s="12">
        <f>(((I6/60)/60)/24)+DATE(1970,1,1)</f>
        <v>42357.834247685183</v>
      </c>
      <c r="S6" t="str">
        <f t="shared" si="3"/>
        <v>film &amp; video</v>
      </c>
      <c r="T6" t="str">
        <f t="shared" si="0"/>
        <v>television</v>
      </c>
    </row>
    <row r="7" spans="1:23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6">
        <f t="shared" si="1"/>
        <v>93.40425531914893</v>
      </c>
      <c r="N7" t="b">
        <v>1</v>
      </c>
      <c r="O7" t="s">
        <v>8265</v>
      </c>
      <c r="P7" s="8">
        <f t="shared" si="4"/>
        <v>1.0977744436109027</v>
      </c>
      <c r="Q7" s="12">
        <f t="shared" si="2"/>
        <v>42563.932951388888</v>
      </c>
      <c r="R7" s="12">
        <f>(((I7/60)/60)/24)+DATE(1970,1,1)</f>
        <v>42580.232638888891</v>
      </c>
      <c r="S7" t="str">
        <f t="shared" si="3"/>
        <v>film &amp; video</v>
      </c>
      <c r="T7" t="str">
        <f t="shared" si="0"/>
        <v>television</v>
      </c>
    </row>
    <row r="8" spans="1:23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6">
        <f t="shared" si="1"/>
        <v>146.87931034482759</v>
      </c>
      <c r="N8" t="b">
        <v>1</v>
      </c>
      <c r="O8" t="s">
        <v>8265</v>
      </c>
      <c r="P8" s="8">
        <f t="shared" si="4"/>
        <v>1.064875</v>
      </c>
      <c r="Q8" s="12">
        <f t="shared" si="2"/>
        <v>41794.072337962964</v>
      </c>
      <c r="R8" s="12">
        <f>(((I8/60)/60)/24)+DATE(1970,1,1)</f>
        <v>41804.072337962964</v>
      </c>
      <c r="S8" t="str">
        <f t="shared" si="3"/>
        <v>film &amp; video</v>
      </c>
      <c r="T8" t="str">
        <f t="shared" si="0"/>
        <v>television</v>
      </c>
    </row>
    <row r="9" spans="1:23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6">
        <f t="shared" si="1"/>
        <v>159.82456140350877</v>
      </c>
      <c r="N9" t="b">
        <v>1</v>
      </c>
      <c r="O9" t="s">
        <v>8265</v>
      </c>
      <c r="P9" s="8">
        <f t="shared" si="4"/>
        <v>1.0122222222222221</v>
      </c>
      <c r="Q9" s="12">
        <f t="shared" si="2"/>
        <v>42516.047071759262</v>
      </c>
      <c r="R9" s="12">
        <f>(((I9/60)/60)/24)+DATE(1970,1,1)</f>
        <v>42556.047071759262</v>
      </c>
      <c r="S9" t="str">
        <f t="shared" si="3"/>
        <v>film &amp; video</v>
      </c>
      <c r="T9" t="str">
        <f t="shared" si="0"/>
        <v>television</v>
      </c>
    </row>
    <row r="10" spans="1:23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6">
        <f t="shared" si="1"/>
        <v>291.79333333333335</v>
      </c>
      <c r="N10" t="b">
        <v>1</v>
      </c>
      <c r="O10" t="s">
        <v>8265</v>
      </c>
      <c r="P10" s="8">
        <f t="shared" si="4"/>
        <v>1.0004342857142856</v>
      </c>
      <c r="Q10" s="12">
        <f t="shared" si="2"/>
        <v>42468.94458333333</v>
      </c>
      <c r="R10" s="12">
        <f>(((I10/60)/60)/24)+DATE(1970,1,1)</f>
        <v>42475.875</v>
      </c>
      <c r="S10" t="str">
        <f t="shared" si="3"/>
        <v>film &amp; video</v>
      </c>
      <c r="T10" t="str">
        <f t="shared" si="0"/>
        <v>television</v>
      </c>
    </row>
    <row r="11" spans="1:23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6">
        <f t="shared" si="1"/>
        <v>31.499500000000001</v>
      </c>
      <c r="N11" t="b">
        <v>1</v>
      </c>
      <c r="O11" t="s">
        <v>8265</v>
      </c>
      <c r="P11" s="8">
        <f t="shared" si="4"/>
        <v>1.2599800000000001</v>
      </c>
      <c r="Q11" s="12">
        <f t="shared" si="2"/>
        <v>42447.103518518517</v>
      </c>
      <c r="R11" s="12">
        <f>(((I11/60)/60)/24)+DATE(1970,1,1)</f>
        <v>42477.103518518517</v>
      </c>
      <c r="S11" t="str">
        <f t="shared" si="3"/>
        <v>film &amp; video</v>
      </c>
      <c r="T11" t="str">
        <f t="shared" si="0"/>
        <v>television</v>
      </c>
    </row>
    <row r="12" spans="1:23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6">
        <f t="shared" si="1"/>
        <v>158.68421052631578</v>
      </c>
      <c r="N12" t="b">
        <v>1</v>
      </c>
      <c r="O12" t="s">
        <v>8265</v>
      </c>
      <c r="P12" s="8">
        <f t="shared" si="4"/>
        <v>1.0049999999999999</v>
      </c>
      <c r="Q12" s="12">
        <f t="shared" si="2"/>
        <v>41780.068043981482</v>
      </c>
      <c r="R12" s="12">
        <f>(((I12/60)/60)/24)+DATE(1970,1,1)</f>
        <v>41815.068043981482</v>
      </c>
      <c r="S12" t="str">
        <f t="shared" si="3"/>
        <v>film &amp; video</v>
      </c>
      <c r="T12" t="str">
        <f t="shared" si="0"/>
        <v>television</v>
      </c>
    </row>
    <row r="13" spans="1:23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6">
        <f t="shared" si="1"/>
        <v>80.333333333333329</v>
      </c>
      <c r="N13" t="b">
        <v>1</v>
      </c>
      <c r="O13" t="s">
        <v>8265</v>
      </c>
      <c r="P13" s="8">
        <f t="shared" si="4"/>
        <v>1.2050000000000001</v>
      </c>
      <c r="Q13" s="12">
        <f t="shared" si="2"/>
        <v>42572.778495370367</v>
      </c>
      <c r="R13" s="12">
        <f>(((I13/60)/60)/24)+DATE(1970,1,1)</f>
        <v>42604.125</v>
      </c>
      <c r="S13" t="str">
        <f t="shared" si="3"/>
        <v>film &amp; video</v>
      </c>
      <c r="T13" t="str">
        <f t="shared" si="0"/>
        <v>television</v>
      </c>
    </row>
    <row r="14" spans="1:23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6">
        <f t="shared" si="1"/>
        <v>59.961305925030231</v>
      </c>
      <c r="N14" t="b">
        <v>1</v>
      </c>
      <c r="O14" t="s">
        <v>8265</v>
      </c>
      <c r="P14" s="8">
        <f t="shared" si="4"/>
        <v>1.6529333333333334</v>
      </c>
      <c r="Q14" s="12">
        <f t="shared" si="2"/>
        <v>41791.713252314818</v>
      </c>
      <c r="R14" s="12">
        <f>(((I14/60)/60)/24)+DATE(1970,1,1)</f>
        <v>41836.125</v>
      </c>
      <c r="S14" t="str">
        <f t="shared" si="3"/>
        <v>film &amp; video</v>
      </c>
      <c r="T14" t="str">
        <f t="shared" si="0"/>
        <v>television</v>
      </c>
    </row>
    <row r="15" spans="1:23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6">
        <f t="shared" si="1"/>
        <v>109.78431372549019</v>
      </c>
      <c r="N15" t="b">
        <v>1</v>
      </c>
      <c r="O15" t="s">
        <v>8265</v>
      </c>
      <c r="P15" s="8">
        <f t="shared" si="4"/>
        <v>1.5997142857142856</v>
      </c>
      <c r="Q15" s="12">
        <f t="shared" si="2"/>
        <v>42508.677187499998</v>
      </c>
      <c r="R15" s="12">
        <f>(((I15/60)/60)/24)+DATE(1970,1,1)</f>
        <v>42544.852083333331</v>
      </c>
      <c r="S15" t="str">
        <f t="shared" si="3"/>
        <v>film &amp; video</v>
      </c>
      <c r="T15" t="str">
        <f t="shared" si="0"/>
        <v>television</v>
      </c>
    </row>
    <row r="16" spans="1:23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6">
        <f t="shared" si="1"/>
        <v>147.70731707317074</v>
      </c>
      <c r="N16" t="b">
        <v>1</v>
      </c>
      <c r="O16" t="s">
        <v>8265</v>
      </c>
      <c r="P16" s="8">
        <f t="shared" si="4"/>
        <v>1.0093333333333334</v>
      </c>
      <c r="Q16" s="12">
        <f t="shared" si="2"/>
        <v>41808.02648148148</v>
      </c>
      <c r="R16" s="12">
        <f>(((I16/60)/60)/24)+DATE(1970,1,1)</f>
        <v>41833.582638888889</v>
      </c>
      <c r="S16" t="str">
        <f t="shared" si="3"/>
        <v>film &amp; video</v>
      </c>
      <c r="T16" t="str">
        <f t="shared" si="0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6">
        <f t="shared" si="1"/>
        <v>21.755102040816325</v>
      </c>
      <c r="N17" t="b">
        <v>1</v>
      </c>
      <c r="O17" t="s">
        <v>8265</v>
      </c>
      <c r="P17" s="8">
        <f t="shared" si="4"/>
        <v>1.0660000000000001</v>
      </c>
      <c r="Q17" s="12">
        <f t="shared" si="2"/>
        <v>42256.391875000001</v>
      </c>
      <c r="R17" s="12">
        <f>(((I17/60)/60)/24)+DATE(1970,1,1)</f>
        <v>42274.843055555553</v>
      </c>
      <c r="S17" t="str">
        <f t="shared" si="3"/>
        <v>film &amp; video</v>
      </c>
      <c r="T17" t="str">
        <f t="shared" si="0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6">
        <f t="shared" si="1"/>
        <v>171.84285714285716</v>
      </c>
      <c r="N18" t="b">
        <v>1</v>
      </c>
      <c r="O18" t="s">
        <v>8265</v>
      </c>
      <c r="P18" s="8">
        <f t="shared" si="4"/>
        <v>1.0024166666666667</v>
      </c>
      <c r="Q18" s="12">
        <f t="shared" si="2"/>
        <v>41760.796423611115</v>
      </c>
      <c r="R18" s="12">
        <f>(((I18/60)/60)/24)+DATE(1970,1,1)</f>
        <v>41806.229166666664</v>
      </c>
      <c r="S18" t="str">
        <f t="shared" si="3"/>
        <v>film &amp; video</v>
      </c>
      <c r="T18" t="str">
        <f t="shared" si="0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6">
        <f t="shared" si="1"/>
        <v>41.944444444444443</v>
      </c>
      <c r="N19" t="b">
        <v>1</v>
      </c>
      <c r="O19" t="s">
        <v>8265</v>
      </c>
      <c r="P19" s="8">
        <f t="shared" si="4"/>
        <v>1.0066666666666666</v>
      </c>
      <c r="Q19" s="12">
        <f t="shared" si="2"/>
        <v>41917.731736111113</v>
      </c>
      <c r="R19" s="12">
        <f>(((I19/60)/60)/24)+DATE(1970,1,1)</f>
        <v>41947.773402777777</v>
      </c>
      <c r="S19" t="str">
        <f t="shared" si="3"/>
        <v>film &amp; video</v>
      </c>
      <c r="T19" t="str">
        <f t="shared" si="0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6">
        <f t="shared" si="1"/>
        <v>93.264122807017543</v>
      </c>
      <c r="N20" t="b">
        <v>1</v>
      </c>
      <c r="O20" t="s">
        <v>8265</v>
      </c>
      <c r="P20" s="8">
        <f t="shared" si="4"/>
        <v>1.0632110000000001</v>
      </c>
      <c r="Q20" s="12">
        <f t="shared" si="2"/>
        <v>41869.542314814818</v>
      </c>
      <c r="R20" s="12">
        <f>(((I20/60)/60)/24)+DATE(1970,1,1)</f>
        <v>41899.542314814818</v>
      </c>
      <c r="S20" t="str">
        <f t="shared" si="3"/>
        <v>film &amp; video</v>
      </c>
      <c r="T20" t="str">
        <f t="shared" si="0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6">
        <f t="shared" si="1"/>
        <v>56.136363636363633</v>
      </c>
      <c r="N21" t="b">
        <v>1</v>
      </c>
      <c r="O21" t="s">
        <v>8265</v>
      </c>
      <c r="P21" s="8">
        <f t="shared" si="4"/>
        <v>1.4529411764705882</v>
      </c>
      <c r="Q21" s="12">
        <f t="shared" si="2"/>
        <v>42175.816365740742</v>
      </c>
      <c r="R21" s="12">
        <f>(((I21/60)/60)/24)+DATE(1970,1,1)</f>
        <v>42205.816365740742</v>
      </c>
      <c r="S21" t="str">
        <f t="shared" si="3"/>
        <v>film &amp; video</v>
      </c>
      <c r="T21" t="str">
        <f t="shared" si="0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6">
        <f t="shared" si="1"/>
        <v>80.16</v>
      </c>
      <c r="N22" t="b">
        <v>1</v>
      </c>
      <c r="O22" t="s">
        <v>8265</v>
      </c>
      <c r="P22" s="8">
        <f t="shared" si="4"/>
        <v>1.002</v>
      </c>
      <c r="Q22" s="12">
        <f t="shared" si="2"/>
        <v>42200.758240740746</v>
      </c>
      <c r="R22" s="12">
        <f>(((I22/60)/60)/24)+DATE(1970,1,1)</f>
        <v>42260.758240740746</v>
      </c>
      <c r="S22" t="str">
        <f t="shared" si="3"/>
        <v>film &amp; video</v>
      </c>
      <c r="T22" t="str">
        <f t="shared" si="0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6">
        <f t="shared" si="1"/>
        <v>199.9009900990099</v>
      </c>
      <c r="N23" t="b">
        <v>1</v>
      </c>
      <c r="O23" t="s">
        <v>8265</v>
      </c>
      <c r="P23" s="8">
        <f t="shared" si="4"/>
        <v>1.0913513513513513</v>
      </c>
      <c r="Q23" s="12">
        <f t="shared" si="2"/>
        <v>41878.627187500002</v>
      </c>
      <c r="R23" s="12">
        <f>(((I23/60)/60)/24)+DATE(1970,1,1)</f>
        <v>41908.627187500002</v>
      </c>
      <c r="S23" t="str">
        <f t="shared" si="3"/>
        <v>film &amp; video</v>
      </c>
      <c r="T23" t="str">
        <f t="shared" si="0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6">
        <f t="shared" si="1"/>
        <v>51.25</v>
      </c>
      <c r="N24" t="b">
        <v>1</v>
      </c>
      <c r="O24" t="s">
        <v>8265</v>
      </c>
      <c r="P24" s="8">
        <f t="shared" si="4"/>
        <v>1.1714285714285715</v>
      </c>
      <c r="Q24" s="12">
        <f t="shared" si="2"/>
        <v>41989.91134259259</v>
      </c>
      <c r="R24" s="12">
        <f>(((I24/60)/60)/24)+DATE(1970,1,1)</f>
        <v>42005.332638888889</v>
      </c>
      <c r="S24" t="str">
        <f t="shared" si="3"/>
        <v>film &amp; video</v>
      </c>
      <c r="T24" t="str">
        <f t="shared" si="0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6">
        <f t="shared" si="1"/>
        <v>103.04347826086956</v>
      </c>
      <c r="N25" t="b">
        <v>1</v>
      </c>
      <c r="O25" t="s">
        <v>8265</v>
      </c>
      <c r="P25" s="8">
        <f t="shared" si="4"/>
        <v>1.1850000000000001</v>
      </c>
      <c r="Q25" s="12">
        <f t="shared" si="2"/>
        <v>42097.778946759259</v>
      </c>
      <c r="R25" s="12">
        <f>(((I25/60)/60)/24)+DATE(1970,1,1)</f>
        <v>42124.638888888891</v>
      </c>
      <c r="S25" t="str">
        <f t="shared" si="3"/>
        <v>film &amp; video</v>
      </c>
      <c r="T25" t="str">
        <f t="shared" si="0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6">
        <f t="shared" si="1"/>
        <v>66.346149825783982</v>
      </c>
      <c r="N26" t="b">
        <v>1</v>
      </c>
      <c r="O26" t="s">
        <v>8265</v>
      </c>
      <c r="P26" s="8">
        <f t="shared" si="4"/>
        <v>1.0880768571428572</v>
      </c>
      <c r="Q26" s="12">
        <f t="shared" si="2"/>
        <v>42229.820173611108</v>
      </c>
      <c r="R26" s="12">
        <f>(((I26/60)/60)/24)+DATE(1970,1,1)</f>
        <v>42262.818750000006</v>
      </c>
      <c r="S26" t="str">
        <f t="shared" si="3"/>
        <v>film &amp; video</v>
      </c>
      <c r="T26" t="str">
        <f t="shared" si="0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6">
        <f t="shared" si="1"/>
        <v>57.142857142857146</v>
      </c>
      <c r="N27" t="b">
        <v>1</v>
      </c>
      <c r="O27" t="s">
        <v>8265</v>
      </c>
      <c r="P27" s="8">
        <f t="shared" si="4"/>
        <v>1.3333333333333333</v>
      </c>
      <c r="Q27" s="12">
        <f t="shared" si="2"/>
        <v>42318.025011574078</v>
      </c>
      <c r="R27" s="12">
        <f>(((I27/60)/60)/24)+DATE(1970,1,1)</f>
        <v>42378.025011574078</v>
      </c>
      <c r="S27" t="str">
        <f t="shared" si="3"/>
        <v>film &amp; video</v>
      </c>
      <c r="T27" t="str">
        <f t="shared" si="0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6">
        <f t="shared" si="1"/>
        <v>102.10526315789474</v>
      </c>
      <c r="N28" t="b">
        <v>1</v>
      </c>
      <c r="O28" t="s">
        <v>8265</v>
      </c>
      <c r="P28" s="8">
        <f t="shared" si="4"/>
        <v>1.552</v>
      </c>
      <c r="Q28" s="12">
        <f t="shared" si="2"/>
        <v>41828.515555555554</v>
      </c>
      <c r="R28" s="12">
        <f>(((I28/60)/60)/24)+DATE(1970,1,1)</f>
        <v>41868.515555555554</v>
      </c>
      <c r="S28" t="str">
        <f t="shared" si="3"/>
        <v>film &amp; video</v>
      </c>
      <c r="T28" t="str">
        <f t="shared" si="0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6">
        <f t="shared" si="1"/>
        <v>148.96666666666667</v>
      </c>
      <c r="N29" t="b">
        <v>1</v>
      </c>
      <c r="O29" t="s">
        <v>8265</v>
      </c>
      <c r="P29" s="8">
        <f t="shared" si="4"/>
        <v>1.1172500000000001</v>
      </c>
      <c r="Q29" s="12">
        <f t="shared" si="2"/>
        <v>41929.164733796293</v>
      </c>
      <c r="R29" s="12">
        <f>(((I29/60)/60)/24)+DATE(1970,1,1)</f>
        <v>41959.206400462965</v>
      </c>
      <c r="S29" t="str">
        <f t="shared" si="3"/>
        <v>film &amp; video</v>
      </c>
      <c r="T29" t="str">
        <f t="shared" si="0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6">
        <f t="shared" si="1"/>
        <v>169.6056338028169</v>
      </c>
      <c r="N30" t="b">
        <v>1</v>
      </c>
      <c r="O30" t="s">
        <v>8265</v>
      </c>
      <c r="P30" s="8">
        <f t="shared" si="4"/>
        <v>1.0035000000000001</v>
      </c>
      <c r="Q30" s="12">
        <f t="shared" si="2"/>
        <v>42324.96393518518</v>
      </c>
      <c r="R30" s="12">
        <f>(((I30/60)/60)/24)+DATE(1970,1,1)</f>
        <v>42354.96393518518</v>
      </c>
      <c r="S30" t="str">
        <f t="shared" si="3"/>
        <v>film &amp; video</v>
      </c>
      <c r="T30" t="str">
        <f t="shared" si="0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6">
        <f t="shared" si="1"/>
        <v>31.623931623931625</v>
      </c>
      <c r="N31" t="b">
        <v>1</v>
      </c>
      <c r="O31" t="s">
        <v>8265</v>
      </c>
      <c r="P31" s="8">
        <f t="shared" si="4"/>
        <v>1.2333333333333334</v>
      </c>
      <c r="Q31" s="12">
        <f t="shared" si="2"/>
        <v>41812.67324074074</v>
      </c>
      <c r="R31" s="12">
        <f>(((I31/60)/60)/24)+DATE(1970,1,1)</f>
        <v>41842.67324074074</v>
      </c>
      <c r="S31" t="str">
        <f t="shared" si="3"/>
        <v>film &amp; video</v>
      </c>
      <c r="T31" t="str">
        <f t="shared" si="0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6">
        <f t="shared" si="1"/>
        <v>76.45264150943396</v>
      </c>
      <c r="N32" t="b">
        <v>1</v>
      </c>
      <c r="O32" t="s">
        <v>8265</v>
      </c>
      <c r="P32" s="8">
        <f t="shared" si="4"/>
        <v>1.0129975</v>
      </c>
      <c r="Q32" s="12">
        <f t="shared" si="2"/>
        <v>41842.292997685188</v>
      </c>
      <c r="R32" s="12">
        <f>(((I32/60)/60)/24)+DATE(1970,1,1)</f>
        <v>41872.292997685188</v>
      </c>
      <c r="S32" t="str">
        <f t="shared" si="3"/>
        <v>film &amp; video</v>
      </c>
      <c r="T32" t="str">
        <f t="shared" si="0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6">
        <f t="shared" si="1"/>
        <v>13</v>
      </c>
      <c r="N33" t="b">
        <v>1</v>
      </c>
      <c r="O33" t="s">
        <v>8265</v>
      </c>
      <c r="P33" s="8">
        <f t="shared" si="4"/>
        <v>1</v>
      </c>
      <c r="Q33" s="12">
        <f t="shared" si="2"/>
        <v>42376.79206018518</v>
      </c>
      <c r="R33" s="12">
        <f>(((I33/60)/60)/24)+DATE(1970,1,1)</f>
        <v>42394.79206018518</v>
      </c>
      <c r="S33" t="str">
        <f t="shared" si="3"/>
        <v>film &amp; video</v>
      </c>
      <c r="T33" t="str">
        <f t="shared" si="0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6">
        <f t="shared" si="1"/>
        <v>320.44943820224717</v>
      </c>
      <c r="N34" t="b">
        <v>1</v>
      </c>
      <c r="O34" t="s">
        <v>8265</v>
      </c>
      <c r="P34" s="8">
        <f t="shared" si="4"/>
        <v>1.0024604569420035</v>
      </c>
      <c r="Q34" s="12">
        <f t="shared" si="2"/>
        <v>42461.627511574072</v>
      </c>
      <c r="R34" s="12">
        <f>(((I34/60)/60)/24)+DATE(1970,1,1)</f>
        <v>42503.165972222225</v>
      </c>
      <c r="S34" t="str">
        <f t="shared" si="3"/>
        <v>film &amp; video</v>
      </c>
      <c r="T34" t="str">
        <f t="shared" si="0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6">
        <f t="shared" si="1"/>
        <v>83.75</v>
      </c>
      <c r="N35" t="b">
        <v>1</v>
      </c>
      <c r="O35" t="s">
        <v>8265</v>
      </c>
      <c r="P35" s="8">
        <f t="shared" si="4"/>
        <v>1.0209523809523811</v>
      </c>
      <c r="Q35" s="12">
        <f t="shared" si="2"/>
        <v>42286.660891203705</v>
      </c>
      <c r="R35" s="12">
        <f>(((I35/60)/60)/24)+DATE(1970,1,1)</f>
        <v>42316.702557870376</v>
      </c>
      <c r="S35" t="str">
        <f t="shared" si="3"/>
        <v>film &amp; video</v>
      </c>
      <c r="T35" t="str">
        <f t="shared" si="0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6">
        <f t="shared" si="1"/>
        <v>49.882352941176471</v>
      </c>
      <c r="N36" t="b">
        <v>1</v>
      </c>
      <c r="O36" t="s">
        <v>8265</v>
      </c>
      <c r="P36" s="8">
        <f t="shared" si="4"/>
        <v>1.3046153846153845</v>
      </c>
      <c r="Q36" s="12">
        <f t="shared" si="2"/>
        <v>41841.321770833332</v>
      </c>
      <c r="R36" s="12">
        <f>(((I36/60)/60)/24)+DATE(1970,1,1)</f>
        <v>41856.321770833332</v>
      </c>
      <c r="S36" t="str">
        <f t="shared" si="3"/>
        <v>film &amp; video</v>
      </c>
      <c r="T36" t="str">
        <f t="shared" si="0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6">
        <f t="shared" si="1"/>
        <v>59.464285714285715</v>
      </c>
      <c r="N37" t="b">
        <v>1</v>
      </c>
      <c r="O37" t="s">
        <v>8265</v>
      </c>
      <c r="P37" s="8">
        <f t="shared" si="4"/>
        <v>1.665</v>
      </c>
      <c r="Q37" s="12">
        <f t="shared" si="2"/>
        <v>42098.291828703703</v>
      </c>
      <c r="R37" s="12">
        <f>(((I37/60)/60)/24)+DATE(1970,1,1)</f>
        <v>42122</v>
      </c>
      <c r="S37" t="str">
        <f t="shared" si="3"/>
        <v>film &amp; video</v>
      </c>
      <c r="T37" t="str">
        <f t="shared" si="0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6">
        <f t="shared" si="1"/>
        <v>193.84090909090909</v>
      </c>
      <c r="N38" t="b">
        <v>1</v>
      </c>
      <c r="O38" t="s">
        <v>8265</v>
      </c>
      <c r="P38" s="8">
        <f t="shared" si="4"/>
        <v>1.4215</v>
      </c>
      <c r="Q38" s="12">
        <f t="shared" si="2"/>
        <v>42068.307002314818</v>
      </c>
      <c r="R38" s="12">
        <f>(((I38/60)/60)/24)+DATE(1970,1,1)</f>
        <v>42098.265335648146</v>
      </c>
      <c r="S38" t="str">
        <f t="shared" si="3"/>
        <v>film &amp; video</v>
      </c>
      <c r="T38" t="str">
        <f t="shared" si="0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6">
        <f t="shared" si="1"/>
        <v>159.51383399209487</v>
      </c>
      <c r="N39" t="b">
        <v>1</v>
      </c>
      <c r="O39" t="s">
        <v>8265</v>
      </c>
      <c r="P39" s="8">
        <f t="shared" si="4"/>
        <v>1.8344090909090909</v>
      </c>
      <c r="Q39" s="12">
        <f t="shared" si="2"/>
        <v>42032.693043981482</v>
      </c>
      <c r="R39" s="12">
        <f>(((I39/60)/60)/24)+DATE(1970,1,1)</f>
        <v>42062.693043981482</v>
      </c>
      <c r="S39" t="str">
        <f t="shared" si="3"/>
        <v>film &amp; video</v>
      </c>
      <c r="T39" t="str">
        <f t="shared" si="0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6">
        <f t="shared" si="1"/>
        <v>41.68181818181818</v>
      </c>
      <c r="N40" t="b">
        <v>1</v>
      </c>
      <c r="O40" t="s">
        <v>8265</v>
      </c>
      <c r="P40" s="8">
        <f t="shared" si="4"/>
        <v>1.1004</v>
      </c>
      <c r="Q40" s="12">
        <f t="shared" si="2"/>
        <v>41375.057222222218</v>
      </c>
      <c r="R40" s="12">
        <f>(((I40/60)/60)/24)+DATE(1970,1,1)</f>
        <v>41405.057222222218</v>
      </c>
      <c r="S40" t="str">
        <f t="shared" si="3"/>
        <v>film &amp; video</v>
      </c>
      <c r="T40" t="str">
        <f t="shared" si="0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6">
        <f t="shared" si="1"/>
        <v>150.89861751152074</v>
      </c>
      <c r="N41" t="b">
        <v>1</v>
      </c>
      <c r="O41" t="s">
        <v>8265</v>
      </c>
      <c r="P41" s="8">
        <f t="shared" si="4"/>
        <v>1.3098000000000001</v>
      </c>
      <c r="Q41" s="12">
        <f t="shared" si="2"/>
        <v>41754.047083333331</v>
      </c>
      <c r="R41" s="12">
        <f>(((I41/60)/60)/24)+DATE(1970,1,1)</f>
        <v>41784.957638888889</v>
      </c>
      <c r="S41" t="str">
        <f t="shared" si="3"/>
        <v>film &amp; video</v>
      </c>
      <c r="T41" t="str">
        <f t="shared" si="0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6">
        <f t="shared" si="1"/>
        <v>126.6875</v>
      </c>
      <c r="N42" t="b">
        <v>1</v>
      </c>
      <c r="O42" t="s">
        <v>8265</v>
      </c>
      <c r="P42" s="8">
        <f t="shared" si="4"/>
        <v>1.0135000000000001</v>
      </c>
      <c r="Q42" s="12">
        <f t="shared" si="2"/>
        <v>41789.21398148148</v>
      </c>
      <c r="R42" s="12">
        <f>(((I42/60)/60)/24)+DATE(1970,1,1)</f>
        <v>41809.166666666664</v>
      </c>
      <c r="S42" t="str">
        <f t="shared" si="3"/>
        <v>film &amp; video</v>
      </c>
      <c r="T42" t="str">
        <f t="shared" si="0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6">
        <f t="shared" si="1"/>
        <v>105.26315789473684</v>
      </c>
      <c r="N43" t="b">
        <v>1</v>
      </c>
      <c r="O43" t="s">
        <v>8265</v>
      </c>
      <c r="P43" s="8">
        <f t="shared" si="4"/>
        <v>1</v>
      </c>
      <c r="Q43" s="12">
        <f t="shared" si="2"/>
        <v>41887.568912037037</v>
      </c>
      <c r="R43" s="12">
        <f>(((I43/60)/60)/24)+DATE(1970,1,1)</f>
        <v>41917.568912037037</v>
      </c>
      <c r="S43" t="str">
        <f t="shared" si="3"/>
        <v>film &amp; video</v>
      </c>
      <c r="T43" t="str">
        <f t="shared" si="0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6">
        <f t="shared" si="1"/>
        <v>117.51479289940828</v>
      </c>
      <c r="N44" t="b">
        <v>1</v>
      </c>
      <c r="O44" t="s">
        <v>8265</v>
      </c>
      <c r="P44" s="8">
        <f t="shared" si="4"/>
        <v>1.4185714285714286</v>
      </c>
      <c r="Q44" s="12">
        <f t="shared" si="2"/>
        <v>41971.639189814814</v>
      </c>
      <c r="R44" s="12">
        <f>(((I44/60)/60)/24)+DATE(1970,1,1)</f>
        <v>42001.639189814814</v>
      </c>
      <c r="S44" t="str">
        <f t="shared" si="3"/>
        <v>film &amp; video</v>
      </c>
      <c r="T44" t="str">
        <f t="shared" si="0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6">
        <f t="shared" si="1"/>
        <v>117.36121673003802</v>
      </c>
      <c r="N45" t="b">
        <v>1</v>
      </c>
      <c r="O45" t="s">
        <v>8265</v>
      </c>
      <c r="P45" s="8">
        <f t="shared" si="4"/>
        <v>3.0865999999999998</v>
      </c>
      <c r="Q45" s="12">
        <f t="shared" si="2"/>
        <v>41802.790347222224</v>
      </c>
      <c r="R45" s="12">
        <f>(((I45/60)/60)/24)+DATE(1970,1,1)</f>
        <v>41833</v>
      </c>
      <c r="S45" t="str">
        <f t="shared" si="3"/>
        <v>film &amp; video</v>
      </c>
      <c r="T45" t="str">
        <f t="shared" si="0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6">
        <f t="shared" si="1"/>
        <v>133.33333333333334</v>
      </c>
      <c r="N46" t="b">
        <v>1</v>
      </c>
      <c r="O46" t="s">
        <v>8265</v>
      </c>
      <c r="P46" s="8">
        <f t="shared" si="4"/>
        <v>1</v>
      </c>
      <c r="Q46" s="12">
        <f t="shared" si="2"/>
        <v>41874.098807870374</v>
      </c>
      <c r="R46" s="12">
        <f>(((I46/60)/60)/24)+DATE(1970,1,1)</f>
        <v>41919.098807870374</v>
      </c>
      <c r="S46" t="str">
        <f t="shared" si="3"/>
        <v>film &amp; video</v>
      </c>
      <c r="T46" t="str">
        <f t="shared" si="0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6">
        <f t="shared" si="1"/>
        <v>98.360655737704917</v>
      </c>
      <c r="N47" t="b">
        <v>1</v>
      </c>
      <c r="O47" t="s">
        <v>8265</v>
      </c>
      <c r="P47" s="8">
        <f t="shared" si="4"/>
        <v>1.2</v>
      </c>
      <c r="Q47" s="12">
        <f t="shared" si="2"/>
        <v>42457.623923611114</v>
      </c>
      <c r="R47" s="12">
        <f>(((I47/60)/60)/24)+DATE(1970,1,1)</f>
        <v>42487.623923611114</v>
      </c>
      <c r="S47" t="str">
        <f t="shared" si="3"/>
        <v>film &amp; video</v>
      </c>
      <c r="T47" t="str">
        <f t="shared" si="0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6">
        <f t="shared" si="1"/>
        <v>194.44444444444446</v>
      </c>
      <c r="N48" t="b">
        <v>1</v>
      </c>
      <c r="O48" t="s">
        <v>8265</v>
      </c>
      <c r="P48" s="8">
        <f t="shared" si="4"/>
        <v>1.0416666666666667</v>
      </c>
      <c r="Q48" s="12">
        <f t="shared" si="2"/>
        <v>42323.964976851858</v>
      </c>
      <c r="R48" s="12">
        <f>(((I48/60)/60)/24)+DATE(1970,1,1)</f>
        <v>42353.964976851858</v>
      </c>
      <c r="S48" t="str">
        <f t="shared" si="3"/>
        <v>film &amp; video</v>
      </c>
      <c r="T48" t="str">
        <f t="shared" si="0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6">
        <f t="shared" si="1"/>
        <v>76.865000000000009</v>
      </c>
      <c r="N49" t="b">
        <v>1</v>
      </c>
      <c r="O49" t="s">
        <v>8265</v>
      </c>
      <c r="P49" s="8">
        <f t="shared" si="4"/>
        <v>1.0761100000000001</v>
      </c>
      <c r="Q49" s="12">
        <f t="shared" si="2"/>
        <v>41932.819525462961</v>
      </c>
      <c r="R49" s="12">
        <f>(((I49/60)/60)/24)+DATE(1970,1,1)</f>
        <v>41992.861192129625</v>
      </c>
      <c r="S49" t="str">
        <f t="shared" si="3"/>
        <v>film &amp; video</v>
      </c>
      <c r="T49" t="str">
        <f t="shared" si="0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6">
        <f t="shared" si="1"/>
        <v>56.815789473684212</v>
      </c>
      <c r="N50" t="b">
        <v>1</v>
      </c>
      <c r="O50" t="s">
        <v>8265</v>
      </c>
      <c r="P50" s="8">
        <f t="shared" si="4"/>
        <v>1.0794999999999999</v>
      </c>
      <c r="Q50" s="12">
        <f t="shared" si="2"/>
        <v>42033.516898148147</v>
      </c>
      <c r="R50" s="12">
        <f>(((I50/60)/60)/24)+DATE(1970,1,1)</f>
        <v>42064.5</v>
      </c>
      <c r="S50" t="str">
        <f t="shared" si="3"/>
        <v>film &amp; video</v>
      </c>
      <c r="T50" t="str">
        <f t="shared" si="0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6">
        <f t="shared" si="1"/>
        <v>137.93103448275863</v>
      </c>
      <c r="N51" t="b">
        <v>1</v>
      </c>
      <c r="O51" t="s">
        <v>8265</v>
      </c>
      <c r="P51" s="8">
        <f t="shared" si="4"/>
        <v>1</v>
      </c>
      <c r="Q51" s="12">
        <f t="shared" si="2"/>
        <v>42271.176446759258</v>
      </c>
      <c r="R51" s="12">
        <f>(((I51/60)/60)/24)+DATE(1970,1,1)</f>
        <v>42301.176446759258</v>
      </c>
      <c r="S51" t="str">
        <f t="shared" si="3"/>
        <v>film &amp; video</v>
      </c>
      <c r="T51" t="str">
        <f t="shared" si="0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6">
        <f t="shared" si="1"/>
        <v>27.272727272727273</v>
      </c>
      <c r="N52" t="b">
        <v>1</v>
      </c>
      <c r="O52" t="s">
        <v>8265</v>
      </c>
      <c r="P52" s="8">
        <f t="shared" si="4"/>
        <v>1</v>
      </c>
      <c r="Q52" s="12">
        <f t="shared" si="2"/>
        <v>41995.752986111111</v>
      </c>
      <c r="R52" s="12">
        <f>(((I52/60)/60)/24)+DATE(1970,1,1)</f>
        <v>42034.708333333328</v>
      </c>
      <c r="S52" t="str">
        <f t="shared" si="3"/>
        <v>film &amp; video</v>
      </c>
      <c r="T52" t="str">
        <f t="shared" si="0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6">
        <f t="shared" si="1"/>
        <v>118.33613445378151</v>
      </c>
      <c r="N53" t="b">
        <v>1</v>
      </c>
      <c r="O53" t="s">
        <v>8265</v>
      </c>
      <c r="P53" s="8">
        <f t="shared" si="4"/>
        <v>1.2801818181818181</v>
      </c>
      <c r="Q53" s="12">
        <f t="shared" si="2"/>
        <v>42196.928668981483</v>
      </c>
      <c r="R53" s="12">
        <f>(((I53/60)/60)/24)+DATE(1970,1,1)</f>
        <v>42226.928668981483</v>
      </c>
      <c r="S53" t="str">
        <f t="shared" si="3"/>
        <v>film &amp; video</v>
      </c>
      <c r="T53" t="str">
        <f t="shared" si="0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6">
        <f t="shared" si="1"/>
        <v>223.48076923076923</v>
      </c>
      <c r="N54" t="b">
        <v>1</v>
      </c>
      <c r="O54" t="s">
        <v>8265</v>
      </c>
      <c r="P54" s="8">
        <f t="shared" si="4"/>
        <v>1.1620999999999999</v>
      </c>
      <c r="Q54" s="12">
        <f t="shared" si="2"/>
        <v>41807.701921296299</v>
      </c>
      <c r="R54" s="12">
        <f>(((I54/60)/60)/24)+DATE(1970,1,1)</f>
        <v>41837.701921296299</v>
      </c>
      <c r="S54" t="str">
        <f t="shared" si="3"/>
        <v>film &amp; video</v>
      </c>
      <c r="T54" t="str">
        <f t="shared" si="0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6">
        <f t="shared" si="1"/>
        <v>28.111111111111111</v>
      </c>
      <c r="N55" t="b">
        <v>1</v>
      </c>
      <c r="O55" t="s">
        <v>8265</v>
      </c>
      <c r="P55" s="8">
        <f t="shared" si="4"/>
        <v>1.0963333333333334</v>
      </c>
      <c r="Q55" s="12">
        <f t="shared" si="2"/>
        <v>41719.549131944441</v>
      </c>
      <c r="R55" s="12">
        <f>(((I55/60)/60)/24)+DATE(1970,1,1)</f>
        <v>41733.916666666664</v>
      </c>
      <c r="S55" t="str">
        <f t="shared" si="3"/>
        <v>film &amp; video</v>
      </c>
      <c r="T55" t="str">
        <f t="shared" si="0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6">
        <f t="shared" si="1"/>
        <v>194.23076923076923</v>
      </c>
      <c r="N56" t="b">
        <v>1</v>
      </c>
      <c r="O56" t="s">
        <v>8265</v>
      </c>
      <c r="P56" s="8">
        <f t="shared" si="4"/>
        <v>1.01</v>
      </c>
      <c r="Q56" s="12">
        <f t="shared" si="2"/>
        <v>42333.713206018518</v>
      </c>
      <c r="R56" s="12">
        <f>(((I56/60)/60)/24)+DATE(1970,1,1)</f>
        <v>42363.713206018518</v>
      </c>
      <c r="S56" t="str">
        <f t="shared" si="3"/>
        <v>film &amp; video</v>
      </c>
      <c r="T56" t="str">
        <f t="shared" si="0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6">
        <f t="shared" si="1"/>
        <v>128.95348837209303</v>
      </c>
      <c r="N57" t="b">
        <v>1</v>
      </c>
      <c r="O57" t="s">
        <v>8265</v>
      </c>
      <c r="P57" s="8">
        <f t="shared" si="4"/>
        <v>1.2895348837209302</v>
      </c>
      <c r="Q57" s="12">
        <f t="shared" si="2"/>
        <v>42496.968935185185</v>
      </c>
      <c r="R57" s="12">
        <f>(((I57/60)/60)/24)+DATE(1970,1,1)</f>
        <v>42517.968935185185</v>
      </c>
      <c r="S57" t="str">
        <f t="shared" si="3"/>
        <v>film &amp; video</v>
      </c>
      <c r="T57" t="str">
        <f t="shared" si="0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6">
        <f t="shared" si="1"/>
        <v>49.316091954022987</v>
      </c>
      <c r="N58" t="b">
        <v>1</v>
      </c>
      <c r="O58" t="s">
        <v>8265</v>
      </c>
      <c r="P58" s="8">
        <f t="shared" si="4"/>
        <v>1.0726249999999999</v>
      </c>
      <c r="Q58" s="12">
        <f t="shared" si="2"/>
        <v>42149.548888888887</v>
      </c>
      <c r="R58" s="12">
        <f>(((I58/60)/60)/24)+DATE(1970,1,1)</f>
        <v>42163.666666666672</v>
      </c>
      <c r="S58" t="str">
        <f t="shared" si="3"/>
        <v>film &amp; video</v>
      </c>
      <c r="T58" t="str">
        <f t="shared" si="0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6">
        <f t="shared" si="1"/>
        <v>221.52173913043478</v>
      </c>
      <c r="N59" t="b">
        <v>1</v>
      </c>
      <c r="O59" t="s">
        <v>8265</v>
      </c>
      <c r="P59" s="8">
        <f t="shared" si="4"/>
        <v>1.0189999999999999</v>
      </c>
      <c r="Q59" s="12">
        <f t="shared" si="2"/>
        <v>42089.83289351852</v>
      </c>
      <c r="R59" s="12">
        <f>(((I59/60)/60)/24)+DATE(1970,1,1)</f>
        <v>42119.83289351852</v>
      </c>
      <c r="S59" t="str">
        <f t="shared" si="3"/>
        <v>film &amp; video</v>
      </c>
      <c r="T59" t="str">
        <f t="shared" si="0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6">
        <f t="shared" si="1"/>
        <v>137.21333333333334</v>
      </c>
      <c r="N60" t="b">
        <v>1</v>
      </c>
      <c r="O60" t="s">
        <v>8265</v>
      </c>
      <c r="P60" s="8">
        <f t="shared" si="4"/>
        <v>1.0290999999999999</v>
      </c>
      <c r="Q60" s="12">
        <f t="shared" si="2"/>
        <v>41932.745046296295</v>
      </c>
      <c r="R60" s="12">
        <f>(((I60/60)/60)/24)+DATE(1970,1,1)</f>
        <v>41962.786712962959</v>
      </c>
      <c r="S60" t="str">
        <f t="shared" si="3"/>
        <v>film &amp; video</v>
      </c>
      <c r="T60" t="str">
        <f t="shared" si="0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6">
        <f t="shared" si="1"/>
        <v>606.82242424242418</v>
      </c>
      <c r="N61" t="b">
        <v>1</v>
      </c>
      <c r="O61" t="s">
        <v>8265</v>
      </c>
      <c r="P61" s="8">
        <f t="shared" si="4"/>
        <v>1.0012570000000001</v>
      </c>
      <c r="Q61" s="12">
        <f t="shared" si="2"/>
        <v>42230.23583333334</v>
      </c>
      <c r="R61" s="12">
        <f>(((I61/60)/60)/24)+DATE(1970,1,1)</f>
        <v>42261.875</v>
      </c>
      <c r="S61" t="str">
        <f t="shared" si="3"/>
        <v>film &amp; video</v>
      </c>
      <c r="T61" t="str">
        <f t="shared" si="0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6">
        <f t="shared" si="1"/>
        <v>43.040092592592593</v>
      </c>
      <c r="N62" t="b">
        <v>1</v>
      </c>
      <c r="O62" t="s">
        <v>8266</v>
      </c>
      <c r="P62" s="8">
        <f t="shared" si="4"/>
        <v>1.0329622222222221</v>
      </c>
      <c r="Q62" s="12">
        <f t="shared" si="2"/>
        <v>41701.901817129627</v>
      </c>
      <c r="R62" s="12">
        <f>(((I62/60)/60)/24)+DATE(1970,1,1)</f>
        <v>41721</v>
      </c>
      <c r="S62" t="str">
        <f t="shared" si="3"/>
        <v>film &amp; video</v>
      </c>
      <c r="T62" t="str">
        <f t="shared" si="0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6">
        <f t="shared" si="1"/>
        <v>322.39130434782606</v>
      </c>
      <c r="N63" t="b">
        <v>1</v>
      </c>
      <c r="O63" t="s">
        <v>8266</v>
      </c>
      <c r="P63" s="8">
        <f t="shared" si="4"/>
        <v>1.4830000000000001</v>
      </c>
      <c r="Q63" s="12">
        <f t="shared" si="2"/>
        <v>41409.814317129632</v>
      </c>
      <c r="R63" s="12">
        <f>(((I63/60)/60)/24)+DATE(1970,1,1)</f>
        <v>41431.814317129632</v>
      </c>
      <c r="S63" t="str">
        <f t="shared" si="3"/>
        <v>film &amp; video</v>
      </c>
      <c r="T63" t="str">
        <f t="shared" si="0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6">
        <f t="shared" si="1"/>
        <v>96.708333333333329</v>
      </c>
      <c r="N64" t="b">
        <v>1</v>
      </c>
      <c r="O64" t="s">
        <v>8266</v>
      </c>
      <c r="P64" s="8">
        <f t="shared" si="4"/>
        <v>1.5473333333333332</v>
      </c>
      <c r="Q64" s="12">
        <f t="shared" si="2"/>
        <v>41311.799513888887</v>
      </c>
      <c r="R64" s="12">
        <f>(((I64/60)/60)/24)+DATE(1970,1,1)</f>
        <v>41336.799513888887</v>
      </c>
      <c r="S64" t="str">
        <f t="shared" si="3"/>
        <v>film &amp; video</v>
      </c>
      <c r="T64" t="str">
        <f t="shared" si="0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6">
        <f t="shared" si="1"/>
        <v>35.474531249999998</v>
      </c>
      <c r="N65" t="b">
        <v>1</v>
      </c>
      <c r="O65" t="s">
        <v>8266</v>
      </c>
      <c r="P65" s="8">
        <f t="shared" si="4"/>
        <v>1.1351849999999999</v>
      </c>
      <c r="Q65" s="12">
        <f t="shared" si="2"/>
        <v>41612.912187499998</v>
      </c>
      <c r="R65" s="12">
        <f>(((I65/60)/60)/24)+DATE(1970,1,1)</f>
        <v>41636.207638888889</v>
      </c>
      <c r="S65" t="str">
        <f t="shared" si="3"/>
        <v>film &amp; video</v>
      </c>
      <c r="T65" t="str">
        <f t="shared" si="0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6">
        <f t="shared" si="1"/>
        <v>86.666666666666671</v>
      </c>
      <c r="N66" t="b">
        <v>1</v>
      </c>
      <c r="O66" t="s">
        <v>8266</v>
      </c>
      <c r="P66" s="8">
        <f t="shared" si="4"/>
        <v>1.7333333333333334</v>
      </c>
      <c r="Q66" s="12">
        <f t="shared" si="2"/>
        <v>41433.01829861111</v>
      </c>
      <c r="R66" s="12">
        <f>(((I66/60)/60)/24)+DATE(1970,1,1)</f>
        <v>41463.01829861111</v>
      </c>
      <c r="S66" t="str">
        <f t="shared" si="3"/>
        <v>film &amp; video</v>
      </c>
      <c r="T66" t="str">
        <f t="shared" ref="T66:T129" si="5">RIGHT(O66,LEN(O66)-FIND("/",O66,1))</f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6">
        <f t="shared" ref="M67:M130" si="6">IFERROR(E67/L67,"")</f>
        <v>132.05263157894737</v>
      </c>
      <c r="N67" t="b">
        <v>1</v>
      </c>
      <c r="O67" t="s">
        <v>8266</v>
      </c>
      <c r="P67" s="8">
        <f t="shared" ref="P67:P130" si="7">E67/D67</f>
        <v>1.0752857142857142</v>
      </c>
      <c r="Q67" s="12">
        <f t="shared" ref="Q67:Q130" si="8">(((J67/60)/60)/24)+DATE(1970,1,1)</f>
        <v>41835.821226851855</v>
      </c>
      <c r="R67" s="12">
        <f>(((I67/60)/60)/24)+DATE(1970,1,1)</f>
        <v>41862.249305555553</v>
      </c>
      <c r="S67" t="str">
        <f t="shared" ref="S67:S130" si="9">LEFT(O67,FIND("/",O67,1)-1)</f>
        <v>film &amp; video</v>
      </c>
      <c r="T67" t="str">
        <f t="shared" si="5"/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6">
        <f t="shared" si="6"/>
        <v>91.230769230769226</v>
      </c>
      <c r="N68" t="b">
        <v>1</v>
      </c>
      <c r="O68" t="s">
        <v>8266</v>
      </c>
      <c r="P68" s="8">
        <f t="shared" si="7"/>
        <v>1.1859999999999999</v>
      </c>
      <c r="Q68" s="12">
        <f t="shared" si="8"/>
        <v>42539.849768518514</v>
      </c>
      <c r="R68" s="12">
        <f>(((I68/60)/60)/24)+DATE(1970,1,1)</f>
        <v>42569.849768518514</v>
      </c>
      <c r="S68" t="str">
        <f t="shared" si="9"/>
        <v>film &amp; video</v>
      </c>
      <c r="T68" t="str">
        <f t="shared" si="5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6">
        <f t="shared" si="6"/>
        <v>116.25</v>
      </c>
      <c r="N69" t="b">
        <v>1</v>
      </c>
      <c r="O69" t="s">
        <v>8266</v>
      </c>
      <c r="P69" s="8">
        <f t="shared" si="7"/>
        <v>1.1625000000000001</v>
      </c>
      <c r="Q69" s="12">
        <f t="shared" si="8"/>
        <v>41075.583379629628</v>
      </c>
      <c r="R69" s="12">
        <f>(((I69/60)/60)/24)+DATE(1970,1,1)</f>
        <v>41105.583379629628</v>
      </c>
      <c r="S69" t="str">
        <f t="shared" si="9"/>
        <v>film &amp; video</v>
      </c>
      <c r="T69" t="str">
        <f t="shared" si="5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6">
        <f t="shared" si="6"/>
        <v>21.194444444444443</v>
      </c>
      <c r="N70" t="b">
        <v>1</v>
      </c>
      <c r="O70" t="s">
        <v>8266</v>
      </c>
      <c r="P70" s="8">
        <f t="shared" si="7"/>
        <v>1.2716666666666667</v>
      </c>
      <c r="Q70" s="12">
        <f t="shared" si="8"/>
        <v>41663.569340277776</v>
      </c>
      <c r="R70" s="12">
        <f>(((I70/60)/60)/24)+DATE(1970,1,1)</f>
        <v>41693.569340277776</v>
      </c>
      <c r="S70" t="str">
        <f t="shared" si="9"/>
        <v>film &amp; video</v>
      </c>
      <c r="T70" t="str">
        <f t="shared" si="5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6">
        <f t="shared" si="6"/>
        <v>62.327134831460668</v>
      </c>
      <c r="N71" t="b">
        <v>1</v>
      </c>
      <c r="O71" t="s">
        <v>8266</v>
      </c>
      <c r="P71" s="8">
        <f t="shared" si="7"/>
        <v>1.109423</v>
      </c>
      <c r="Q71" s="12">
        <f t="shared" si="8"/>
        <v>40786.187789351854</v>
      </c>
      <c r="R71" s="12">
        <f>(((I71/60)/60)/24)+DATE(1970,1,1)</f>
        <v>40818.290972222225</v>
      </c>
      <c r="S71" t="str">
        <f t="shared" si="9"/>
        <v>film &amp; video</v>
      </c>
      <c r="T71" t="str">
        <f t="shared" si="5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6">
        <f t="shared" si="6"/>
        <v>37.411764705882355</v>
      </c>
      <c r="N72" t="b">
        <v>1</v>
      </c>
      <c r="O72" t="s">
        <v>8266</v>
      </c>
      <c r="P72" s="8">
        <f t="shared" si="7"/>
        <v>1.272</v>
      </c>
      <c r="Q72" s="12">
        <f t="shared" si="8"/>
        <v>40730.896354166667</v>
      </c>
      <c r="R72" s="12">
        <f>(((I72/60)/60)/24)+DATE(1970,1,1)</f>
        <v>40790.896354166667</v>
      </c>
      <c r="S72" t="str">
        <f t="shared" si="9"/>
        <v>film &amp; video</v>
      </c>
      <c r="T72" t="str">
        <f t="shared" si="5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6">
        <f t="shared" si="6"/>
        <v>69.71875</v>
      </c>
      <c r="N73" t="b">
        <v>1</v>
      </c>
      <c r="O73" t="s">
        <v>8266</v>
      </c>
      <c r="P73" s="8">
        <f t="shared" si="7"/>
        <v>1.2394444444444443</v>
      </c>
      <c r="Q73" s="12">
        <f t="shared" si="8"/>
        <v>40997.271493055552</v>
      </c>
      <c r="R73" s="12">
        <f>(((I73/60)/60)/24)+DATE(1970,1,1)</f>
        <v>41057.271493055552</v>
      </c>
      <c r="S73" t="str">
        <f t="shared" si="9"/>
        <v>film &amp; video</v>
      </c>
      <c r="T73" t="str">
        <f t="shared" si="5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6">
        <f t="shared" si="6"/>
        <v>58.170731707317074</v>
      </c>
      <c r="N74" t="b">
        <v>1</v>
      </c>
      <c r="O74" t="s">
        <v>8266</v>
      </c>
      <c r="P74" s="8">
        <f t="shared" si="7"/>
        <v>1.084090909090909</v>
      </c>
      <c r="Q74" s="12">
        <f t="shared" si="8"/>
        <v>41208.010196759256</v>
      </c>
      <c r="R74" s="12">
        <f>(((I74/60)/60)/24)+DATE(1970,1,1)</f>
        <v>41228</v>
      </c>
      <c r="S74" t="str">
        <f t="shared" si="9"/>
        <v>film &amp; video</v>
      </c>
      <c r="T74" t="str">
        <f t="shared" si="5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6">
        <f t="shared" si="6"/>
        <v>50</v>
      </c>
      <c r="N75" t="b">
        <v>1</v>
      </c>
      <c r="O75" t="s">
        <v>8266</v>
      </c>
      <c r="P75" s="8">
        <f t="shared" si="7"/>
        <v>1</v>
      </c>
      <c r="Q75" s="12">
        <f t="shared" si="8"/>
        <v>40587.75675925926</v>
      </c>
      <c r="R75" s="12">
        <f>(((I75/60)/60)/24)+DATE(1970,1,1)</f>
        <v>40666.165972222225</v>
      </c>
      <c r="S75" t="str">
        <f t="shared" si="9"/>
        <v>film &amp; video</v>
      </c>
      <c r="T75" t="str">
        <f t="shared" si="5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6">
        <f t="shared" si="6"/>
        <v>19.471034482758618</v>
      </c>
      <c r="N76" t="b">
        <v>1</v>
      </c>
      <c r="O76" t="s">
        <v>8266</v>
      </c>
      <c r="P76" s="8">
        <f t="shared" si="7"/>
        <v>1.1293199999999999</v>
      </c>
      <c r="Q76" s="12">
        <f t="shared" si="8"/>
        <v>42360.487210648149</v>
      </c>
      <c r="R76" s="12">
        <f>(((I76/60)/60)/24)+DATE(1970,1,1)</f>
        <v>42390.487210648149</v>
      </c>
      <c r="S76" t="str">
        <f t="shared" si="9"/>
        <v>film &amp; video</v>
      </c>
      <c r="T76" t="str">
        <f t="shared" si="5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6">
        <f t="shared" si="6"/>
        <v>85.957446808510639</v>
      </c>
      <c r="N77" t="b">
        <v>1</v>
      </c>
      <c r="O77" t="s">
        <v>8266</v>
      </c>
      <c r="P77" s="8">
        <f t="shared" si="7"/>
        <v>1.1542857142857144</v>
      </c>
      <c r="Q77" s="12">
        <f t="shared" si="8"/>
        <v>41357.209166666667</v>
      </c>
      <c r="R77" s="12">
        <f>(((I77/60)/60)/24)+DATE(1970,1,1)</f>
        <v>41387.209166666667</v>
      </c>
      <c r="S77" t="str">
        <f t="shared" si="9"/>
        <v>film &amp; video</v>
      </c>
      <c r="T77" t="str">
        <f t="shared" si="5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6">
        <f t="shared" si="6"/>
        <v>30.666666666666668</v>
      </c>
      <c r="N78" t="b">
        <v>1</v>
      </c>
      <c r="O78" t="s">
        <v>8266</v>
      </c>
      <c r="P78" s="8">
        <f t="shared" si="7"/>
        <v>1.5333333333333334</v>
      </c>
      <c r="Q78" s="12">
        <f t="shared" si="8"/>
        <v>40844.691643518519</v>
      </c>
      <c r="R78" s="12">
        <f>(((I78/60)/60)/24)+DATE(1970,1,1)</f>
        <v>40904.733310185184</v>
      </c>
      <c r="S78" t="str">
        <f t="shared" si="9"/>
        <v>film &amp; video</v>
      </c>
      <c r="T78" t="str">
        <f t="shared" si="5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6">
        <f t="shared" si="6"/>
        <v>60.384615384615387</v>
      </c>
      <c r="N79" t="b">
        <v>1</v>
      </c>
      <c r="O79" t="s">
        <v>8266</v>
      </c>
      <c r="P79" s="8">
        <f t="shared" si="7"/>
        <v>3.9249999999999998</v>
      </c>
      <c r="Q79" s="12">
        <f t="shared" si="8"/>
        <v>40997.144872685189</v>
      </c>
      <c r="R79" s="12">
        <f>(((I79/60)/60)/24)+DATE(1970,1,1)</f>
        <v>41050.124305555553</v>
      </c>
      <c r="S79" t="str">
        <f t="shared" si="9"/>
        <v>film &amp; video</v>
      </c>
      <c r="T79" t="str">
        <f t="shared" si="5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6">
        <f t="shared" si="6"/>
        <v>38.6</v>
      </c>
      <c r="N80" t="b">
        <v>1</v>
      </c>
      <c r="O80" t="s">
        <v>8266</v>
      </c>
      <c r="P80" s="8">
        <f t="shared" si="7"/>
        <v>27.02</v>
      </c>
      <c r="Q80" s="12">
        <f t="shared" si="8"/>
        <v>42604.730567129634</v>
      </c>
      <c r="R80" s="12">
        <f>(((I80/60)/60)/24)+DATE(1970,1,1)</f>
        <v>42614.730567129634</v>
      </c>
      <c r="S80" t="str">
        <f t="shared" si="9"/>
        <v>film &amp; video</v>
      </c>
      <c r="T80" t="str">
        <f t="shared" si="5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6">
        <f t="shared" si="6"/>
        <v>40.268292682926827</v>
      </c>
      <c r="N81" t="b">
        <v>1</v>
      </c>
      <c r="O81" t="s">
        <v>8266</v>
      </c>
      <c r="P81" s="8">
        <f t="shared" si="7"/>
        <v>1.27</v>
      </c>
      <c r="Q81" s="12">
        <f t="shared" si="8"/>
        <v>41724.776539351849</v>
      </c>
      <c r="R81" s="12">
        <f>(((I81/60)/60)/24)+DATE(1970,1,1)</f>
        <v>41754.776539351849</v>
      </c>
      <c r="S81" t="str">
        <f t="shared" si="9"/>
        <v>film &amp; video</v>
      </c>
      <c r="T81" t="str">
        <f t="shared" si="5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6">
        <f t="shared" si="6"/>
        <v>273.82978723404256</v>
      </c>
      <c r="N82" t="b">
        <v>1</v>
      </c>
      <c r="O82" t="s">
        <v>8266</v>
      </c>
      <c r="P82" s="8">
        <f t="shared" si="7"/>
        <v>1.0725</v>
      </c>
      <c r="Q82" s="12">
        <f t="shared" si="8"/>
        <v>41583.083981481483</v>
      </c>
      <c r="R82" s="12">
        <f>(((I82/60)/60)/24)+DATE(1970,1,1)</f>
        <v>41618.083981481483</v>
      </c>
      <c r="S82" t="str">
        <f t="shared" si="9"/>
        <v>film &amp; video</v>
      </c>
      <c r="T82" t="str">
        <f t="shared" si="5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6">
        <f t="shared" si="6"/>
        <v>53.035714285714285</v>
      </c>
      <c r="N83" t="b">
        <v>1</v>
      </c>
      <c r="O83" t="s">
        <v>8266</v>
      </c>
      <c r="P83" s="8">
        <f t="shared" si="7"/>
        <v>1.98</v>
      </c>
      <c r="Q83" s="12">
        <f t="shared" si="8"/>
        <v>41100.158877314818</v>
      </c>
      <c r="R83" s="12">
        <f>(((I83/60)/60)/24)+DATE(1970,1,1)</f>
        <v>41104.126388888886</v>
      </c>
      <c r="S83" t="str">
        <f t="shared" si="9"/>
        <v>film &amp; video</v>
      </c>
      <c r="T83" t="str">
        <f t="shared" si="5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6">
        <f t="shared" si="6"/>
        <v>40.005000000000003</v>
      </c>
      <c r="N84" t="b">
        <v>1</v>
      </c>
      <c r="O84" t="s">
        <v>8266</v>
      </c>
      <c r="P84" s="8">
        <f t="shared" si="7"/>
        <v>1.0001249999999999</v>
      </c>
      <c r="Q84" s="12">
        <f t="shared" si="8"/>
        <v>40795.820150462961</v>
      </c>
      <c r="R84" s="12">
        <f>(((I84/60)/60)/24)+DATE(1970,1,1)</f>
        <v>40825.820150462961</v>
      </c>
      <c r="S84" t="str">
        <f t="shared" si="9"/>
        <v>film &amp; video</v>
      </c>
      <c r="T84" t="str">
        <f t="shared" si="5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6">
        <f t="shared" si="6"/>
        <v>15.76923076923077</v>
      </c>
      <c r="N85" t="b">
        <v>1</v>
      </c>
      <c r="O85" t="s">
        <v>8266</v>
      </c>
      <c r="P85" s="8">
        <f t="shared" si="7"/>
        <v>1.0249999999999999</v>
      </c>
      <c r="Q85" s="12">
        <f t="shared" si="8"/>
        <v>42042.615613425922</v>
      </c>
      <c r="R85" s="12">
        <f>(((I85/60)/60)/24)+DATE(1970,1,1)</f>
        <v>42057.479166666672</v>
      </c>
      <c r="S85" t="str">
        <f t="shared" si="9"/>
        <v>film &amp; video</v>
      </c>
      <c r="T85" t="str">
        <f t="shared" si="5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6">
        <f t="shared" si="6"/>
        <v>71.428571428571431</v>
      </c>
      <c r="N86" t="b">
        <v>1</v>
      </c>
      <c r="O86" t="s">
        <v>8266</v>
      </c>
      <c r="P86" s="8">
        <f t="shared" si="7"/>
        <v>1</v>
      </c>
      <c r="Q86" s="12">
        <f t="shared" si="8"/>
        <v>40648.757939814815</v>
      </c>
      <c r="R86" s="12">
        <f>(((I86/60)/60)/24)+DATE(1970,1,1)</f>
        <v>40678.757939814815</v>
      </c>
      <c r="S86" t="str">
        <f t="shared" si="9"/>
        <v>film &amp; video</v>
      </c>
      <c r="T86" t="str">
        <f t="shared" si="5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6">
        <f t="shared" si="6"/>
        <v>71.714285714285708</v>
      </c>
      <c r="N87" t="b">
        <v>1</v>
      </c>
      <c r="O87" t="s">
        <v>8266</v>
      </c>
      <c r="P87" s="8">
        <f t="shared" si="7"/>
        <v>1.2549999999999999</v>
      </c>
      <c r="Q87" s="12">
        <f t="shared" si="8"/>
        <v>40779.125428240739</v>
      </c>
      <c r="R87" s="12">
        <f>(((I87/60)/60)/24)+DATE(1970,1,1)</f>
        <v>40809.125428240739</v>
      </c>
      <c r="S87" t="str">
        <f t="shared" si="9"/>
        <v>film &amp; video</v>
      </c>
      <c r="T87" t="str">
        <f t="shared" si="5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6">
        <f t="shared" si="6"/>
        <v>375.76470588235293</v>
      </c>
      <c r="N88" t="b">
        <v>1</v>
      </c>
      <c r="O88" t="s">
        <v>8266</v>
      </c>
      <c r="P88" s="8">
        <f t="shared" si="7"/>
        <v>1.0646666666666667</v>
      </c>
      <c r="Q88" s="12">
        <f t="shared" si="8"/>
        <v>42291.556076388893</v>
      </c>
      <c r="R88" s="12">
        <f>(((I88/60)/60)/24)+DATE(1970,1,1)</f>
        <v>42365.59774305555</v>
      </c>
      <c r="S88" t="str">
        <f t="shared" si="9"/>
        <v>film &amp; video</v>
      </c>
      <c r="T88" t="str">
        <f t="shared" si="5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6">
        <f t="shared" si="6"/>
        <v>104.6</v>
      </c>
      <c r="N89" t="b">
        <v>1</v>
      </c>
      <c r="O89" t="s">
        <v>8266</v>
      </c>
      <c r="P89" s="8">
        <f t="shared" si="7"/>
        <v>1.046</v>
      </c>
      <c r="Q89" s="12">
        <f t="shared" si="8"/>
        <v>40322.53938657407</v>
      </c>
      <c r="R89" s="12">
        <f>(((I89/60)/60)/24)+DATE(1970,1,1)</f>
        <v>40332.070138888892</v>
      </c>
      <c r="S89" t="str">
        <f t="shared" si="9"/>
        <v>film &amp; video</v>
      </c>
      <c r="T89" t="str">
        <f t="shared" si="5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6">
        <f t="shared" si="6"/>
        <v>60</v>
      </c>
      <c r="N90" t="b">
        <v>1</v>
      </c>
      <c r="O90" t="s">
        <v>8266</v>
      </c>
      <c r="P90" s="8">
        <f t="shared" si="7"/>
        <v>1.0285714285714285</v>
      </c>
      <c r="Q90" s="12">
        <f t="shared" si="8"/>
        <v>41786.65892361111</v>
      </c>
      <c r="R90" s="12">
        <f>(((I90/60)/60)/24)+DATE(1970,1,1)</f>
        <v>41812.65892361111</v>
      </c>
      <c r="S90" t="str">
        <f t="shared" si="9"/>
        <v>film &amp; video</v>
      </c>
      <c r="T90" t="str">
        <f t="shared" si="5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6">
        <f t="shared" si="6"/>
        <v>123.28571428571429</v>
      </c>
      <c r="N91" t="b">
        <v>1</v>
      </c>
      <c r="O91" t="s">
        <v>8266</v>
      </c>
      <c r="P91" s="8">
        <f t="shared" si="7"/>
        <v>1.1506666666666667</v>
      </c>
      <c r="Q91" s="12">
        <f t="shared" si="8"/>
        <v>41402.752222222225</v>
      </c>
      <c r="R91" s="12">
        <f>(((I91/60)/60)/24)+DATE(1970,1,1)</f>
        <v>41427.752222222225</v>
      </c>
      <c r="S91" t="str">
        <f t="shared" si="9"/>
        <v>film &amp; video</v>
      </c>
      <c r="T91" t="str">
        <f t="shared" si="5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6">
        <f t="shared" si="6"/>
        <v>31.375</v>
      </c>
      <c r="N92" t="b">
        <v>1</v>
      </c>
      <c r="O92" t="s">
        <v>8266</v>
      </c>
      <c r="P92" s="8">
        <f t="shared" si="7"/>
        <v>1.004</v>
      </c>
      <c r="Q92" s="12">
        <f t="shared" si="8"/>
        <v>40706.297442129631</v>
      </c>
      <c r="R92" s="12">
        <f>(((I92/60)/60)/24)+DATE(1970,1,1)</f>
        <v>40736.297442129631</v>
      </c>
      <c r="S92" t="str">
        <f t="shared" si="9"/>
        <v>film &amp; video</v>
      </c>
      <c r="T92" t="str">
        <f t="shared" si="5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6">
        <f t="shared" si="6"/>
        <v>78.260869565217391</v>
      </c>
      <c r="N93" t="b">
        <v>1</v>
      </c>
      <c r="O93" t="s">
        <v>8266</v>
      </c>
      <c r="P93" s="8">
        <f t="shared" si="7"/>
        <v>1.2</v>
      </c>
      <c r="Q93" s="12">
        <f t="shared" si="8"/>
        <v>40619.402361111112</v>
      </c>
      <c r="R93" s="12">
        <f>(((I93/60)/60)/24)+DATE(1970,1,1)</f>
        <v>40680.402361111112</v>
      </c>
      <c r="S93" t="str">
        <f t="shared" si="9"/>
        <v>film &amp; video</v>
      </c>
      <c r="T93" t="str">
        <f t="shared" si="5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6">
        <f t="shared" si="6"/>
        <v>122.32558139534883</v>
      </c>
      <c r="N94" t="b">
        <v>1</v>
      </c>
      <c r="O94" t="s">
        <v>8266</v>
      </c>
      <c r="P94" s="8">
        <f t="shared" si="7"/>
        <v>1.052</v>
      </c>
      <c r="Q94" s="12">
        <f t="shared" si="8"/>
        <v>42721.198877314819</v>
      </c>
      <c r="R94" s="12">
        <f>(((I94/60)/60)/24)+DATE(1970,1,1)</f>
        <v>42767.333333333328</v>
      </c>
      <c r="S94" t="str">
        <f t="shared" si="9"/>
        <v>film &amp; video</v>
      </c>
      <c r="T94" t="str">
        <f t="shared" si="5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6">
        <f t="shared" si="6"/>
        <v>73.733333333333334</v>
      </c>
      <c r="N95" t="b">
        <v>1</v>
      </c>
      <c r="O95" t="s">
        <v>8266</v>
      </c>
      <c r="P95" s="8">
        <f t="shared" si="7"/>
        <v>1.1060000000000001</v>
      </c>
      <c r="Q95" s="12">
        <f t="shared" si="8"/>
        <v>41065.858067129629</v>
      </c>
      <c r="R95" s="12">
        <f>(((I95/60)/60)/24)+DATE(1970,1,1)</f>
        <v>41093.875</v>
      </c>
      <c r="S95" t="str">
        <f t="shared" si="9"/>
        <v>film &amp; video</v>
      </c>
      <c r="T95" t="str">
        <f t="shared" si="5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6">
        <f t="shared" si="6"/>
        <v>21.666666666666668</v>
      </c>
      <c r="N96" t="b">
        <v>1</v>
      </c>
      <c r="O96" t="s">
        <v>8266</v>
      </c>
      <c r="P96" s="8">
        <f t="shared" si="7"/>
        <v>1.04</v>
      </c>
      <c r="Q96" s="12">
        <f t="shared" si="8"/>
        <v>41716.717847222222</v>
      </c>
      <c r="R96" s="12">
        <f>(((I96/60)/60)/24)+DATE(1970,1,1)</f>
        <v>41736.717847222222</v>
      </c>
      <c r="S96" t="str">
        <f t="shared" si="9"/>
        <v>film &amp; video</v>
      </c>
      <c r="T96" t="str">
        <f t="shared" si="5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6">
        <f t="shared" si="6"/>
        <v>21.904761904761905</v>
      </c>
      <c r="N97" t="b">
        <v>1</v>
      </c>
      <c r="O97" t="s">
        <v>8266</v>
      </c>
      <c r="P97" s="8">
        <f t="shared" si="7"/>
        <v>1.3142857142857143</v>
      </c>
      <c r="Q97" s="12">
        <f t="shared" si="8"/>
        <v>40935.005104166667</v>
      </c>
      <c r="R97" s="12">
        <f>(((I97/60)/60)/24)+DATE(1970,1,1)</f>
        <v>40965.005104166667</v>
      </c>
      <c r="S97" t="str">
        <f t="shared" si="9"/>
        <v>film &amp; video</v>
      </c>
      <c r="T97" t="str">
        <f t="shared" si="5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6">
        <f t="shared" si="6"/>
        <v>50.588235294117645</v>
      </c>
      <c r="N98" t="b">
        <v>1</v>
      </c>
      <c r="O98" t="s">
        <v>8266</v>
      </c>
      <c r="P98" s="8">
        <f t="shared" si="7"/>
        <v>1.1466666666666667</v>
      </c>
      <c r="Q98" s="12">
        <f t="shared" si="8"/>
        <v>40324.662511574075</v>
      </c>
      <c r="R98" s="12">
        <f>(((I98/60)/60)/24)+DATE(1970,1,1)</f>
        <v>40391.125</v>
      </c>
      <c r="S98" t="str">
        <f t="shared" si="9"/>
        <v>film &amp; video</v>
      </c>
      <c r="T98" t="str">
        <f t="shared" si="5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6">
        <f t="shared" si="6"/>
        <v>53.125</v>
      </c>
      <c r="N99" t="b">
        <v>1</v>
      </c>
      <c r="O99" t="s">
        <v>8266</v>
      </c>
      <c r="P99" s="8">
        <f t="shared" si="7"/>
        <v>1.0625</v>
      </c>
      <c r="Q99" s="12">
        <f t="shared" si="8"/>
        <v>40706.135208333333</v>
      </c>
      <c r="R99" s="12">
        <f>(((I99/60)/60)/24)+DATE(1970,1,1)</f>
        <v>40736.135208333333</v>
      </c>
      <c r="S99" t="str">
        <f t="shared" si="9"/>
        <v>film &amp; video</v>
      </c>
      <c r="T99" t="str">
        <f t="shared" si="5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6">
        <f t="shared" si="6"/>
        <v>56.666666666666664</v>
      </c>
      <c r="N100" t="b">
        <v>1</v>
      </c>
      <c r="O100" t="s">
        <v>8266</v>
      </c>
      <c r="P100" s="8">
        <f t="shared" si="7"/>
        <v>1.0625</v>
      </c>
      <c r="Q100" s="12">
        <f t="shared" si="8"/>
        <v>41214.79483796296</v>
      </c>
      <c r="R100" s="12">
        <f>(((I100/60)/60)/24)+DATE(1970,1,1)</f>
        <v>41250.979166666664</v>
      </c>
      <c r="S100" t="str">
        <f t="shared" si="9"/>
        <v>film &amp; video</v>
      </c>
      <c r="T100" t="str">
        <f t="shared" si="5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6">
        <f t="shared" si="6"/>
        <v>40.776666666666664</v>
      </c>
      <c r="N101" t="b">
        <v>1</v>
      </c>
      <c r="O101" t="s">
        <v>8266</v>
      </c>
      <c r="P101" s="8">
        <f t="shared" si="7"/>
        <v>1.0601933333333333</v>
      </c>
      <c r="Q101" s="12">
        <f t="shared" si="8"/>
        <v>41631.902766203704</v>
      </c>
      <c r="R101" s="12">
        <f>(((I101/60)/60)/24)+DATE(1970,1,1)</f>
        <v>41661.902766203704</v>
      </c>
      <c r="S101" t="str">
        <f t="shared" si="9"/>
        <v>film &amp; video</v>
      </c>
      <c r="T101" t="str">
        <f t="shared" si="5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6">
        <f t="shared" si="6"/>
        <v>192.30769230769232</v>
      </c>
      <c r="N102" t="b">
        <v>1</v>
      </c>
      <c r="O102" t="s">
        <v>8266</v>
      </c>
      <c r="P102" s="8">
        <f t="shared" si="7"/>
        <v>1</v>
      </c>
      <c r="Q102" s="12">
        <f t="shared" si="8"/>
        <v>41197.753310185188</v>
      </c>
      <c r="R102" s="12">
        <f>(((I102/60)/60)/24)+DATE(1970,1,1)</f>
        <v>41217.794976851852</v>
      </c>
      <c r="S102" t="str">
        <f t="shared" si="9"/>
        <v>film &amp; video</v>
      </c>
      <c r="T102" t="str">
        <f t="shared" si="5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6">
        <f t="shared" si="6"/>
        <v>100</v>
      </c>
      <c r="N103" t="b">
        <v>1</v>
      </c>
      <c r="O103" t="s">
        <v>8266</v>
      </c>
      <c r="P103" s="8">
        <f t="shared" si="7"/>
        <v>1</v>
      </c>
      <c r="Q103" s="12">
        <f t="shared" si="8"/>
        <v>41274.776736111111</v>
      </c>
      <c r="R103" s="12">
        <f>(((I103/60)/60)/24)+DATE(1970,1,1)</f>
        <v>41298.776736111111</v>
      </c>
      <c r="S103" t="str">
        <f t="shared" si="9"/>
        <v>film &amp; video</v>
      </c>
      <c r="T103" t="str">
        <f t="shared" si="5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6">
        <f t="shared" si="6"/>
        <v>117.92307692307692</v>
      </c>
      <c r="N104" t="b">
        <v>1</v>
      </c>
      <c r="O104" t="s">
        <v>8266</v>
      </c>
      <c r="P104" s="8">
        <f t="shared" si="7"/>
        <v>1.2775000000000001</v>
      </c>
      <c r="Q104" s="12">
        <f t="shared" si="8"/>
        <v>40505.131168981483</v>
      </c>
      <c r="R104" s="12">
        <f>(((I104/60)/60)/24)+DATE(1970,1,1)</f>
        <v>40535.131168981483</v>
      </c>
      <c r="S104" t="str">
        <f t="shared" si="9"/>
        <v>film &amp; video</v>
      </c>
      <c r="T104" t="str">
        <f t="shared" si="5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6">
        <f t="shared" si="6"/>
        <v>27.897959183673468</v>
      </c>
      <c r="N105" t="b">
        <v>1</v>
      </c>
      <c r="O105" t="s">
        <v>8266</v>
      </c>
      <c r="P105" s="8">
        <f t="shared" si="7"/>
        <v>1.0515384615384615</v>
      </c>
      <c r="Q105" s="12">
        <f t="shared" si="8"/>
        <v>41682.805902777778</v>
      </c>
      <c r="R105" s="12">
        <f>(((I105/60)/60)/24)+DATE(1970,1,1)</f>
        <v>41705.805902777778</v>
      </c>
      <c r="S105" t="str">
        <f t="shared" si="9"/>
        <v>film &amp; video</v>
      </c>
      <c r="T105" t="str">
        <f t="shared" si="5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6">
        <f t="shared" si="6"/>
        <v>60</v>
      </c>
      <c r="N106" t="b">
        <v>1</v>
      </c>
      <c r="O106" t="s">
        <v>8266</v>
      </c>
      <c r="P106" s="8">
        <f t="shared" si="7"/>
        <v>1.2</v>
      </c>
      <c r="Q106" s="12">
        <f t="shared" si="8"/>
        <v>40612.695208333331</v>
      </c>
      <c r="R106" s="12">
        <f>(((I106/60)/60)/24)+DATE(1970,1,1)</f>
        <v>40636.041666666664</v>
      </c>
      <c r="S106" t="str">
        <f t="shared" si="9"/>
        <v>film &amp; video</v>
      </c>
      <c r="T106" t="str">
        <f t="shared" si="5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6">
        <f t="shared" si="6"/>
        <v>39.383333333333333</v>
      </c>
      <c r="N107" t="b">
        <v>1</v>
      </c>
      <c r="O107" t="s">
        <v>8266</v>
      </c>
      <c r="P107" s="8">
        <f t="shared" si="7"/>
        <v>1.074090909090909</v>
      </c>
      <c r="Q107" s="12">
        <f t="shared" si="8"/>
        <v>42485.724768518514</v>
      </c>
      <c r="R107" s="12">
        <f>(((I107/60)/60)/24)+DATE(1970,1,1)</f>
        <v>42504</v>
      </c>
      <c r="S107" t="str">
        <f t="shared" si="9"/>
        <v>film &amp; video</v>
      </c>
      <c r="T107" t="str">
        <f t="shared" si="5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6">
        <f t="shared" si="6"/>
        <v>186.11111111111111</v>
      </c>
      <c r="N108" t="b">
        <v>1</v>
      </c>
      <c r="O108" t="s">
        <v>8266</v>
      </c>
      <c r="P108" s="8">
        <f t="shared" si="7"/>
        <v>1.0049999999999999</v>
      </c>
      <c r="Q108" s="12">
        <f t="shared" si="8"/>
        <v>40987.776631944449</v>
      </c>
      <c r="R108" s="12">
        <f>(((I108/60)/60)/24)+DATE(1970,1,1)</f>
        <v>41001.776631944449</v>
      </c>
      <c r="S108" t="str">
        <f t="shared" si="9"/>
        <v>film &amp; video</v>
      </c>
      <c r="T108" t="str">
        <f t="shared" si="5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6">
        <f t="shared" si="6"/>
        <v>111.37681159420291</v>
      </c>
      <c r="N109" t="b">
        <v>1</v>
      </c>
      <c r="O109" t="s">
        <v>8266</v>
      </c>
      <c r="P109" s="8">
        <f t="shared" si="7"/>
        <v>1.0246666666666666</v>
      </c>
      <c r="Q109" s="12">
        <f t="shared" si="8"/>
        <v>40635.982488425929</v>
      </c>
      <c r="R109" s="12">
        <f>(((I109/60)/60)/24)+DATE(1970,1,1)</f>
        <v>40657.982488425929</v>
      </c>
      <c r="S109" t="str">
        <f t="shared" si="9"/>
        <v>film &amp; video</v>
      </c>
      <c r="T109" t="str">
        <f t="shared" si="5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6">
        <f t="shared" si="6"/>
        <v>78.723404255319153</v>
      </c>
      <c r="N110" t="b">
        <v>1</v>
      </c>
      <c r="O110" t="s">
        <v>8266</v>
      </c>
      <c r="P110" s="8">
        <f t="shared" si="7"/>
        <v>2.4666666666666668</v>
      </c>
      <c r="Q110" s="12">
        <f t="shared" si="8"/>
        <v>41365.613078703704</v>
      </c>
      <c r="R110" s="12">
        <f>(((I110/60)/60)/24)+DATE(1970,1,1)</f>
        <v>41425.613078703704</v>
      </c>
      <c r="S110" t="str">
        <f t="shared" si="9"/>
        <v>film &amp; video</v>
      </c>
      <c r="T110" t="str">
        <f t="shared" si="5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6">
        <f t="shared" si="6"/>
        <v>46.702127659574465</v>
      </c>
      <c r="N111" t="b">
        <v>1</v>
      </c>
      <c r="O111" t="s">
        <v>8266</v>
      </c>
      <c r="P111" s="8">
        <f t="shared" si="7"/>
        <v>2.1949999999999998</v>
      </c>
      <c r="Q111" s="12">
        <f t="shared" si="8"/>
        <v>40570.025810185187</v>
      </c>
      <c r="R111" s="12">
        <f>(((I111/60)/60)/24)+DATE(1970,1,1)</f>
        <v>40600.025810185187</v>
      </c>
      <c r="S111" t="str">
        <f t="shared" si="9"/>
        <v>film &amp; video</v>
      </c>
      <c r="T111" t="str">
        <f t="shared" si="5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6">
        <f t="shared" si="6"/>
        <v>65.384615384615387</v>
      </c>
      <c r="N112" t="b">
        <v>1</v>
      </c>
      <c r="O112" t="s">
        <v>8266</v>
      </c>
      <c r="P112" s="8">
        <f t="shared" si="7"/>
        <v>1.3076923076923077</v>
      </c>
      <c r="Q112" s="12">
        <f t="shared" si="8"/>
        <v>41557.949687500004</v>
      </c>
      <c r="R112" s="12">
        <f>(((I112/60)/60)/24)+DATE(1970,1,1)</f>
        <v>41592.249305555553</v>
      </c>
      <c r="S112" t="str">
        <f t="shared" si="9"/>
        <v>film &amp; video</v>
      </c>
      <c r="T112" t="str">
        <f t="shared" si="5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6">
        <f t="shared" si="6"/>
        <v>102.0754716981132</v>
      </c>
      <c r="N113" t="b">
        <v>1</v>
      </c>
      <c r="O113" t="s">
        <v>8266</v>
      </c>
      <c r="P113" s="8">
        <f t="shared" si="7"/>
        <v>1.5457142857142858</v>
      </c>
      <c r="Q113" s="12">
        <f t="shared" si="8"/>
        <v>42125.333182870367</v>
      </c>
      <c r="R113" s="12">
        <f>(((I113/60)/60)/24)+DATE(1970,1,1)</f>
        <v>42155.333182870367</v>
      </c>
      <c r="S113" t="str">
        <f t="shared" si="9"/>
        <v>film &amp; video</v>
      </c>
      <c r="T113" t="str">
        <f t="shared" si="5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6">
        <f t="shared" si="6"/>
        <v>64.197530864197532</v>
      </c>
      <c r="N114" t="b">
        <v>1</v>
      </c>
      <c r="O114" t="s">
        <v>8266</v>
      </c>
      <c r="P114" s="8">
        <f t="shared" si="7"/>
        <v>1.04</v>
      </c>
      <c r="Q114" s="12">
        <f t="shared" si="8"/>
        <v>41718.043032407404</v>
      </c>
      <c r="R114" s="12">
        <f>(((I114/60)/60)/24)+DATE(1970,1,1)</f>
        <v>41742.083333333336</v>
      </c>
      <c r="S114" t="str">
        <f t="shared" si="9"/>
        <v>film &amp; video</v>
      </c>
      <c r="T114" t="str">
        <f t="shared" si="5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6">
        <f t="shared" si="6"/>
        <v>90.384615384615387</v>
      </c>
      <c r="N115" t="b">
        <v>1</v>
      </c>
      <c r="O115" t="s">
        <v>8266</v>
      </c>
      <c r="P115" s="8">
        <f t="shared" si="7"/>
        <v>1.41</v>
      </c>
      <c r="Q115" s="12">
        <f t="shared" si="8"/>
        <v>40753.758425925924</v>
      </c>
      <c r="R115" s="12">
        <f>(((I115/60)/60)/24)+DATE(1970,1,1)</f>
        <v>40761.625</v>
      </c>
      <c r="S115" t="str">
        <f t="shared" si="9"/>
        <v>film &amp; video</v>
      </c>
      <c r="T115" t="str">
        <f t="shared" si="5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6">
        <f t="shared" si="6"/>
        <v>88.571428571428569</v>
      </c>
      <c r="N116" t="b">
        <v>1</v>
      </c>
      <c r="O116" t="s">
        <v>8266</v>
      </c>
      <c r="P116" s="8">
        <f t="shared" si="7"/>
        <v>1.0333333333333334</v>
      </c>
      <c r="Q116" s="12">
        <f t="shared" si="8"/>
        <v>40861.27416666667</v>
      </c>
      <c r="R116" s="12">
        <f>(((I116/60)/60)/24)+DATE(1970,1,1)</f>
        <v>40921.27416666667</v>
      </c>
      <c r="S116" t="str">
        <f t="shared" si="9"/>
        <v>film &amp; video</v>
      </c>
      <c r="T116" t="str">
        <f t="shared" si="5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6">
        <f t="shared" si="6"/>
        <v>28.727272727272727</v>
      </c>
      <c r="N117" t="b">
        <v>1</v>
      </c>
      <c r="O117" t="s">
        <v>8266</v>
      </c>
      <c r="P117" s="8">
        <f t="shared" si="7"/>
        <v>1.4044444444444444</v>
      </c>
      <c r="Q117" s="12">
        <f t="shared" si="8"/>
        <v>40918.738935185182</v>
      </c>
      <c r="R117" s="12">
        <f>(((I117/60)/60)/24)+DATE(1970,1,1)</f>
        <v>40943.738935185182</v>
      </c>
      <c r="S117" t="str">
        <f t="shared" si="9"/>
        <v>film &amp; video</v>
      </c>
      <c r="T117" t="str">
        <f t="shared" si="5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6">
        <f t="shared" si="6"/>
        <v>69.78947368421052</v>
      </c>
      <c r="N118" t="b">
        <v>1</v>
      </c>
      <c r="O118" t="s">
        <v>8266</v>
      </c>
      <c r="P118" s="8">
        <f t="shared" si="7"/>
        <v>1.1365714285714286</v>
      </c>
      <c r="Q118" s="12">
        <f t="shared" si="8"/>
        <v>40595.497164351851</v>
      </c>
      <c r="R118" s="12">
        <f>(((I118/60)/60)/24)+DATE(1970,1,1)</f>
        <v>40641.455497685187</v>
      </c>
      <c r="S118" t="str">
        <f t="shared" si="9"/>
        <v>film &amp; video</v>
      </c>
      <c r="T118" t="str">
        <f t="shared" si="5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6">
        <f t="shared" si="6"/>
        <v>167.48962962962963</v>
      </c>
      <c r="N119" t="b">
        <v>1</v>
      </c>
      <c r="O119" t="s">
        <v>8266</v>
      </c>
      <c r="P119" s="8">
        <f t="shared" si="7"/>
        <v>1.0049377777777779</v>
      </c>
      <c r="Q119" s="12">
        <f t="shared" si="8"/>
        <v>40248.834999999999</v>
      </c>
      <c r="R119" s="12">
        <f>(((I119/60)/60)/24)+DATE(1970,1,1)</f>
        <v>40338.791666666664</v>
      </c>
      <c r="S119" t="str">
        <f t="shared" si="9"/>
        <v>film &amp; video</v>
      </c>
      <c r="T119" t="str">
        <f t="shared" si="5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6">
        <f t="shared" si="6"/>
        <v>144.91230769230768</v>
      </c>
      <c r="N120" t="b">
        <v>1</v>
      </c>
      <c r="O120" t="s">
        <v>8266</v>
      </c>
      <c r="P120" s="8">
        <f t="shared" si="7"/>
        <v>1.1303159999999999</v>
      </c>
      <c r="Q120" s="12">
        <f t="shared" si="8"/>
        <v>40723.053657407407</v>
      </c>
      <c r="R120" s="12">
        <f>(((I120/60)/60)/24)+DATE(1970,1,1)</f>
        <v>40753.053657407407</v>
      </c>
      <c r="S120" t="str">
        <f t="shared" si="9"/>
        <v>film &amp; video</v>
      </c>
      <c r="T120" t="str">
        <f t="shared" si="5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6">
        <f t="shared" si="6"/>
        <v>91.840540540540545</v>
      </c>
      <c r="N121" t="b">
        <v>1</v>
      </c>
      <c r="O121" t="s">
        <v>8266</v>
      </c>
      <c r="P121" s="8">
        <f t="shared" si="7"/>
        <v>1.0455692307692308</v>
      </c>
      <c r="Q121" s="12">
        <f t="shared" si="8"/>
        <v>40739.069282407407</v>
      </c>
      <c r="R121" s="12">
        <f>(((I121/60)/60)/24)+DATE(1970,1,1)</f>
        <v>40768.958333333336</v>
      </c>
      <c r="S121" t="str">
        <f t="shared" si="9"/>
        <v>film &amp; video</v>
      </c>
      <c r="T121" t="str">
        <f t="shared" si="5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6">
        <f t="shared" si="6"/>
        <v>10</v>
      </c>
      <c r="N122" t="b">
        <v>0</v>
      </c>
      <c r="O122" t="s">
        <v>8267</v>
      </c>
      <c r="P122" s="8">
        <f t="shared" si="7"/>
        <v>1.4285714285714287E-4</v>
      </c>
      <c r="Q122" s="12">
        <f t="shared" si="8"/>
        <v>42616.049849537041</v>
      </c>
      <c r="R122" s="12">
        <f>(((I122/60)/60)/24)+DATE(1970,1,1)</f>
        <v>42646.049849537041</v>
      </c>
      <c r="S122" t="str">
        <f t="shared" si="9"/>
        <v>film &amp; video</v>
      </c>
      <c r="T122" t="str">
        <f t="shared" si="5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6">
        <f t="shared" si="6"/>
        <v>1</v>
      </c>
      <c r="N123" t="b">
        <v>0</v>
      </c>
      <c r="O123" t="s">
        <v>8267</v>
      </c>
      <c r="P123" s="8">
        <f t="shared" si="7"/>
        <v>3.3333333333333332E-4</v>
      </c>
      <c r="Q123" s="12">
        <f t="shared" si="8"/>
        <v>42096.704976851848</v>
      </c>
      <c r="R123" s="12">
        <f>(((I123/60)/60)/24)+DATE(1970,1,1)</f>
        <v>42112.427777777775</v>
      </c>
      <c r="S123" t="str">
        <f t="shared" si="9"/>
        <v>film &amp; video</v>
      </c>
      <c r="T123" t="str">
        <f t="shared" si="5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6" t="str">
        <f t="shared" si="6"/>
        <v/>
      </c>
      <c r="N124" t="b">
        <v>0</v>
      </c>
      <c r="O124" t="s">
        <v>8267</v>
      </c>
      <c r="P124" s="8">
        <f t="shared" si="7"/>
        <v>0</v>
      </c>
      <c r="Q124" s="12">
        <f t="shared" si="8"/>
        <v>42593.431793981479</v>
      </c>
      <c r="R124" s="12">
        <f>(((I124/60)/60)/24)+DATE(1970,1,1)</f>
        <v>42653.431793981479</v>
      </c>
      <c r="S124" t="str">
        <f t="shared" si="9"/>
        <v>film &amp; video</v>
      </c>
      <c r="T124" t="str">
        <f t="shared" si="5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6">
        <f t="shared" si="6"/>
        <v>25.166666666666668</v>
      </c>
      <c r="N125" t="b">
        <v>0</v>
      </c>
      <c r="O125" t="s">
        <v>8267</v>
      </c>
      <c r="P125" s="8">
        <f t="shared" si="7"/>
        <v>2.7454545454545453E-3</v>
      </c>
      <c r="Q125" s="12">
        <f t="shared" si="8"/>
        <v>41904.781990740739</v>
      </c>
      <c r="R125" s="12">
        <f>(((I125/60)/60)/24)+DATE(1970,1,1)</f>
        <v>41940.916666666664</v>
      </c>
      <c r="S125" t="str">
        <f t="shared" si="9"/>
        <v>film &amp; video</v>
      </c>
      <c r="T125" t="str">
        <f t="shared" si="5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6" t="str">
        <f t="shared" si="6"/>
        <v/>
      </c>
      <c r="N126" t="b">
        <v>0</v>
      </c>
      <c r="O126" t="s">
        <v>8267</v>
      </c>
      <c r="P126" s="8">
        <f t="shared" si="7"/>
        <v>0</v>
      </c>
      <c r="Q126" s="12">
        <f t="shared" si="8"/>
        <v>42114.928726851853</v>
      </c>
      <c r="R126" s="12">
        <f>(((I126/60)/60)/24)+DATE(1970,1,1)</f>
        <v>42139.928726851853</v>
      </c>
      <c r="S126" t="str">
        <f t="shared" si="9"/>
        <v>film &amp; video</v>
      </c>
      <c r="T126" t="str">
        <f t="shared" si="5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6">
        <f t="shared" si="6"/>
        <v>11.666666666666666</v>
      </c>
      <c r="N127" t="b">
        <v>0</v>
      </c>
      <c r="O127" t="s">
        <v>8267</v>
      </c>
      <c r="P127" s="8">
        <f t="shared" si="7"/>
        <v>0.14000000000000001</v>
      </c>
      <c r="Q127" s="12">
        <f t="shared" si="8"/>
        <v>42709.993981481486</v>
      </c>
      <c r="R127" s="12">
        <f>(((I127/60)/60)/24)+DATE(1970,1,1)</f>
        <v>42769.993981481486</v>
      </c>
      <c r="S127" t="str">
        <f t="shared" si="9"/>
        <v>film &amp; video</v>
      </c>
      <c r="T127" t="str">
        <f t="shared" si="5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6">
        <f t="shared" si="6"/>
        <v>106.69230769230769</v>
      </c>
      <c r="N128" t="b">
        <v>0</v>
      </c>
      <c r="O128" t="s">
        <v>8267</v>
      </c>
      <c r="P128" s="8">
        <f t="shared" si="7"/>
        <v>5.5480000000000002E-2</v>
      </c>
      <c r="Q128" s="12">
        <f t="shared" si="8"/>
        <v>42135.589548611111</v>
      </c>
      <c r="R128" s="12">
        <f>(((I128/60)/60)/24)+DATE(1970,1,1)</f>
        <v>42166.083333333328</v>
      </c>
      <c r="S128" t="str">
        <f t="shared" si="9"/>
        <v>film &amp; video</v>
      </c>
      <c r="T128" t="str">
        <f t="shared" si="5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6">
        <f t="shared" si="6"/>
        <v>47.5</v>
      </c>
      <c r="N129" t="b">
        <v>0</v>
      </c>
      <c r="O129" t="s">
        <v>8267</v>
      </c>
      <c r="P129" s="8">
        <f t="shared" si="7"/>
        <v>2.375E-2</v>
      </c>
      <c r="Q129" s="12">
        <f t="shared" si="8"/>
        <v>42067.62431712963</v>
      </c>
      <c r="R129" s="12">
        <f>(((I129/60)/60)/24)+DATE(1970,1,1)</f>
        <v>42097.582650462966</v>
      </c>
      <c r="S129" t="str">
        <f t="shared" si="9"/>
        <v>film &amp; video</v>
      </c>
      <c r="T129" t="str">
        <f t="shared" si="5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6">
        <f t="shared" si="6"/>
        <v>311.16666666666669</v>
      </c>
      <c r="N130" t="b">
        <v>0</v>
      </c>
      <c r="O130" t="s">
        <v>8267</v>
      </c>
      <c r="P130" s="8">
        <f t="shared" si="7"/>
        <v>1.8669999999999999E-2</v>
      </c>
      <c r="Q130" s="12">
        <f t="shared" si="8"/>
        <v>42628.22792824074</v>
      </c>
      <c r="R130" s="12">
        <f>(((I130/60)/60)/24)+DATE(1970,1,1)</f>
        <v>42663.22792824074</v>
      </c>
      <c r="S130" t="str">
        <f t="shared" si="9"/>
        <v>film &amp; video</v>
      </c>
      <c r="T130" t="str">
        <f t="shared" ref="T130:T193" si="10">RIGHT(O130,LEN(O130)-FIND("/",O130,1))</f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6" t="str">
        <f t="shared" ref="M131:M194" si="11">IFERROR(E131/L131,"")</f>
        <v/>
      </c>
      <c r="N131" t="b">
        <v>0</v>
      </c>
      <c r="O131" t="s">
        <v>8267</v>
      </c>
      <c r="P131" s="8">
        <f t="shared" ref="P131:P194" si="12">E131/D131</f>
        <v>0</v>
      </c>
      <c r="Q131" s="12">
        <f t="shared" ref="Q131:Q194" si="13">(((J131/60)/60)/24)+DATE(1970,1,1)</f>
        <v>41882.937303240738</v>
      </c>
      <c r="R131" s="12">
        <f>(((I131/60)/60)/24)+DATE(1970,1,1)</f>
        <v>41942.937303240738</v>
      </c>
      <c r="S131" t="str">
        <f t="shared" ref="S131:S194" si="14">LEFT(O131,FIND("/",O131,1)-1)</f>
        <v>film &amp; video</v>
      </c>
      <c r="T131" t="str">
        <f t="shared" si="10"/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6" t="str">
        <f t="shared" si="11"/>
        <v/>
      </c>
      <c r="N132" t="b">
        <v>0</v>
      </c>
      <c r="O132" t="s">
        <v>8267</v>
      </c>
      <c r="P132" s="8">
        <f t="shared" si="12"/>
        <v>0</v>
      </c>
      <c r="Q132" s="12">
        <f t="shared" si="13"/>
        <v>41778.915416666663</v>
      </c>
      <c r="R132" s="12">
        <f>(((I132/60)/60)/24)+DATE(1970,1,1)</f>
        <v>41806.844444444447</v>
      </c>
      <c r="S132" t="str">
        <f t="shared" si="14"/>
        <v>film &amp; video</v>
      </c>
      <c r="T132" t="str">
        <f t="shared" si="10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6" t="str">
        <f t="shared" si="11"/>
        <v/>
      </c>
      <c r="N133" t="b">
        <v>0</v>
      </c>
      <c r="O133" t="s">
        <v>8267</v>
      </c>
      <c r="P133" s="8">
        <f t="shared" si="12"/>
        <v>0</v>
      </c>
      <c r="Q133" s="12">
        <f t="shared" si="13"/>
        <v>42541.837511574078</v>
      </c>
      <c r="R133" s="12">
        <f>(((I133/60)/60)/24)+DATE(1970,1,1)</f>
        <v>42557</v>
      </c>
      <c r="S133" t="str">
        <f t="shared" si="14"/>
        <v>film &amp; video</v>
      </c>
      <c r="T133" t="str">
        <f t="shared" si="10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6">
        <f t="shared" si="11"/>
        <v>94.506172839506178</v>
      </c>
      <c r="N134" t="b">
        <v>0</v>
      </c>
      <c r="O134" t="s">
        <v>8267</v>
      </c>
      <c r="P134" s="8">
        <f t="shared" si="12"/>
        <v>9.5687499999999995E-2</v>
      </c>
      <c r="Q134" s="12">
        <f t="shared" si="13"/>
        <v>41905.812581018516</v>
      </c>
      <c r="R134" s="12">
        <f>(((I134/60)/60)/24)+DATE(1970,1,1)</f>
        <v>41950.854247685187</v>
      </c>
      <c r="S134" t="str">
        <f t="shared" si="14"/>
        <v>film &amp; video</v>
      </c>
      <c r="T134" t="str">
        <f t="shared" si="10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6" t="str">
        <f t="shared" si="11"/>
        <v/>
      </c>
      <c r="N135" t="b">
        <v>0</v>
      </c>
      <c r="O135" t="s">
        <v>8267</v>
      </c>
      <c r="P135" s="8">
        <f t="shared" si="12"/>
        <v>0</v>
      </c>
      <c r="Q135" s="12">
        <f t="shared" si="13"/>
        <v>42491.80768518518</v>
      </c>
      <c r="R135" s="12">
        <f>(((I135/60)/60)/24)+DATE(1970,1,1)</f>
        <v>42521.729861111111</v>
      </c>
      <c r="S135" t="str">
        <f t="shared" si="14"/>
        <v>film &amp; video</v>
      </c>
      <c r="T135" t="str">
        <f t="shared" si="10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6" t="str">
        <f t="shared" si="11"/>
        <v/>
      </c>
      <c r="N136" t="b">
        <v>0</v>
      </c>
      <c r="O136" t="s">
        <v>8267</v>
      </c>
      <c r="P136" s="8">
        <f t="shared" si="12"/>
        <v>0</v>
      </c>
      <c r="Q136" s="12">
        <f t="shared" si="13"/>
        <v>42221.909930555557</v>
      </c>
      <c r="R136" s="12">
        <f>(((I136/60)/60)/24)+DATE(1970,1,1)</f>
        <v>42251.708333333328</v>
      </c>
      <c r="S136" t="str">
        <f t="shared" si="14"/>
        <v>film &amp; video</v>
      </c>
      <c r="T136" t="str">
        <f t="shared" si="10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6">
        <f t="shared" si="11"/>
        <v>80.599999999999994</v>
      </c>
      <c r="N137" t="b">
        <v>0</v>
      </c>
      <c r="O137" t="s">
        <v>8267</v>
      </c>
      <c r="P137" s="8">
        <f t="shared" si="12"/>
        <v>0.13433333333333333</v>
      </c>
      <c r="Q137" s="12">
        <f t="shared" si="13"/>
        <v>41788.381909722222</v>
      </c>
      <c r="R137" s="12">
        <f>(((I137/60)/60)/24)+DATE(1970,1,1)</f>
        <v>41821.791666666664</v>
      </c>
      <c r="S137" t="str">
        <f t="shared" si="14"/>
        <v>film &amp; video</v>
      </c>
      <c r="T137" t="str">
        <f t="shared" si="10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6" t="str">
        <f t="shared" si="11"/>
        <v/>
      </c>
      <c r="N138" t="b">
        <v>0</v>
      </c>
      <c r="O138" t="s">
        <v>8267</v>
      </c>
      <c r="P138" s="8">
        <f t="shared" si="12"/>
        <v>0</v>
      </c>
      <c r="Q138" s="12">
        <f t="shared" si="13"/>
        <v>42096.410115740742</v>
      </c>
      <c r="R138" s="12">
        <f>(((I138/60)/60)/24)+DATE(1970,1,1)</f>
        <v>42140.427777777775</v>
      </c>
      <c r="S138" t="str">
        <f t="shared" si="14"/>
        <v>film &amp; video</v>
      </c>
      <c r="T138" t="str">
        <f t="shared" si="10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6" t="str">
        <f t="shared" si="11"/>
        <v/>
      </c>
      <c r="N139" t="b">
        <v>0</v>
      </c>
      <c r="O139" t="s">
        <v>8267</v>
      </c>
      <c r="P139" s="8">
        <f t="shared" si="12"/>
        <v>0</v>
      </c>
      <c r="Q139" s="12">
        <f t="shared" si="13"/>
        <v>42239.573993055557</v>
      </c>
      <c r="R139" s="12">
        <f>(((I139/60)/60)/24)+DATE(1970,1,1)</f>
        <v>42289.573993055557</v>
      </c>
      <c r="S139" t="str">
        <f t="shared" si="14"/>
        <v>film &amp; video</v>
      </c>
      <c r="T139" t="str">
        <f t="shared" si="10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6">
        <f t="shared" si="11"/>
        <v>81.241379310344826</v>
      </c>
      <c r="N140" t="b">
        <v>0</v>
      </c>
      <c r="O140" t="s">
        <v>8267</v>
      </c>
      <c r="P140" s="8">
        <f t="shared" si="12"/>
        <v>3.1413333333333335E-2</v>
      </c>
      <c r="Q140" s="12">
        <f t="shared" si="13"/>
        <v>42186.257418981477</v>
      </c>
      <c r="R140" s="12">
        <f>(((I140/60)/60)/24)+DATE(1970,1,1)</f>
        <v>42217.207638888889</v>
      </c>
      <c r="S140" t="str">
        <f t="shared" si="14"/>
        <v>film &amp; video</v>
      </c>
      <c r="T140" t="str">
        <f t="shared" si="10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6">
        <f t="shared" si="11"/>
        <v>500</v>
      </c>
      <c r="N141" t="b">
        <v>0</v>
      </c>
      <c r="O141" t="s">
        <v>8267</v>
      </c>
      <c r="P141" s="8">
        <f t="shared" si="12"/>
        <v>1</v>
      </c>
      <c r="Q141" s="12">
        <f t="shared" si="13"/>
        <v>42187.920972222222</v>
      </c>
      <c r="R141" s="12">
        <f>(((I141/60)/60)/24)+DATE(1970,1,1)</f>
        <v>42197.920972222222</v>
      </c>
      <c r="S141" t="str">
        <f t="shared" si="14"/>
        <v>film &amp; video</v>
      </c>
      <c r="T141" t="str">
        <f t="shared" si="10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6" t="str">
        <f t="shared" si="11"/>
        <v/>
      </c>
      <c r="N142" t="b">
        <v>0</v>
      </c>
      <c r="O142" t="s">
        <v>8267</v>
      </c>
      <c r="P142" s="8">
        <f t="shared" si="12"/>
        <v>0</v>
      </c>
      <c r="Q142" s="12">
        <f t="shared" si="13"/>
        <v>42053.198287037041</v>
      </c>
      <c r="R142" s="12">
        <f>(((I142/60)/60)/24)+DATE(1970,1,1)</f>
        <v>42083.15662037037</v>
      </c>
      <c r="S142" t="str">
        <f t="shared" si="14"/>
        <v>film &amp; video</v>
      </c>
      <c r="T142" t="str">
        <f t="shared" si="10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6">
        <f t="shared" si="11"/>
        <v>46.178571428571431</v>
      </c>
      <c r="N143" t="b">
        <v>0</v>
      </c>
      <c r="O143" t="s">
        <v>8267</v>
      </c>
      <c r="P143" s="8">
        <f t="shared" si="12"/>
        <v>0.10775</v>
      </c>
      <c r="Q143" s="12">
        <f t="shared" si="13"/>
        <v>42110.153043981481</v>
      </c>
      <c r="R143" s="12">
        <f>(((I143/60)/60)/24)+DATE(1970,1,1)</f>
        <v>42155.153043981481</v>
      </c>
      <c r="S143" t="str">
        <f t="shared" si="14"/>
        <v>film &amp; video</v>
      </c>
      <c r="T143" t="str">
        <f t="shared" si="10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6">
        <f t="shared" si="11"/>
        <v>10</v>
      </c>
      <c r="N144" t="b">
        <v>0</v>
      </c>
      <c r="O144" t="s">
        <v>8267</v>
      </c>
      <c r="P144" s="8">
        <f t="shared" si="12"/>
        <v>3.3333333333333335E-3</v>
      </c>
      <c r="Q144" s="12">
        <f t="shared" si="13"/>
        <v>41938.893263888887</v>
      </c>
      <c r="R144" s="12">
        <f>(((I144/60)/60)/24)+DATE(1970,1,1)</f>
        <v>41959.934930555552</v>
      </c>
      <c r="S144" t="str">
        <f t="shared" si="14"/>
        <v>film &amp; video</v>
      </c>
      <c r="T144" t="str">
        <f t="shared" si="10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6" t="str">
        <f t="shared" si="11"/>
        <v/>
      </c>
      <c r="N145" t="b">
        <v>0</v>
      </c>
      <c r="O145" t="s">
        <v>8267</v>
      </c>
      <c r="P145" s="8">
        <f t="shared" si="12"/>
        <v>0</v>
      </c>
      <c r="Q145" s="12">
        <f t="shared" si="13"/>
        <v>42559.064143518524</v>
      </c>
      <c r="R145" s="12">
        <f>(((I145/60)/60)/24)+DATE(1970,1,1)</f>
        <v>42616.246527777781</v>
      </c>
      <c r="S145" t="str">
        <f t="shared" si="14"/>
        <v>film &amp; video</v>
      </c>
      <c r="T145" t="str">
        <f t="shared" si="10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6">
        <f t="shared" si="11"/>
        <v>55.945945945945944</v>
      </c>
      <c r="N146" t="b">
        <v>0</v>
      </c>
      <c r="O146" t="s">
        <v>8267</v>
      </c>
      <c r="P146" s="8">
        <f t="shared" si="12"/>
        <v>0.27600000000000002</v>
      </c>
      <c r="Q146" s="12">
        <f t="shared" si="13"/>
        <v>42047.762407407412</v>
      </c>
      <c r="R146" s="12">
        <f>(((I146/60)/60)/24)+DATE(1970,1,1)</f>
        <v>42107.72074074074</v>
      </c>
      <c r="S146" t="str">
        <f t="shared" si="14"/>
        <v>film &amp; video</v>
      </c>
      <c r="T146" t="str">
        <f t="shared" si="10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6">
        <f t="shared" si="11"/>
        <v>37.555555555555557</v>
      </c>
      <c r="N147" t="b">
        <v>0</v>
      </c>
      <c r="O147" t="s">
        <v>8267</v>
      </c>
      <c r="P147" s="8">
        <f t="shared" si="12"/>
        <v>7.5111111111111115E-2</v>
      </c>
      <c r="Q147" s="12">
        <f t="shared" si="13"/>
        <v>42200.542268518519</v>
      </c>
      <c r="R147" s="12">
        <f>(((I147/60)/60)/24)+DATE(1970,1,1)</f>
        <v>42227.542268518519</v>
      </c>
      <c r="S147" t="str">
        <f t="shared" si="14"/>
        <v>film &amp; video</v>
      </c>
      <c r="T147" t="str">
        <f t="shared" si="10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6">
        <f t="shared" si="11"/>
        <v>38.333333333333336</v>
      </c>
      <c r="N148" t="b">
        <v>0</v>
      </c>
      <c r="O148" t="s">
        <v>8267</v>
      </c>
      <c r="P148" s="8">
        <f t="shared" si="12"/>
        <v>5.7499999999999999E-3</v>
      </c>
      <c r="Q148" s="12">
        <f t="shared" si="13"/>
        <v>42693.016180555554</v>
      </c>
      <c r="R148" s="12">
        <f>(((I148/60)/60)/24)+DATE(1970,1,1)</f>
        <v>42753.016180555554</v>
      </c>
      <c r="S148" t="str">
        <f t="shared" si="14"/>
        <v>film &amp; video</v>
      </c>
      <c r="T148" t="str">
        <f t="shared" si="10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6" t="str">
        <f t="shared" si="11"/>
        <v/>
      </c>
      <c r="N149" t="b">
        <v>0</v>
      </c>
      <c r="O149" t="s">
        <v>8267</v>
      </c>
      <c r="P149" s="8">
        <f t="shared" si="12"/>
        <v>0</v>
      </c>
      <c r="Q149" s="12">
        <f t="shared" si="13"/>
        <v>41969.767824074079</v>
      </c>
      <c r="R149" s="12">
        <f>(((I149/60)/60)/24)+DATE(1970,1,1)</f>
        <v>42012.762499999997</v>
      </c>
      <c r="S149" t="str">
        <f t="shared" si="14"/>
        <v>film &amp; video</v>
      </c>
      <c r="T149" t="str">
        <f t="shared" si="10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6">
        <f t="shared" si="11"/>
        <v>20</v>
      </c>
      <c r="N150" t="b">
        <v>0</v>
      </c>
      <c r="O150" t="s">
        <v>8267</v>
      </c>
      <c r="P150" s="8">
        <f t="shared" si="12"/>
        <v>8.0000000000000004E-4</v>
      </c>
      <c r="Q150" s="12">
        <f t="shared" si="13"/>
        <v>42397.281666666662</v>
      </c>
      <c r="R150" s="12">
        <f>(((I150/60)/60)/24)+DATE(1970,1,1)</f>
        <v>42427.281666666662</v>
      </c>
      <c r="S150" t="str">
        <f t="shared" si="14"/>
        <v>film &amp; video</v>
      </c>
      <c r="T150" t="str">
        <f t="shared" si="10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6">
        <f t="shared" si="11"/>
        <v>15.333333333333334</v>
      </c>
      <c r="N151" t="b">
        <v>0</v>
      </c>
      <c r="O151" t="s">
        <v>8267</v>
      </c>
      <c r="P151" s="8">
        <f t="shared" si="12"/>
        <v>9.1999999999999998E-3</v>
      </c>
      <c r="Q151" s="12">
        <f t="shared" si="13"/>
        <v>41968.172106481477</v>
      </c>
      <c r="R151" s="12">
        <f>(((I151/60)/60)/24)+DATE(1970,1,1)</f>
        <v>41998.333333333328</v>
      </c>
      <c r="S151" t="str">
        <f t="shared" si="14"/>
        <v>film &amp; video</v>
      </c>
      <c r="T151" t="str">
        <f t="shared" si="10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6">
        <f t="shared" si="11"/>
        <v>449.43283582089555</v>
      </c>
      <c r="N152" t="b">
        <v>0</v>
      </c>
      <c r="O152" t="s">
        <v>8267</v>
      </c>
      <c r="P152" s="8">
        <f t="shared" si="12"/>
        <v>0.23163076923076922</v>
      </c>
      <c r="Q152" s="12">
        <f t="shared" si="13"/>
        <v>42090.161828703705</v>
      </c>
      <c r="R152" s="12">
        <f>(((I152/60)/60)/24)+DATE(1970,1,1)</f>
        <v>42150.161828703705</v>
      </c>
      <c r="S152" t="str">
        <f t="shared" si="14"/>
        <v>film &amp; video</v>
      </c>
      <c r="T152" t="str">
        <f t="shared" si="10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6">
        <f t="shared" si="11"/>
        <v>28</v>
      </c>
      <c r="N153" t="b">
        <v>0</v>
      </c>
      <c r="O153" t="s">
        <v>8267</v>
      </c>
      <c r="P153" s="8">
        <f t="shared" si="12"/>
        <v>5.5999999999999995E-4</v>
      </c>
      <c r="Q153" s="12">
        <f t="shared" si="13"/>
        <v>42113.550821759258</v>
      </c>
      <c r="R153" s="12">
        <f>(((I153/60)/60)/24)+DATE(1970,1,1)</f>
        <v>42173.550821759258</v>
      </c>
      <c r="S153" t="str">
        <f t="shared" si="14"/>
        <v>film &amp; video</v>
      </c>
      <c r="T153" t="str">
        <f t="shared" si="10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6">
        <f t="shared" si="11"/>
        <v>15</v>
      </c>
      <c r="N154" t="b">
        <v>0</v>
      </c>
      <c r="O154" t="s">
        <v>8267</v>
      </c>
      <c r="P154" s="8">
        <f t="shared" si="12"/>
        <v>7.8947368421052633E-5</v>
      </c>
      <c r="Q154" s="12">
        <f t="shared" si="13"/>
        <v>41875.077546296299</v>
      </c>
      <c r="R154" s="12">
        <f>(((I154/60)/60)/24)+DATE(1970,1,1)</f>
        <v>41905.077546296299</v>
      </c>
      <c r="S154" t="str">
        <f t="shared" si="14"/>
        <v>film &amp; video</v>
      </c>
      <c r="T154" t="str">
        <f t="shared" si="10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6">
        <f t="shared" si="11"/>
        <v>35.9</v>
      </c>
      <c r="N155" t="b">
        <v>0</v>
      </c>
      <c r="O155" t="s">
        <v>8267</v>
      </c>
      <c r="P155" s="8">
        <f t="shared" si="12"/>
        <v>7.1799999999999998E-3</v>
      </c>
      <c r="Q155" s="12">
        <f t="shared" si="13"/>
        <v>41933.586157407408</v>
      </c>
      <c r="R155" s="12">
        <f>(((I155/60)/60)/24)+DATE(1970,1,1)</f>
        <v>41975.627824074079</v>
      </c>
      <c r="S155" t="str">
        <f t="shared" si="14"/>
        <v>film &amp; video</v>
      </c>
      <c r="T155" t="str">
        <f t="shared" si="10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6">
        <f t="shared" si="11"/>
        <v>13.333333333333334</v>
      </c>
      <c r="N156" t="b">
        <v>0</v>
      </c>
      <c r="O156" t="s">
        <v>8267</v>
      </c>
      <c r="P156" s="8">
        <f t="shared" si="12"/>
        <v>2.6666666666666668E-2</v>
      </c>
      <c r="Q156" s="12">
        <f t="shared" si="13"/>
        <v>42115.547395833331</v>
      </c>
      <c r="R156" s="12">
        <f>(((I156/60)/60)/24)+DATE(1970,1,1)</f>
        <v>42158.547395833331</v>
      </c>
      <c r="S156" t="str">
        <f t="shared" si="14"/>
        <v>film &amp; video</v>
      </c>
      <c r="T156" t="str">
        <f t="shared" si="10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6">
        <f t="shared" si="11"/>
        <v>20.25</v>
      </c>
      <c r="N157" t="b">
        <v>0</v>
      </c>
      <c r="O157" t="s">
        <v>8267</v>
      </c>
      <c r="P157" s="8">
        <f t="shared" si="12"/>
        <v>6.0000000000000002E-5</v>
      </c>
      <c r="Q157" s="12">
        <f t="shared" si="13"/>
        <v>42168.559432870374</v>
      </c>
      <c r="R157" s="12">
        <f>(((I157/60)/60)/24)+DATE(1970,1,1)</f>
        <v>42208.559432870374</v>
      </c>
      <c r="S157" t="str">
        <f t="shared" si="14"/>
        <v>film &amp; video</v>
      </c>
      <c r="T157" t="str">
        <f t="shared" si="10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6">
        <f t="shared" si="11"/>
        <v>119</v>
      </c>
      <c r="N158" t="b">
        <v>0</v>
      </c>
      <c r="O158" t="s">
        <v>8267</v>
      </c>
      <c r="P158" s="8">
        <f t="shared" si="12"/>
        <v>5.0999999999999997E-2</v>
      </c>
      <c r="Q158" s="12">
        <f t="shared" si="13"/>
        <v>41794.124953703707</v>
      </c>
      <c r="R158" s="12">
        <f>(((I158/60)/60)/24)+DATE(1970,1,1)</f>
        <v>41854.124953703707</v>
      </c>
      <c r="S158" t="str">
        <f t="shared" si="14"/>
        <v>film &amp; video</v>
      </c>
      <c r="T158" t="str">
        <f t="shared" si="10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6">
        <f t="shared" si="11"/>
        <v>4</v>
      </c>
      <c r="N159" t="b">
        <v>0</v>
      </c>
      <c r="O159" t="s">
        <v>8267</v>
      </c>
      <c r="P159" s="8">
        <f t="shared" si="12"/>
        <v>2.671118530884808E-3</v>
      </c>
      <c r="Q159" s="12">
        <f t="shared" si="13"/>
        <v>42396.911712962959</v>
      </c>
      <c r="R159" s="12">
        <f>(((I159/60)/60)/24)+DATE(1970,1,1)</f>
        <v>42426.911712962959</v>
      </c>
      <c r="S159" t="str">
        <f t="shared" si="14"/>
        <v>film &amp; video</v>
      </c>
      <c r="T159" t="str">
        <f t="shared" si="10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6" t="str">
        <f t="shared" si="11"/>
        <v/>
      </c>
      <c r="N160" t="b">
        <v>0</v>
      </c>
      <c r="O160" t="s">
        <v>8267</v>
      </c>
      <c r="P160" s="8">
        <f t="shared" si="12"/>
        <v>0</v>
      </c>
      <c r="Q160" s="12">
        <f t="shared" si="13"/>
        <v>41904.07671296296</v>
      </c>
      <c r="R160" s="12">
        <f>(((I160/60)/60)/24)+DATE(1970,1,1)</f>
        <v>41934.07671296296</v>
      </c>
      <c r="S160" t="str">
        <f t="shared" si="14"/>
        <v>film &amp; video</v>
      </c>
      <c r="T160" t="str">
        <f t="shared" si="10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6">
        <f t="shared" si="11"/>
        <v>10</v>
      </c>
      <c r="N161" t="b">
        <v>0</v>
      </c>
      <c r="O161" t="s">
        <v>8267</v>
      </c>
      <c r="P161" s="8">
        <f t="shared" si="12"/>
        <v>2.0000000000000002E-5</v>
      </c>
      <c r="Q161" s="12">
        <f t="shared" si="13"/>
        <v>42514.434548611112</v>
      </c>
      <c r="R161" s="12">
        <f>(((I161/60)/60)/24)+DATE(1970,1,1)</f>
        <v>42554.434548611112</v>
      </c>
      <c r="S161" t="str">
        <f t="shared" si="14"/>
        <v>film &amp; video</v>
      </c>
      <c r="T161" t="str">
        <f t="shared" si="10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6" t="str">
        <f t="shared" si="11"/>
        <v/>
      </c>
      <c r="N162" t="b">
        <v>0</v>
      </c>
      <c r="O162" t="s">
        <v>8268</v>
      </c>
      <c r="P162" s="8">
        <f t="shared" si="12"/>
        <v>0</v>
      </c>
      <c r="Q162" s="12">
        <f t="shared" si="13"/>
        <v>42171.913090277783</v>
      </c>
      <c r="R162" s="12">
        <f>(((I162/60)/60)/24)+DATE(1970,1,1)</f>
        <v>42231.913090277783</v>
      </c>
      <c r="S162" t="str">
        <f t="shared" si="14"/>
        <v>film &amp; video</v>
      </c>
      <c r="T162" t="str">
        <f t="shared" si="10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6">
        <f t="shared" si="11"/>
        <v>5</v>
      </c>
      <c r="N163" t="b">
        <v>0</v>
      </c>
      <c r="O163" t="s">
        <v>8268</v>
      </c>
      <c r="P163" s="8">
        <f t="shared" si="12"/>
        <v>1E-4</v>
      </c>
      <c r="Q163" s="12">
        <f t="shared" si="13"/>
        <v>41792.687442129631</v>
      </c>
      <c r="R163" s="12">
        <f>(((I163/60)/60)/24)+DATE(1970,1,1)</f>
        <v>41822.687442129631</v>
      </c>
      <c r="S163" t="str">
        <f t="shared" si="14"/>
        <v>film &amp; video</v>
      </c>
      <c r="T163" t="str">
        <f t="shared" si="10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6">
        <f t="shared" si="11"/>
        <v>43.5</v>
      </c>
      <c r="N164" t="b">
        <v>0</v>
      </c>
      <c r="O164" t="s">
        <v>8268</v>
      </c>
      <c r="P164" s="8">
        <f t="shared" si="12"/>
        <v>0.15535714285714286</v>
      </c>
      <c r="Q164" s="12">
        <f t="shared" si="13"/>
        <v>41835.126805555556</v>
      </c>
      <c r="R164" s="12">
        <f>(((I164/60)/60)/24)+DATE(1970,1,1)</f>
        <v>41867.987500000003</v>
      </c>
      <c r="S164" t="str">
        <f t="shared" si="14"/>
        <v>film &amp; video</v>
      </c>
      <c r="T164" t="str">
        <f t="shared" si="10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6" t="str">
        <f t="shared" si="11"/>
        <v/>
      </c>
      <c r="N165" t="b">
        <v>0</v>
      </c>
      <c r="O165" t="s">
        <v>8268</v>
      </c>
      <c r="P165" s="8">
        <f t="shared" si="12"/>
        <v>0</v>
      </c>
      <c r="Q165" s="12">
        <f t="shared" si="13"/>
        <v>42243.961273148147</v>
      </c>
      <c r="R165" s="12">
        <f>(((I165/60)/60)/24)+DATE(1970,1,1)</f>
        <v>42278</v>
      </c>
      <c r="S165" t="str">
        <f t="shared" si="14"/>
        <v>film &amp; video</v>
      </c>
      <c r="T165" t="str">
        <f t="shared" si="10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6">
        <f t="shared" si="11"/>
        <v>91.428571428571431</v>
      </c>
      <c r="N166" t="b">
        <v>0</v>
      </c>
      <c r="O166" t="s">
        <v>8268</v>
      </c>
      <c r="P166" s="8">
        <f t="shared" si="12"/>
        <v>5.3333333333333332E-3</v>
      </c>
      <c r="Q166" s="12">
        <f t="shared" si="13"/>
        <v>41841.762743055559</v>
      </c>
      <c r="R166" s="12">
        <f>(((I166/60)/60)/24)+DATE(1970,1,1)</f>
        <v>41901.762743055559</v>
      </c>
      <c r="S166" t="str">
        <f t="shared" si="14"/>
        <v>film &amp; video</v>
      </c>
      <c r="T166" t="str">
        <f t="shared" si="10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6" t="str">
        <f t="shared" si="11"/>
        <v/>
      </c>
      <c r="N167" t="b">
        <v>0</v>
      </c>
      <c r="O167" t="s">
        <v>8268</v>
      </c>
      <c r="P167" s="8">
        <f t="shared" si="12"/>
        <v>0</v>
      </c>
      <c r="Q167" s="12">
        <f t="shared" si="13"/>
        <v>42351.658842592587</v>
      </c>
      <c r="R167" s="12">
        <f>(((I167/60)/60)/24)+DATE(1970,1,1)</f>
        <v>42381.658842592587</v>
      </c>
      <c r="S167" t="str">
        <f t="shared" si="14"/>
        <v>film &amp; video</v>
      </c>
      <c r="T167" t="str">
        <f t="shared" si="10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6">
        <f t="shared" si="11"/>
        <v>3000</v>
      </c>
      <c r="N168" t="b">
        <v>0</v>
      </c>
      <c r="O168" t="s">
        <v>8268</v>
      </c>
      <c r="P168" s="8">
        <f t="shared" si="12"/>
        <v>0.6</v>
      </c>
      <c r="Q168" s="12">
        <f t="shared" si="13"/>
        <v>42721.075949074075</v>
      </c>
      <c r="R168" s="12">
        <f>(((I168/60)/60)/24)+DATE(1970,1,1)</f>
        <v>42751.075949074075</v>
      </c>
      <c r="S168" t="str">
        <f t="shared" si="14"/>
        <v>film &amp; video</v>
      </c>
      <c r="T168" t="str">
        <f t="shared" si="10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6">
        <f t="shared" si="11"/>
        <v>5.5</v>
      </c>
      <c r="N169" t="b">
        <v>0</v>
      </c>
      <c r="O169" t="s">
        <v>8268</v>
      </c>
      <c r="P169" s="8">
        <f t="shared" si="12"/>
        <v>1E-4</v>
      </c>
      <c r="Q169" s="12">
        <f t="shared" si="13"/>
        <v>42160.927488425921</v>
      </c>
      <c r="R169" s="12">
        <f>(((I169/60)/60)/24)+DATE(1970,1,1)</f>
        <v>42220.927488425921</v>
      </c>
      <c r="S169" t="str">
        <f t="shared" si="14"/>
        <v>film &amp; video</v>
      </c>
      <c r="T169" t="str">
        <f t="shared" si="10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6">
        <f t="shared" si="11"/>
        <v>108.33333333333333</v>
      </c>
      <c r="N170" t="b">
        <v>0</v>
      </c>
      <c r="O170" t="s">
        <v>8268</v>
      </c>
      <c r="P170" s="8">
        <f t="shared" si="12"/>
        <v>4.0625000000000001E-2</v>
      </c>
      <c r="Q170" s="12">
        <f t="shared" si="13"/>
        <v>42052.83530092593</v>
      </c>
      <c r="R170" s="12">
        <f>(((I170/60)/60)/24)+DATE(1970,1,1)</f>
        <v>42082.793634259258</v>
      </c>
      <c r="S170" t="str">
        <f t="shared" si="14"/>
        <v>film &amp; video</v>
      </c>
      <c r="T170" t="str">
        <f t="shared" si="10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6">
        <f t="shared" si="11"/>
        <v>56</v>
      </c>
      <c r="N171" t="b">
        <v>0</v>
      </c>
      <c r="O171" t="s">
        <v>8268</v>
      </c>
      <c r="P171" s="8">
        <f t="shared" si="12"/>
        <v>0.224</v>
      </c>
      <c r="Q171" s="12">
        <f t="shared" si="13"/>
        <v>41900.505312499998</v>
      </c>
      <c r="R171" s="12">
        <f>(((I171/60)/60)/24)+DATE(1970,1,1)</f>
        <v>41930.505312499998</v>
      </c>
      <c r="S171" t="str">
        <f t="shared" si="14"/>
        <v>film &amp; video</v>
      </c>
      <c r="T171" t="str">
        <f t="shared" si="10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6">
        <f t="shared" si="11"/>
        <v>32.5</v>
      </c>
      <c r="N172" t="b">
        <v>0</v>
      </c>
      <c r="O172" t="s">
        <v>8268</v>
      </c>
      <c r="P172" s="8">
        <f t="shared" si="12"/>
        <v>3.2500000000000001E-2</v>
      </c>
      <c r="Q172" s="12">
        <f t="shared" si="13"/>
        <v>42216.977812500001</v>
      </c>
      <c r="R172" s="12">
        <f>(((I172/60)/60)/24)+DATE(1970,1,1)</f>
        <v>42246.227777777778</v>
      </c>
      <c r="S172" t="str">
        <f t="shared" si="14"/>
        <v>film &amp; video</v>
      </c>
      <c r="T172" t="str">
        <f t="shared" si="10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6">
        <f t="shared" si="11"/>
        <v>1</v>
      </c>
      <c r="N173" t="b">
        <v>0</v>
      </c>
      <c r="O173" t="s">
        <v>8268</v>
      </c>
      <c r="P173" s="8">
        <f t="shared" si="12"/>
        <v>2.0000000000000002E-5</v>
      </c>
      <c r="Q173" s="12">
        <f t="shared" si="13"/>
        <v>42534.180717592593</v>
      </c>
      <c r="R173" s="12">
        <f>(((I173/60)/60)/24)+DATE(1970,1,1)</f>
        <v>42594.180717592593</v>
      </c>
      <c r="S173" t="str">
        <f t="shared" si="14"/>
        <v>film &amp; video</v>
      </c>
      <c r="T173" t="str">
        <f t="shared" si="10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6" t="str">
        <f t="shared" si="11"/>
        <v/>
      </c>
      <c r="N174" t="b">
        <v>0</v>
      </c>
      <c r="O174" t="s">
        <v>8268</v>
      </c>
      <c r="P174" s="8">
        <f t="shared" si="12"/>
        <v>0</v>
      </c>
      <c r="Q174" s="12">
        <f t="shared" si="13"/>
        <v>42047.394942129627</v>
      </c>
      <c r="R174" s="12">
        <f>(((I174/60)/60)/24)+DATE(1970,1,1)</f>
        <v>42082.353275462956</v>
      </c>
      <c r="S174" t="str">
        <f t="shared" si="14"/>
        <v>film &amp; video</v>
      </c>
      <c r="T174" t="str">
        <f t="shared" si="10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6" t="str">
        <f t="shared" si="11"/>
        <v/>
      </c>
      <c r="N175" t="b">
        <v>0</v>
      </c>
      <c r="O175" t="s">
        <v>8268</v>
      </c>
      <c r="P175" s="8">
        <f t="shared" si="12"/>
        <v>0</v>
      </c>
      <c r="Q175" s="12">
        <f t="shared" si="13"/>
        <v>42033.573009259257</v>
      </c>
      <c r="R175" s="12">
        <f>(((I175/60)/60)/24)+DATE(1970,1,1)</f>
        <v>42063.573009259257</v>
      </c>
      <c r="S175" t="str">
        <f t="shared" si="14"/>
        <v>film &amp; video</v>
      </c>
      <c r="T175" t="str">
        <f t="shared" si="10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6" t="str">
        <f t="shared" si="11"/>
        <v/>
      </c>
      <c r="N176" t="b">
        <v>0</v>
      </c>
      <c r="O176" t="s">
        <v>8268</v>
      </c>
      <c r="P176" s="8">
        <f t="shared" si="12"/>
        <v>0</v>
      </c>
      <c r="Q176" s="12">
        <f t="shared" si="13"/>
        <v>42072.758981481486</v>
      </c>
      <c r="R176" s="12">
        <f>(((I176/60)/60)/24)+DATE(1970,1,1)</f>
        <v>42132.758981481486</v>
      </c>
      <c r="S176" t="str">
        <f t="shared" si="14"/>
        <v>film &amp; video</v>
      </c>
      <c r="T176" t="str">
        <f t="shared" si="10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6">
        <f t="shared" si="11"/>
        <v>49.884615384615387</v>
      </c>
      <c r="N177" t="b">
        <v>0</v>
      </c>
      <c r="O177" t="s">
        <v>8268</v>
      </c>
      <c r="P177" s="8">
        <f t="shared" si="12"/>
        <v>6.4850000000000005E-2</v>
      </c>
      <c r="Q177" s="12">
        <f t="shared" si="13"/>
        <v>41855.777905092589</v>
      </c>
      <c r="R177" s="12">
        <f>(((I177/60)/60)/24)+DATE(1970,1,1)</f>
        <v>41880.777905092589</v>
      </c>
      <c r="S177" t="str">
        <f t="shared" si="14"/>
        <v>film &amp; video</v>
      </c>
      <c r="T177" t="str">
        <f t="shared" si="10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6" t="str">
        <f t="shared" si="11"/>
        <v/>
      </c>
      <c r="N178" t="b">
        <v>0</v>
      </c>
      <c r="O178" t="s">
        <v>8268</v>
      </c>
      <c r="P178" s="8">
        <f t="shared" si="12"/>
        <v>0</v>
      </c>
      <c r="Q178" s="12">
        <f t="shared" si="13"/>
        <v>42191.824062500003</v>
      </c>
      <c r="R178" s="12">
        <f>(((I178/60)/60)/24)+DATE(1970,1,1)</f>
        <v>42221.824062500003</v>
      </c>
      <c r="S178" t="str">
        <f t="shared" si="14"/>
        <v>film &amp; video</v>
      </c>
      <c r="T178" t="str">
        <f t="shared" si="10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6">
        <f t="shared" si="11"/>
        <v>25.714285714285715</v>
      </c>
      <c r="N179" t="b">
        <v>0</v>
      </c>
      <c r="O179" t="s">
        <v>8268</v>
      </c>
      <c r="P179" s="8">
        <f t="shared" si="12"/>
        <v>0.4</v>
      </c>
      <c r="Q179" s="12">
        <f t="shared" si="13"/>
        <v>42070.047754629632</v>
      </c>
      <c r="R179" s="12">
        <f>(((I179/60)/60)/24)+DATE(1970,1,1)</f>
        <v>42087.00608796296</v>
      </c>
      <c r="S179" t="str">
        <f t="shared" si="14"/>
        <v>film &amp; video</v>
      </c>
      <c r="T179" t="str">
        <f t="shared" si="10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6" t="str">
        <f t="shared" si="11"/>
        <v/>
      </c>
      <c r="N180" t="b">
        <v>0</v>
      </c>
      <c r="O180" t="s">
        <v>8268</v>
      </c>
      <c r="P180" s="8">
        <f t="shared" si="12"/>
        <v>0</v>
      </c>
      <c r="Q180" s="12">
        <f t="shared" si="13"/>
        <v>42304.955381944441</v>
      </c>
      <c r="R180" s="12">
        <f>(((I180/60)/60)/24)+DATE(1970,1,1)</f>
        <v>42334.997048611112</v>
      </c>
      <c r="S180" t="str">
        <f t="shared" si="14"/>
        <v>film &amp; video</v>
      </c>
      <c r="T180" t="str">
        <f t="shared" si="10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6">
        <f t="shared" si="11"/>
        <v>100</v>
      </c>
      <c r="N181" t="b">
        <v>0</v>
      </c>
      <c r="O181" t="s">
        <v>8268</v>
      </c>
      <c r="P181" s="8">
        <f t="shared" si="12"/>
        <v>0.2</v>
      </c>
      <c r="Q181" s="12">
        <f t="shared" si="13"/>
        <v>42403.080497685187</v>
      </c>
      <c r="R181" s="12">
        <f>(((I181/60)/60)/24)+DATE(1970,1,1)</f>
        <v>42433.080497685187</v>
      </c>
      <c r="S181" t="str">
        <f t="shared" si="14"/>
        <v>film &amp; video</v>
      </c>
      <c r="T181" t="str">
        <f t="shared" si="10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6">
        <f t="shared" si="11"/>
        <v>30.846153846153847</v>
      </c>
      <c r="N182" t="b">
        <v>0</v>
      </c>
      <c r="O182" t="s">
        <v>8268</v>
      </c>
      <c r="P182" s="8">
        <f t="shared" si="12"/>
        <v>0.33416666666666667</v>
      </c>
      <c r="Q182" s="12">
        <f t="shared" si="13"/>
        <v>42067.991238425922</v>
      </c>
      <c r="R182" s="12">
        <f>(((I182/60)/60)/24)+DATE(1970,1,1)</f>
        <v>42107.791666666672</v>
      </c>
      <c r="S182" t="str">
        <f t="shared" si="14"/>
        <v>film &amp; video</v>
      </c>
      <c r="T182" t="str">
        <f t="shared" si="10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6">
        <f t="shared" si="11"/>
        <v>180.5</v>
      </c>
      <c r="N183" t="b">
        <v>0</v>
      </c>
      <c r="O183" t="s">
        <v>8268</v>
      </c>
      <c r="P183" s="8">
        <f t="shared" si="12"/>
        <v>0.21092608822670172</v>
      </c>
      <c r="Q183" s="12">
        <f t="shared" si="13"/>
        <v>42147.741840277777</v>
      </c>
      <c r="R183" s="12">
        <f>(((I183/60)/60)/24)+DATE(1970,1,1)</f>
        <v>42177.741840277777</v>
      </c>
      <c r="S183" t="str">
        <f t="shared" si="14"/>
        <v>film &amp; video</v>
      </c>
      <c r="T183" t="str">
        <f t="shared" si="10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6" t="str">
        <f t="shared" si="11"/>
        <v/>
      </c>
      <c r="N184" t="b">
        <v>0</v>
      </c>
      <c r="O184" t="s">
        <v>8268</v>
      </c>
      <c r="P184" s="8">
        <f t="shared" si="12"/>
        <v>0</v>
      </c>
      <c r="Q184" s="12">
        <f t="shared" si="13"/>
        <v>42712.011944444443</v>
      </c>
      <c r="R184" s="12">
        <f>(((I184/60)/60)/24)+DATE(1970,1,1)</f>
        <v>42742.011944444443</v>
      </c>
      <c r="S184" t="str">
        <f t="shared" si="14"/>
        <v>film &amp; video</v>
      </c>
      <c r="T184" t="str">
        <f t="shared" si="10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6">
        <f t="shared" si="11"/>
        <v>373.5</v>
      </c>
      <c r="N185" t="b">
        <v>0</v>
      </c>
      <c r="O185" t="s">
        <v>8268</v>
      </c>
      <c r="P185" s="8">
        <f t="shared" si="12"/>
        <v>0.35855999999999999</v>
      </c>
      <c r="Q185" s="12">
        <f t="shared" si="13"/>
        <v>41939.810300925928</v>
      </c>
      <c r="R185" s="12">
        <f>(((I185/60)/60)/24)+DATE(1970,1,1)</f>
        <v>41969.851967592593</v>
      </c>
      <c r="S185" t="str">
        <f t="shared" si="14"/>
        <v>film &amp; video</v>
      </c>
      <c r="T185" t="str">
        <f t="shared" si="10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6">
        <f t="shared" si="11"/>
        <v>25.5</v>
      </c>
      <c r="N186" t="b">
        <v>0</v>
      </c>
      <c r="O186" t="s">
        <v>8268</v>
      </c>
      <c r="P186" s="8">
        <f t="shared" si="12"/>
        <v>3.4000000000000002E-2</v>
      </c>
      <c r="Q186" s="12">
        <f t="shared" si="13"/>
        <v>41825.791226851856</v>
      </c>
      <c r="R186" s="12">
        <f>(((I186/60)/60)/24)+DATE(1970,1,1)</f>
        <v>41883.165972222225</v>
      </c>
      <c r="S186" t="str">
        <f t="shared" si="14"/>
        <v>film &amp; video</v>
      </c>
      <c r="T186" t="str">
        <f t="shared" si="10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6">
        <f t="shared" si="11"/>
        <v>220</v>
      </c>
      <c r="N187" t="b">
        <v>0</v>
      </c>
      <c r="O187" t="s">
        <v>8268</v>
      </c>
      <c r="P187" s="8">
        <f t="shared" si="12"/>
        <v>5.5E-2</v>
      </c>
      <c r="Q187" s="12">
        <f t="shared" si="13"/>
        <v>42570.91133101852</v>
      </c>
      <c r="R187" s="12">
        <f>(((I187/60)/60)/24)+DATE(1970,1,1)</f>
        <v>42600.91133101852</v>
      </c>
      <c r="S187" t="str">
        <f t="shared" si="14"/>
        <v>film &amp; video</v>
      </c>
      <c r="T187" t="str">
        <f t="shared" si="10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6" t="str">
        <f t="shared" si="11"/>
        <v/>
      </c>
      <c r="N188" t="b">
        <v>0</v>
      </c>
      <c r="O188" t="s">
        <v>8268</v>
      </c>
      <c r="P188" s="8">
        <f t="shared" si="12"/>
        <v>0</v>
      </c>
      <c r="Q188" s="12">
        <f t="shared" si="13"/>
        <v>42767.812893518523</v>
      </c>
      <c r="R188" s="12">
        <f>(((I188/60)/60)/24)+DATE(1970,1,1)</f>
        <v>42797.833333333328</v>
      </c>
      <c r="S188" t="str">
        <f t="shared" si="14"/>
        <v>film &amp; video</v>
      </c>
      <c r="T188" t="str">
        <f t="shared" si="10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6">
        <f t="shared" si="11"/>
        <v>160</v>
      </c>
      <c r="N189" t="b">
        <v>0</v>
      </c>
      <c r="O189" t="s">
        <v>8268</v>
      </c>
      <c r="P189" s="8">
        <f t="shared" si="12"/>
        <v>0.16</v>
      </c>
      <c r="Q189" s="12">
        <f t="shared" si="13"/>
        <v>42182.234456018516</v>
      </c>
      <c r="R189" s="12">
        <f>(((I189/60)/60)/24)+DATE(1970,1,1)</f>
        <v>42206.290972222225</v>
      </c>
      <c r="S189" t="str">
        <f t="shared" si="14"/>
        <v>film &amp; video</v>
      </c>
      <c r="T189" t="str">
        <f t="shared" si="10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6" t="str">
        <f t="shared" si="11"/>
        <v/>
      </c>
      <c r="N190" t="b">
        <v>0</v>
      </c>
      <c r="O190" t="s">
        <v>8268</v>
      </c>
      <c r="P190" s="8">
        <f t="shared" si="12"/>
        <v>0</v>
      </c>
      <c r="Q190" s="12">
        <f t="shared" si="13"/>
        <v>41857.18304398148</v>
      </c>
      <c r="R190" s="12">
        <f>(((I190/60)/60)/24)+DATE(1970,1,1)</f>
        <v>41887.18304398148</v>
      </c>
      <c r="S190" t="str">
        <f t="shared" si="14"/>
        <v>film &amp; video</v>
      </c>
      <c r="T190" t="str">
        <f t="shared" si="10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6">
        <f t="shared" si="11"/>
        <v>69</v>
      </c>
      <c r="N191" t="b">
        <v>0</v>
      </c>
      <c r="O191" t="s">
        <v>8268</v>
      </c>
      <c r="P191" s="8">
        <f t="shared" si="12"/>
        <v>6.8999999999999997E-4</v>
      </c>
      <c r="Q191" s="12">
        <f t="shared" si="13"/>
        <v>42556.690706018519</v>
      </c>
      <c r="R191" s="12">
        <f>(((I191/60)/60)/24)+DATE(1970,1,1)</f>
        <v>42616.690706018519</v>
      </c>
      <c r="S191" t="str">
        <f t="shared" si="14"/>
        <v>film &amp; video</v>
      </c>
      <c r="T191" t="str">
        <f t="shared" si="10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6">
        <f t="shared" si="11"/>
        <v>50</v>
      </c>
      <c r="N192" t="b">
        <v>0</v>
      </c>
      <c r="O192" t="s">
        <v>8268</v>
      </c>
      <c r="P192" s="8">
        <f t="shared" si="12"/>
        <v>4.1666666666666666E-3</v>
      </c>
      <c r="Q192" s="12">
        <f t="shared" si="13"/>
        <v>42527.650995370372</v>
      </c>
      <c r="R192" s="12">
        <f>(((I192/60)/60)/24)+DATE(1970,1,1)</f>
        <v>42537.650995370372</v>
      </c>
      <c r="S192" t="str">
        <f t="shared" si="14"/>
        <v>film &amp; video</v>
      </c>
      <c r="T192" t="str">
        <f t="shared" si="10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6">
        <f t="shared" si="11"/>
        <v>83.333333333333329</v>
      </c>
      <c r="N193" t="b">
        <v>0</v>
      </c>
      <c r="O193" t="s">
        <v>8268</v>
      </c>
      <c r="P193" s="8">
        <f t="shared" si="12"/>
        <v>0.05</v>
      </c>
      <c r="Q193" s="12">
        <f t="shared" si="13"/>
        <v>42239.441412037035</v>
      </c>
      <c r="R193" s="12">
        <f>(((I193/60)/60)/24)+DATE(1970,1,1)</f>
        <v>42279.441412037035</v>
      </c>
      <c r="S193" t="str">
        <f t="shared" si="14"/>
        <v>film &amp; video</v>
      </c>
      <c r="T193" t="str">
        <f t="shared" si="10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6">
        <f t="shared" si="11"/>
        <v>5.666666666666667</v>
      </c>
      <c r="N194" t="b">
        <v>0</v>
      </c>
      <c r="O194" t="s">
        <v>8268</v>
      </c>
      <c r="P194" s="8">
        <f t="shared" si="12"/>
        <v>1.7E-5</v>
      </c>
      <c r="Q194" s="12">
        <f t="shared" si="13"/>
        <v>41899.792037037041</v>
      </c>
      <c r="R194" s="12">
        <f>(((I194/60)/60)/24)+DATE(1970,1,1)</f>
        <v>41929.792037037041</v>
      </c>
      <c r="S194" t="str">
        <f t="shared" si="14"/>
        <v>film &amp; video</v>
      </c>
      <c r="T194" t="str">
        <f t="shared" ref="T194:T257" si="15">RIGHT(O194,LEN(O194)-FIND("/",O194,1))</f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6" t="str">
        <f t="shared" ref="M195:M258" si="16">IFERROR(E195/L195,"")</f>
        <v/>
      </c>
      <c r="N195" t="b">
        <v>0</v>
      </c>
      <c r="O195" t="s">
        <v>8268</v>
      </c>
      <c r="P195" s="8">
        <f t="shared" ref="P195:P258" si="17">E195/D195</f>
        <v>0</v>
      </c>
      <c r="Q195" s="12">
        <f t="shared" ref="Q195:Q258" si="18">(((J195/60)/60)/24)+DATE(1970,1,1)</f>
        <v>41911.934791666667</v>
      </c>
      <c r="R195" s="12">
        <f>(((I195/60)/60)/24)+DATE(1970,1,1)</f>
        <v>41971.976458333331</v>
      </c>
      <c r="S195" t="str">
        <f t="shared" ref="S195:S258" si="19">LEFT(O195,FIND("/",O195,1)-1)</f>
        <v>film &amp; video</v>
      </c>
      <c r="T195" t="str">
        <f t="shared" si="15"/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6">
        <f t="shared" si="16"/>
        <v>1</v>
      </c>
      <c r="N196" t="b">
        <v>0</v>
      </c>
      <c r="O196" t="s">
        <v>8268</v>
      </c>
      <c r="P196" s="8">
        <f t="shared" si="17"/>
        <v>1.1999999999999999E-3</v>
      </c>
      <c r="Q196" s="12">
        <f t="shared" si="18"/>
        <v>42375.996886574074</v>
      </c>
      <c r="R196" s="12">
        <f>(((I196/60)/60)/24)+DATE(1970,1,1)</f>
        <v>42435.996886574074</v>
      </c>
      <c r="S196" t="str">
        <f t="shared" si="19"/>
        <v>film &amp; video</v>
      </c>
      <c r="T196" t="str">
        <f t="shared" si="15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6" t="str">
        <f t="shared" si="16"/>
        <v/>
      </c>
      <c r="N197" t="b">
        <v>0</v>
      </c>
      <c r="O197" t="s">
        <v>8268</v>
      </c>
      <c r="P197" s="8">
        <f t="shared" si="17"/>
        <v>0</v>
      </c>
      <c r="Q197" s="12">
        <f t="shared" si="18"/>
        <v>42135.67050925926</v>
      </c>
      <c r="R197" s="12">
        <f>(((I197/60)/60)/24)+DATE(1970,1,1)</f>
        <v>42195.67050925926</v>
      </c>
      <c r="S197" t="str">
        <f t="shared" si="19"/>
        <v>film &amp; video</v>
      </c>
      <c r="T197" t="str">
        <f t="shared" si="15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6">
        <f t="shared" si="16"/>
        <v>77.10526315789474</v>
      </c>
      <c r="N198" t="b">
        <v>0</v>
      </c>
      <c r="O198" t="s">
        <v>8268</v>
      </c>
      <c r="P198" s="8">
        <f t="shared" si="17"/>
        <v>0.41857142857142859</v>
      </c>
      <c r="Q198" s="12">
        <f t="shared" si="18"/>
        <v>42259.542800925927</v>
      </c>
      <c r="R198" s="12">
        <f>(((I198/60)/60)/24)+DATE(1970,1,1)</f>
        <v>42287.875</v>
      </c>
      <c r="S198" t="str">
        <f t="shared" si="19"/>
        <v>film &amp; video</v>
      </c>
      <c r="T198" t="str">
        <f t="shared" si="15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6">
        <f t="shared" si="16"/>
        <v>32.75</v>
      </c>
      <c r="N199" t="b">
        <v>0</v>
      </c>
      <c r="O199" t="s">
        <v>8268</v>
      </c>
      <c r="P199" s="8">
        <f t="shared" si="17"/>
        <v>0.1048</v>
      </c>
      <c r="Q199" s="12">
        <f t="shared" si="18"/>
        <v>42741.848379629635</v>
      </c>
      <c r="R199" s="12">
        <f>(((I199/60)/60)/24)+DATE(1970,1,1)</f>
        <v>42783.875</v>
      </c>
      <c r="S199" t="str">
        <f t="shared" si="19"/>
        <v>film &amp; video</v>
      </c>
      <c r="T199" t="str">
        <f t="shared" si="15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6">
        <f t="shared" si="16"/>
        <v>46.5</v>
      </c>
      <c r="N200" t="b">
        <v>0</v>
      </c>
      <c r="O200" t="s">
        <v>8268</v>
      </c>
      <c r="P200" s="8">
        <f t="shared" si="17"/>
        <v>1.116E-2</v>
      </c>
      <c r="Q200" s="12">
        <f t="shared" si="18"/>
        <v>41887.383356481485</v>
      </c>
      <c r="R200" s="12">
        <f>(((I200/60)/60)/24)+DATE(1970,1,1)</f>
        <v>41917.383356481485</v>
      </c>
      <c r="S200" t="str">
        <f t="shared" si="19"/>
        <v>film &amp; video</v>
      </c>
      <c r="T200" t="str">
        <f t="shared" si="15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6" t="str">
        <f t="shared" si="16"/>
        <v/>
      </c>
      <c r="N201" t="b">
        <v>0</v>
      </c>
      <c r="O201" t="s">
        <v>8268</v>
      </c>
      <c r="P201" s="8">
        <f t="shared" si="17"/>
        <v>0</v>
      </c>
      <c r="Q201" s="12">
        <f t="shared" si="18"/>
        <v>42584.123865740738</v>
      </c>
      <c r="R201" s="12">
        <f>(((I201/60)/60)/24)+DATE(1970,1,1)</f>
        <v>42614.123865740738</v>
      </c>
      <c r="S201" t="str">
        <f t="shared" si="19"/>
        <v>film &amp; video</v>
      </c>
      <c r="T201" t="str">
        <f t="shared" si="15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6">
        <f t="shared" si="16"/>
        <v>87.308333333333337</v>
      </c>
      <c r="N202" t="b">
        <v>0</v>
      </c>
      <c r="O202" t="s">
        <v>8268</v>
      </c>
      <c r="P202" s="8">
        <f t="shared" si="17"/>
        <v>0.26192500000000002</v>
      </c>
      <c r="Q202" s="12">
        <f t="shared" si="18"/>
        <v>41867.083368055559</v>
      </c>
      <c r="R202" s="12">
        <f>(((I202/60)/60)/24)+DATE(1970,1,1)</f>
        <v>41897.083368055559</v>
      </c>
      <c r="S202" t="str">
        <f t="shared" si="19"/>
        <v>film &amp; video</v>
      </c>
      <c r="T202" t="str">
        <f t="shared" si="15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6">
        <f t="shared" si="16"/>
        <v>54.285714285714285</v>
      </c>
      <c r="N203" t="b">
        <v>0</v>
      </c>
      <c r="O203" t="s">
        <v>8268</v>
      </c>
      <c r="P203" s="8">
        <f t="shared" si="17"/>
        <v>0.58461538461538465</v>
      </c>
      <c r="Q203" s="12">
        <f t="shared" si="18"/>
        <v>42023.818622685183</v>
      </c>
      <c r="R203" s="12">
        <f>(((I203/60)/60)/24)+DATE(1970,1,1)</f>
        <v>42043.818622685183</v>
      </c>
      <c r="S203" t="str">
        <f t="shared" si="19"/>
        <v>film &amp; video</v>
      </c>
      <c r="T203" t="str">
        <f t="shared" si="15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6" t="str">
        <f t="shared" si="16"/>
        <v/>
      </c>
      <c r="N204" t="b">
        <v>0</v>
      </c>
      <c r="O204" t="s">
        <v>8268</v>
      </c>
      <c r="P204" s="8">
        <f t="shared" si="17"/>
        <v>0</v>
      </c>
      <c r="Q204" s="12">
        <f t="shared" si="18"/>
        <v>42255.927824074075</v>
      </c>
      <c r="R204" s="12">
        <f>(((I204/60)/60)/24)+DATE(1970,1,1)</f>
        <v>42285.874305555553</v>
      </c>
      <c r="S204" t="str">
        <f t="shared" si="19"/>
        <v>film &amp; video</v>
      </c>
      <c r="T204" t="str">
        <f t="shared" si="15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6">
        <f t="shared" si="16"/>
        <v>93.25</v>
      </c>
      <c r="N205" t="b">
        <v>0</v>
      </c>
      <c r="O205" t="s">
        <v>8268</v>
      </c>
      <c r="P205" s="8">
        <f t="shared" si="17"/>
        <v>0.2984</v>
      </c>
      <c r="Q205" s="12">
        <f t="shared" si="18"/>
        <v>41973.847962962958</v>
      </c>
      <c r="R205" s="12">
        <f>(((I205/60)/60)/24)+DATE(1970,1,1)</f>
        <v>42033.847962962958</v>
      </c>
      <c r="S205" t="str">
        <f t="shared" si="19"/>
        <v>film &amp; video</v>
      </c>
      <c r="T205" t="str">
        <f t="shared" si="15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6">
        <f t="shared" si="16"/>
        <v>117.68368136117556</v>
      </c>
      <c r="N206" t="b">
        <v>0</v>
      </c>
      <c r="O206" t="s">
        <v>8268</v>
      </c>
      <c r="P206" s="8">
        <f t="shared" si="17"/>
        <v>0.50721666666666665</v>
      </c>
      <c r="Q206" s="12">
        <f t="shared" si="18"/>
        <v>42556.583368055552</v>
      </c>
      <c r="R206" s="12">
        <f>(((I206/60)/60)/24)+DATE(1970,1,1)</f>
        <v>42586.583368055552</v>
      </c>
      <c r="S206" t="str">
        <f t="shared" si="19"/>
        <v>film &amp; video</v>
      </c>
      <c r="T206" t="str">
        <f t="shared" si="15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6">
        <f t="shared" si="16"/>
        <v>76.470588235294116</v>
      </c>
      <c r="N207" t="b">
        <v>0</v>
      </c>
      <c r="O207" t="s">
        <v>8268</v>
      </c>
      <c r="P207" s="8">
        <f t="shared" si="17"/>
        <v>0.16250000000000001</v>
      </c>
      <c r="Q207" s="12">
        <f t="shared" si="18"/>
        <v>42248.632199074069</v>
      </c>
      <c r="R207" s="12">
        <f>(((I207/60)/60)/24)+DATE(1970,1,1)</f>
        <v>42283.632199074069</v>
      </c>
      <c r="S207" t="str">
        <f t="shared" si="19"/>
        <v>film &amp; video</v>
      </c>
      <c r="T207" t="str">
        <f t="shared" si="15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6" t="str">
        <f t="shared" si="16"/>
        <v/>
      </c>
      <c r="N208" t="b">
        <v>0</v>
      </c>
      <c r="O208" t="s">
        <v>8268</v>
      </c>
      <c r="P208" s="8">
        <f t="shared" si="17"/>
        <v>0</v>
      </c>
      <c r="Q208" s="12">
        <f t="shared" si="18"/>
        <v>42567.004432870366</v>
      </c>
      <c r="R208" s="12">
        <f>(((I208/60)/60)/24)+DATE(1970,1,1)</f>
        <v>42588.004432870366</v>
      </c>
      <c r="S208" t="str">
        <f t="shared" si="19"/>
        <v>film &amp; video</v>
      </c>
      <c r="T208" t="str">
        <f t="shared" si="15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6">
        <f t="shared" si="16"/>
        <v>163.84615384615384</v>
      </c>
      <c r="N209" t="b">
        <v>0</v>
      </c>
      <c r="O209" t="s">
        <v>8268</v>
      </c>
      <c r="P209" s="8">
        <f t="shared" si="17"/>
        <v>0.15214285714285714</v>
      </c>
      <c r="Q209" s="12">
        <f t="shared" si="18"/>
        <v>41978.197199074071</v>
      </c>
      <c r="R209" s="12">
        <f>(((I209/60)/60)/24)+DATE(1970,1,1)</f>
        <v>42008.197199074071</v>
      </c>
      <c r="S209" t="str">
        <f t="shared" si="19"/>
        <v>film &amp; video</v>
      </c>
      <c r="T209" t="str">
        <f t="shared" si="15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6" t="str">
        <f t="shared" si="16"/>
        <v/>
      </c>
      <c r="N210" t="b">
        <v>0</v>
      </c>
      <c r="O210" t="s">
        <v>8268</v>
      </c>
      <c r="P210" s="8">
        <f t="shared" si="17"/>
        <v>0</v>
      </c>
      <c r="Q210" s="12">
        <f t="shared" si="18"/>
        <v>41959.369988425926</v>
      </c>
      <c r="R210" s="12">
        <f>(((I210/60)/60)/24)+DATE(1970,1,1)</f>
        <v>41989.369988425926</v>
      </c>
      <c r="S210" t="str">
        <f t="shared" si="19"/>
        <v>film &amp; video</v>
      </c>
      <c r="T210" t="str">
        <f t="shared" si="15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6" t="str">
        <f t="shared" si="16"/>
        <v/>
      </c>
      <c r="N211" t="b">
        <v>0</v>
      </c>
      <c r="O211" t="s">
        <v>8268</v>
      </c>
      <c r="P211" s="8">
        <f t="shared" si="17"/>
        <v>0</v>
      </c>
      <c r="Q211" s="12">
        <f t="shared" si="18"/>
        <v>42165.922858796301</v>
      </c>
      <c r="R211" s="12">
        <f>(((I211/60)/60)/24)+DATE(1970,1,1)</f>
        <v>42195.922858796301</v>
      </c>
      <c r="S211" t="str">
        <f t="shared" si="19"/>
        <v>film &amp; video</v>
      </c>
      <c r="T211" t="str">
        <f t="shared" si="15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6">
        <f t="shared" si="16"/>
        <v>91.818181818181813</v>
      </c>
      <c r="N212" t="b">
        <v>0</v>
      </c>
      <c r="O212" t="s">
        <v>8268</v>
      </c>
      <c r="P212" s="8">
        <f t="shared" si="17"/>
        <v>0.2525</v>
      </c>
      <c r="Q212" s="12">
        <f t="shared" si="18"/>
        <v>42249.064722222218</v>
      </c>
      <c r="R212" s="12">
        <f>(((I212/60)/60)/24)+DATE(1970,1,1)</f>
        <v>42278.208333333328</v>
      </c>
      <c r="S212" t="str">
        <f t="shared" si="19"/>
        <v>film &amp; video</v>
      </c>
      <c r="T212" t="str">
        <f t="shared" si="15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6">
        <f t="shared" si="16"/>
        <v>185.83333333333334</v>
      </c>
      <c r="N213" t="b">
        <v>0</v>
      </c>
      <c r="O213" t="s">
        <v>8268</v>
      </c>
      <c r="P213" s="8">
        <f t="shared" si="17"/>
        <v>0.44600000000000001</v>
      </c>
      <c r="Q213" s="12">
        <f t="shared" si="18"/>
        <v>42236.159918981488</v>
      </c>
      <c r="R213" s="12">
        <f>(((I213/60)/60)/24)+DATE(1970,1,1)</f>
        <v>42266.159918981488</v>
      </c>
      <c r="S213" t="str">
        <f t="shared" si="19"/>
        <v>film &amp; video</v>
      </c>
      <c r="T213" t="str">
        <f t="shared" si="15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6">
        <f t="shared" si="16"/>
        <v>1</v>
      </c>
      <c r="N214" t="b">
        <v>0</v>
      </c>
      <c r="O214" t="s">
        <v>8268</v>
      </c>
      <c r="P214" s="8">
        <f t="shared" si="17"/>
        <v>1.5873015873015873E-4</v>
      </c>
      <c r="Q214" s="12">
        <f t="shared" si="18"/>
        <v>42416.881018518514</v>
      </c>
      <c r="R214" s="12">
        <f>(((I214/60)/60)/24)+DATE(1970,1,1)</f>
        <v>42476.839351851857</v>
      </c>
      <c r="S214" t="str">
        <f t="shared" si="19"/>
        <v>film &amp; video</v>
      </c>
      <c r="T214" t="str">
        <f t="shared" si="15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6">
        <f t="shared" si="16"/>
        <v>20</v>
      </c>
      <c r="N215" t="b">
        <v>0</v>
      </c>
      <c r="O215" t="s">
        <v>8268</v>
      </c>
      <c r="P215" s="8">
        <f t="shared" si="17"/>
        <v>4.0000000000000002E-4</v>
      </c>
      <c r="Q215" s="12">
        <f t="shared" si="18"/>
        <v>42202.594293981485</v>
      </c>
      <c r="R215" s="12">
        <f>(((I215/60)/60)/24)+DATE(1970,1,1)</f>
        <v>42232.587974537033</v>
      </c>
      <c r="S215" t="str">
        <f t="shared" si="19"/>
        <v>film &amp; video</v>
      </c>
      <c r="T215" t="str">
        <f t="shared" si="15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6">
        <f t="shared" si="16"/>
        <v>1</v>
      </c>
      <c r="N216" t="b">
        <v>0</v>
      </c>
      <c r="O216" t="s">
        <v>8268</v>
      </c>
      <c r="P216" s="8">
        <f t="shared" si="17"/>
        <v>8.0000000000000007E-5</v>
      </c>
      <c r="Q216" s="12">
        <f t="shared" si="18"/>
        <v>42009.64061342593</v>
      </c>
      <c r="R216" s="12">
        <f>(((I216/60)/60)/24)+DATE(1970,1,1)</f>
        <v>42069.64061342593</v>
      </c>
      <c r="S216" t="str">
        <f t="shared" si="19"/>
        <v>film &amp; video</v>
      </c>
      <c r="T216" t="str">
        <f t="shared" si="15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6">
        <f t="shared" si="16"/>
        <v>10</v>
      </c>
      <c r="N217" t="b">
        <v>0</v>
      </c>
      <c r="O217" t="s">
        <v>8268</v>
      </c>
      <c r="P217" s="8">
        <f t="shared" si="17"/>
        <v>2.2727272727272726E-3</v>
      </c>
      <c r="Q217" s="12">
        <f t="shared" si="18"/>
        <v>42375.230115740742</v>
      </c>
      <c r="R217" s="12">
        <f>(((I217/60)/60)/24)+DATE(1970,1,1)</f>
        <v>42417.999305555553</v>
      </c>
      <c r="S217" t="str">
        <f t="shared" si="19"/>
        <v>film &amp; video</v>
      </c>
      <c r="T217" t="str">
        <f t="shared" si="15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6">
        <f t="shared" si="16"/>
        <v>331.53833333333336</v>
      </c>
      <c r="N218" t="b">
        <v>0</v>
      </c>
      <c r="O218" t="s">
        <v>8268</v>
      </c>
      <c r="P218" s="8">
        <f t="shared" si="17"/>
        <v>0.55698440000000005</v>
      </c>
      <c r="Q218" s="12">
        <f t="shared" si="18"/>
        <v>42066.958761574075</v>
      </c>
      <c r="R218" s="12">
        <f>(((I218/60)/60)/24)+DATE(1970,1,1)</f>
        <v>42116.917094907403</v>
      </c>
      <c r="S218" t="str">
        <f t="shared" si="19"/>
        <v>film &amp; video</v>
      </c>
      <c r="T218" t="str">
        <f t="shared" si="15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6">
        <f t="shared" si="16"/>
        <v>314.28947368421052</v>
      </c>
      <c r="N219" t="b">
        <v>0</v>
      </c>
      <c r="O219" t="s">
        <v>8268</v>
      </c>
      <c r="P219" s="8">
        <f t="shared" si="17"/>
        <v>0.11942999999999999</v>
      </c>
      <c r="Q219" s="12">
        <f t="shared" si="18"/>
        <v>41970.64061342593</v>
      </c>
      <c r="R219" s="12">
        <f>(((I219/60)/60)/24)+DATE(1970,1,1)</f>
        <v>42001.64061342593</v>
      </c>
      <c r="S219" t="str">
        <f t="shared" si="19"/>
        <v>film &amp; video</v>
      </c>
      <c r="T219" t="str">
        <f t="shared" si="15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6">
        <f t="shared" si="16"/>
        <v>100</v>
      </c>
      <c r="N220" t="b">
        <v>0</v>
      </c>
      <c r="O220" t="s">
        <v>8268</v>
      </c>
      <c r="P220" s="8">
        <f t="shared" si="17"/>
        <v>0.02</v>
      </c>
      <c r="Q220" s="12">
        <f t="shared" si="18"/>
        <v>42079.628344907411</v>
      </c>
      <c r="R220" s="12">
        <f>(((I220/60)/60)/24)+DATE(1970,1,1)</f>
        <v>42139.628344907411</v>
      </c>
      <c r="S220" t="str">
        <f t="shared" si="19"/>
        <v>film &amp; video</v>
      </c>
      <c r="T220" t="str">
        <f t="shared" si="15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6">
        <f t="shared" si="16"/>
        <v>115.98684210526316</v>
      </c>
      <c r="N221" t="b">
        <v>0</v>
      </c>
      <c r="O221" t="s">
        <v>8268</v>
      </c>
      <c r="P221" s="8">
        <f t="shared" si="17"/>
        <v>0.17630000000000001</v>
      </c>
      <c r="Q221" s="12">
        <f t="shared" si="18"/>
        <v>42429.326678240745</v>
      </c>
      <c r="R221" s="12">
        <f>(((I221/60)/60)/24)+DATE(1970,1,1)</f>
        <v>42461.290972222225</v>
      </c>
      <c r="S221" t="str">
        <f t="shared" si="19"/>
        <v>film &amp; video</v>
      </c>
      <c r="T221" t="str">
        <f t="shared" si="15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6">
        <f t="shared" si="16"/>
        <v>120</v>
      </c>
      <c r="N222" t="b">
        <v>0</v>
      </c>
      <c r="O222" t="s">
        <v>8268</v>
      </c>
      <c r="P222" s="8">
        <f t="shared" si="17"/>
        <v>7.1999999999999998E-3</v>
      </c>
      <c r="Q222" s="12">
        <f t="shared" si="18"/>
        <v>42195.643865740742</v>
      </c>
      <c r="R222" s="12">
        <f>(((I222/60)/60)/24)+DATE(1970,1,1)</f>
        <v>42236.837499999994</v>
      </c>
      <c r="S222" t="str">
        <f t="shared" si="19"/>
        <v>film &amp; video</v>
      </c>
      <c r="T222" t="str">
        <f t="shared" si="15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6" t="str">
        <f t="shared" si="16"/>
        <v/>
      </c>
      <c r="N223" t="b">
        <v>0</v>
      </c>
      <c r="O223" t="s">
        <v>8268</v>
      </c>
      <c r="P223" s="8">
        <f t="shared" si="17"/>
        <v>0</v>
      </c>
      <c r="Q223" s="12">
        <f t="shared" si="18"/>
        <v>42031.837546296301</v>
      </c>
      <c r="R223" s="12">
        <f>(((I223/60)/60)/24)+DATE(1970,1,1)</f>
        <v>42091.79587962963</v>
      </c>
      <c r="S223" t="str">
        <f t="shared" si="19"/>
        <v>film &amp; video</v>
      </c>
      <c r="T223" t="str">
        <f t="shared" si="15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6">
        <f t="shared" si="16"/>
        <v>65</v>
      </c>
      <c r="N224" t="b">
        <v>0</v>
      </c>
      <c r="O224" t="s">
        <v>8268</v>
      </c>
      <c r="P224" s="8">
        <f t="shared" si="17"/>
        <v>0.13</v>
      </c>
      <c r="Q224" s="12">
        <f t="shared" si="18"/>
        <v>42031.769884259258</v>
      </c>
      <c r="R224" s="12">
        <f>(((I224/60)/60)/24)+DATE(1970,1,1)</f>
        <v>42090.110416666663</v>
      </c>
      <c r="S224" t="str">
        <f t="shared" si="19"/>
        <v>film &amp; video</v>
      </c>
      <c r="T224" t="str">
        <f t="shared" si="15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6" t="str">
        <f t="shared" si="16"/>
        <v/>
      </c>
      <c r="N225" t="b">
        <v>0</v>
      </c>
      <c r="O225" t="s">
        <v>8268</v>
      </c>
      <c r="P225" s="8">
        <f t="shared" si="17"/>
        <v>0</v>
      </c>
      <c r="Q225" s="12">
        <f t="shared" si="18"/>
        <v>42482.048032407409</v>
      </c>
      <c r="R225" s="12">
        <f>(((I225/60)/60)/24)+DATE(1970,1,1)</f>
        <v>42512.045138888891</v>
      </c>
      <c r="S225" t="str">
        <f t="shared" si="19"/>
        <v>film &amp; video</v>
      </c>
      <c r="T225" t="str">
        <f t="shared" si="15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6" t="str">
        <f t="shared" si="16"/>
        <v/>
      </c>
      <c r="N226" t="b">
        <v>0</v>
      </c>
      <c r="O226" t="s">
        <v>8268</v>
      </c>
      <c r="P226" s="8">
        <f t="shared" si="17"/>
        <v>0</v>
      </c>
      <c r="Q226" s="12">
        <f t="shared" si="18"/>
        <v>42135.235254629632</v>
      </c>
      <c r="R226" s="12">
        <f>(((I226/60)/60)/24)+DATE(1970,1,1)</f>
        <v>42195.235254629632</v>
      </c>
      <c r="S226" t="str">
        <f t="shared" si="19"/>
        <v>film &amp; video</v>
      </c>
      <c r="T226" t="str">
        <f t="shared" si="15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6" t="str">
        <f t="shared" si="16"/>
        <v/>
      </c>
      <c r="N227" t="b">
        <v>0</v>
      </c>
      <c r="O227" t="s">
        <v>8268</v>
      </c>
      <c r="P227" s="8">
        <f t="shared" si="17"/>
        <v>0</v>
      </c>
      <c r="Q227" s="12">
        <f t="shared" si="18"/>
        <v>42438.961273148147</v>
      </c>
      <c r="R227" s="12">
        <f>(((I227/60)/60)/24)+DATE(1970,1,1)</f>
        <v>42468.919606481482</v>
      </c>
      <c r="S227" t="str">
        <f t="shared" si="19"/>
        <v>film &amp; video</v>
      </c>
      <c r="T227" t="str">
        <f t="shared" si="15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6">
        <f t="shared" si="16"/>
        <v>125</v>
      </c>
      <c r="N228" t="b">
        <v>0</v>
      </c>
      <c r="O228" t="s">
        <v>8268</v>
      </c>
      <c r="P228" s="8">
        <f t="shared" si="17"/>
        <v>8.6206896551724137E-3</v>
      </c>
      <c r="Q228" s="12">
        <f t="shared" si="18"/>
        <v>42106.666018518517</v>
      </c>
      <c r="R228" s="12">
        <f>(((I228/60)/60)/24)+DATE(1970,1,1)</f>
        <v>42155.395138888889</v>
      </c>
      <c r="S228" t="str">
        <f t="shared" si="19"/>
        <v>film &amp; video</v>
      </c>
      <c r="T228" t="str">
        <f t="shared" si="15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6" t="str">
        <f t="shared" si="16"/>
        <v/>
      </c>
      <c r="N229" t="b">
        <v>0</v>
      </c>
      <c r="O229" t="s">
        <v>8268</v>
      </c>
      <c r="P229" s="8">
        <f t="shared" si="17"/>
        <v>0</v>
      </c>
      <c r="Q229" s="12">
        <f t="shared" si="18"/>
        <v>42164.893993055557</v>
      </c>
      <c r="R229" s="12">
        <f>(((I229/60)/60)/24)+DATE(1970,1,1)</f>
        <v>42194.893993055557</v>
      </c>
      <c r="S229" t="str">
        <f t="shared" si="19"/>
        <v>film &amp; video</v>
      </c>
      <c r="T229" t="str">
        <f t="shared" si="15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6" t="str">
        <f t="shared" si="16"/>
        <v/>
      </c>
      <c r="N230" t="b">
        <v>0</v>
      </c>
      <c r="O230" t="s">
        <v>8268</v>
      </c>
      <c r="P230" s="8">
        <f t="shared" si="17"/>
        <v>0</v>
      </c>
      <c r="Q230" s="12">
        <f t="shared" si="18"/>
        <v>42096.686400462961</v>
      </c>
      <c r="R230" s="12">
        <f>(((I230/60)/60)/24)+DATE(1970,1,1)</f>
        <v>42156.686400462961</v>
      </c>
      <c r="S230" t="str">
        <f t="shared" si="19"/>
        <v>film &amp; video</v>
      </c>
      <c r="T230" t="str">
        <f t="shared" si="15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6" t="str">
        <f t="shared" si="16"/>
        <v/>
      </c>
      <c r="N231" t="b">
        <v>0</v>
      </c>
      <c r="O231" t="s">
        <v>8268</v>
      </c>
      <c r="P231" s="8">
        <f t="shared" si="17"/>
        <v>0</v>
      </c>
      <c r="Q231" s="12">
        <f t="shared" si="18"/>
        <v>42383.933993055558</v>
      </c>
      <c r="R231" s="12">
        <f>(((I231/60)/60)/24)+DATE(1970,1,1)</f>
        <v>42413.933993055558</v>
      </c>
      <c r="S231" t="str">
        <f t="shared" si="19"/>
        <v>film &amp; video</v>
      </c>
      <c r="T231" t="str">
        <f t="shared" si="15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6">
        <f t="shared" si="16"/>
        <v>30</v>
      </c>
      <c r="N232" t="b">
        <v>0</v>
      </c>
      <c r="O232" t="s">
        <v>8268</v>
      </c>
      <c r="P232" s="8">
        <f t="shared" si="17"/>
        <v>4.0000000000000001E-3</v>
      </c>
      <c r="Q232" s="12">
        <f t="shared" si="18"/>
        <v>42129.777210648142</v>
      </c>
      <c r="R232" s="12">
        <f>(((I232/60)/60)/24)+DATE(1970,1,1)</f>
        <v>42159.777210648142</v>
      </c>
      <c r="S232" t="str">
        <f t="shared" si="19"/>
        <v>film &amp; video</v>
      </c>
      <c r="T232" t="str">
        <f t="shared" si="15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6" t="str">
        <f t="shared" si="16"/>
        <v/>
      </c>
      <c r="N233" t="b">
        <v>0</v>
      </c>
      <c r="O233" t="s">
        <v>8268</v>
      </c>
      <c r="P233" s="8">
        <f t="shared" si="17"/>
        <v>0</v>
      </c>
      <c r="Q233" s="12">
        <f t="shared" si="18"/>
        <v>42341.958923611113</v>
      </c>
      <c r="R233" s="12">
        <f>(((I233/60)/60)/24)+DATE(1970,1,1)</f>
        <v>42371.958923611113</v>
      </c>
      <c r="S233" t="str">
        <f t="shared" si="19"/>
        <v>film &amp; video</v>
      </c>
      <c r="T233" t="str">
        <f t="shared" si="15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6">
        <f t="shared" si="16"/>
        <v>15.714285714285714</v>
      </c>
      <c r="N234" t="b">
        <v>0</v>
      </c>
      <c r="O234" t="s">
        <v>8268</v>
      </c>
      <c r="P234" s="8">
        <f t="shared" si="17"/>
        <v>2.75E-2</v>
      </c>
      <c r="Q234" s="12">
        <f t="shared" si="18"/>
        <v>42032.82576388889</v>
      </c>
      <c r="R234" s="12">
        <f>(((I234/60)/60)/24)+DATE(1970,1,1)</f>
        <v>42062.82576388889</v>
      </c>
      <c r="S234" t="str">
        <f t="shared" si="19"/>
        <v>film &amp; video</v>
      </c>
      <c r="T234" t="str">
        <f t="shared" si="15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6" t="str">
        <f t="shared" si="16"/>
        <v/>
      </c>
      <c r="N235" t="b">
        <v>0</v>
      </c>
      <c r="O235" t="s">
        <v>8268</v>
      </c>
      <c r="P235" s="8">
        <f t="shared" si="17"/>
        <v>0</v>
      </c>
      <c r="Q235" s="12">
        <f t="shared" si="18"/>
        <v>42612.911712962959</v>
      </c>
      <c r="R235" s="12">
        <f>(((I235/60)/60)/24)+DATE(1970,1,1)</f>
        <v>42642.911712962959</v>
      </c>
      <c r="S235" t="str">
        <f t="shared" si="19"/>
        <v>film &amp; video</v>
      </c>
      <c r="T235" t="str">
        <f t="shared" si="15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6">
        <f t="shared" si="16"/>
        <v>80.2</v>
      </c>
      <c r="N236" t="b">
        <v>0</v>
      </c>
      <c r="O236" t="s">
        <v>8268</v>
      </c>
      <c r="P236" s="8">
        <f t="shared" si="17"/>
        <v>0.40100000000000002</v>
      </c>
      <c r="Q236" s="12">
        <f t="shared" si="18"/>
        <v>42136.035405092596</v>
      </c>
      <c r="R236" s="12">
        <f>(((I236/60)/60)/24)+DATE(1970,1,1)</f>
        <v>42176.035405092596</v>
      </c>
      <c r="S236" t="str">
        <f t="shared" si="19"/>
        <v>film &amp; video</v>
      </c>
      <c r="T236" t="str">
        <f t="shared" si="15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6" t="str">
        <f t="shared" si="16"/>
        <v/>
      </c>
      <c r="N237" t="b">
        <v>0</v>
      </c>
      <c r="O237" t="s">
        <v>8268</v>
      </c>
      <c r="P237" s="8">
        <f t="shared" si="17"/>
        <v>0</v>
      </c>
      <c r="Q237" s="12">
        <f t="shared" si="18"/>
        <v>42164.908530092594</v>
      </c>
      <c r="R237" s="12">
        <f>(((I237/60)/60)/24)+DATE(1970,1,1)</f>
        <v>42194.908530092594</v>
      </c>
      <c r="S237" t="str">
        <f t="shared" si="19"/>
        <v>film &amp; video</v>
      </c>
      <c r="T237" t="str">
        <f t="shared" si="15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6" t="str">
        <f t="shared" si="16"/>
        <v/>
      </c>
      <c r="N238" t="b">
        <v>0</v>
      </c>
      <c r="O238" t="s">
        <v>8268</v>
      </c>
      <c r="P238" s="8">
        <f t="shared" si="17"/>
        <v>0</v>
      </c>
      <c r="Q238" s="12">
        <f t="shared" si="18"/>
        <v>42321.08447916666</v>
      </c>
      <c r="R238" s="12">
        <f>(((I238/60)/60)/24)+DATE(1970,1,1)</f>
        <v>42374</v>
      </c>
      <c r="S238" t="str">
        <f t="shared" si="19"/>
        <v>film &amp; video</v>
      </c>
      <c r="T238" t="str">
        <f t="shared" si="15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6">
        <f t="shared" si="16"/>
        <v>50</v>
      </c>
      <c r="N239" t="b">
        <v>0</v>
      </c>
      <c r="O239" t="s">
        <v>8268</v>
      </c>
      <c r="P239" s="8">
        <f t="shared" si="17"/>
        <v>3.3333333333333335E-3</v>
      </c>
      <c r="Q239" s="12">
        <f t="shared" si="18"/>
        <v>42377.577187499999</v>
      </c>
      <c r="R239" s="12">
        <f>(((I239/60)/60)/24)+DATE(1970,1,1)</f>
        <v>42437.577187499999</v>
      </c>
      <c r="S239" t="str">
        <f t="shared" si="19"/>
        <v>film &amp; video</v>
      </c>
      <c r="T239" t="str">
        <f t="shared" si="15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6" t="str">
        <f t="shared" si="16"/>
        <v/>
      </c>
      <c r="N240" t="b">
        <v>0</v>
      </c>
      <c r="O240" t="s">
        <v>8268</v>
      </c>
      <c r="P240" s="8">
        <f t="shared" si="17"/>
        <v>0</v>
      </c>
      <c r="Q240" s="12">
        <f t="shared" si="18"/>
        <v>42713.962499999994</v>
      </c>
      <c r="R240" s="12">
        <f>(((I240/60)/60)/24)+DATE(1970,1,1)</f>
        <v>42734.375</v>
      </c>
      <c r="S240" t="str">
        <f t="shared" si="19"/>
        <v>film &amp; video</v>
      </c>
      <c r="T240" t="str">
        <f t="shared" si="15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6">
        <f t="shared" si="16"/>
        <v>50</v>
      </c>
      <c r="N241" t="b">
        <v>0</v>
      </c>
      <c r="O241" t="s">
        <v>8268</v>
      </c>
      <c r="P241" s="8">
        <f t="shared" si="17"/>
        <v>0.25</v>
      </c>
      <c r="Q241" s="12">
        <f t="shared" si="18"/>
        <v>42297.110300925924</v>
      </c>
      <c r="R241" s="12">
        <f>(((I241/60)/60)/24)+DATE(1970,1,1)</f>
        <v>42316.5</v>
      </c>
      <c r="S241" t="str">
        <f t="shared" si="19"/>
        <v>film &amp; video</v>
      </c>
      <c r="T241" t="str">
        <f t="shared" si="15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6">
        <f t="shared" si="16"/>
        <v>117.84759124087591</v>
      </c>
      <c r="N242" t="b">
        <v>1</v>
      </c>
      <c r="O242" t="s">
        <v>8269</v>
      </c>
      <c r="P242" s="8">
        <f t="shared" si="17"/>
        <v>1.0763413333333334</v>
      </c>
      <c r="Q242" s="12">
        <f t="shared" si="18"/>
        <v>41354.708460648151</v>
      </c>
      <c r="R242" s="12">
        <f>(((I242/60)/60)/24)+DATE(1970,1,1)</f>
        <v>41399.708460648151</v>
      </c>
      <c r="S242" t="str">
        <f t="shared" si="19"/>
        <v>film &amp; video</v>
      </c>
      <c r="T242" t="str">
        <f t="shared" si="15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6">
        <f t="shared" si="16"/>
        <v>109.04255319148936</v>
      </c>
      <c r="N243" t="b">
        <v>1</v>
      </c>
      <c r="O243" t="s">
        <v>8269</v>
      </c>
      <c r="P243" s="8">
        <f t="shared" si="17"/>
        <v>1.1263736263736264</v>
      </c>
      <c r="Q243" s="12">
        <f t="shared" si="18"/>
        <v>41949.697962962964</v>
      </c>
      <c r="R243" s="12">
        <f>(((I243/60)/60)/24)+DATE(1970,1,1)</f>
        <v>41994.697962962964</v>
      </c>
      <c r="S243" t="str">
        <f t="shared" si="19"/>
        <v>film &amp; video</v>
      </c>
      <c r="T243" t="str">
        <f t="shared" si="15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6">
        <f t="shared" si="16"/>
        <v>73.019801980198025</v>
      </c>
      <c r="N244" t="b">
        <v>1</v>
      </c>
      <c r="O244" t="s">
        <v>8269</v>
      </c>
      <c r="P244" s="8">
        <f t="shared" si="17"/>
        <v>1.1346153846153846</v>
      </c>
      <c r="Q244" s="12">
        <f t="shared" si="18"/>
        <v>40862.492939814816</v>
      </c>
      <c r="R244" s="12">
        <f>(((I244/60)/60)/24)+DATE(1970,1,1)</f>
        <v>40897.492939814816</v>
      </c>
      <c r="S244" t="str">
        <f t="shared" si="19"/>
        <v>film &amp; video</v>
      </c>
      <c r="T244" t="str">
        <f t="shared" si="15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6">
        <f t="shared" si="16"/>
        <v>78.195121951219505</v>
      </c>
      <c r="N245" t="b">
        <v>1</v>
      </c>
      <c r="O245" t="s">
        <v>8269</v>
      </c>
      <c r="P245" s="8">
        <f t="shared" si="17"/>
        <v>1.0259199999999999</v>
      </c>
      <c r="Q245" s="12">
        <f t="shared" si="18"/>
        <v>41662.047500000001</v>
      </c>
      <c r="R245" s="12">
        <f>(((I245/60)/60)/24)+DATE(1970,1,1)</f>
        <v>41692.047500000001</v>
      </c>
      <c r="S245" t="str">
        <f t="shared" si="19"/>
        <v>film &amp; video</v>
      </c>
      <c r="T245" t="str">
        <f t="shared" si="15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6">
        <f t="shared" si="16"/>
        <v>47.398809523809526</v>
      </c>
      <c r="N246" t="b">
        <v>1</v>
      </c>
      <c r="O246" t="s">
        <v>8269</v>
      </c>
      <c r="P246" s="8">
        <f t="shared" si="17"/>
        <v>1.1375714285714287</v>
      </c>
      <c r="Q246" s="12">
        <f t="shared" si="18"/>
        <v>40213.323599537034</v>
      </c>
      <c r="R246" s="12">
        <f>(((I246/60)/60)/24)+DATE(1970,1,1)</f>
        <v>40253.29583333333</v>
      </c>
      <c r="S246" t="str">
        <f t="shared" si="19"/>
        <v>film &amp; video</v>
      </c>
      <c r="T246" t="str">
        <f t="shared" si="15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6">
        <f t="shared" si="16"/>
        <v>54.020833333333336</v>
      </c>
      <c r="N247" t="b">
        <v>1</v>
      </c>
      <c r="O247" t="s">
        <v>8269</v>
      </c>
      <c r="P247" s="8">
        <f t="shared" si="17"/>
        <v>1.0371999999999999</v>
      </c>
      <c r="Q247" s="12">
        <f t="shared" si="18"/>
        <v>41107.053067129629</v>
      </c>
      <c r="R247" s="12">
        <f>(((I247/60)/60)/24)+DATE(1970,1,1)</f>
        <v>41137.053067129629</v>
      </c>
      <c r="S247" t="str">
        <f t="shared" si="19"/>
        <v>film &amp; video</v>
      </c>
      <c r="T247" t="str">
        <f t="shared" si="15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6">
        <f t="shared" si="16"/>
        <v>68.488789237668158</v>
      </c>
      <c r="N248" t="b">
        <v>1</v>
      </c>
      <c r="O248" t="s">
        <v>8269</v>
      </c>
      <c r="P248" s="8">
        <f t="shared" si="17"/>
        <v>3.0546000000000002</v>
      </c>
      <c r="Q248" s="12">
        <f t="shared" si="18"/>
        <v>40480.363483796296</v>
      </c>
      <c r="R248" s="12">
        <f>(((I248/60)/60)/24)+DATE(1970,1,1)</f>
        <v>40530.405150462961</v>
      </c>
      <c r="S248" t="str">
        <f t="shared" si="19"/>
        <v>film &amp; video</v>
      </c>
      <c r="T248" t="str">
        <f t="shared" si="15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6">
        <f t="shared" si="16"/>
        <v>108.14516129032258</v>
      </c>
      <c r="N249" t="b">
        <v>1</v>
      </c>
      <c r="O249" t="s">
        <v>8269</v>
      </c>
      <c r="P249" s="8">
        <f t="shared" si="17"/>
        <v>1.341</v>
      </c>
      <c r="Q249" s="12">
        <f t="shared" si="18"/>
        <v>40430.604328703703</v>
      </c>
      <c r="R249" s="12">
        <f>(((I249/60)/60)/24)+DATE(1970,1,1)</f>
        <v>40467.152083333334</v>
      </c>
      <c r="S249" t="str">
        <f t="shared" si="19"/>
        <v>film &amp; video</v>
      </c>
      <c r="T249" t="str">
        <f t="shared" si="15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6">
        <f t="shared" si="16"/>
        <v>589.95205479452056</v>
      </c>
      <c r="N250" t="b">
        <v>1</v>
      </c>
      <c r="O250" t="s">
        <v>8269</v>
      </c>
      <c r="P250" s="8">
        <f t="shared" si="17"/>
        <v>1.0133294117647058</v>
      </c>
      <c r="Q250" s="12">
        <f t="shared" si="18"/>
        <v>40870.774409722224</v>
      </c>
      <c r="R250" s="12">
        <f>(((I250/60)/60)/24)+DATE(1970,1,1)</f>
        <v>40915.774409722224</v>
      </c>
      <c r="S250" t="str">
        <f t="shared" si="19"/>
        <v>film &amp; video</v>
      </c>
      <c r="T250" t="str">
        <f t="shared" si="15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6">
        <f t="shared" si="16"/>
        <v>48.051063829787232</v>
      </c>
      <c r="N251" t="b">
        <v>1</v>
      </c>
      <c r="O251" t="s">
        <v>8269</v>
      </c>
      <c r="P251" s="8">
        <f t="shared" si="17"/>
        <v>1.1292</v>
      </c>
      <c r="Q251" s="12">
        <f t="shared" si="18"/>
        <v>40332.923842592594</v>
      </c>
      <c r="R251" s="12">
        <f>(((I251/60)/60)/24)+DATE(1970,1,1)</f>
        <v>40412.736111111109</v>
      </c>
      <c r="S251" t="str">
        <f t="shared" si="19"/>
        <v>film &amp; video</v>
      </c>
      <c r="T251" t="str">
        <f t="shared" si="15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6">
        <f t="shared" si="16"/>
        <v>72.482837528604122</v>
      </c>
      <c r="N252" t="b">
        <v>1</v>
      </c>
      <c r="O252" t="s">
        <v>8269</v>
      </c>
      <c r="P252" s="8">
        <f t="shared" si="17"/>
        <v>1.0558333333333334</v>
      </c>
      <c r="Q252" s="12">
        <f t="shared" si="18"/>
        <v>41401.565868055557</v>
      </c>
      <c r="R252" s="12">
        <f>(((I252/60)/60)/24)+DATE(1970,1,1)</f>
        <v>41431.565868055557</v>
      </c>
      <c r="S252" t="str">
        <f t="shared" si="19"/>
        <v>film &amp; video</v>
      </c>
      <c r="T252" t="str">
        <f t="shared" si="15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6">
        <f t="shared" si="16"/>
        <v>57.077922077922075</v>
      </c>
      <c r="N253" t="b">
        <v>1</v>
      </c>
      <c r="O253" t="s">
        <v>8269</v>
      </c>
      <c r="P253" s="8">
        <f t="shared" si="17"/>
        <v>1.2557142857142858</v>
      </c>
      <c r="Q253" s="12">
        <f t="shared" si="18"/>
        <v>41013.787569444445</v>
      </c>
      <c r="R253" s="12">
        <f>(((I253/60)/60)/24)+DATE(1970,1,1)</f>
        <v>41045.791666666664</v>
      </c>
      <c r="S253" t="str">
        <f t="shared" si="19"/>
        <v>film &amp; video</v>
      </c>
      <c r="T253" t="str">
        <f t="shared" si="15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6">
        <f t="shared" si="16"/>
        <v>85.444444444444443</v>
      </c>
      <c r="N254" t="b">
        <v>1</v>
      </c>
      <c r="O254" t="s">
        <v>8269</v>
      </c>
      <c r="P254" s="8">
        <f t="shared" si="17"/>
        <v>1.8455999999999999</v>
      </c>
      <c r="Q254" s="12">
        <f t="shared" si="18"/>
        <v>40266.662708333337</v>
      </c>
      <c r="R254" s="12">
        <f>(((I254/60)/60)/24)+DATE(1970,1,1)</f>
        <v>40330.165972222225</v>
      </c>
      <c r="S254" t="str">
        <f t="shared" si="19"/>
        <v>film &amp; video</v>
      </c>
      <c r="T254" t="str">
        <f t="shared" si="15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6">
        <f t="shared" si="16"/>
        <v>215.85714285714286</v>
      </c>
      <c r="N255" t="b">
        <v>1</v>
      </c>
      <c r="O255" t="s">
        <v>8269</v>
      </c>
      <c r="P255" s="8">
        <f t="shared" si="17"/>
        <v>1.0073333333333334</v>
      </c>
      <c r="Q255" s="12">
        <f t="shared" si="18"/>
        <v>40924.650868055556</v>
      </c>
      <c r="R255" s="12">
        <f>(((I255/60)/60)/24)+DATE(1970,1,1)</f>
        <v>40954.650868055556</v>
      </c>
      <c r="S255" t="str">
        <f t="shared" si="19"/>
        <v>film &amp; video</v>
      </c>
      <c r="T255" t="str">
        <f t="shared" si="15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6">
        <f t="shared" si="16"/>
        <v>89.38643312101911</v>
      </c>
      <c r="N256" t="b">
        <v>1</v>
      </c>
      <c r="O256" t="s">
        <v>8269</v>
      </c>
      <c r="P256" s="8">
        <f t="shared" si="17"/>
        <v>1.1694724999999999</v>
      </c>
      <c r="Q256" s="12">
        <f t="shared" si="18"/>
        <v>42263.952662037031</v>
      </c>
      <c r="R256" s="12">
        <f>(((I256/60)/60)/24)+DATE(1970,1,1)</f>
        <v>42294.083333333328</v>
      </c>
      <c r="S256" t="str">
        <f t="shared" si="19"/>
        <v>film &amp; video</v>
      </c>
      <c r="T256" t="str">
        <f t="shared" si="15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6">
        <f t="shared" si="16"/>
        <v>45.418404255319146</v>
      </c>
      <c r="N257" t="b">
        <v>1</v>
      </c>
      <c r="O257" t="s">
        <v>8269</v>
      </c>
      <c r="P257" s="8">
        <f t="shared" si="17"/>
        <v>1.0673325</v>
      </c>
      <c r="Q257" s="12">
        <f t="shared" si="18"/>
        <v>40588.526412037041</v>
      </c>
      <c r="R257" s="12">
        <f>(((I257/60)/60)/24)+DATE(1970,1,1)</f>
        <v>40618.48474537037</v>
      </c>
      <c r="S257" t="str">
        <f t="shared" si="19"/>
        <v>film &amp; video</v>
      </c>
      <c r="T257" t="str">
        <f t="shared" si="15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6">
        <f t="shared" si="16"/>
        <v>65.756363636363631</v>
      </c>
      <c r="N258" t="b">
        <v>1</v>
      </c>
      <c r="O258" t="s">
        <v>8269</v>
      </c>
      <c r="P258" s="8">
        <f t="shared" si="17"/>
        <v>1.391</v>
      </c>
      <c r="Q258" s="12">
        <f t="shared" si="18"/>
        <v>41319.769293981481</v>
      </c>
      <c r="R258" s="12">
        <f>(((I258/60)/60)/24)+DATE(1970,1,1)</f>
        <v>41349.769293981481</v>
      </c>
      <c r="S258" t="str">
        <f t="shared" si="19"/>
        <v>film &amp; video</v>
      </c>
      <c r="T258" t="str">
        <f t="shared" ref="T258:T321" si="20">RIGHT(O258,LEN(O258)-FIND("/",O258,1))</f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6">
        <f t="shared" ref="M259:M322" si="21">IFERROR(E259/L259,"")</f>
        <v>66.70405357142856</v>
      </c>
      <c r="N259" t="b">
        <v>1</v>
      </c>
      <c r="O259" t="s">
        <v>8269</v>
      </c>
      <c r="P259" s="8">
        <f t="shared" ref="P259:P322" si="22">E259/D259</f>
        <v>1.0672648571428571</v>
      </c>
      <c r="Q259" s="12">
        <f t="shared" ref="Q259:Q322" si="23">(((J259/60)/60)/24)+DATE(1970,1,1)</f>
        <v>42479.626875000002</v>
      </c>
      <c r="R259" s="12">
        <f>(((I259/60)/60)/24)+DATE(1970,1,1)</f>
        <v>42509.626875000002</v>
      </c>
      <c r="S259" t="str">
        <f t="shared" ref="S259:S322" si="24">LEFT(O259,FIND("/",O259,1)-1)</f>
        <v>film &amp; video</v>
      </c>
      <c r="T259" t="str">
        <f t="shared" si="20"/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6">
        <f t="shared" si="21"/>
        <v>83.345930232558146</v>
      </c>
      <c r="N260" t="b">
        <v>1</v>
      </c>
      <c r="O260" t="s">
        <v>8269</v>
      </c>
      <c r="P260" s="8">
        <f t="shared" si="22"/>
        <v>1.9114</v>
      </c>
      <c r="Q260" s="12">
        <f t="shared" si="23"/>
        <v>40682.051689814813</v>
      </c>
      <c r="R260" s="12">
        <f>(((I260/60)/60)/24)+DATE(1970,1,1)</f>
        <v>40712.051689814813</v>
      </c>
      <c r="S260" t="str">
        <f t="shared" si="24"/>
        <v>film &amp; video</v>
      </c>
      <c r="T260" t="str">
        <f t="shared" si="20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6">
        <f t="shared" si="21"/>
        <v>105.04609341825902</v>
      </c>
      <c r="N261" t="b">
        <v>1</v>
      </c>
      <c r="O261" t="s">
        <v>8269</v>
      </c>
      <c r="P261" s="8">
        <f t="shared" si="22"/>
        <v>1.3193789333333332</v>
      </c>
      <c r="Q261" s="12">
        <f t="shared" si="23"/>
        <v>42072.738067129627</v>
      </c>
      <c r="R261" s="12">
        <f>(((I261/60)/60)/24)+DATE(1970,1,1)</f>
        <v>42102.738067129627</v>
      </c>
      <c r="S261" t="str">
        <f t="shared" si="24"/>
        <v>film &amp; video</v>
      </c>
      <c r="T261" t="str">
        <f t="shared" si="20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6">
        <f t="shared" si="21"/>
        <v>120.90909090909091</v>
      </c>
      <c r="N262" t="b">
        <v>1</v>
      </c>
      <c r="O262" t="s">
        <v>8269</v>
      </c>
      <c r="P262" s="8">
        <f t="shared" si="22"/>
        <v>1.0640000000000001</v>
      </c>
      <c r="Q262" s="12">
        <f t="shared" si="23"/>
        <v>40330.755543981482</v>
      </c>
      <c r="R262" s="12">
        <f>(((I262/60)/60)/24)+DATE(1970,1,1)</f>
        <v>40376.415972222225</v>
      </c>
      <c r="S262" t="str">
        <f t="shared" si="24"/>
        <v>film &amp; video</v>
      </c>
      <c r="T262" t="str">
        <f t="shared" si="20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6">
        <f t="shared" si="21"/>
        <v>97.63636363636364</v>
      </c>
      <c r="N263" t="b">
        <v>1</v>
      </c>
      <c r="O263" t="s">
        <v>8269</v>
      </c>
      <c r="P263" s="8">
        <f t="shared" si="22"/>
        <v>1.0740000000000001</v>
      </c>
      <c r="Q263" s="12">
        <f t="shared" si="23"/>
        <v>41017.885462962964</v>
      </c>
      <c r="R263" s="12">
        <f>(((I263/60)/60)/24)+DATE(1970,1,1)</f>
        <v>41067.621527777781</v>
      </c>
      <c r="S263" t="str">
        <f t="shared" si="24"/>
        <v>film &amp; video</v>
      </c>
      <c r="T263" t="str">
        <f t="shared" si="20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6">
        <f t="shared" si="21"/>
        <v>41.379310344827587</v>
      </c>
      <c r="N264" t="b">
        <v>1</v>
      </c>
      <c r="O264" t="s">
        <v>8269</v>
      </c>
      <c r="P264" s="8">
        <f t="shared" si="22"/>
        <v>2.4</v>
      </c>
      <c r="Q264" s="12">
        <f t="shared" si="23"/>
        <v>40555.24800925926</v>
      </c>
      <c r="R264" s="12">
        <f>(((I264/60)/60)/24)+DATE(1970,1,1)</f>
        <v>40600.24800925926</v>
      </c>
      <c r="S264" t="str">
        <f t="shared" si="24"/>
        <v>film &amp; video</v>
      </c>
      <c r="T264" t="str">
        <f t="shared" si="20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6">
        <f t="shared" si="21"/>
        <v>30.654485981308412</v>
      </c>
      <c r="N265" t="b">
        <v>1</v>
      </c>
      <c r="O265" t="s">
        <v>8269</v>
      </c>
      <c r="P265" s="8">
        <f t="shared" si="22"/>
        <v>1.1808107999999999</v>
      </c>
      <c r="Q265" s="12">
        <f t="shared" si="23"/>
        <v>41149.954791666663</v>
      </c>
      <c r="R265" s="12">
        <f>(((I265/60)/60)/24)+DATE(1970,1,1)</f>
        <v>41179.954791666663</v>
      </c>
      <c r="S265" t="str">
        <f t="shared" si="24"/>
        <v>film &amp; video</v>
      </c>
      <c r="T265" t="str">
        <f t="shared" si="20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6">
        <f t="shared" si="21"/>
        <v>64.945054945054949</v>
      </c>
      <c r="N266" t="b">
        <v>1</v>
      </c>
      <c r="O266" t="s">
        <v>8269</v>
      </c>
      <c r="P266" s="8">
        <f t="shared" si="22"/>
        <v>1.1819999999999999</v>
      </c>
      <c r="Q266" s="12">
        <f t="shared" si="23"/>
        <v>41010.620312500003</v>
      </c>
      <c r="R266" s="12">
        <f>(((I266/60)/60)/24)+DATE(1970,1,1)</f>
        <v>41040.620312500003</v>
      </c>
      <c r="S266" t="str">
        <f t="shared" si="24"/>
        <v>film &amp; video</v>
      </c>
      <c r="T266" t="str">
        <f t="shared" si="20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6">
        <f t="shared" si="21"/>
        <v>95.775862068965523</v>
      </c>
      <c r="N267" t="b">
        <v>1</v>
      </c>
      <c r="O267" t="s">
        <v>8269</v>
      </c>
      <c r="P267" s="8">
        <f t="shared" si="22"/>
        <v>1.111</v>
      </c>
      <c r="Q267" s="12">
        <f t="shared" si="23"/>
        <v>40267.245717592588</v>
      </c>
      <c r="R267" s="12">
        <f>(((I267/60)/60)/24)+DATE(1970,1,1)</f>
        <v>40308.844444444447</v>
      </c>
      <c r="S267" t="str">
        <f t="shared" si="24"/>
        <v>film &amp; video</v>
      </c>
      <c r="T267" t="str">
        <f t="shared" si="20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6">
        <f t="shared" si="21"/>
        <v>40.416666666666664</v>
      </c>
      <c r="N268" t="b">
        <v>1</v>
      </c>
      <c r="O268" t="s">
        <v>8269</v>
      </c>
      <c r="P268" s="8">
        <f t="shared" si="22"/>
        <v>1.4550000000000001</v>
      </c>
      <c r="Q268" s="12">
        <f t="shared" si="23"/>
        <v>40205.174849537041</v>
      </c>
      <c r="R268" s="12">
        <f>(((I268/60)/60)/24)+DATE(1970,1,1)</f>
        <v>40291.160416666666</v>
      </c>
      <c r="S268" t="str">
        <f t="shared" si="24"/>
        <v>film &amp; video</v>
      </c>
      <c r="T268" t="str">
        <f t="shared" si="20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6">
        <f t="shared" si="21"/>
        <v>78.578424242424248</v>
      </c>
      <c r="N269" t="b">
        <v>1</v>
      </c>
      <c r="O269" t="s">
        <v>8269</v>
      </c>
      <c r="P269" s="8">
        <f t="shared" si="22"/>
        <v>1.3162883248730965</v>
      </c>
      <c r="Q269" s="12">
        <f t="shared" si="23"/>
        <v>41785.452534722222</v>
      </c>
      <c r="R269" s="12">
        <f>(((I269/60)/60)/24)+DATE(1970,1,1)</f>
        <v>41815.452534722222</v>
      </c>
      <c r="S269" t="str">
        <f t="shared" si="24"/>
        <v>film &amp; video</v>
      </c>
      <c r="T269" t="str">
        <f t="shared" si="20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6">
        <f t="shared" si="21"/>
        <v>50.18018018018018</v>
      </c>
      <c r="N270" t="b">
        <v>1</v>
      </c>
      <c r="O270" t="s">
        <v>8269</v>
      </c>
      <c r="P270" s="8">
        <f t="shared" si="22"/>
        <v>1.1140000000000001</v>
      </c>
      <c r="Q270" s="12">
        <f t="shared" si="23"/>
        <v>40809.15252314815</v>
      </c>
      <c r="R270" s="12">
        <f>(((I270/60)/60)/24)+DATE(1970,1,1)</f>
        <v>40854.194189814814</v>
      </c>
      <c r="S270" t="str">
        <f t="shared" si="24"/>
        <v>film &amp; video</v>
      </c>
      <c r="T270" t="str">
        <f t="shared" si="20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6">
        <f t="shared" si="21"/>
        <v>92.251735588972423</v>
      </c>
      <c r="N271" t="b">
        <v>1</v>
      </c>
      <c r="O271" t="s">
        <v>8269</v>
      </c>
      <c r="P271" s="8">
        <f t="shared" si="22"/>
        <v>1.4723377</v>
      </c>
      <c r="Q271" s="12">
        <f t="shared" si="23"/>
        <v>42758.197013888886</v>
      </c>
      <c r="R271" s="12">
        <f>(((I271/60)/60)/24)+DATE(1970,1,1)</f>
        <v>42788.197013888886</v>
      </c>
      <c r="S271" t="str">
        <f t="shared" si="24"/>
        <v>film &amp; video</v>
      </c>
      <c r="T271" t="str">
        <f t="shared" si="20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6">
        <f t="shared" si="21"/>
        <v>57.540983606557376</v>
      </c>
      <c r="N272" t="b">
        <v>1</v>
      </c>
      <c r="O272" t="s">
        <v>8269</v>
      </c>
      <c r="P272" s="8">
        <f t="shared" si="22"/>
        <v>1.5260869565217392</v>
      </c>
      <c r="Q272" s="12">
        <f t="shared" si="23"/>
        <v>40637.866550925923</v>
      </c>
      <c r="R272" s="12">
        <f>(((I272/60)/60)/24)+DATE(1970,1,1)</f>
        <v>40688.166666666664</v>
      </c>
      <c r="S272" t="str">
        <f t="shared" si="24"/>
        <v>film &amp; video</v>
      </c>
      <c r="T272" t="str">
        <f t="shared" si="20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6">
        <f t="shared" si="21"/>
        <v>109.42160278745645</v>
      </c>
      <c r="N273" t="b">
        <v>1</v>
      </c>
      <c r="O273" t="s">
        <v>8269</v>
      </c>
      <c r="P273" s="8">
        <f t="shared" si="22"/>
        <v>1.0468</v>
      </c>
      <c r="Q273" s="12">
        <f t="shared" si="23"/>
        <v>41612.10024305556</v>
      </c>
      <c r="R273" s="12">
        <f>(((I273/60)/60)/24)+DATE(1970,1,1)</f>
        <v>41641.333333333336</v>
      </c>
      <c r="S273" t="str">
        <f t="shared" si="24"/>
        <v>film &amp; video</v>
      </c>
      <c r="T273" t="str">
        <f t="shared" si="20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6">
        <f t="shared" si="21"/>
        <v>81.892461538461546</v>
      </c>
      <c r="N274" t="b">
        <v>1</v>
      </c>
      <c r="O274" t="s">
        <v>8269</v>
      </c>
      <c r="P274" s="8">
        <f t="shared" si="22"/>
        <v>1.7743366666666667</v>
      </c>
      <c r="Q274" s="12">
        <f t="shared" si="23"/>
        <v>40235.900358796294</v>
      </c>
      <c r="R274" s="12">
        <f>(((I274/60)/60)/24)+DATE(1970,1,1)</f>
        <v>40296.78402777778</v>
      </c>
      <c r="S274" t="str">
        <f t="shared" si="24"/>
        <v>film &amp; video</v>
      </c>
      <c r="T274" t="str">
        <f t="shared" si="20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6">
        <f t="shared" si="21"/>
        <v>45.667711864406776</v>
      </c>
      <c r="N275" t="b">
        <v>1</v>
      </c>
      <c r="O275" t="s">
        <v>8269</v>
      </c>
      <c r="P275" s="8">
        <f t="shared" si="22"/>
        <v>1.077758</v>
      </c>
      <c r="Q275" s="12">
        <f t="shared" si="23"/>
        <v>40697.498449074075</v>
      </c>
      <c r="R275" s="12">
        <f>(((I275/60)/60)/24)+DATE(1970,1,1)</f>
        <v>40727.498449074075</v>
      </c>
      <c r="S275" t="str">
        <f t="shared" si="24"/>
        <v>film &amp; video</v>
      </c>
      <c r="T275" t="str">
        <f t="shared" si="20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6">
        <f t="shared" si="21"/>
        <v>55.221238938053098</v>
      </c>
      <c r="N276" t="b">
        <v>1</v>
      </c>
      <c r="O276" t="s">
        <v>8269</v>
      </c>
      <c r="P276" s="8">
        <f t="shared" si="22"/>
        <v>1.56</v>
      </c>
      <c r="Q276" s="12">
        <f t="shared" si="23"/>
        <v>40969.912372685183</v>
      </c>
      <c r="R276" s="12">
        <f>(((I276/60)/60)/24)+DATE(1970,1,1)</f>
        <v>41004.290972222225</v>
      </c>
      <c r="S276" t="str">
        <f t="shared" si="24"/>
        <v>film &amp; video</v>
      </c>
      <c r="T276" t="str">
        <f t="shared" si="20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6">
        <f t="shared" si="21"/>
        <v>65.298192771084331</v>
      </c>
      <c r="N277" t="b">
        <v>1</v>
      </c>
      <c r="O277" t="s">
        <v>8269</v>
      </c>
      <c r="P277" s="8">
        <f t="shared" si="22"/>
        <v>1.08395</v>
      </c>
      <c r="Q277" s="12">
        <f t="shared" si="23"/>
        <v>41193.032013888893</v>
      </c>
      <c r="R277" s="12">
        <f>(((I277/60)/60)/24)+DATE(1970,1,1)</f>
        <v>41223.073680555557</v>
      </c>
      <c r="S277" t="str">
        <f t="shared" si="24"/>
        <v>film &amp; video</v>
      </c>
      <c r="T277" t="str">
        <f t="shared" si="20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6">
        <f t="shared" si="21"/>
        <v>95.225806451612897</v>
      </c>
      <c r="N278" t="b">
        <v>1</v>
      </c>
      <c r="O278" t="s">
        <v>8269</v>
      </c>
      <c r="P278" s="8">
        <f t="shared" si="22"/>
        <v>1.476</v>
      </c>
      <c r="Q278" s="12">
        <f t="shared" si="23"/>
        <v>40967.081874999996</v>
      </c>
      <c r="R278" s="12">
        <f>(((I278/60)/60)/24)+DATE(1970,1,1)</f>
        <v>41027.040208333332</v>
      </c>
      <c r="S278" t="str">
        <f t="shared" si="24"/>
        <v>film &amp; video</v>
      </c>
      <c r="T278" t="str">
        <f t="shared" si="20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6">
        <f t="shared" si="21"/>
        <v>75.444794952681391</v>
      </c>
      <c r="N279" t="b">
        <v>1</v>
      </c>
      <c r="O279" t="s">
        <v>8269</v>
      </c>
      <c r="P279" s="8">
        <f t="shared" si="22"/>
        <v>1.1038153846153846</v>
      </c>
      <c r="Q279" s="12">
        <f t="shared" si="23"/>
        <v>42117.891423611116</v>
      </c>
      <c r="R279" s="12">
        <f>(((I279/60)/60)/24)+DATE(1970,1,1)</f>
        <v>42147.891423611116</v>
      </c>
      <c r="S279" t="str">
        <f t="shared" si="24"/>
        <v>film &amp; video</v>
      </c>
      <c r="T279" t="str">
        <f t="shared" si="20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6">
        <f t="shared" si="21"/>
        <v>97.816867469879512</v>
      </c>
      <c r="N280" t="b">
        <v>1</v>
      </c>
      <c r="O280" t="s">
        <v>8269</v>
      </c>
      <c r="P280" s="8">
        <f t="shared" si="22"/>
        <v>1.5034814814814814</v>
      </c>
      <c r="Q280" s="12">
        <f t="shared" si="23"/>
        <v>41164.040960648148</v>
      </c>
      <c r="R280" s="12">
        <f>(((I280/60)/60)/24)+DATE(1970,1,1)</f>
        <v>41194.040960648148</v>
      </c>
      <c r="S280" t="str">
        <f t="shared" si="24"/>
        <v>film &amp; video</v>
      </c>
      <c r="T280" t="str">
        <f t="shared" si="20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6">
        <f t="shared" si="21"/>
        <v>87.685606557377056</v>
      </c>
      <c r="N281" t="b">
        <v>1</v>
      </c>
      <c r="O281" t="s">
        <v>8269</v>
      </c>
      <c r="P281" s="8">
        <f t="shared" si="22"/>
        <v>1.5731829411764706</v>
      </c>
      <c r="Q281" s="12">
        <f t="shared" si="23"/>
        <v>42759.244166666671</v>
      </c>
      <c r="R281" s="12">
        <f>(((I281/60)/60)/24)+DATE(1970,1,1)</f>
        <v>42793.084027777775</v>
      </c>
      <c r="S281" t="str">
        <f t="shared" si="24"/>
        <v>film &amp; video</v>
      </c>
      <c r="T281" t="str">
        <f t="shared" si="20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6">
        <f t="shared" si="21"/>
        <v>54.748948106591868</v>
      </c>
      <c r="N282" t="b">
        <v>1</v>
      </c>
      <c r="O282" t="s">
        <v>8269</v>
      </c>
      <c r="P282" s="8">
        <f t="shared" si="22"/>
        <v>1.5614399999999999</v>
      </c>
      <c r="Q282" s="12">
        <f t="shared" si="23"/>
        <v>41744.590682870366</v>
      </c>
      <c r="R282" s="12">
        <f>(((I282/60)/60)/24)+DATE(1970,1,1)</f>
        <v>41789.590682870366</v>
      </c>
      <c r="S282" t="str">
        <f t="shared" si="24"/>
        <v>film &amp; video</v>
      </c>
      <c r="T282" t="str">
        <f t="shared" si="20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6">
        <f t="shared" si="21"/>
        <v>83.953417721518989</v>
      </c>
      <c r="N283" t="b">
        <v>1</v>
      </c>
      <c r="O283" t="s">
        <v>8269</v>
      </c>
      <c r="P283" s="8">
        <f t="shared" si="22"/>
        <v>1.2058763636363636</v>
      </c>
      <c r="Q283" s="12">
        <f t="shared" si="23"/>
        <v>39950.163344907407</v>
      </c>
      <c r="R283" s="12">
        <f>(((I283/60)/60)/24)+DATE(1970,1,1)</f>
        <v>40035.80972222222</v>
      </c>
      <c r="S283" t="str">
        <f t="shared" si="24"/>
        <v>film &amp; video</v>
      </c>
      <c r="T283" t="str">
        <f t="shared" si="20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6">
        <f t="shared" si="21"/>
        <v>254.38547486033519</v>
      </c>
      <c r="N284" t="b">
        <v>1</v>
      </c>
      <c r="O284" t="s">
        <v>8269</v>
      </c>
      <c r="P284" s="8">
        <f t="shared" si="22"/>
        <v>1.0118888888888888</v>
      </c>
      <c r="Q284" s="12">
        <f t="shared" si="23"/>
        <v>40194.920046296298</v>
      </c>
      <c r="R284" s="12">
        <f>(((I284/60)/60)/24)+DATE(1970,1,1)</f>
        <v>40231.916666666664</v>
      </c>
      <c r="S284" t="str">
        <f t="shared" si="24"/>
        <v>film &amp; video</v>
      </c>
      <c r="T284" t="str">
        <f t="shared" si="20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6">
        <f t="shared" si="21"/>
        <v>101.8269801980198</v>
      </c>
      <c r="N285" t="b">
        <v>1</v>
      </c>
      <c r="O285" t="s">
        <v>8269</v>
      </c>
      <c r="P285" s="8">
        <f t="shared" si="22"/>
        <v>1.142725</v>
      </c>
      <c r="Q285" s="12">
        <f t="shared" si="23"/>
        <v>40675.71</v>
      </c>
      <c r="R285" s="12">
        <f>(((I285/60)/60)/24)+DATE(1970,1,1)</f>
        <v>40695.207638888889</v>
      </c>
      <c r="S285" t="str">
        <f t="shared" si="24"/>
        <v>film &amp; video</v>
      </c>
      <c r="T285" t="str">
        <f t="shared" si="20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6">
        <f t="shared" si="21"/>
        <v>55.066394736842106</v>
      </c>
      <c r="N286" t="b">
        <v>1</v>
      </c>
      <c r="O286" t="s">
        <v>8269</v>
      </c>
      <c r="P286" s="8">
        <f t="shared" si="22"/>
        <v>1.0462615</v>
      </c>
      <c r="Q286" s="12">
        <f t="shared" si="23"/>
        <v>40904.738194444442</v>
      </c>
      <c r="R286" s="12">
        <f>(((I286/60)/60)/24)+DATE(1970,1,1)</f>
        <v>40929.738194444442</v>
      </c>
      <c r="S286" t="str">
        <f t="shared" si="24"/>
        <v>film &amp; video</v>
      </c>
      <c r="T286" t="str">
        <f t="shared" si="20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6">
        <f t="shared" si="21"/>
        <v>56.901438721136763</v>
      </c>
      <c r="N287" t="b">
        <v>1</v>
      </c>
      <c r="O287" t="s">
        <v>8269</v>
      </c>
      <c r="P287" s="8">
        <f t="shared" si="22"/>
        <v>2.2882507142857142</v>
      </c>
      <c r="Q287" s="12">
        <f t="shared" si="23"/>
        <v>41506.756111111114</v>
      </c>
      <c r="R287" s="12">
        <f>(((I287/60)/60)/24)+DATE(1970,1,1)</f>
        <v>41536.756111111114</v>
      </c>
      <c r="S287" t="str">
        <f t="shared" si="24"/>
        <v>film &amp; video</v>
      </c>
      <c r="T287" t="str">
        <f t="shared" si="20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6">
        <f t="shared" si="21"/>
        <v>121.28148148148148</v>
      </c>
      <c r="N288" t="b">
        <v>1</v>
      </c>
      <c r="O288" t="s">
        <v>8269</v>
      </c>
      <c r="P288" s="8">
        <f t="shared" si="22"/>
        <v>1.0915333333333332</v>
      </c>
      <c r="Q288" s="12">
        <f t="shared" si="23"/>
        <v>41313.816249999996</v>
      </c>
      <c r="R288" s="12">
        <f>(((I288/60)/60)/24)+DATE(1970,1,1)</f>
        <v>41358.774583333332</v>
      </c>
      <c r="S288" t="str">
        <f t="shared" si="24"/>
        <v>film &amp; video</v>
      </c>
      <c r="T288" t="str">
        <f t="shared" si="20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6">
        <f t="shared" si="21"/>
        <v>91.189655172413794</v>
      </c>
      <c r="N289" t="b">
        <v>1</v>
      </c>
      <c r="O289" t="s">
        <v>8269</v>
      </c>
      <c r="P289" s="8">
        <f t="shared" si="22"/>
        <v>1.7629999999999999</v>
      </c>
      <c r="Q289" s="12">
        <f t="shared" si="23"/>
        <v>41184.277986111112</v>
      </c>
      <c r="R289" s="12">
        <f>(((I289/60)/60)/24)+DATE(1970,1,1)</f>
        <v>41215.166666666664</v>
      </c>
      <c r="S289" t="str">
        <f t="shared" si="24"/>
        <v>film &amp; video</v>
      </c>
      <c r="T289" t="str">
        <f t="shared" si="20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6">
        <f t="shared" si="21"/>
        <v>115.44812080536913</v>
      </c>
      <c r="N290" t="b">
        <v>1</v>
      </c>
      <c r="O290" t="s">
        <v>8269</v>
      </c>
      <c r="P290" s="8">
        <f t="shared" si="22"/>
        <v>1.0321061999999999</v>
      </c>
      <c r="Q290" s="12">
        <f t="shared" si="23"/>
        <v>41051.168900462959</v>
      </c>
      <c r="R290" s="12">
        <f>(((I290/60)/60)/24)+DATE(1970,1,1)</f>
        <v>41086.168900462959</v>
      </c>
      <c r="S290" t="str">
        <f t="shared" si="24"/>
        <v>film &amp; video</v>
      </c>
      <c r="T290" t="str">
        <f t="shared" si="20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6">
        <f t="shared" si="21"/>
        <v>67.771551724137936</v>
      </c>
      <c r="N291" t="b">
        <v>1</v>
      </c>
      <c r="O291" t="s">
        <v>8269</v>
      </c>
      <c r="P291" s="8">
        <f t="shared" si="22"/>
        <v>1.0482</v>
      </c>
      <c r="Q291" s="12">
        <f t="shared" si="23"/>
        <v>41550.456412037034</v>
      </c>
      <c r="R291" s="12">
        <f>(((I291/60)/60)/24)+DATE(1970,1,1)</f>
        <v>41580.456412037034</v>
      </c>
      <c r="S291" t="str">
        <f t="shared" si="24"/>
        <v>film &amp; video</v>
      </c>
      <c r="T291" t="str">
        <f t="shared" si="20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6">
        <f t="shared" si="21"/>
        <v>28.576190476190476</v>
      </c>
      <c r="N292" t="b">
        <v>1</v>
      </c>
      <c r="O292" t="s">
        <v>8269</v>
      </c>
      <c r="P292" s="8">
        <f t="shared" si="22"/>
        <v>1.0668444444444445</v>
      </c>
      <c r="Q292" s="12">
        <f t="shared" si="23"/>
        <v>40526.36917824074</v>
      </c>
      <c r="R292" s="12">
        <f>(((I292/60)/60)/24)+DATE(1970,1,1)</f>
        <v>40576.332638888889</v>
      </c>
      <c r="S292" t="str">
        <f t="shared" si="24"/>
        <v>film &amp; video</v>
      </c>
      <c r="T292" t="str">
        <f t="shared" si="20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6">
        <f t="shared" si="21"/>
        <v>46.8828125</v>
      </c>
      <c r="N293" t="b">
        <v>1</v>
      </c>
      <c r="O293" t="s">
        <v>8269</v>
      </c>
      <c r="P293" s="8">
        <f t="shared" si="22"/>
        <v>1.2001999999999999</v>
      </c>
      <c r="Q293" s="12">
        <f t="shared" si="23"/>
        <v>41376.769050925926</v>
      </c>
      <c r="R293" s="12">
        <f>(((I293/60)/60)/24)+DATE(1970,1,1)</f>
        <v>41395.000694444447</v>
      </c>
      <c r="S293" t="str">
        <f t="shared" si="24"/>
        <v>film &amp; video</v>
      </c>
      <c r="T293" t="str">
        <f t="shared" si="20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6">
        <f t="shared" si="21"/>
        <v>154.42231237322514</v>
      </c>
      <c r="N294" t="b">
        <v>1</v>
      </c>
      <c r="O294" t="s">
        <v>8269</v>
      </c>
      <c r="P294" s="8">
        <f t="shared" si="22"/>
        <v>1.0150693333333334</v>
      </c>
      <c r="Q294" s="12">
        <f t="shared" si="23"/>
        <v>40812.803229166668</v>
      </c>
      <c r="R294" s="12">
        <f>(((I294/60)/60)/24)+DATE(1970,1,1)</f>
        <v>40845.165972222225</v>
      </c>
      <c r="S294" t="str">
        <f t="shared" si="24"/>
        <v>film &amp; video</v>
      </c>
      <c r="T294" t="str">
        <f t="shared" si="20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6">
        <f t="shared" si="21"/>
        <v>201.22137404580153</v>
      </c>
      <c r="N295" t="b">
        <v>1</v>
      </c>
      <c r="O295" t="s">
        <v>8269</v>
      </c>
      <c r="P295" s="8">
        <f t="shared" si="22"/>
        <v>1.0138461538461538</v>
      </c>
      <c r="Q295" s="12">
        <f t="shared" si="23"/>
        <v>41719.667986111112</v>
      </c>
      <c r="R295" s="12">
        <f>(((I295/60)/60)/24)+DATE(1970,1,1)</f>
        <v>41749.667986111112</v>
      </c>
      <c r="S295" t="str">
        <f t="shared" si="24"/>
        <v>film &amp; video</v>
      </c>
      <c r="T295" t="str">
        <f t="shared" si="20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6">
        <f t="shared" si="21"/>
        <v>100</v>
      </c>
      <c r="N296" t="b">
        <v>1</v>
      </c>
      <c r="O296" t="s">
        <v>8269</v>
      </c>
      <c r="P296" s="8">
        <f t="shared" si="22"/>
        <v>1</v>
      </c>
      <c r="Q296" s="12">
        <f t="shared" si="23"/>
        <v>40343.084421296298</v>
      </c>
      <c r="R296" s="12">
        <f>(((I296/60)/60)/24)+DATE(1970,1,1)</f>
        <v>40378.666666666664</v>
      </c>
      <c r="S296" t="str">
        <f t="shared" si="24"/>
        <v>film &amp; video</v>
      </c>
      <c r="T296" t="str">
        <f t="shared" si="20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6">
        <f t="shared" si="21"/>
        <v>100.08204511278196</v>
      </c>
      <c r="N297" t="b">
        <v>1</v>
      </c>
      <c r="O297" t="s">
        <v>8269</v>
      </c>
      <c r="P297" s="8">
        <f t="shared" si="22"/>
        <v>1.3310911999999999</v>
      </c>
      <c r="Q297" s="12">
        <f t="shared" si="23"/>
        <v>41519.004733796297</v>
      </c>
      <c r="R297" s="12">
        <f>(((I297/60)/60)/24)+DATE(1970,1,1)</f>
        <v>41579</v>
      </c>
      <c r="S297" t="str">
        <f t="shared" si="24"/>
        <v>film &amp; video</v>
      </c>
      <c r="T297" t="str">
        <f t="shared" si="20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6">
        <f t="shared" si="21"/>
        <v>230.08953488372092</v>
      </c>
      <c r="N298" t="b">
        <v>1</v>
      </c>
      <c r="O298" t="s">
        <v>8269</v>
      </c>
      <c r="P298" s="8">
        <f t="shared" si="22"/>
        <v>1.187262</v>
      </c>
      <c r="Q298" s="12">
        <f t="shared" si="23"/>
        <v>41134.475497685184</v>
      </c>
      <c r="R298" s="12">
        <f>(((I298/60)/60)/24)+DATE(1970,1,1)</f>
        <v>41159.475497685184</v>
      </c>
      <c r="S298" t="str">
        <f t="shared" si="24"/>
        <v>film &amp; video</v>
      </c>
      <c r="T298" t="str">
        <f t="shared" si="20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6">
        <f t="shared" si="21"/>
        <v>141.74647887323943</v>
      </c>
      <c r="N299" t="b">
        <v>1</v>
      </c>
      <c r="O299" t="s">
        <v>8269</v>
      </c>
      <c r="P299" s="8">
        <f t="shared" si="22"/>
        <v>1.0064</v>
      </c>
      <c r="Q299" s="12">
        <f t="shared" si="23"/>
        <v>42089.72802083334</v>
      </c>
      <c r="R299" s="12">
        <f>(((I299/60)/60)/24)+DATE(1970,1,1)</f>
        <v>42125.165972222225</v>
      </c>
      <c r="S299" t="str">
        <f t="shared" si="24"/>
        <v>film &amp; video</v>
      </c>
      <c r="T299" t="str">
        <f t="shared" si="20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6">
        <f t="shared" si="21"/>
        <v>56.344351395730705</v>
      </c>
      <c r="N300" t="b">
        <v>1</v>
      </c>
      <c r="O300" t="s">
        <v>8269</v>
      </c>
      <c r="P300" s="8">
        <f t="shared" si="22"/>
        <v>1.089324126984127</v>
      </c>
      <c r="Q300" s="12">
        <f t="shared" si="23"/>
        <v>41709.463518518518</v>
      </c>
      <c r="R300" s="12">
        <f>(((I300/60)/60)/24)+DATE(1970,1,1)</f>
        <v>41768.875</v>
      </c>
      <c r="S300" t="str">
        <f t="shared" si="24"/>
        <v>film &amp; video</v>
      </c>
      <c r="T300" t="str">
        <f t="shared" si="20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6">
        <f t="shared" si="21"/>
        <v>73.341188524590166</v>
      </c>
      <c r="N301" t="b">
        <v>1</v>
      </c>
      <c r="O301" t="s">
        <v>8269</v>
      </c>
      <c r="P301" s="8">
        <f t="shared" si="22"/>
        <v>1.789525</v>
      </c>
      <c r="Q301" s="12">
        <f t="shared" si="23"/>
        <v>40469.225231481483</v>
      </c>
      <c r="R301" s="12">
        <f>(((I301/60)/60)/24)+DATE(1970,1,1)</f>
        <v>40499.266898148147</v>
      </c>
      <c r="S301" t="str">
        <f t="shared" si="24"/>
        <v>film &amp; video</v>
      </c>
      <c r="T301" t="str">
        <f t="shared" si="20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6">
        <f t="shared" si="21"/>
        <v>85.337785234899329</v>
      </c>
      <c r="N302" t="b">
        <v>1</v>
      </c>
      <c r="O302" t="s">
        <v>8269</v>
      </c>
      <c r="P302" s="8">
        <f t="shared" si="22"/>
        <v>1.0172264</v>
      </c>
      <c r="Q302" s="12">
        <f t="shared" si="23"/>
        <v>40626.959930555553</v>
      </c>
      <c r="R302" s="12">
        <f>(((I302/60)/60)/24)+DATE(1970,1,1)</f>
        <v>40657.959930555553</v>
      </c>
      <c r="S302" t="str">
        <f t="shared" si="24"/>
        <v>film &amp; video</v>
      </c>
      <c r="T302" t="str">
        <f t="shared" si="20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6">
        <f t="shared" si="21"/>
        <v>61.496215139442228</v>
      </c>
      <c r="N303" t="b">
        <v>1</v>
      </c>
      <c r="O303" t="s">
        <v>8269</v>
      </c>
      <c r="P303" s="8">
        <f t="shared" si="22"/>
        <v>1.1873499999999999</v>
      </c>
      <c r="Q303" s="12">
        <f t="shared" si="23"/>
        <v>41312.737673611111</v>
      </c>
      <c r="R303" s="12">
        <f>(((I303/60)/60)/24)+DATE(1970,1,1)</f>
        <v>41352.696006944447</v>
      </c>
      <c r="S303" t="str">
        <f t="shared" si="24"/>
        <v>film &amp; video</v>
      </c>
      <c r="T303" t="str">
        <f t="shared" si="20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6">
        <f t="shared" si="21"/>
        <v>93.018518518518519</v>
      </c>
      <c r="N304" t="b">
        <v>1</v>
      </c>
      <c r="O304" t="s">
        <v>8269</v>
      </c>
      <c r="P304" s="8">
        <f t="shared" si="22"/>
        <v>1.0045999999999999</v>
      </c>
      <c r="Q304" s="12">
        <f t="shared" si="23"/>
        <v>40933.856921296298</v>
      </c>
      <c r="R304" s="12">
        <f>(((I304/60)/60)/24)+DATE(1970,1,1)</f>
        <v>40963.856921296298</v>
      </c>
      <c r="S304" t="str">
        <f t="shared" si="24"/>
        <v>film &amp; video</v>
      </c>
      <c r="T304" t="str">
        <f t="shared" si="20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6">
        <f t="shared" si="21"/>
        <v>50.292682926829265</v>
      </c>
      <c r="N305" t="b">
        <v>1</v>
      </c>
      <c r="O305" t="s">
        <v>8269</v>
      </c>
      <c r="P305" s="8">
        <f t="shared" si="22"/>
        <v>1.3746666666666667</v>
      </c>
      <c r="Q305" s="12">
        <f t="shared" si="23"/>
        <v>41032.071134259262</v>
      </c>
      <c r="R305" s="12">
        <f>(((I305/60)/60)/24)+DATE(1970,1,1)</f>
        <v>41062.071134259262</v>
      </c>
      <c r="S305" t="str">
        <f t="shared" si="24"/>
        <v>film &amp; video</v>
      </c>
      <c r="T305" t="str">
        <f t="shared" si="20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6">
        <f t="shared" si="21"/>
        <v>106.43243243243244</v>
      </c>
      <c r="N306" t="b">
        <v>1</v>
      </c>
      <c r="O306" t="s">
        <v>8269</v>
      </c>
      <c r="P306" s="8">
        <f t="shared" si="22"/>
        <v>2.3164705882352941</v>
      </c>
      <c r="Q306" s="12">
        <f t="shared" si="23"/>
        <v>41114.094872685186</v>
      </c>
      <c r="R306" s="12">
        <f>(((I306/60)/60)/24)+DATE(1970,1,1)</f>
        <v>41153.083333333336</v>
      </c>
      <c r="S306" t="str">
        <f t="shared" si="24"/>
        <v>film &amp; video</v>
      </c>
      <c r="T306" t="str">
        <f t="shared" si="20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6">
        <f t="shared" si="21"/>
        <v>51.719576719576722</v>
      </c>
      <c r="N307" t="b">
        <v>1</v>
      </c>
      <c r="O307" t="s">
        <v>8269</v>
      </c>
      <c r="P307" s="8">
        <f t="shared" si="22"/>
        <v>1.3033333333333332</v>
      </c>
      <c r="Q307" s="12">
        <f t="shared" si="23"/>
        <v>40948.630196759259</v>
      </c>
      <c r="R307" s="12">
        <f>(((I307/60)/60)/24)+DATE(1970,1,1)</f>
        <v>40978.630196759259</v>
      </c>
      <c r="S307" t="str">
        <f t="shared" si="24"/>
        <v>film &amp; video</v>
      </c>
      <c r="T307" t="str">
        <f t="shared" si="20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6">
        <f t="shared" si="21"/>
        <v>36.612499999999997</v>
      </c>
      <c r="N308" t="b">
        <v>1</v>
      </c>
      <c r="O308" t="s">
        <v>8269</v>
      </c>
      <c r="P308" s="8">
        <f t="shared" si="22"/>
        <v>2.9289999999999998</v>
      </c>
      <c r="Q308" s="12">
        <f t="shared" si="23"/>
        <v>41333.837187500001</v>
      </c>
      <c r="R308" s="12">
        <f>(((I308/60)/60)/24)+DATE(1970,1,1)</f>
        <v>41353.795520833337</v>
      </c>
      <c r="S308" t="str">
        <f t="shared" si="24"/>
        <v>film &amp; video</v>
      </c>
      <c r="T308" t="str">
        <f t="shared" si="20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6">
        <f t="shared" si="21"/>
        <v>42.517361111111114</v>
      </c>
      <c r="N309" t="b">
        <v>1</v>
      </c>
      <c r="O309" t="s">
        <v>8269</v>
      </c>
      <c r="P309" s="8">
        <f t="shared" si="22"/>
        <v>1.1131818181818183</v>
      </c>
      <c r="Q309" s="12">
        <f t="shared" si="23"/>
        <v>41282.944456018515</v>
      </c>
      <c r="R309" s="12">
        <f>(((I309/60)/60)/24)+DATE(1970,1,1)</f>
        <v>41312.944456018515</v>
      </c>
      <c r="S309" t="str">
        <f t="shared" si="24"/>
        <v>film &amp; video</v>
      </c>
      <c r="T309" t="str">
        <f t="shared" si="20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6">
        <f t="shared" si="21"/>
        <v>62.712871287128714</v>
      </c>
      <c r="N310" t="b">
        <v>1</v>
      </c>
      <c r="O310" t="s">
        <v>8269</v>
      </c>
      <c r="P310" s="8">
        <f t="shared" si="22"/>
        <v>1.0556666666666668</v>
      </c>
      <c r="Q310" s="12">
        <f t="shared" si="23"/>
        <v>40567.694560185184</v>
      </c>
      <c r="R310" s="12">
        <f>(((I310/60)/60)/24)+DATE(1970,1,1)</f>
        <v>40612.694560185184</v>
      </c>
      <c r="S310" t="str">
        <f t="shared" si="24"/>
        <v>film &amp; video</v>
      </c>
      <c r="T310" t="str">
        <f t="shared" si="20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6">
        <f t="shared" si="21"/>
        <v>89.957983193277315</v>
      </c>
      <c r="N311" t="b">
        <v>1</v>
      </c>
      <c r="O311" t="s">
        <v>8269</v>
      </c>
      <c r="P311" s="8">
        <f t="shared" si="22"/>
        <v>1.1894444444444445</v>
      </c>
      <c r="Q311" s="12">
        <f t="shared" si="23"/>
        <v>41134.751550925925</v>
      </c>
      <c r="R311" s="12">
        <f>(((I311/60)/60)/24)+DATE(1970,1,1)</f>
        <v>41155.751550925925</v>
      </c>
      <c r="S311" t="str">
        <f t="shared" si="24"/>
        <v>film &amp; video</v>
      </c>
      <c r="T311" t="str">
        <f t="shared" si="20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6">
        <f t="shared" si="21"/>
        <v>28.924722222222222</v>
      </c>
      <c r="N312" t="b">
        <v>1</v>
      </c>
      <c r="O312" t="s">
        <v>8269</v>
      </c>
      <c r="P312" s="8">
        <f t="shared" si="22"/>
        <v>1.04129</v>
      </c>
      <c r="Q312" s="12">
        <f t="shared" si="23"/>
        <v>40821.183136574073</v>
      </c>
      <c r="R312" s="12">
        <f>(((I312/60)/60)/24)+DATE(1970,1,1)</f>
        <v>40836.083333333336</v>
      </c>
      <c r="S312" t="str">
        <f t="shared" si="24"/>
        <v>film &amp; video</v>
      </c>
      <c r="T312" t="str">
        <f t="shared" si="20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6">
        <f t="shared" si="21"/>
        <v>138.8022</v>
      </c>
      <c r="N313" t="b">
        <v>1</v>
      </c>
      <c r="O313" t="s">
        <v>8269</v>
      </c>
      <c r="P313" s="8">
        <f t="shared" si="22"/>
        <v>1.0410165</v>
      </c>
      <c r="Q313" s="12">
        <f t="shared" si="23"/>
        <v>40868.219814814816</v>
      </c>
      <c r="R313" s="12">
        <f>(((I313/60)/60)/24)+DATE(1970,1,1)</f>
        <v>40909.332638888889</v>
      </c>
      <c r="S313" t="str">
        <f t="shared" si="24"/>
        <v>film &amp; video</v>
      </c>
      <c r="T313" t="str">
        <f t="shared" si="20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6">
        <f t="shared" si="21"/>
        <v>61.301369863013697</v>
      </c>
      <c r="N314" t="b">
        <v>1</v>
      </c>
      <c r="O314" t="s">
        <v>8269</v>
      </c>
      <c r="P314" s="8">
        <f t="shared" si="22"/>
        <v>1.1187499999999999</v>
      </c>
      <c r="Q314" s="12">
        <f t="shared" si="23"/>
        <v>41348.877685185187</v>
      </c>
      <c r="R314" s="12">
        <f>(((I314/60)/60)/24)+DATE(1970,1,1)</f>
        <v>41378.877685185187</v>
      </c>
      <c r="S314" t="str">
        <f t="shared" si="24"/>
        <v>film &amp; video</v>
      </c>
      <c r="T314" t="str">
        <f t="shared" si="20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6">
        <f t="shared" si="21"/>
        <v>80.202702702702709</v>
      </c>
      <c r="N315" t="b">
        <v>1</v>
      </c>
      <c r="O315" t="s">
        <v>8269</v>
      </c>
      <c r="P315" s="8">
        <f t="shared" si="22"/>
        <v>1.0473529411764706</v>
      </c>
      <c r="Q315" s="12">
        <f t="shared" si="23"/>
        <v>40357.227939814817</v>
      </c>
      <c r="R315" s="12">
        <f>(((I315/60)/60)/24)+DATE(1970,1,1)</f>
        <v>40401.665972222225</v>
      </c>
      <c r="S315" t="str">
        <f t="shared" si="24"/>
        <v>film &amp; video</v>
      </c>
      <c r="T315" t="str">
        <f t="shared" si="20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6">
        <f t="shared" si="21"/>
        <v>32.095833333333331</v>
      </c>
      <c r="N316" t="b">
        <v>1</v>
      </c>
      <c r="O316" t="s">
        <v>8269</v>
      </c>
      <c r="P316" s="8">
        <f t="shared" si="22"/>
        <v>3.8515000000000001</v>
      </c>
      <c r="Q316" s="12">
        <f t="shared" si="23"/>
        <v>41304.833194444444</v>
      </c>
      <c r="R316" s="12">
        <f>(((I316/60)/60)/24)+DATE(1970,1,1)</f>
        <v>41334.833194444444</v>
      </c>
      <c r="S316" t="str">
        <f t="shared" si="24"/>
        <v>film &amp; video</v>
      </c>
      <c r="T316" t="str">
        <f t="shared" si="20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6">
        <f t="shared" si="21"/>
        <v>200.88888888888889</v>
      </c>
      <c r="N317" t="b">
        <v>1</v>
      </c>
      <c r="O317" t="s">
        <v>8269</v>
      </c>
      <c r="P317" s="8">
        <f t="shared" si="22"/>
        <v>1.01248</v>
      </c>
      <c r="Q317" s="12">
        <f t="shared" si="23"/>
        <v>41113.77238425926</v>
      </c>
      <c r="R317" s="12">
        <f>(((I317/60)/60)/24)+DATE(1970,1,1)</f>
        <v>41143.77238425926</v>
      </c>
      <c r="S317" t="str">
        <f t="shared" si="24"/>
        <v>film &amp; video</v>
      </c>
      <c r="T317" t="str">
        <f t="shared" si="20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6">
        <f t="shared" si="21"/>
        <v>108.01265822784811</v>
      </c>
      <c r="N318" t="b">
        <v>1</v>
      </c>
      <c r="O318" t="s">
        <v>8269</v>
      </c>
      <c r="P318" s="8">
        <f t="shared" si="22"/>
        <v>1.1377333333333333</v>
      </c>
      <c r="Q318" s="12">
        <f t="shared" si="23"/>
        <v>41950.923576388886</v>
      </c>
      <c r="R318" s="12">
        <f>(((I318/60)/60)/24)+DATE(1970,1,1)</f>
        <v>41984.207638888889</v>
      </c>
      <c r="S318" t="str">
        <f t="shared" si="24"/>
        <v>film &amp; video</v>
      </c>
      <c r="T318" t="str">
        <f t="shared" si="20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6">
        <f t="shared" si="21"/>
        <v>95.699367088607602</v>
      </c>
      <c r="N319" t="b">
        <v>1</v>
      </c>
      <c r="O319" t="s">
        <v>8269</v>
      </c>
      <c r="P319" s="8">
        <f t="shared" si="22"/>
        <v>1.0080333333333333</v>
      </c>
      <c r="Q319" s="12">
        <f t="shared" si="23"/>
        <v>41589.676886574074</v>
      </c>
      <c r="R319" s="12">
        <f>(((I319/60)/60)/24)+DATE(1970,1,1)</f>
        <v>41619.676886574074</v>
      </c>
      <c r="S319" t="str">
        <f t="shared" si="24"/>
        <v>film &amp; video</v>
      </c>
      <c r="T319" t="str">
        <f t="shared" si="20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6">
        <f t="shared" si="21"/>
        <v>49.880281690140848</v>
      </c>
      <c r="N320" t="b">
        <v>1</v>
      </c>
      <c r="O320" t="s">
        <v>8269</v>
      </c>
      <c r="P320" s="8">
        <f t="shared" si="22"/>
        <v>2.8332000000000002</v>
      </c>
      <c r="Q320" s="12">
        <f t="shared" si="23"/>
        <v>41330.038784722223</v>
      </c>
      <c r="R320" s="12">
        <f>(((I320/60)/60)/24)+DATE(1970,1,1)</f>
        <v>41359.997118055559</v>
      </c>
      <c r="S320" t="str">
        <f t="shared" si="24"/>
        <v>film &amp; video</v>
      </c>
      <c r="T320" t="str">
        <f t="shared" si="20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6">
        <f t="shared" si="21"/>
        <v>110.47058823529412</v>
      </c>
      <c r="N321" t="b">
        <v>1</v>
      </c>
      <c r="O321" t="s">
        <v>8269</v>
      </c>
      <c r="P321" s="8">
        <f t="shared" si="22"/>
        <v>1.1268</v>
      </c>
      <c r="Q321" s="12">
        <f t="shared" si="23"/>
        <v>40123.83829861111</v>
      </c>
      <c r="R321" s="12">
        <f>(((I321/60)/60)/24)+DATE(1970,1,1)</f>
        <v>40211.332638888889</v>
      </c>
      <c r="S321" t="str">
        <f t="shared" si="24"/>
        <v>film &amp; video</v>
      </c>
      <c r="T321" t="str">
        <f t="shared" si="20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6">
        <f t="shared" si="21"/>
        <v>134.91139240506328</v>
      </c>
      <c r="N322" t="b">
        <v>1</v>
      </c>
      <c r="O322" t="s">
        <v>8269</v>
      </c>
      <c r="P322" s="8">
        <f t="shared" si="22"/>
        <v>1.0658000000000001</v>
      </c>
      <c r="Q322" s="12">
        <f t="shared" si="23"/>
        <v>42331.551307870366</v>
      </c>
      <c r="R322" s="12">
        <f>(((I322/60)/60)/24)+DATE(1970,1,1)</f>
        <v>42360.958333333328</v>
      </c>
      <c r="S322" t="str">
        <f t="shared" si="24"/>
        <v>film &amp; video</v>
      </c>
      <c r="T322" t="str">
        <f t="shared" ref="T322:T385" si="25">RIGHT(O322,LEN(O322)-FIND("/",O322,1))</f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6">
        <f t="shared" ref="M323:M386" si="26">IFERROR(E323/L323,"")</f>
        <v>106.62314540059347</v>
      </c>
      <c r="N323" t="b">
        <v>1</v>
      </c>
      <c r="O323" t="s">
        <v>8269</v>
      </c>
      <c r="P323" s="8">
        <f t="shared" ref="P323:P386" si="27">E323/D323</f>
        <v>1.0266285714285714</v>
      </c>
      <c r="Q323" s="12">
        <f t="shared" ref="Q323:Q386" si="28">(((J323/60)/60)/24)+DATE(1970,1,1)</f>
        <v>42647.446597222224</v>
      </c>
      <c r="R323" s="12">
        <f>(((I323/60)/60)/24)+DATE(1970,1,1)</f>
        <v>42682.488263888896</v>
      </c>
      <c r="S323" t="str">
        <f t="shared" ref="S323:S386" si="29">LEFT(O323,FIND("/",O323,1)-1)</f>
        <v>film &amp; video</v>
      </c>
      <c r="T323" t="str">
        <f t="shared" si="25"/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6">
        <f t="shared" si="26"/>
        <v>145.04301075268816</v>
      </c>
      <c r="N324" t="b">
        <v>1</v>
      </c>
      <c r="O324" t="s">
        <v>8269</v>
      </c>
      <c r="P324" s="8">
        <f t="shared" si="27"/>
        <v>1.0791200000000001</v>
      </c>
      <c r="Q324" s="12">
        <f t="shared" si="28"/>
        <v>42473.57</v>
      </c>
      <c r="R324" s="12">
        <f>(((I324/60)/60)/24)+DATE(1970,1,1)</f>
        <v>42503.57</v>
      </c>
      <c r="S324" t="str">
        <f t="shared" si="29"/>
        <v>film &amp; video</v>
      </c>
      <c r="T324" t="str">
        <f t="shared" si="25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6">
        <f t="shared" si="26"/>
        <v>114.58620689655173</v>
      </c>
      <c r="N325" t="b">
        <v>1</v>
      </c>
      <c r="O325" t="s">
        <v>8269</v>
      </c>
      <c r="P325" s="8">
        <f t="shared" si="27"/>
        <v>1.2307407407407407</v>
      </c>
      <c r="Q325" s="12">
        <f t="shared" si="28"/>
        <v>42697.32136574074</v>
      </c>
      <c r="R325" s="12">
        <f>(((I325/60)/60)/24)+DATE(1970,1,1)</f>
        <v>42725.332638888889</v>
      </c>
      <c r="S325" t="str">
        <f t="shared" si="29"/>
        <v>film &amp; video</v>
      </c>
      <c r="T325" t="str">
        <f t="shared" si="25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6">
        <f t="shared" si="26"/>
        <v>105.3170731707317</v>
      </c>
      <c r="N326" t="b">
        <v>1</v>
      </c>
      <c r="O326" t="s">
        <v>8269</v>
      </c>
      <c r="P326" s="8">
        <f t="shared" si="27"/>
        <v>1.016</v>
      </c>
      <c r="Q326" s="12">
        <f t="shared" si="28"/>
        <v>42184.626250000001</v>
      </c>
      <c r="R326" s="12">
        <f>(((I326/60)/60)/24)+DATE(1970,1,1)</f>
        <v>42217.626250000001</v>
      </c>
      <c r="S326" t="str">
        <f t="shared" si="29"/>
        <v>film &amp; video</v>
      </c>
      <c r="T326" t="str">
        <f t="shared" si="25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6">
        <f t="shared" si="26"/>
        <v>70.921195652173907</v>
      </c>
      <c r="N327" t="b">
        <v>1</v>
      </c>
      <c r="O327" t="s">
        <v>8269</v>
      </c>
      <c r="P327" s="8">
        <f t="shared" si="27"/>
        <v>1.04396</v>
      </c>
      <c r="Q327" s="12">
        <f t="shared" si="28"/>
        <v>42689.187881944439</v>
      </c>
      <c r="R327" s="12">
        <f>(((I327/60)/60)/24)+DATE(1970,1,1)</f>
        <v>42724.187881944439</v>
      </c>
      <c r="S327" t="str">
        <f t="shared" si="29"/>
        <v>film &amp; video</v>
      </c>
      <c r="T327" t="str">
        <f t="shared" si="25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6">
        <f t="shared" si="26"/>
        <v>147.17167680278018</v>
      </c>
      <c r="N328" t="b">
        <v>1</v>
      </c>
      <c r="O328" t="s">
        <v>8269</v>
      </c>
      <c r="P328" s="8">
        <f t="shared" si="27"/>
        <v>1.1292973333333334</v>
      </c>
      <c r="Q328" s="12">
        <f t="shared" si="28"/>
        <v>42775.314884259264</v>
      </c>
      <c r="R328" s="12">
        <f>(((I328/60)/60)/24)+DATE(1970,1,1)</f>
        <v>42808.956250000003</v>
      </c>
      <c r="S328" t="str">
        <f t="shared" si="29"/>
        <v>film &amp; video</v>
      </c>
      <c r="T328" t="str">
        <f t="shared" si="25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6">
        <f t="shared" si="26"/>
        <v>160.47058823529412</v>
      </c>
      <c r="N329" t="b">
        <v>1</v>
      </c>
      <c r="O329" t="s">
        <v>8269</v>
      </c>
      <c r="P329" s="8">
        <f t="shared" si="27"/>
        <v>1.3640000000000001</v>
      </c>
      <c r="Q329" s="12">
        <f t="shared" si="28"/>
        <v>42058.235289351855</v>
      </c>
      <c r="R329" s="12">
        <f>(((I329/60)/60)/24)+DATE(1970,1,1)</f>
        <v>42085.333333333328</v>
      </c>
      <c r="S329" t="str">
        <f t="shared" si="29"/>
        <v>film &amp; video</v>
      </c>
      <c r="T329" t="str">
        <f t="shared" si="25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6">
        <f t="shared" si="26"/>
        <v>156.04578313253012</v>
      </c>
      <c r="N330" t="b">
        <v>1</v>
      </c>
      <c r="O330" t="s">
        <v>8269</v>
      </c>
      <c r="P330" s="8">
        <f t="shared" si="27"/>
        <v>1.036144</v>
      </c>
      <c r="Q330" s="12">
        <f t="shared" si="28"/>
        <v>42278.946620370371</v>
      </c>
      <c r="R330" s="12">
        <f>(((I330/60)/60)/24)+DATE(1970,1,1)</f>
        <v>42309.166666666672</v>
      </c>
      <c r="S330" t="str">
        <f t="shared" si="29"/>
        <v>film &amp; video</v>
      </c>
      <c r="T330" t="str">
        <f t="shared" si="25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6">
        <f t="shared" si="26"/>
        <v>63.17365269461078</v>
      </c>
      <c r="N331" t="b">
        <v>1</v>
      </c>
      <c r="O331" t="s">
        <v>8269</v>
      </c>
      <c r="P331" s="8">
        <f t="shared" si="27"/>
        <v>1.0549999999999999</v>
      </c>
      <c r="Q331" s="12">
        <f t="shared" si="28"/>
        <v>42291.46674768519</v>
      </c>
      <c r="R331" s="12">
        <f>(((I331/60)/60)/24)+DATE(1970,1,1)</f>
        <v>42315.166666666672</v>
      </c>
      <c r="S331" t="str">
        <f t="shared" si="29"/>
        <v>film &amp; video</v>
      </c>
      <c r="T331" t="str">
        <f t="shared" si="25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6">
        <f t="shared" si="26"/>
        <v>104.82352941176471</v>
      </c>
      <c r="N332" t="b">
        <v>1</v>
      </c>
      <c r="O332" t="s">
        <v>8269</v>
      </c>
      <c r="P332" s="8">
        <f t="shared" si="27"/>
        <v>1.0182857142857142</v>
      </c>
      <c r="Q332" s="12">
        <f t="shared" si="28"/>
        <v>41379.515775462962</v>
      </c>
      <c r="R332" s="12">
        <f>(((I332/60)/60)/24)+DATE(1970,1,1)</f>
        <v>41411.165972222225</v>
      </c>
      <c r="S332" t="str">
        <f t="shared" si="29"/>
        <v>film &amp; video</v>
      </c>
      <c r="T332" t="str">
        <f t="shared" si="25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6">
        <f t="shared" si="26"/>
        <v>97.356164383561648</v>
      </c>
      <c r="N333" t="b">
        <v>1</v>
      </c>
      <c r="O333" t="s">
        <v>8269</v>
      </c>
      <c r="P333" s="8">
        <f t="shared" si="27"/>
        <v>1.0660499999999999</v>
      </c>
      <c r="Q333" s="12">
        <f t="shared" si="28"/>
        <v>42507.581412037034</v>
      </c>
      <c r="R333" s="12">
        <f>(((I333/60)/60)/24)+DATE(1970,1,1)</f>
        <v>42538.581412037034</v>
      </c>
      <c r="S333" t="str">
        <f t="shared" si="29"/>
        <v>film &amp; video</v>
      </c>
      <c r="T333" t="str">
        <f t="shared" si="25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6">
        <f t="shared" si="26"/>
        <v>203.63063063063063</v>
      </c>
      <c r="N334" t="b">
        <v>1</v>
      </c>
      <c r="O334" t="s">
        <v>8269</v>
      </c>
      <c r="P334" s="8">
        <f t="shared" si="27"/>
        <v>1.13015</v>
      </c>
      <c r="Q334" s="12">
        <f t="shared" si="28"/>
        <v>42263.680289351847</v>
      </c>
      <c r="R334" s="12">
        <f>(((I334/60)/60)/24)+DATE(1970,1,1)</f>
        <v>42305.333333333328</v>
      </c>
      <c r="S334" t="str">
        <f t="shared" si="29"/>
        <v>film &amp; video</v>
      </c>
      <c r="T334" t="str">
        <f t="shared" si="25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6">
        <f t="shared" si="26"/>
        <v>188.31203007518798</v>
      </c>
      <c r="N335" t="b">
        <v>1</v>
      </c>
      <c r="O335" t="s">
        <v>8269</v>
      </c>
      <c r="P335" s="8">
        <f t="shared" si="27"/>
        <v>1.252275</v>
      </c>
      <c r="Q335" s="12">
        <f t="shared" si="28"/>
        <v>42437.636469907404</v>
      </c>
      <c r="R335" s="12">
        <f>(((I335/60)/60)/24)+DATE(1970,1,1)</f>
        <v>42467.59480324074</v>
      </c>
      <c r="S335" t="str">
        <f t="shared" si="29"/>
        <v>film &amp; video</v>
      </c>
      <c r="T335" t="str">
        <f t="shared" si="25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6">
        <f t="shared" si="26"/>
        <v>146.65217391304347</v>
      </c>
      <c r="N336" t="b">
        <v>1</v>
      </c>
      <c r="O336" t="s">
        <v>8269</v>
      </c>
      <c r="P336" s="8">
        <f t="shared" si="27"/>
        <v>1.0119</v>
      </c>
      <c r="Q336" s="12">
        <f t="shared" si="28"/>
        <v>42101.682372685187</v>
      </c>
      <c r="R336" s="12">
        <f>(((I336/60)/60)/24)+DATE(1970,1,1)</f>
        <v>42139.791666666672</v>
      </c>
      <c r="S336" t="str">
        <f t="shared" si="29"/>
        <v>film &amp; video</v>
      </c>
      <c r="T336" t="str">
        <f t="shared" si="25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6">
        <f t="shared" si="26"/>
        <v>109.1875</v>
      </c>
      <c r="N337" t="b">
        <v>1</v>
      </c>
      <c r="O337" t="s">
        <v>8269</v>
      </c>
      <c r="P337" s="8">
        <f t="shared" si="27"/>
        <v>1.0276470588235294</v>
      </c>
      <c r="Q337" s="12">
        <f t="shared" si="28"/>
        <v>42101.737442129626</v>
      </c>
      <c r="R337" s="12">
        <f>(((I337/60)/60)/24)+DATE(1970,1,1)</f>
        <v>42132.916666666672</v>
      </c>
      <c r="S337" t="str">
        <f t="shared" si="29"/>
        <v>film &amp; video</v>
      </c>
      <c r="T337" t="str">
        <f t="shared" si="25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6">
        <f t="shared" si="26"/>
        <v>59.249046653144013</v>
      </c>
      <c r="N338" t="b">
        <v>1</v>
      </c>
      <c r="O338" t="s">
        <v>8269</v>
      </c>
      <c r="P338" s="8">
        <f t="shared" si="27"/>
        <v>1.1683911999999999</v>
      </c>
      <c r="Q338" s="12">
        <f t="shared" si="28"/>
        <v>42291.596273148149</v>
      </c>
      <c r="R338" s="12">
        <f>(((I338/60)/60)/24)+DATE(1970,1,1)</f>
        <v>42321.637939814813</v>
      </c>
      <c r="S338" t="str">
        <f t="shared" si="29"/>
        <v>film &amp; video</v>
      </c>
      <c r="T338" t="str">
        <f t="shared" si="25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6">
        <f t="shared" si="26"/>
        <v>97.904838709677421</v>
      </c>
      <c r="N339" t="b">
        <v>1</v>
      </c>
      <c r="O339" t="s">
        <v>8269</v>
      </c>
      <c r="P339" s="8">
        <f t="shared" si="27"/>
        <v>1.0116833333333335</v>
      </c>
      <c r="Q339" s="12">
        <f t="shared" si="28"/>
        <v>42047.128564814819</v>
      </c>
      <c r="R339" s="12">
        <f>(((I339/60)/60)/24)+DATE(1970,1,1)</f>
        <v>42077.086898148147</v>
      </c>
      <c r="S339" t="str">
        <f t="shared" si="29"/>
        <v>film &amp; video</v>
      </c>
      <c r="T339" t="str">
        <f t="shared" si="25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6">
        <f t="shared" si="26"/>
        <v>70.000169491525426</v>
      </c>
      <c r="N340" t="b">
        <v>1</v>
      </c>
      <c r="O340" t="s">
        <v>8269</v>
      </c>
      <c r="P340" s="8">
        <f t="shared" si="27"/>
        <v>1.1013360000000001</v>
      </c>
      <c r="Q340" s="12">
        <f t="shared" si="28"/>
        <v>42559.755671296298</v>
      </c>
      <c r="R340" s="12">
        <f>(((I340/60)/60)/24)+DATE(1970,1,1)</f>
        <v>42616.041666666672</v>
      </c>
      <c r="S340" t="str">
        <f t="shared" si="29"/>
        <v>film &amp; video</v>
      </c>
      <c r="T340" t="str">
        <f t="shared" si="25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6">
        <f t="shared" si="26"/>
        <v>72.865168539325836</v>
      </c>
      <c r="N341" t="b">
        <v>1</v>
      </c>
      <c r="O341" t="s">
        <v>8269</v>
      </c>
      <c r="P341" s="8">
        <f t="shared" si="27"/>
        <v>1.0808333333333333</v>
      </c>
      <c r="Q341" s="12">
        <f t="shared" si="28"/>
        <v>42093.760046296295</v>
      </c>
      <c r="R341" s="12">
        <f>(((I341/60)/60)/24)+DATE(1970,1,1)</f>
        <v>42123.760046296295</v>
      </c>
      <c r="S341" t="str">
        <f t="shared" si="29"/>
        <v>film &amp; video</v>
      </c>
      <c r="T341" t="str">
        <f t="shared" si="25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6">
        <f t="shared" si="26"/>
        <v>146.34782608695653</v>
      </c>
      <c r="N342" t="b">
        <v>1</v>
      </c>
      <c r="O342" t="s">
        <v>8269</v>
      </c>
      <c r="P342" s="8">
        <f t="shared" si="27"/>
        <v>1.2502285714285715</v>
      </c>
      <c r="Q342" s="12">
        <f t="shared" si="28"/>
        <v>42772.669062500005</v>
      </c>
      <c r="R342" s="12">
        <f>(((I342/60)/60)/24)+DATE(1970,1,1)</f>
        <v>42802.875</v>
      </c>
      <c r="S342" t="str">
        <f t="shared" si="29"/>
        <v>film &amp; video</v>
      </c>
      <c r="T342" t="str">
        <f t="shared" si="25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6">
        <f t="shared" si="26"/>
        <v>67.909090909090907</v>
      </c>
      <c r="N343" t="b">
        <v>1</v>
      </c>
      <c r="O343" t="s">
        <v>8269</v>
      </c>
      <c r="P343" s="8">
        <f t="shared" si="27"/>
        <v>1.0671428571428572</v>
      </c>
      <c r="Q343" s="12">
        <f t="shared" si="28"/>
        <v>41894.879606481481</v>
      </c>
      <c r="R343" s="12">
        <f>(((I343/60)/60)/24)+DATE(1970,1,1)</f>
        <v>41913.165972222225</v>
      </c>
      <c r="S343" t="str">
        <f t="shared" si="29"/>
        <v>film &amp; video</v>
      </c>
      <c r="T343" t="str">
        <f t="shared" si="25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6">
        <f t="shared" si="26"/>
        <v>169.85083076923075</v>
      </c>
      <c r="N344" t="b">
        <v>1</v>
      </c>
      <c r="O344" t="s">
        <v>8269</v>
      </c>
      <c r="P344" s="8">
        <f t="shared" si="27"/>
        <v>1.0036639999999999</v>
      </c>
      <c r="Q344" s="12">
        <f t="shared" si="28"/>
        <v>42459.780844907407</v>
      </c>
      <c r="R344" s="12">
        <f>(((I344/60)/60)/24)+DATE(1970,1,1)</f>
        <v>42489.780844907407</v>
      </c>
      <c r="S344" t="str">
        <f t="shared" si="29"/>
        <v>film &amp; video</v>
      </c>
      <c r="T344" t="str">
        <f t="shared" si="25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6">
        <f t="shared" si="26"/>
        <v>58.413339694656486</v>
      </c>
      <c r="N345" t="b">
        <v>1</v>
      </c>
      <c r="O345" t="s">
        <v>8269</v>
      </c>
      <c r="P345" s="8">
        <f t="shared" si="27"/>
        <v>1.0202863333333334</v>
      </c>
      <c r="Q345" s="12">
        <f t="shared" si="28"/>
        <v>41926.73778935185</v>
      </c>
      <c r="R345" s="12">
        <f>(((I345/60)/60)/24)+DATE(1970,1,1)</f>
        <v>41957.125</v>
      </c>
      <c r="S345" t="str">
        <f t="shared" si="29"/>
        <v>film &amp; video</v>
      </c>
      <c r="T345" t="str">
        <f t="shared" si="25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6">
        <f t="shared" si="26"/>
        <v>119.99298245614035</v>
      </c>
      <c r="N346" t="b">
        <v>1</v>
      </c>
      <c r="O346" t="s">
        <v>8269</v>
      </c>
      <c r="P346" s="8">
        <f t="shared" si="27"/>
        <v>1.0208358208955224</v>
      </c>
      <c r="Q346" s="12">
        <f t="shared" si="28"/>
        <v>42111.970995370371</v>
      </c>
      <c r="R346" s="12">
        <f>(((I346/60)/60)/24)+DATE(1970,1,1)</f>
        <v>42156.097222222219</v>
      </c>
      <c r="S346" t="str">
        <f t="shared" si="29"/>
        <v>film &amp; video</v>
      </c>
      <c r="T346" t="str">
        <f t="shared" si="25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6">
        <f t="shared" si="26"/>
        <v>99.860335195530723</v>
      </c>
      <c r="N347" t="b">
        <v>1</v>
      </c>
      <c r="O347" t="s">
        <v>8269</v>
      </c>
      <c r="P347" s="8">
        <f t="shared" si="27"/>
        <v>1.2327586206896552</v>
      </c>
      <c r="Q347" s="12">
        <f t="shared" si="28"/>
        <v>42114.944328703699</v>
      </c>
      <c r="R347" s="12">
        <f>(((I347/60)/60)/24)+DATE(1970,1,1)</f>
        <v>42144.944328703699</v>
      </c>
      <c r="S347" t="str">
        <f t="shared" si="29"/>
        <v>film &amp; video</v>
      </c>
      <c r="T347" t="str">
        <f t="shared" si="25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6">
        <f t="shared" si="26"/>
        <v>90.579148936170213</v>
      </c>
      <c r="N348" t="b">
        <v>1</v>
      </c>
      <c r="O348" t="s">
        <v>8269</v>
      </c>
      <c r="P348" s="8">
        <f t="shared" si="27"/>
        <v>1.7028880000000002</v>
      </c>
      <c r="Q348" s="12">
        <f t="shared" si="28"/>
        <v>42261.500243055561</v>
      </c>
      <c r="R348" s="12">
        <f>(((I348/60)/60)/24)+DATE(1970,1,1)</f>
        <v>42291.500243055561</v>
      </c>
      <c r="S348" t="str">
        <f t="shared" si="29"/>
        <v>film &amp; video</v>
      </c>
      <c r="T348" t="str">
        <f t="shared" si="25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6">
        <f t="shared" si="26"/>
        <v>117.77361477572559</v>
      </c>
      <c r="N349" t="b">
        <v>1</v>
      </c>
      <c r="O349" t="s">
        <v>8269</v>
      </c>
      <c r="P349" s="8">
        <f t="shared" si="27"/>
        <v>1.1159049999999999</v>
      </c>
      <c r="Q349" s="12">
        <f t="shared" si="28"/>
        <v>42292.495474537034</v>
      </c>
      <c r="R349" s="12">
        <f>(((I349/60)/60)/24)+DATE(1970,1,1)</f>
        <v>42322.537141203706</v>
      </c>
      <c r="S349" t="str">
        <f t="shared" si="29"/>
        <v>film &amp; video</v>
      </c>
      <c r="T349" t="str">
        <f t="shared" si="25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6">
        <f t="shared" si="26"/>
        <v>86.554621848739501</v>
      </c>
      <c r="N350" t="b">
        <v>1</v>
      </c>
      <c r="O350" t="s">
        <v>8269</v>
      </c>
      <c r="P350" s="8">
        <f t="shared" si="27"/>
        <v>1.03</v>
      </c>
      <c r="Q350" s="12">
        <f t="shared" si="28"/>
        <v>42207.58699074074</v>
      </c>
      <c r="R350" s="12">
        <f>(((I350/60)/60)/24)+DATE(1970,1,1)</f>
        <v>42237.58699074074</v>
      </c>
      <c r="S350" t="str">
        <f t="shared" si="29"/>
        <v>film &amp; video</v>
      </c>
      <c r="T350" t="str">
        <f t="shared" si="25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6">
        <f t="shared" si="26"/>
        <v>71.899281437125751</v>
      </c>
      <c r="N351" t="b">
        <v>1</v>
      </c>
      <c r="O351" t="s">
        <v>8269</v>
      </c>
      <c r="P351" s="8">
        <f t="shared" si="27"/>
        <v>1.0663570159857905</v>
      </c>
      <c r="Q351" s="12">
        <f t="shared" si="28"/>
        <v>42760.498935185184</v>
      </c>
      <c r="R351" s="12">
        <f>(((I351/60)/60)/24)+DATE(1970,1,1)</f>
        <v>42790.498935185184</v>
      </c>
      <c r="S351" t="str">
        <f t="shared" si="29"/>
        <v>film &amp; video</v>
      </c>
      <c r="T351" t="str">
        <f t="shared" si="25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6">
        <f t="shared" si="26"/>
        <v>129.81900452488688</v>
      </c>
      <c r="N352" t="b">
        <v>1</v>
      </c>
      <c r="O352" t="s">
        <v>8269</v>
      </c>
      <c r="P352" s="8">
        <f t="shared" si="27"/>
        <v>1.1476</v>
      </c>
      <c r="Q352" s="12">
        <f t="shared" si="28"/>
        <v>42586.066076388888</v>
      </c>
      <c r="R352" s="12">
        <f>(((I352/60)/60)/24)+DATE(1970,1,1)</f>
        <v>42624.165972222225</v>
      </c>
      <c r="S352" t="str">
        <f t="shared" si="29"/>
        <v>film &amp; video</v>
      </c>
      <c r="T352" t="str">
        <f t="shared" si="25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6">
        <f t="shared" si="26"/>
        <v>44.912863070539416</v>
      </c>
      <c r="N353" t="b">
        <v>1</v>
      </c>
      <c r="O353" t="s">
        <v>8269</v>
      </c>
      <c r="P353" s="8">
        <f t="shared" si="27"/>
        <v>1.2734117647058822</v>
      </c>
      <c r="Q353" s="12">
        <f t="shared" si="28"/>
        <v>42427.964745370366</v>
      </c>
      <c r="R353" s="12">
        <f>(((I353/60)/60)/24)+DATE(1970,1,1)</f>
        <v>42467.923078703709</v>
      </c>
      <c r="S353" t="str">
        <f t="shared" si="29"/>
        <v>film &amp; video</v>
      </c>
      <c r="T353" t="str">
        <f t="shared" si="25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6">
        <f t="shared" si="26"/>
        <v>40.755244755244753</v>
      </c>
      <c r="N354" t="b">
        <v>1</v>
      </c>
      <c r="O354" t="s">
        <v>8269</v>
      </c>
      <c r="P354" s="8">
        <f t="shared" si="27"/>
        <v>1.1656</v>
      </c>
      <c r="Q354" s="12">
        <f t="shared" si="28"/>
        <v>41890.167453703703</v>
      </c>
      <c r="R354" s="12">
        <f>(((I354/60)/60)/24)+DATE(1970,1,1)</f>
        <v>41920.167453703703</v>
      </c>
      <c r="S354" t="str">
        <f t="shared" si="29"/>
        <v>film &amp; video</v>
      </c>
      <c r="T354" t="str">
        <f t="shared" si="25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6">
        <f t="shared" si="26"/>
        <v>103.52394779771615</v>
      </c>
      <c r="N355" t="b">
        <v>1</v>
      </c>
      <c r="O355" t="s">
        <v>8269</v>
      </c>
      <c r="P355" s="8">
        <f t="shared" si="27"/>
        <v>1.0861819426615318</v>
      </c>
      <c r="Q355" s="12">
        <f t="shared" si="28"/>
        <v>42297.791886574079</v>
      </c>
      <c r="R355" s="12">
        <f>(((I355/60)/60)/24)+DATE(1970,1,1)</f>
        <v>42327.833553240736</v>
      </c>
      <c r="S355" t="str">
        <f t="shared" si="29"/>
        <v>film &amp; video</v>
      </c>
      <c r="T355" t="str">
        <f t="shared" si="25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6">
        <f t="shared" si="26"/>
        <v>125.44827586206897</v>
      </c>
      <c r="N356" t="b">
        <v>1</v>
      </c>
      <c r="O356" t="s">
        <v>8269</v>
      </c>
      <c r="P356" s="8">
        <f t="shared" si="27"/>
        <v>1.0394285714285714</v>
      </c>
      <c r="Q356" s="12">
        <f t="shared" si="28"/>
        <v>42438.827789351853</v>
      </c>
      <c r="R356" s="12">
        <f>(((I356/60)/60)/24)+DATE(1970,1,1)</f>
        <v>42468.786122685182</v>
      </c>
      <c r="S356" t="str">
        <f t="shared" si="29"/>
        <v>film &amp; video</v>
      </c>
      <c r="T356" t="str">
        <f t="shared" si="25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6">
        <f t="shared" si="26"/>
        <v>246.60606060606059</v>
      </c>
      <c r="N357" t="b">
        <v>1</v>
      </c>
      <c r="O357" t="s">
        <v>8269</v>
      </c>
      <c r="P357" s="8">
        <f t="shared" si="27"/>
        <v>1.1625714285714286</v>
      </c>
      <c r="Q357" s="12">
        <f t="shared" si="28"/>
        <v>41943.293912037036</v>
      </c>
      <c r="R357" s="12">
        <f>(((I357/60)/60)/24)+DATE(1970,1,1)</f>
        <v>41974.3355787037</v>
      </c>
      <c r="S357" t="str">
        <f t="shared" si="29"/>
        <v>film &amp; video</v>
      </c>
      <c r="T357" t="str">
        <f t="shared" si="25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6">
        <f t="shared" si="26"/>
        <v>79.401340206185566</v>
      </c>
      <c r="N358" t="b">
        <v>1</v>
      </c>
      <c r="O358" t="s">
        <v>8269</v>
      </c>
      <c r="P358" s="8">
        <f t="shared" si="27"/>
        <v>1.0269239999999999</v>
      </c>
      <c r="Q358" s="12">
        <f t="shared" si="28"/>
        <v>42415.803159722222</v>
      </c>
      <c r="R358" s="12">
        <f>(((I358/60)/60)/24)+DATE(1970,1,1)</f>
        <v>42445.761493055557</v>
      </c>
      <c r="S358" t="str">
        <f t="shared" si="29"/>
        <v>film &amp; video</v>
      </c>
      <c r="T358" t="str">
        <f t="shared" si="25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6">
        <f t="shared" si="26"/>
        <v>86.138613861386133</v>
      </c>
      <c r="N359" t="b">
        <v>1</v>
      </c>
      <c r="O359" t="s">
        <v>8269</v>
      </c>
      <c r="P359" s="8">
        <f t="shared" si="27"/>
        <v>1.74</v>
      </c>
      <c r="Q359" s="12">
        <f t="shared" si="28"/>
        <v>42078.222187499996</v>
      </c>
      <c r="R359" s="12">
        <f>(((I359/60)/60)/24)+DATE(1970,1,1)</f>
        <v>42118.222187499996</v>
      </c>
      <c r="S359" t="str">
        <f t="shared" si="29"/>
        <v>film &amp; video</v>
      </c>
      <c r="T359" t="str">
        <f t="shared" si="25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6">
        <f t="shared" si="26"/>
        <v>193.04868913857678</v>
      </c>
      <c r="N360" t="b">
        <v>1</v>
      </c>
      <c r="O360" t="s">
        <v>8269</v>
      </c>
      <c r="P360" s="8">
        <f t="shared" si="27"/>
        <v>1.03088</v>
      </c>
      <c r="Q360" s="12">
        <f t="shared" si="28"/>
        <v>42507.860196759255</v>
      </c>
      <c r="R360" s="12">
        <f>(((I360/60)/60)/24)+DATE(1970,1,1)</f>
        <v>42536.625</v>
      </c>
      <c r="S360" t="str">
        <f t="shared" si="29"/>
        <v>film &amp; video</v>
      </c>
      <c r="T360" t="str">
        <f t="shared" si="25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6">
        <f t="shared" si="26"/>
        <v>84.023178807947019</v>
      </c>
      <c r="N361" t="b">
        <v>1</v>
      </c>
      <c r="O361" t="s">
        <v>8269</v>
      </c>
      <c r="P361" s="8">
        <f t="shared" si="27"/>
        <v>1.0485537190082646</v>
      </c>
      <c r="Q361" s="12">
        <f t="shared" si="28"/>
        <v>41935.070486111108</v>
      </c>
      <c r="R361" s="12">
        <f>(((I361/60)/60)/24)+DATE(1970,1,1)</f>
        <v>41957.216666666667</v>
      </c>
      <c r="S361" t="str">
        <f t="shared" si="29"/>
        <v>film &amp; video</v>
      </c>
      <c r="T361" t="str">
        <f t="shared" si="25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6">
        <f t="shared" si="26"/>
        <v>139.82758620689654</v>
      </c>
      <c r="N362" t="b">
        <v>1</v>
      </c>
      <c r="O362" t="s">
        <v>8269</v>
      </c>
      <c r="P362" s="8">
        <f t="shared" si="27"/>
        <v>1.0137499999999999</v>
      </c>
      <c r="Q362" s="12">
        <f t="shared" si="28"/>
        <v>42163.897916666669</v>
      </c>
      <c r="R362" s="12">
        <f>(((I362/60)/60)/24)+DATE(1970,1,1)</f>
        <v>42208.132638888885</v>
      </c>
      <c r="S362" t="str">
        <f t="shared" si="29"/>
        <v>film &amp; video</v>
      </c>
      <c r="T362" t="str">
        <f t="shared" si="25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6">
        <f t="shared" si="26"/>
        <v>109.82189265536722</v>
      </c>
      <c r="N363" t="b">
        <v>1</v>
      </c>
      <c r="O363" t="s">
        <v>8269</v>
      </c>
      <c r="P363" s="8">
        <f t="shared" si="27"/>
        <v>1.1107699999999998</v>
      </c>
      <c r="Q363" s="12">
        <f t="shared" si="28"/>
        <v>41936.001226851848</v>
      </c>
      <c r="R363" s="12">
        <f>(((I363/60)/60)/24)+DATE(1970,1,1)</f>
        <v>41966.042893518519</v>
      </c>
      <c r="S363" t="str">
        <f t="shared" si="29"/>
        <v>film &amp; video</v>
      </c>
      <c r="T363" t="str">
        <f t="shared" si="25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6">
        <f t="shared" si="26"/>
        <v>139.53488372093022</v>
      </c>
      <c r="N364" t="b">
        <v>1</v>
      </c>
      <c r="O364" t="s">
        <v>8269</v>
      </c>
      <c r="P364" s="8">
        <f t="shared" si="27"/>
        <v>1.2415933781686497</v>
      </c>
      <c r="Q364" s="12">
        <f t="shared" si="28"/>
        <v>41837.210543981484</v>
      </c>
      <c r="R364" s="12">
        <f>(((I364/60)/60)/24)+DATE(1970,1,1)</f>
        <v>41859</v>
      </c>
      <c r="S364" t="str">
        <f t="shared" si="29"/>
        <v>film &amp; video</v>
      </c>
      <c r="T364" t="str">
        <f t="shared" si="25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6">
        <f t="shared" si="26"/>
        <v>347.84615384615387</v>
      </c>
      <c r="N365" t="b">
        <v>1</v>
      </c>
      <c r="O365" t="s">
        <v>8269</v>
      </c>
      <c r="P365" s="8">
        <f t="shared" si="27"/>
        <v>1.0133333333333334</v>
      </c>
      <c r="Q365" s="12">
        <f t="shared" si="28"/>
        <v>40255.744629629626</v>
      </c>
      <c r="R365" s="12">
        <f>(((I365/60)/60)/24)+DATE(1970,1,1)</f>
        <v>40300.806944444441</v>
      </c>
      <c r="S365" t="str">
        <f t="shared" si="29"/>
        <v>film &amp; video</v>
      </c>
      <c r="T365" t="str">
        <f t="shared" si="25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6">
        <f t="shared" si="26"/>
        <v>68.24159292035398</v>
      </c>
      <c r="N366" t="b">
        <v>1</v>
      </c>
      <c r="O366" t="s">
        <v>8269</v>
      </c>
      <c r="P366" s="8">
        <f t="shared" si="27"/>
        <v>1.1016142857142857</v>
      </c>
      <c r="Q366" s="12">
        <f t="shared" si="28"/>
        <v>41780.859629629631</v>
      </c>
      <c r="R366" s="12">
        <f>(((I366/60)/60)/24)+DATE(1970,1,1)</f>
        <v>41811.165972222225</v>
      </c>
      <c r="S366" t="str">
        <f t="shared" si="29"/>
        <v>film &amp; video</v>
      </c>
      <c r="T366" t="str">
        <f t="shared" si="25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6">
        <f t="shared" si="26"/>
        <v>239.93846153846152</v>
      </c>
      <c r="N367" t="b">
        <v>1</v>
      </c>
      <c r="O367" t="s">
        <v>8269</v>
      </c>
      <c r="P367" s="8">
        <f t="shared" si="27"/>
        <v>1.0397333333333334</v>
      </c>
      <c r="Q367" s="12">
        <f t="shared" si="28"/>
        <v>41668.606469907405</v>
      </c>
      <c r="R367" s="12">
        <f>(((I367/60)/60)/24)+DATE(1970,1,1)</f>
        <v>41698.606469907405</v>
      </c>
      <c r="S367" t="str">
        <f t="shared" si="29"/>
        <v>film &amp; video</v>
      </c>
      <c r="T367" t="str">
        <f t="shared" si="25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6">
        <f t="shared" si="26"/>
        <v>287.31343283582089</v>
      </c>
      <c r="N368" t="b">
        <v>1</v>
      </c>
      <c r="O368" t="s">
        <v>8269</v>
      </c>
      <c r="P368" s="8">
        <f t="shared" si="27"/>
        <v>1.013157894736842</v>
      </c>
      <c r="Q368" s="12">
        <f t="shared" si="28"/>
        <v>41019.793032407404</v>
      </c>
      <c r="R368" s="12">
        <f>(((I368/60)/60)/24)+DATE(1970,1,1)</f>
        <v>41049.793032407404</v>
      </c>
      <c r="S368" t="str">
        <f t="shared" si="29"/>
        <v>film &amp; video</v>
      </c>
      <c r="T368" t="str">
        <f t="shared" si="25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6">
        <f t="shared" si="26"/>
        <v>86.84882352941176</v>
      </c>
      <c r="N369" t="b">
        <v>1</v>
      </c>
      <c r="O369" t="s">
        <v>8269</v>
      </c>
      <c r="P369" s="8">
        <f t="shared" si="27"/>
        <v>1.033501</v>
      </c>
      <c r="Q369" s="12">
        <f t="shared" si="28"/>
        <v>41355.577291666668</v>
      </c>
      <c r="R369" s="12">
        <f>(((I369/60)/60)/24)+DATE(1970,1,1)</f>
        <v>41395.207638888889</v>
      </c>
      <c r="S369" t="str">
        <f t="shared" si="29"/>
        <v>film &amp; video</v>
      </c>
      <c r="T369" t="str">
        <f t="shared" si="25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6">
        <f t="shared" si="26"/>
        <v>81.84905660377359</v>
      </c>
      <c r="N370" t="b">
        <v>1</v>
      </c>
      <c r="O370" t="s">
        <v>8269</v>
      </c>
      <c r="P370" s="8">
        <f t="shared" si="27"/>
        <v>1.04112</v>
      </c>
      <c r="Q370" s="12">
        <f t="shared" si="28"/>
        <v>42043.605578703704</v>
      </c>
      <c r="R370" s="12">
        <f>(((I370/60)/60)/24)+DATE(1970,1,1)</f>
        <v>42078.563912037032</v>
      </c>
      <c r="S370" t="str">
        <f t="shared" si="29"/>
        <v>film &amp; video</v>
      </c>
      <c r="T370" t="str">
        <f t="shared" si="25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6">
        <f t="shared" si="26"/>
        <v>42.874970059880241</v>
      </c>
      <c r="N371" t="b">
        <v>1</v>
      </c>
      <c r="O371" t="s">
        <v>8269</v>
      </c>
      <c r="P371" s="8">
        <f t="shared" si="27"/>
        <v>1.1015569230769231</v>
      </c>
      <c r="Q371" s="12">
        <f t="shared" si="28"/>
        <v>40893.551724537036</v>
      </c>
      <c r="R371" s="12">
        <f>(((I371/60)/60)/24)+DATE(1970,1,1)</f>
        <v>40923.551724537036</v>
      </c>
      <c r="S371" t="str">
        <f t="shared" si="29"/>
        <v>film &amp; video</v>
      </c>
      <c r="T371" t="str">
        <f t="shared" si="25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6">
        <f t="shared" si="26"/>
        <v>709.41860465116281</v>
      </c>
      <c r="N372" t="b">
        <v>1</v>
      </c>
      <c r="O372" t="s">
        <v>8269</v>
      </c>
      <c r="P372" s="8">
        <f t="shared" si="27"/>
        <v>1.2202</v>
      </c>
      <c r="Q372" s="12">
        <f t="shared" si="28"/>
        <v>42711.795138888891</v>
      </c>
      <c r="R372" s="12">
        <f>(((I372/60)/60)/24)+DATE(1970,1,1)</f>
        <v>42741.795138888891</v>
      </c>
      <c r="S372" t="str">
        <f t="shared" si="29"/>
        <v>film &amp; video</v>
      </c>
      <c r="T372" t="str">
        <f t="shared" si="25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6">
        <f t="shared" si="26"/>
        <v>161.25517890772127</v>
      </c>
      <c r="N373" t="b">
        <v>1</v>
      </c>
      <c r="O373" t="s">
        <v>8269</v>
      </c>
      <c r="P373" s="8">
        <f t="shared" si="27"/>
        <v>1.1416866666666667</v>
      </c>
      <c r="Q373" s="12">
        <f t="shared" si="28"/>
        <v>41261.767812500002</v>
      </c>
      <c r="R373" s="12">
        <f>(((I373/60)/60)/24)+DATE(1970,1,1)</f>
        <v>41306.767812500002</v>
      </c>
      <c r="S373" t="str">
        <f t="shared" si="29"/>
        <v>film &amp; video</v>
      </c>
      <c r="T373" t="str">
        <f t="shared" si="25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6">
        <f t="shared" si="26"/>
        <v>41.777777777777779</v>
      </c>
      <c r="N374" t="b">
        <v>1</v>
      </c>
      <c r="O374" t="s">
        <v>8269</v>
      </c>
      <c r="P374" s="8">
        <f t="shared" si="27"/>
        <v>1.2533333333333334</v>
      </c>
      <c r="Q374" s="12">
        <f t="shared" si="28"/>
        <v>42425.576898148152</v>
      </c>
      <c r="R374" s="12">
        <f>(((I374/60)/60)/24)+DATE(1970,1,1)</f>
        <v>42465.666666666672</v>
      </c>
      <c r="S374" t="str">
        <f t="shared" si="29"/>
        <v>film &amp; video</v>
      </c>
      <c r="T374" t="str">
        <f t="shared" si="25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6">
        <f t="shared" si="26"/>
        <v>89.887640449438209</v>
      </c>
      <c r="N375" t="b">
        <v>1</v>
      </c>
      <c r="O375" t="s">
        <v>8269</v>
      </c>
      <c r="P375" s="8">
        <f t="shared" si="27"/>
        <v>1.0666666666666667</v>
      </c>
      <c r="Q375" s="12">
        <f t="shared" si="28"/>
        <v>41078.91201388889</v>
      </c>
      <c r="R375" s="12">
        <f>(((I375/60)/60)/24)+DATE(1970,1,1)</f>
        <v>41108.91201388889</v>
      </c>
      <c r="S375" t="str">
        <f t="shared" si="29"/>
        <v>film &amp; video</v>
      </c>
      <c r="T375" t="str">
        <f t="shared" si="25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6">
        <f t="shared" si="26"/>
        <v>45.051724137931032</v>
      </c>
      <c r="N376" t="b">
        <v>1</v>
      </c>
      <c r="O376" t="s">
        <v>8269</v>
      </c>
      <c r="P376" s="8">
        <f t="shared" si="27"/>
        <v>1.3065</v>
      </c>
      <c r="Q376" s="12">
        <f t="shared" si="28"/>
        <v>40757.889247685183</v>
      </c>
      <c r="R376" s="12">
        <f>(((I376/60)/60)/24)+DATE(1970,1,1)</f>
        <v>40802.889247685183</v>
      </c>
      <c r="S376" t="str">
        <f t="shared" si="29"/>
        <v>film &amp; video</v>
      </c>
      <c r="T376" t="str">
        <f t="shared" si="25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6">
        <f t="shared" si="26"/>
        <v>42.857142857142854</v>
      </c>
      <c r="N377" t="b">
        <v>1</v>
      </c>
      <c r="O377" t="s">
        <v>8269</v>
      </c>
      <c r="P377" s="8">
        <f t="shared" si="27"/>
        <v>1.2</v>
      </c>
      <c r="Q377" s="12">
        <f t="shared" si="28"/>
        <v>41657.985081018516</v>
      </c>
      <c r="R377" s="12">
        <f>(((I377/60)/60)/24)+DATE(1970,1,1)</f>
        <v>41699.720833333333</v>
      </c>
      <c r="S377" t="str">
        <f t="shared" si="29"/>
        <v>film &amp; video</v>
      </c>
      <c r="T377" t="str">
        <f t="shared" si="25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6">
        <f t="shared" si="26"/>
        <v>54.083333333333336</v>
      </c>
      <c r="N378" t="b">
        <v>1</v>
      </c>
      <c r="O378" t="s">
        <v>8269</v>
      </c>
      <c r="P378" s="8">
        <f t="shared" si="27"/>
        <v>1.0595918367346939</v>
      </c>
      <c r="Q378" s="12">
        <f t="shared" si="28"/>
        <v>42576.452731481477</v>
      </c>
      <c r="R378" s="12">
        <f>(((I378/60)/60)/24)+DATE(1970,1,1)</f>
        <v>42607.452731481477</v>
      </c>
      <c r="S378" t="str">
        <f t="shared" si="29"/>
        <v>film &amp; video</v>
      </c>
      <c r="T378" t="str">
        <f t="shared" si="25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6">
        <f t="shared" si="26"/>
        <v>103.21804511278195</v>
      </c>
      <c r="N379" t="b">
        <v>1</v>
      </c>
      <c r="O379" t="s">
        <v>8269</v>
      </c>
      <c r="P379" s="8">
        <f t="shared" si="27"/>
        <v>1.1439999999999999</v>
      </c>
      <c r="Q379" s="12">
        <f t="shared" si="28"/>
        <v>42292.250787037032</v>
      </c>
      <c r="R379" s="12">
        <f>(((I379/60)/60)/24)+DATE(1970,1,1)</f>
        <v>42322.292361111111</v>
      </c>
      <c r="S379" t="str">
        <f t="shared" si="29"/>
        <v>film &amp; video</v>
      </c>
      <c r="T379" t="str">
        <f t="shared" si="25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6">
        <f t="shared" si="26"/>
        <v>40.397590361445786</v>
      </c>
      <c r="N380" t="b">
        <v>1</v>
      </c>
      <c r="O380" t="s">
        <v>8269</v>
      </c>
      <c r="P380" s="8">
        <f t="shared" si="27"/>
        <v>1.1176666666666666</v>
      </c>
      <c r="Q380" s="12">
        <f t="shared" si="28"/>
        <v>42370.571851851855</v>
      </c>
      <c r="R380" s="12">
        <f>(((I380/60)/60)/24)+DATE(1970,1,1)</f>
        <v>42394.994444444441</v>
      </c>
      <c r="S380" t="str">
        <f t="shared" si="29"/>
        <v>film &amp; video</v>
      </c>
      <c r="T380" t="str">
        <f t="shared" si="25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6">
        <f t="shared" si="26"/>
        <v>116.85906040268456</v>
      </c>
      <c r="N381" t="b">
        <v>1</v>
      </c>
      <c r="O381" t="s">
        <v>8269</v>
      </c>
      <c r="P381" s="8">
        <f t="shared" si="27"/>
        <v>1.1608000000000001</v>
      </c>
      <c r="Q381" s="12">
        <f t="shared" si="28"/>
        <v>40987.688333333332</v>
      </c>
      <c r="R381" s="12">
        <f>(((I381/60)/60)/24)+DATE(1970,1,1)</f>
        <v>41032.688333333332</v>
      </c>
      <c r="S381" t="str">
        <f t="shared" si="29"/>
        <v>film &amp; video</v>
      </c>
      <c r="T381" t="str">
        <f t="shared" si="25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6">
        <f t="shared" si="26"/>
        <v>115.51020408163265</v>
      </c>
      <c r="N382" t="b">
        <v>1</v>
      </c>
      <c r="O382" t="s">
        <v>8269</v>
      </c>
      <c r="P382" s="8">
        <f t="shared" si="27"/>
        <v>1.415</v>
      </c>
      <c r="Q382" s="12">
        <f t="shared" si="28"/>
        <v>42367.719814814816</v>
      </c>
      <c r="R382" s="12">
        <f>(((I382/60)/60)/24)+DATE(1970,1,1)</f>
        <v>42392.719814814816</v>
      </c>
      <c r="S382" t="str">
        <f t="shared" si="29"/>
        <v>film &amp; video</v>
      </c>
      <c r="T382" t="str">
        <f t="shared" si="25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6">
        <f t="shared" si="26"/>
        <v>104.31274900398407</v>
      </c>
      <c r="N383" t="b">
        <v>1</v>
      </c>
      <c r="O383" t="s">
        <v>8269</v>
      </c>
      <c r="P383" s="8">
        <f t="shared" si="27"/>
        <v>1.0472999999999999</v>
      </c>
      <c r="Q383" s="12">
        <f t="shared" si="28"/>
        <v>41085.698113425926</v>
      </c>
      <c r="R383" s="12">
        <f>(((I383/60)/60)/24)+DATE(1970,1,1)</f>
        <v>41120.208333333336</v>
      </c>
      <c r="S383" t="str">
        <f t="shared" si="29"/>
        <v>film &amp; video</v>
      </c>
      <c r="T383" t="str">
        <f t="shared" si="25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6">
        <f t="shared" si="26"/>
        <v>69.772727272727266</v>
      </c>
      <c r="N384" t="b">
        <v>1</v>
      </c>
      <c r="O384" t="s">
        <v>8269</v>
      </c>
      <c r="P384" s="8">
        <f t="shared" si="27"/>
        <v>2.5583333333333331</v>
      </c>
      <c r="Q384" s="12">
        <f t="shared" si="28"/>
        <v>41144.709490740745</v>
      </c>
      <c r="R384" s="12">
        <f>(((I384/60)/60)/24)+DATE(1970,1,1)</f>
        <v>41158.709490740745</v>
      </c>
      <c r="S384" t="str">
        <f t="shared" si="29"/>
        <v>film &amp; video</v>
      </c>
      <c r="T384" t="str">
        <f t="shared" si="25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6">
        <f t="shared" si="26"/>
        <v>43.020833333333336</v>
      </c>
      <c r="N385" t="b">
        <v>1</v>
      </c>
      <c r="O385" t="s">
        <v>8269</v>
      </c>
      <c r="P385" s="8">
        <f t="shared" si="27"/>
        <v>2.0670670670670672</v>
      </c>
      <c r="Q385" s="12">
        <f t="shared" si="28"/>
        <v>41755.117581018516</v>
      </c>
      <c r="R385" s="12">
        <f>(((I385/60)/60)/24)+DATE(1970,1,1)</f>
        <v>41778.117581018516</v>
      </c>
      <c r="S385" t="str">
        <f t="shared" si="29"/>
        <v>film &amp; video</v>
      </c>
      <c r="T385" t="str">
        <f t="shared" si="25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6">
        <f t="shared" si="26"/>
        <v>58.540469973890339</v>
      </c>
      <c r="N386" t="b">
        <v>1</v>
      </c>
      <c r="O386" t="s">
        <v>8269</v>
      </c>
      <c r="P386" s="8">
        <f t="shared" si="27"/>
        <v>1.1210500000000001</v>
      </c>
      <c r="Q386" s="12">
        <f t="shared" si="28"/>
        <v>41980.781793981485</v>
      </c>
      <c r="R386" s="12">
        <f>(((I386/60)/60)/24)+DATE(1970,1,1)</f>
        <v>42010.781793981485</v>
      </c>
      <c r="S386" t="str">
        <f t="shared" si="29"/>
        <v>film &amp; video</v>
      </c>
      <c r="T386" t="str">
        <f t="shared" ref="T386:T449" si="30">RIGHT(O386,LEN(O386)-FIND("/",O386,1))</f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6">
        <f t="shared" ref="M387:M450" si="31">IFERROR(E387/L387,"")</f>
        <v>111.79535864978902</v>
      </c>
      <c r="N387" t="b">
        <v>1</v>
      </c>
      <c r="O387" t="s">
        <v>8269</v>
      </c>
      <c r="P387" s="8">
        <f t="shared" ref="P387:P450" si="32">E387/D387</f>
        <v>1.05982</v>
      </c>
      <c r="Q387" s="12">
        <f t="shared" ref="Q387:Q450" si="33">(((J387/60)/60)/24)+DATE(1970,1,1)</f>
        <v>41934.584502314814</v>
      </c>
      <c r="R387" s="12">
        <f>(((I387/60)/60)/24)+DATE(1970,1,1)</f>
        <v>41964.626168981486</v>
      </c>
      <c r="S387" t="str">
        <f t="shared" ref="S387:S450" si="34">LEFT(O387,FIND("/",O387,1)-1)</f>
        <v>film &amp; video</v>
      </c>
      <c r="T387" t="str">
        <f t="shared" si="30"/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6">
        <f t="shared" si="31"/>
        <v>46.230769230769234</v>
      </c>
      <c r="N388" t="b">
        <v>1</v>
      </c>
      <c r="O388" t="s">
        <v>8269</v>
      </c>
      <c r="P388" s="8">
        <f t="shared" si="32"/>
        <v>1.0016666666666667</v>
      </c>
      <c r="Q388" s="12">
        <f t="shared" si="33"/>
        <v>42211.951284722221</v>
      </c>
      <c r="R388" s="12">
        <f>(((I388/60)/60)/24)+DATE(1970,1,1)</f>
        <v>42226.951284722221</v>
      </c>
      <c r="S388" t="str">
        <f t="shared" si="34"/>
        <v>film &amp; video</v>
      </c>
      <c r="T388" t="str">
        <f t="shared" si="30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6">
        <f t="shared" si="31"/>
        <v>144.69039145907473</v>
      </c>
      <c r="N389" t="b">
        <v>1</v>
      </c>
      <c r="O389" t="s">
        <v>8269</v>
      </c>
      <c r="P389" s="8">
        <f t="shared" si="32"/>
        <v>2.1398947368421051</v>
      </c>
      <c r="Q389" s="12">
        <f t="shared" si="33"/>
        <v>42200.67659722222</v>
      </c>
      <c r="R389" s="12">
        <f>(((I389/60)/60)/24)+DATE(1970,1,1)</f>
        <v>42231.25</v>
      </c>
      <c r="S389" t="str">
        <f t="shared" si="34"/>
        <v>film &amp; video</v>
      </c>
      <c r="T389" t="str">
        <f t="shared" si="30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6">
        <f t="shared" si="31"/>
        <v>88.845070422535215</v>
      </c>
      <c r="N390" t="b">
        <v>1</v>
      </c>
      <c r="O390" t="s">
        <v>8269</v>
      </c>
      <c r="P390" s="8">
        <f t="shared" si="32"/>
        <v>1.2616000000000001</v>
      </c>
      <c r="Q390" s="12">
        <f t="shared" si="33"/>
        <v>42549.076157407413</v>
      </c>
      <c r="R390" s="12">
        <f>(((I390/60)/60)/24)+DATE(1970,1,1)</f>
        <v>42579.076157407413</v>
      </c>
      <c r="S390" t="str">
        <f t="shared" si="34"/>
        <v>film &amp; video</v>
      </c>
      <c r="T390" t="str">
        <f t="shared" si="30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6">
        <f t="shared" si="31"/>
        <v>81.75107284768211</v>
      </c>
      <c r="N391" t="b">
        <v>1</v>
      </c>
      <c r="O391" t="s">
        <v>8269</v>
      </c>
      <c r="P391" s="8">
        <f t="shared" si="32"/>
        <v>1.8153547058823529</v>
      </c>
      <c r="Q391" s="12">
        <f t="shared" si="33"/>
        <v>41674.063078703701</v>
      </c>
      <c r="R391" s="12">
        <f>(((I391/60)/60)/24)+DATE(1970,1,1)</f>
        <v>41705.957638888889</v>
      </c>
      <c r="S391" t="str">
        <f t="shared" si="34"/>
        <v>film &amp; video</v>
      </c>
      <c r="T391" t="str">
        <f t="shared" si="30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6">
        <f t="shared" si="31"/>
        <v>71.428571428571431</v>
      </c>
      <c r="N392" t="b">
        <v>1</v>
      </c>
      <c r="O392" t="s">
        <v>8269</v>
      </c>
      <c r="P392" s="8">
        <f t="shared" si="32"/>
        <v>1</v>
      </c>
      <c r="Q392" s="12">
        <f t="shared" si="33"/>
        <v>42112.036712962959</v>
      </c>
      <c r="R392" s="12">
        <f>(((I392/60)/60)/24)+DATE(1970,1,1)</f>
        <v>42132.036712962959</v>
      </c>
      <c r="S392" t="str">
        <f t="shared" si="34"/>
        <v>film &amp; video</v>
      </c>
      <c r="T392" t="str">
        <f t="shared" si="30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6">
        <f t="shared" si="31"/>
        <v>104.25906735751295</v>
      </c>
      <c r="N393" t="b">
        <v>1</v>
      </c>
      <c r="O393" t="s">
        <v>8269</v>
      </c>
      <c r="P393" s="8">
        <f t="shared" si="32"/>
        <v>1.0061</v>
      </c>
      <c r="Q393" s="12">
        <f t="shared" si="33"/>
        <v>40865.042256944449</v>
      </c>
      <c r="R393" s="12">
        <f>(((I393/60)/60)/24)+DATE(1970,1,1)</f>
        <v>40895.040972222225</v>
      </c>
      <c r="S393" t="str">
        <f t="shared" si="34"/>
        <v>film &amp; video</v>
      </c>
      <c r="T393" t="str">
        <f t="shared" si="30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6">
        <f t="shared" si="31"/>
        <v>90.616504854368927</v>
      </c>
      <c r="N394" t="b">
        <v>1</v>
      </c>
      <c r="O394" t="s">
        <v>8269</v>
      </c>
      <c r="P394" s="8">
        <f t="shared" si="32"/>
        <v>1.009027027027027</v>
      </c>
      <c r="Q394" s="12">
        <f t="shared" si="33"/>
        <v>40763.717256944445</v>
      </c>
      <c r="R394" s="12">
        <f>(((I394/60)/60)/24)+DATE(1970,1,1)</f>
        <v>40794.125</v>
      </c>
      <c r="S394" t="str">
        <f t="shared" si="34"/>
        <v>film &amp; video</v>
      </c>
      <c r="T394" t="str">
        <f t="shared" si="30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6">
        <f t="shared" si="31"/>
        <v>157.33048433048432</v>
      </c>
      <c r="N395" t="b">
        <v>1</v>
      </c>
      <c r="O395" t="s">
        <v>8269</v>
      </c>
      <c r="P395" s="8">
        <f t="shared" si="32"/>
        <v>1.10446</v>
      </c>
      <c r="Q395" s="12">
        <f t="shared" si="33"/>
        <v>41526.708935185183</v>
      </c>
      <c r="R395" s="12">
        <f>(((I395/60)/60)/24)+DATE(1970,1,1)</f>
        <v>41557.708935185183</v>
      </c>
      <c r="S395" t="str">
        <f t="shared" si="34"/>
        <v>film &amp; video</v>
      </c>
      <c r="T395" t="str">
        <f t="shared" si="30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6">
        <f t="shared" si="31"/>
        <v>105.18</v>
      </c>
      <c r="N396" t="b">
        <v>1</v>
      </c>
      <c r="O396" t="s">
        <v>8269</v>
      </c>
      <c r="P396" s="8">
        <f t="shared" si="32"/>
        <v>1.118936170212766</v>
      </c>
      <c r="Q396" s="12">
        <f t="shared" si="33"/>
        <v>42417.818078703705</v>
      </c>
      <c r="R396" s="12">
        <f>(((I396/60)/60)/24)+DATE(1970,1,1)</f>
        <v>42477.776412037041</v>
      </c>
      <c r="S396" t="str">
        <f t="shared" si="34"/>
        <v>film &amp; video</v>
      </c>
      <c r="T396" t="str">
        <f t="shared" si="30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6">
        <f t="shared" si="31"/>
        <v>58.719836956521746</v>
      </c>
      <c r="N397" t="b">
        <v>1</v>
      </c>
      <c r="O397" t="s">
        <v>8269</v>
      </c>
      <c r="P397" s="8">
        <f t="shared" si="32"/>
        <v>1.0804450000000001</v>
      </c>
      <c r="Q397" s="12">
        <f t="shared" si="33"/>
        <v>40990.909259259257</v>
      </c>
      <c r="R397" s="12">
        <f>(((I397/60)/60)/24)+DATE(1970,1,1)</f>
        <v>41026.897222222222</v>
      </c>
      <c r="S397" t="str">
        <f t="shared" si="34"/>
        <v>film &amp; video</v>
      </c>
      <c r="T397" t="str">
        <f t="shared" si="30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6">
        <f t="shared" si="31"/>
        <v>81.632653061224488</v>
      </c>
      <c r="N398" t="b">
        <v>1</v>
      </c>
      <c r="O398" t="s">
        <v>8269</v>
      </c>
      <c r="P398" s="8">
        <f t="shared" si="32"/>
        <v>1.0666666666666667</v>
      </c>
      <c r="Q398" s="12">
        <f t="shared" si="33"/>
        <v>41082.564884259256</v>
      </c>
      <c r="R398" s="12">
        <f>(((I398/60)/60)/24)+DATE(1970,1,1)</f>
        <v>41097.564884259256</v>
      </c>
      <c r="S398" t="str">
        <f t="shared" si="34"/>
        <v>film &amp; video</v>
      </c>
      <c r="T398" t="str">
        <f t="shared" si="30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6">
        <f t="shared" si="31"/>
        <v>56.460043668122275</v>
      </c>
      <c r="N399" t="b">
        <v>1</v>
      </c>
      <c r="O399" t="s">
        <v>8269</v>
      </c>
      <c r="P399" s="8">
        <f t="shared" si="32"/>
        <v>1.0390027322404372</v>
      </c>
      <c r="Q399" s="12">
        <f t="shared" si="33"/>
        <v>40379.776435185187</v>
      </c>
      <c r="R399" s="12">
        <f>(((I399/60)/60)/24)+DATE(1970,1,1)</f>
        <v>40422.155555555553</v>
      </c>
      <c r="S399" t="str">
        <f t="shared" si="34"/>
        <v>film &amp; video</v>
      </c>
      <c r="T399" t="str">
        <f t="shared" si="30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6">
        <f t="shared" si="31"/>
        <v>140.1044776119403</v>
      </c>
      <c r="N400" t="b">
        <v>1</v>
      </c>
      <c r="O400" t="s">
        <v>8269</v>
      </c>
      <c r="P400" s="8">
        <f t="shared" si="32"/>
        <v>1.2516</v>
      </c>
      <c r="Q400" s="12">
        <f t="shared" si="33"/>
        <v>42078.793124999997</v>
      </c>
      <c r="R400" s="12">
        <f>(((I400/60)/60)/24)+DATE(1970,1,1)</f>
        <v>42123.793124999997</v>
      </c>
      <c r="S400" t="str">
        <f t="shared" si="34"/>
        <v>film &amp; video</v>
      </c>
      <c r="T400" t="str">
        <f t="shared" si="30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6">
        <f t="shared" si="31"/>
        <v>224.85263157894738</v>
      </c>
      <c r="N401" t="b">
        <v>1</v>
      </c>
      <c r="O401" t="s">
        <v>8269</v>
      </c>
      <c r="P401" s="8">
        <f t="shared" si="32"/>
        <v>1.0680499999999999</v>
      </c>
      <c r="Q401" s="12">
        <f t="shared" si="33"/>
        <v>42687.875775462962</v>
      </c>
      <c r="R401" s="12">
        <f>(((I401/60)/60)/24)+DATE(1970,1,1)</f>
        <v>42718.5</v>
      </c>
      <c r="S401" t="str">
        <f t="shared" si="34"/>
        <v>film &amp; video</v>
      </c>
      <c r="T401" t="str">
        <f t="shared" si="30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6">
        <f t="shared" si="31"/>
        <v>181.13306451612902</v>
      </c>
      <c r="N402" t="b">
        <v>1</v>
      </c>
      <c r="O402" t="s">
        <v>8269</v>
      </c>
      <c r="P402" s="8">
        <f t="shared" si="32"/>
        <v>1.1230249999999999</v>
      </c>
      <c r="Q402" s="12">
        <f t="shared" si="33"/>
        <v>41745.635960648149</v>
      </c>
      <c r="R402" s="12">
        <f>(((I402/60)/60)/24)+DATE(1970,1,1)</f>
        <v>41776.145833333336</v>
      </c>
      <c r="S402" t="str">
        <f t="shared" si="34"/>
        <v>film &amp; video</v>
      </c>
      <c r="T402" t="str">
        <f t="shared" si="30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6">
        <f t="shared" si="31"/>
        <v>711.04109589041093</v>
      </c>
      <c r="N403" t="b">
        <v>1</v>
      </c>
      <c r="O403" t="s">
        <v>8269</v>
      </c>
      <c r="P403" s="8">
        <f t="shared" si="32"/>
        <v>1.0381199999999999</v>
      </c>
      <c r="Q403" s="12">
        <f t="shared" si="33"/>
        <v>40732.842245370368</v>
      </c>
      <c r="R403" s="12">
        <f>(((I403/60)/60)/24)+DATE(1970,1,1)</f>
        <v>40762.842245370368</v>
      </c>
      <c r="S403" t="str">
        <f t="shared" si="34"/>
        <v>film &amp; video</v>
      </c>
      <c r="T403" t="str">
        <f t="shared" si="30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6">
        <f t="shared" si="31"/>
        <v>65.883720930232556</v>
      </c>
      <c r="N404" t="b">
        <v>1</v>
      </c>
      <c r="O404" t="s">
        <v>8269</v>
      </c>
      <c r="P404" s="8">
        <f t="shared" si="32"/>
        <v>1.4165000000000001</v>
      </c>
      <c r="Q404" s="12">
        <f t="shared" si="33"/>
        <v>42292.539548611108</v>
      </c>
      <c r="R404" s="12">
        <f>(((I404/60)/60)/24)+DATE(1970,1,1)</f>
        <v>42313.58121527778</v>
      </c>
      <c r="S404" t="str">
        <f t="shared" si="34"/>
        <v>film &amp; video</v>
      </c>
      <c r="T404" t="str">
        <f t="shared" si="30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6">
        <f t="shared" si="31"/>
        <v>75.185714285714283</v>
      </c>
      <c r="N405" t="b">
        <v>1</v>
      </c>
      <c r="O405" t="s">
        <v>8269</v>
      </c>
      <c r="P405" s="8">
        <f t="shared" si="32"/>
        <v>1.0526</v>
      </c>
      <c r="Q405" s="12">
        <f t="shared" si="33"/>
        <v>40718.310659722221</v>
      </c>
      <c r="R405" s="12">
        <f>(((I405/60)/60)/24)+DATE(1970,1,1)</f>
        <v>40765.297222222223</v>
      </c>
      <c r="S405" t="str">
        <f t="shared" si="34"/>
        <v>film &amp; video</v>
      </c>
      <c r="T405" t="str">
        <f t="shared" si="30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6">
        <f t="shared" si="31"/>
        <v>133.14391143911439</v>
      </c>
      <c r="N406" t="b">
        <v>1</v>
      </c>
      <c r="O406" t="s">
        <v>8269</v>
      </c>
      <c r="P406" s="8">
        <f t="shared" si="32"/>
        <v>1.0309142857142857</v>
      </c>
      <c r="Q406" s="12">
        <f t="shared" si="33"/>
        <v>41646.628032407411</v>
      </c>
      <c r="R406" s="12">
        <f>(((I406/60)/60)/24)+DATE(1970,1,1)</f>
        <v>41675.961111111108</v>
      </c>
      <c r="S406" t="str">
        <f t="shared" si="34"/>
        <v>film &amp; video</v>
      </c>
      <c r="T406" t="str">
        <f t="shared" si="30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6">
        <f t="shared" si="31"/>
        <v>55.2</v>
      </c>
      <c r="N407" t="b">
        <v>1</v>
      </c>
      <c r="O407" t="s">
        <v>8269</v>
      </c>
      <c r="P407" s="8">
        <f t="shared" si="32"/>
        <v>1.0765957446808512</v>
      </c>
      <c r="Q407" s="12">
        <f t="shared" si="33"/>
        <v>41674.08494212963</v>
      </c>
      <c r="R407" s="12">
        <f>(((I407/60)/60)/24)+DATE(1970,1,1)</f>
        <v>41704.08494212963</v>
      </c>
      <c r="S407" t="str">
        <f t="shared" si="34"/>
        <v>film &amp; video</v>
      </c>
      <c r="T407" t="str">
        <f t="shared" si="30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6">
        <f t="shared" si="31"/>
        <v>86.163714285714292</v>
      </c>
      <c r="N408" t="b">
        <v>1</v>
      </c>
      <c r="O408" t="s">
        <v>8269</v>
      </c>
      <c r="P408" s="8">
        <f t="shared" si="32"/>
        <v>1.0770464285714285</v>
      </c>
      <c r="Q408" s="12">
        <f t="shared" si="33"/>
        <v>40638.162465277775</v>
      </c>
      <c r="R408" s="12">
        <f>(((I408/60)/60)/24)+DATE(1970,1,1)</f>
        <v>40672.249305555553</v>
      </c>
      <c r="S408" t="str">
        <f t="shared" si="34"/>
        <v>film &amp; video</v>
      </c>
      <c r="T408" t="str">
        <f t="shared" si="30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6">
        <f t="shared" si="31"/>
        <v>92.318181818181813</v>
      </c>
      <c r="N409" t="b">
        <v>1</v>
      </c>
      <c r="O409" t="s">
        <v>8269</v>
      </c>
      <c r="P409" s="8">
        <f t="shared" si="32"/>
        <v>1.0155000000000001</v>
      </c>
      <c r="Q409" s="12">
        <f t="shared" si="33"/>
        <v>40806.870949074073</v>
      </c>
      <c r="R409" s="12">
        <f>(((I409/60)/60)/24)+DATE(1970,1,1)</f>
        <v>40866.912615740745</v>
      </c>
      <c r="S409" t="str">
        <f t="shared" si="34"/>
        <v>film &amp; video</v>
      </c>
      <c r="T409" t="str">
        <f t="shared" si="30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6">
        <f t="shared" si="31"/>
        <v>160.16473684210527</v>
      </c>
      <c r="N410" t="b">
        <v>1</v>
      </c>
      <c r="O410" t="s">
        <v>8269</v>
      </c>
      <c r="P410" s="8">
        <f t="shared" si="32"/>
        <v>1.0143766666666667</v>
      </c>
      <c r="Q410" s="12">
        <f t="shared" si="33"/>
        <v>41543.735995370371</v>
      </c>
      <c r="R410" s="12">
        <f>(((I410/60)/60)/24)+DATE(1970,1,1)</f>
        <v>41583.777662037035</v>
      </c>
      <c r="S410" t="str">
        <f t="shared" si="34"/>
        <v>film &amp; video</v>
      </c>
      <c r="T410" t="str">
        <f t="shared" si="30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6">
        <f t="shared" si="31"/>
        <v>45.6</v>
      </c>
      <c r="N411" t="b">
        <v>1</v>
      </c>
      <c r="O411" t="s">
        <v>8269</v>
      </c>
      <c r="P411" s="8">
        <f t="shared" si="32"/>
        <v>1.3680000000000001</v>
      </c>
      <c r="Q411" s="12">
        <f t="shared" si="33"/>
        <v>42543.862777777773</v>
      </c>
      <c r="R411" s="12">
        <f>(((I411/60)/60)/24)+DATE(1970,1,1)</f>
        <v>42573.862777777773</v>
      </c>
      <c r="S411" t="str">
        <f t="shared" si="34"/>
        <v>film &amp; video</v>
      </c>
      <c r="T411" t="str">
        <f t="shared" si="30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6">
        <f t="shared" si="31"/>
        <v>183.28571428571428</v>
      </c>
      <c r="N412" t="b">
        <v>1</v>
      </c>
      <c r="O412" t="s">
        <v>8269</v>
      </c>
      <c r="P412" s="8">
        <f t="shared" si="32"/>
        <v>1.2829999999999999</v>
      </c>
      <c r="Q412" s="12">
        <f t="shared" si="33"/>
        <v>42113.981446759266</v>
      </c>
      <c r="R412" s="12">
        <f>(((I412/60)/60)/24)+DATE(1970,1,1)</f>
        <v>42173.981446759266</v>
      </c>
      <c r="S412" t="str">
        <f t="shared" si="34"/>
        <v>film &amp; video</v>
      </c>
      <c r="T412" t="str">
        <f t="shared" si="30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6">
        <f t="shared" si="31"/>
        <v>125.78838174273859</v>
      </c>
      <c r="N413" t="b">
        <v>1</v>
      </c>
      <c r="O413" t="s">
        <v>8269</v>
      </c>
      <c r="P413" s="8">
        <f t="shared" si="32"/>
        <v>1.0105</v>
      </c>
      <c r="Q413" s="12">
        <f t="shared" si="33"/>
        <v>41598.17597222222</v>
      </c>
      <c r="R413" s="12">
        <f>(((I413/60)/60)/24)+DATE(1970,1,1)</f>
        <v>41630.208333333336</v>
      </c>
      <c r="S413" t="str">
        <f t="shared" si="34"/>
        <v>film &amp; video</v>
      </c>
      <c r="T413" t="str">
        <f t="shared" si="30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6">
        <f t="shared" si="31"/>
        <v>57.654545454545456</v>
      </c>
      <c r="N414" t="b">
        <v>1</v>
      </c>
      <c r="O414" t="s">
        <v>8269</v>
      </c>
      <c r="P414" s="8">
        <f t="shared" si="32"/>
        <v>1.2684</v>
      </c>
      <c r="Q414" s="12">
        <f t="shared" si="33"/>
        <v>41099.742800925924</v>
      </c>
      <c r="R414" s="12">
        <f>(((I414/60)/60)/24)+DATE(1970,1,1)</f>
        <v>41115.742800925924</v>
      </c>
      <c r="S414" t="str">
        <f t="shared" si="34"/>
        <v>film &amp; video</v>
      </c>
      <c r="T414" t="str">
        <f t="shared" si="30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6">
        <f t="shared" si="31"/>
        <v>78.660818713450297</v>
      </c>
      <c r="N415" t="b">
        <v>1</v>
      </c>
      <c r="O415" t="s">
        <v>8269</v>
      </c>
      <c r="P415" s="8">
        <f t="shared" si="32"/>
        <v>1.0508593749999999</v>
      </c>
      <c r="Q415" s="12">
        <f t="shared" si="33"/>
        <v>41079.877442129626</v>
      </c>
      <c r="R415" s="12">
        <f>(((I415/60)/60)/24)+DATE(1970,1,1)</f>
        <v>41109.877442129626</v>
      </c>
      <c r="S415" t="str">
        <f t="shared" si="34"/>
        <v>film &amp; video</v>
      </c>
      <c r="T415" t="str">
        <f t="shared" si="30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6">
        <f t="shared" si="31"/>
        <v>91.480769230769226</v>
      </c>
      <c r="N416" t="b">
        <v>1</v>
      </c>
      <c r="O416" t="s">
        <v>8269</v>
      </c>
      <c r="P416" s="8">
        <f t="shared" si="32"/>
        <v>1.0285405405405406</v>
      </c>
      <c r="Q416" s="12">
        <f t="shared" si="33"/>
        <v>41529.063252314816</v>
      </c>
      <c r="R416" s="12">
        <f>(((I416/60)/60)/24)+DATE(1970,1,1)</f>
        <v>41559.063252314816</v>
      </c>
      <c r="S416" t="str">
        <f t="shared" si="34"/>
        <v>film &amp; video</v>
      </c>
      <c r="T416" t="str">
        <f t="shared" si="30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6">
        <f t="shared" si="31"/>
        <v>68.09809523809524</v>
      </c>
      <c r="N417" t="b">
        <v>1</v>
      </c>
      <c r="O417" t="s">
        <v>8269</v>
      </c>
      <c r="P417" s="8">
        <f t="shared" si="32"/>
        <v>1.0214714285714286</v>
      </c>
      <c r="Q417" s="12">
        <f t="shared" si="33"/>
        <v>41904.851875</v>
      </c>
      <c r="R417" s="12">
        <f>(((I417/60)/60)/24)+DATE(1970,1,1)</f>
        <v>41929.5</v>
      </c>
      <c r="S417" t="str">
        <f t="shared" si="34"/>
        <v>film &amp; video</v>
      </c>
      <c r="T417" t="str">
        <f t="shared" si="30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6">
        <f t="shared" si="31"/>
        <v>48.086800000000004</v>
      </c>
      <c r="N418" t="b">
        <v>1</v>
      </c>
      <c r="O418" t="s">
        <v>8269</v>
      </c>
      <c r="P418" s="8">
        <f t="shared" si="32"/>
        <v>1.2021700000000002</v>
      </c>
      <c r="Q418" s="12">
        <f t="shared" si="33"/>
        <v>41648.396192129629</v>
      </c>
      <c r="R418" s="12">
        <f>(((I418/60)/60)/24)+DATE(1970,1,1)</f>
        <v>41678.396192129629</v>
      </c>
      <c r="S418" t="str">
        <f t="shared" si="34"/>
        <v>film &amp; video</v>
      </c>
      <c r="T418" t="str">
        <f t="shared" si="30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6">
        <f t="shared" si="31"/>
        <v>202.42307692307693</v>
      </c>
      <c r="N419" t="b">
        <v>1</v>
      </c>
      <c r="O419" t="s">
        <v>8269</v>
      </c>
      <c r="P419" s="8">
        <f t="shared" si="32"/>
        <v>1.0024761904761905</v>
      </c>
      <c r="Q419" s="12">
        <f t="shared" si="33"/>
        <v>41360.970601851855</v>
      </c>
      <c r="R419" s="12">
        <f>(((I419/60)/60)/24)+DATE(1970,1,1)</f>
        <v>41372.189583333333</v>
      </c>
      <c r="S419" t="str">
        <f t="shared" si="34"/>
        <v>film &amp; video</v>
      </c>
      <c r="T419" t="str">
        <f t="shared" si="30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6">
        <f t="shared" si="31"/>
        <v>216.75</v>
      </c>
      <c r="N420" t="b">
        <v>1</v>
      </c>
      <c r="O420" t="s">
        <v>8269</v>
      </c>
      <c r="P420" s="8">
        <f t="shared" si="32"/>
        <v>1.0063392857142857</v>
      </c>
      <c r="Q420" s="12">
        <f t="shared" si="33"/>
        <v>42178.282372685186</v>
      </c>
      <c r="R420" s="12">
        <f>(((I420/60)/60)/24)+DATE(1970,1,1)</f>
        <v>42208.282372685186</v>
      </c>
      <c r="S420" t="str">
        <f t="shared" si="34"/>
        <v>film &amp; video</v>
      </c>
      <c r="T420" t="str">
        <f t="shared" si="30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6">
        <f t="shared" si="31"/>
        <v>110.06849315068493</v>
      </c>
      <c r="N421" t="b">
        <v>1</v>
      </c>
      <c r="O421" t="s">
        <v>8269</v>
      </c>
      <c r="P421" s="8">
        <f t="shared" si="32"/>
        <v>1.004375</v>
      </c>
      <c r="Q421" s="12">
        <f t="shared" si="33"/>
        <v>41394.842442129629</v>
      </c>
      <c r="R421" s="12">
        <f>(((I421/60)/60)/24)+DATE(1970,1,1)</f>
        <v>41454.842442129629</v>
      </c>
      <c r="S421" t="str">
        <f t="shared" si="34"/>
        <v>film &amp; video</v>
      </c>
      <c r="T421" t="str">
        <f t="shared" si="30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6">
        <f t="shared" si="31"/>
        <v>4.833333333333333</v>
      </c>
      <c r="N422" t="b">
        <v>0</v>
      </c>
      <c r="O422" t="s">
        <v>8270</v>
      </c>
      <c r="P422" s="8">
        <f t="shared" si="32"/>
        <v>4.3939393939393936E-3</v>
      </c>
      <c r="Q422" s="12">
        <f t="shared" si="33"/>
        <v>41682.23646990741</v>
      </c>
      <c r="R422" s="12">
        <f>(((I422/60)/60)/24)+DATE(1970,1,1)</f>
        <v>41712.194803240738</v>
      </c>
      <c r="S422" t="str">
        <f t="shared" si="34"/>
        <v>film &amp; video</v>
      </c>
      <c r="T422" t="str">
        <f t="shared" si="30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6">
        <f t="shared" si="31"/>
        <v>50.166666666666664</v>
      </c>
      <c r="N423" t="b">
        <v>0</v>
      </c>
      <c r="O423" t="s">
        <v>8270</v>
      </c>
      <c r="P423" s="8">
        <f t="shared" si="32"/>
        <v>2.0066666666666667E-2</v>
      </c>
      <c r="Q423" s="12">
        <f t="shared" si="33"/>
        <v>42177.491388888884</v>
      </c>
      <c r="R423" s="12">
        <f>(((I423/60)/60)/24)+DATE(1970,1,1)</f>
        <v>42237.491388888884</v>
      </c>
      <c r="S423" t="str">
        <f t="shared" si="34"/>
        <v>film &amp; video</v>
      </c>
      <c r="T423" t="str">
        <f t="shared" si="30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6">
        <f t="shared" si="31"/>
        <v>35.833333333333336</v>
      </c>
      <c r="N424" t="b">
        <v>0</v>
      </c>
      <c r="O424" t="s">
        <v>8270</v>
      </c>
      <c r="P424" s="8">
        <f t="shared" si="32"/>
        <v>1.0749999999999999E-2</v>
      </c>
      <c r="Q424" s="12">
        <f t="shared" si="33"/>
        <v>41863.260381944441</v>
      </c>
      <c r="R424" s="12">
        <f>(((I424/60)/60)/24)+DATE(1970,1,1)</f>
        <v>41893.260381944441</v>
      </c>
      <c r="S424" t="str">
        <f t="shared" si="34"/>
        <v>film &amp; video</v>
      </c>
      <c r="T424" t="str">
        <f t="shared" si="30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6">
        <f t="shared" si="31"/>
        <v>11.76923076923077</v>
      </c>
      <c r="N425" t="b">
        <v>0</v>
      </c>
      <c r="O425" t="s">
        <v>8270</v>
      </c>
      <c r="P425" s="8">
        <f t="shared" si="32"/>
        <v>7.6499999999999997E-3</v>
      </c>
      <c r="Q425" s="12">
        <f t="shared" si="33"/>
        <v>41400.92627314815</v>
      </c>
      <c r="R425" s="12">
        <f>(((I425/60)/60)/24)+DATE(1970,1,1)</f>
        <v>41430.92627314815</v>
      </c>
      <c r="S425" t="str">
        <f t="shared" si="34"/>
        <v>film &amp; video</v>
      </c>
      <c r="T425" t="str">
        <f t="shared" si="30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6">
        <f t="shared" si="31"/>
        <v>40.78</v>
      </c>
      <c r="N426" t="b">
        <v>0</v>
      </c>
      <c r="O426" t="s">
        <v>8270</v>
      </c>
      <c r="P426" s="8">
        <f t="shared" si="32"/>
        <v>6.7966666666666675E-2</v>
      </c>
      <c r="Q426" s="12">
        <f t="shared" si="33"/>
        <v>40934.376145833332</v>
      </c>
      <c r="R426" s="12">
        <f>(((I426/60)/60)/24)+DATE(1970,1,1)</f>
        <v>40994.334479166668</v>
      </c>
      <c r="S426" t="str">
        <f t="shared" si="34"/>
        <v>film &amp; video</v>
      </c>
      <c r="T426" t="str">
        <f t="shared" si="30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6">
        <f t="shared" si="31"/>
        <v>3</v>
      </c>
      <c r="N427" t="b">
        <v>0</v>
      </c>
      <c r="O427" t="s">
        <v>8270</v>
      </c>
      <c r="P427" s="8">
        <f t="shared" si="32"/>
        <v>1.2E-4</v>
      </c>
      <c r="Q427" s="12">
        <f t="shared" si="33"/>
        <v>42275.861157407402</v>
      </c>
      <c r="R427" s="12">
        <f>(((I427/60)/60)/24)+DATE(1970,1,1)</f>
        <v>42335.902824074074</v>
      </c>
      <c r="S427" t="str">
        <f t="shared" si="34"/>
        <v>film &amp; video</v>
      </c>
      <c r="T427" t="str">
        <f t="shared" si="30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6">
        <f t="shared" si="31"/>
        <v>16.625</v>
      </c>
      <c r="N428" t="b">
        <v>0</v>
      </c>
      <c r="O428" t="s">
        <v>8270</v>
      </c>
      <c r="P428" s="8">
        <f t="shared" si="32"/>
        <v>1.3299999999999999E-2</v>
      </c>
      <c r="Q428" s="12">
        <f t="shared" si="33"/>
        <v>42400.711967592593</v>
      </c>
      <c r="R428" s="12">
        <f>(((I428/60)/60)/24)+DATE(1970,1,1)</f>
        <v>42430.711967592593</v>
      </c>
      <c r="S428" t="str">
        <f t="shared" si="34"/>
        <v>film &amp; video</v>
      </c>
      <c r="T428" t="str">
        <f t="shared" si="30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6" t="str">
        <f t="shared" si="31"/>
        <v/>
      </c>
      <c r="N429" t="b">
        <v>0</v>
      </c>
      <c r="O429" t="s">
        <v>8270</v>
      </c>
      <c r="P429" s="8">
        <f t="shared" si="32"/>
        <v>0</v>
      </c>
      <c r="Q429" s="12">
        <f t="shared" si="33"/>
        <v>42285.909027777772</v>
      </c>
      <c r="R429" s="12">
        <f>(((I429/60)/60)/24)+DATE(1970,1,1)</f>
        <v>42299.790972222225</v>
      </c>
      <c r="S429" t="str">
        <f t="shared" si="34"/>
        <v>film &amp; video</v>
      </c>
      <c r="T429" t="str">
        <f t="shared" si="30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6">
        <f t="shared" si="31"/>
        <v>52</v>
      </c>
      <c r="N430" t="b">
        <v>0</v>
      </c>
      <c r="O430" t="s">
        <v>8270</v>
      </c>
      <c r="P430" s="8">
        <f t="shared" si="32"/>
        <v>5.6333333333333332E-2</v>
      </c>
      <c r="Q430" s="12">
        <f t="shared" si="33"/>
        <v>41778.766724537039</v>
      </c>
      <c r="R430" s="12">
        <f>(((I430/60)/60)/24)+DATE(1970,1,1)</f>
        <v>41806.916666666664</v>
      </c>
      <c r="S430" t="str">
        <f t="shared" si="34"/>
        <v>film &amp; video</v>
      </c>
      <c r="T430" t="str">
        <f t="shared" si="30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6" t="str">
        <f t="shared" si="31"/>
        <v/>
      </c>
      <c r="N431" t="b">
        <v>0</v>
      </c>
      <c r="O431" t="s">
        <v>8270</v>
      </c>
      <c r="P431" s="8">
        <f t="shared" si="32"/>
        <v>0</v>
      </c>
      <c r="Q431" s="12">
        <f t="shared" si="33"/>
        <v>40070.901412037041</v>
      </c>
      <c r="R431" s="12">
        <f>(((I431/60)/60)/24)+DATE(1970,1,1)</f>
        <v>40144.207638888889</v>
      </c>
      <c r="S431" t="str">
        <f t="shared" si="34"/>
        <v>film &amp; video</v>
      </c>
      <c r="T431" t="str">
        <f t="shared" si="30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6">
        <f t="shared" si="31"/>
        <v>4.8</v>
      </c>
      <c r="N432" t="b">
        <v>0</v>
      </c>
      <c r="O432" t="s">
        <v>8270</v>
      </c>
      <c r="P432" s="8">
        <f t="shared" si="32"/>
        <v>2.4E-2</v>
      </c>
      <c r="Q432" s="12">
        <f t="shared" si="33"/>
        <v>41513.107256944444</v>
      </c>
      <c r="R432" s="12">
        <f>(((I432/60)/60)/24)+DATE(1970,1,1)</f>
        <v>41528.107256944444</v>
      </c>
      <c r="S432" t="str">
        <f t="shared" si="34"/>
        <v>film &amp; video</v>
      </c>
      <c r="T432" t="str">
        <f t="shared" si="30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6">
        <f t="shared" si="31"/>
        <v>51.875</v>
      </c>
      <c r="N433" t="b">
        <v>0</v>
      </c>
      <c r="O433" t="s">
        <v>8270</v>
      </c>
      <c r="P433" s="8">
        <f t="shared" si="32"/>
        <v>0.13833333333333334</v>
      </c>
      <c r="Q433" s="12">
        <f t="shared" si="33"/>
        <v>42526.871331018512</v>
      </c>
      <c r="R433" s="12">
        <f>(((I433/60)/60)/24)+DATE(1970,1,1)</f>
        <v>42556.871331018512</v>
      </c>
      <c r="S433" t="str">
        <f t="shared" si="34"/>
        <v>film &amp; video</v>
      </c>
      <c r="T433" t="str">
        <f t="shared" si="30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6">
        <f t="shared" si="31"/>
        <v>71.25</v>
      </c>
      <c r="N434" t="b">
        <v>0</v>
      </c>
      <c r="O434" t="s">
        <v>8270</v>
      </c>
      <c r="P434" s="8">
        <f t="shared" si="32"/>
        <v>9.5000000000000001E-2</v>
      </c>
      <c r="Q434" s="12">
        <f t="shared" si="33"/>
        <v>42238.726631944446</v>
      </c>
      <c r="R434" s="12">
        <f>(((I434/60)/60)/24)+DATE(1970,1,1)</f>
        <v>42298.726631944446</v>
      </c>
      <c r="S434" t="str">
        <f t="shared" si="34"/>
        <v>film &amp; video</v>
      </c>
      <c r="T434" t="str">
        <f t="shared" si="30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6" t="str">
        <f t="shared" si="31"/>
        <v/>
      </c>
      <c r="N435" t="b">
        <v>0</v>
      </c>
      <c r="O435" t="s">
        <v>8270</v>
      </c>
      <c r="P435" s="8">
        <f t="shared" si="32"/>
        <v>0</v>
      </c>
      <c r="Q435" s="12">
        <f t="shared" si="33"/>
        <v>42228.629884259266</v>
      </c>
      <c r="R435" s="12">
        <f>(((I435/60)/60)/24)+DATE(1970,1,1)</f>
        <v>42288.629884259266</v>
      </c>
      <c r="S435" t="str">
        <f t="shared" si="34"/>
        <v>film &amp; video</v>
      </c>
      <c r="T435" t="str">
        <f t="shared" si="30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6">
        <f t="shared" si="31"/>
        <v>62.5</v>
      </c>
      <c r="N436" t="b">
        <v>0</v>
      </c>
      <c r="O436" t="s">
        <v>8270</v>
      </c>
      <c r="P436" s="8">
        <f t="shared" si="32"/>
        <v>0.05</v>
      </c>
      <c r="Q436" s="12">
        <f t="shared" si="33"/>
        <v>41576.834513888891</v>
      </c>
      <c r="R436" s="12">
        <f>(((I436/60)/60)/24)+DATE(1970,1,1)</f>
        <v>41609.876180555555</v>
      </c>
      <c r="S436" t="str">
        <f t="shared" si="34"/>
        <v>film &amp; video</v>
      </c>
      <c r="T436" t="str">
        <f t="shared" si="30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6">
        <f t="shared" si="31"/>
        <v>1</v>
      </c>
      <c r="N437" t="b">
        <v>0</v>
      </c>
      <c r="O437" t="s">
        <v>8270</v>
      </c>
      <c r="P437" s="8">
        <f t="shared" si="32"/>
        <v>2.7272727272727273E-5</v>
      </c>
      <c r="Q437" s="12">
        <f t="shared" si="33"/>
        <v>41500.747453703705</v>
      </c>
      <c r="R437" s="12">
        <f>(((I437/60)/60)/24)+DATE(1970,1,1)</f>
        <v>41530.747453703705</v>
      </c>
      <c r="S437" t="str">
        <f t="shared" si="34"/>
        <v>film &amp; video</v>
      </c>
      <c r="T437" t="str">
        <f t="shared" si="30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6" t="str">
        <f t="shared" si="31"/>
        <v/>
      </c>
      <c r="N438" t="b">
        <v>0</v>
      </c>
      <c r="O438" t="s">
        <v>8270</v>
      </c>
      <c r="P438" s="8">
        <f t="shared" si="32"/>
        <v>0</v>
      </c>
      <c r="Q438" s="12">
        <f t="shared" si="33"/>
        <v>41456.36241898148</v>
      </c>
      <c r="R438" s="12">
        <f>(((I438/60)/60)/24)+DATE(1970,1,1)</f>
        <v>41486.36241898148</v>
      </c>
      <c r="S438" t="str">
        <f t="shared" si="34"/>
        <v>film &amp; video</v>
      </c>
      <c r="T438" t="str">
        <f t="shared" si="30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6" t="str">
        <f t="shared" si="31"/>
        <v/>
      </c>
      <c r="N439" t="b">
        <v>0</v>
      </c>
      <c r="O439" t="s">
        <v>8270</v>
      </c>
      <c r="P439" s="8">
        <f t="shared" si="32"/>
        <v>0</v>
      </c>
      <c r="Q439" s="12">
        <f t="shared" si="33"/>
        <v>42591.31858796296</v>
      </c>
      <c r="R439" s="12">
        <f>(((I439/60)/60)/24)+DATE(1970,1,1)</f>
        <v>42651.31858796296</v>
      </c>
      <c r="S439" t="str">
        <f t="shared" si="34"/>
        <v>film &amp; video</v>
      </c>
      <c r="T439" t="str">
        <f t="shared" si="30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6">
        <f t="shared" si="31"/>
        <v>170.54545454545453</v>
      </c>
      <c r="N440" t="b">
        <v>0</v>
      </c>
      <c r="O440" t="s">
        <v>8270</v>
      </c>
      <c r="P440" s="8">
        <f t="shared" si="32"/>
        <v>9.3799999999999994E-2</v>
      </c>
      <c r="Q440" s="12">
        <f t="shared" si="33"/>
        <v>42296.261087962965</v>
      </c>
      <c r="R440" s="12">
        <f>(((I440/60)/60)/24)+DATE(1970,1,1)</f>
        <v>42326.302754629629</v>
      </c>
      <c r="S440" t="str">
        <f t="shared" si="34"/>
        <v>film &amp; video</v>
      </c>
      <c r="T440" t="str">
        <f t="shared" si="30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6" t="str">
        <f t="shared" si="31"/>
        <v/>
      </c>
      <c r="N441" t="b">
        <v>0</v>
      </c>
      <c r="O441" t="s">
        <v>8270</v>
      </c>
      <c r="P441" s="8">
        <f t="shared" si="32"/>
        <v>0</v>
      </c>
      <c r="Q441" s="12">
        <f t="shared" si="33"/>
        <v>41919.761782407404</v>
      </c>
      <c r="R441" s="12">
        <f>(((I441/60)/60)/24)+DATE(1970,1,1)</f>
        <v>41929.761782407404</v>
      </c>
      <c r="S441" t="str">
        <f t="shared" si="34"/>
        <v>film &amp; video</v>
      </c>
      <c r="T441" t="str">
        <f t="shared" si="30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6">
        <f t="shared" si="31"/>
        <v>5</v>
      </c>
      <c r="N442" t="b">
        <v>0</v>
      </c>
      <c r="O442" t="s">
        <v>8270</v>
      </c>
      <c r="P442" s="8">
        <f t="shared" si="32"/>
        <v>1E-3</v>
      </c>
      <c r="Q442" s="12">
        <f t="shared" si="33"/>
        <v>42423.985567129625</v>
      </c>
      <c r="R442" s="12">
        <f>(((I442/60)/60)/24)+DATE(1970,1,1)</f>
        <v>42453.943900462968</v>
      </c>
      <c r="S442" t="str">
        <f t="shared" si="34"/>
        <v>film &amp; video</v>
      </c>
      <c r="T442" t="str">
        <f t="shared" si="30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6" t="str">
        <f t="shared" si="31"/>
        <v/>
      </c>
      <c r="N443" t="b">
        <v>0</v>
      </c>
      <c r="O443" t="s">
        <v>8270</v>
      </c>
      <c r="P443" s="8">
        <f t="shared" si="32"/>
        <v>0</v>
      </c>
      <c r="Q443" s="12">
        <f t="shared" si="33"/>
        <v>41550.793935185182</v>
      </c>
      <c r="R443" s="12">
        <f>(((I443/60)/60)/24)+DATE(1970,1,1)</f>
        <v>41580.793935185182</v>
      </c>
      <c r="S443" t="str">
        <f t="shared" si="34"/>
        <v>film &amp; video</v>
      </c>
      <c r="T443" t="str">
        <f t="shared" si="30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6">
        <f t="shared" si="31"/>
        <v>393.58823529411762</v>
      </c>
      <c r="N444" t="b">
        <v>0</v>
      </c>
      <c r="O444" t="s">
        <v>8270</v>
      </c>
      <c r="P444" s="8">
        <f t="shared" si="32"/>
        <v>0.39358823529411763</v>
      </c>
      <c r="Q444" s="12">
        <f t="shared" si="33"/>
        <v>42024.888692129629</v>
      </c>
      <c r="R444" s="12">
        <f>(((I444/60)/60)/24)+DATE(1970,1,1)</f>
        <v>42054.888692129629</v>
      </c>
      <c r="S444" t="str">
        <f t="shared" si="34"/>
        <v>film &amp; video</v>
      </c>
      <c r="T444" t="str">
        <f t="shared" si="30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6">
        <f t="shared" si="31"/>
        <v>5</v>
      </c>
      <c r="N445" t="b">
        <v>0</v>
      </c>
      <c r="O445" t="s">
        <v>8270</v>
      </c>
      <c r="P445" s="8">
        <f t="shared" si="32"/>
        <v>1E-3</v>
      </c>
      <c r="Q445" s="12">
        <f t="shared" si="33"/>
        <v>41650.015057870369</v>
      </c>
      <c r="R445" s="12">
        <f>(((I445/60)/60)/24)+DATE(1970,1,1)</f>
        <v>41680.015057870369</v>
      </c>
      <c r="S445" t="str">
        <f t="shared" si="34"/>
        <v>film &amp; video</v>
      </c>
      <c r="T445" t="str">
        <f t="shared" si="30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6">
        <f t="shared" si="31"/>
        <v>50</v>
      </c>
      <c r="N446" t="b">
        <v>0</v>
      </c>
      <c r="O446" t="s">
        <v>8270</v>
      </c>
      <c r="P446" s="8">
        <f t="shared" si="32"/>
        <v>0.05</v>
      </c>
      <c r="Q446" s="12">
        <f t="shared" si="33"/>
        <v>40894.906956018516</v>
      </c>
      <c r="R446" s="12">
        <f>(((I446/60)/60)/24)+DATE(1970,1,1)</f>
        <v>40954.906956018516</v>
      </c>
      <c r="S446" t="str">
        <f t="shared" si="34"/>
        <v>film &amp; video</v>
      </c>
      <c r="T446" t="str">
        <f t="shared" si="30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6">
        <f t="shared" si="31"/>
        <v>1</v>
      </c>
      <c r="N447" t="b">
        <v>0</v>
      </c>
      <c r="O447" t="s">
        <v>8270</v>
      </c>
      <c r="P447" s="8">
        <f t="shared" si="32"/>
        <v>3.3333333333333335E-5</v>
      </c>
      <c r="Q447" s="12">
        <f t="shared" si="33"/>
        <v>42130.335358796292</v>
      </c>
      <c r="R447" s="12">
        <f>(((I447/60)/60)/24)+DATE(1970,1,1)</f>
        <v>42145.335358796292</v>
      </c>
      <c r="S447" t="str">
        <f t="shared" si="34"/>
        <v>film &amp; video</v>
      </c>
      <c r="T447" t="str">
        <f t="shared" si="30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6">
        <f t="shared" si="31"/>
        <v>47.875</v>
      </c>
      <c r="N448" t="b">
        <v>0</v>
      </c>
      <c r="O448" t="s">
        <v>8270</v>
      </c>
      <c r="P448" s="8">
        <f t="shared" si="32"/>
        <v>7.2952380952380949E-2</v>
      </c>
      <c r="Q448" s="12">
        <f t="shared" si="33"/>
        <v>42037.083564814813</v>
      </c>
      <c r="R448" s="12">
        <f>(((I448/60)/60)/24)+DATE(1970,1,1)</f>
        <v>42067.083564814813</v>
      </c>
      <c r="S448" t="str">
        <f t="shared" si="34"/>
        <v>film &amp; video</v>
      </c>
      <c r="T448" t="str">
        <f t="shared" si="30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6">
        <f t="shared" si="31"/>
        <v>5</v>
      </c>
      <c r="N449" t="b">
        <v>0</v>
      </c>
      <c r="O449" t="s">
        <v>8270</v>
      </c>
      <c r="P449" s="8">
        <f t="shared" si="32"/>
        <v>1.6666666666666666E-4</v>
      </c>
      <c r="Q449" s="12">
        <f t="shared" si="33"/>
        <v>41331.555127314816</v>
      </c>
      <c r="R449" s="12">
        <f>(((I449/60)/60)/24)+DATE(1970,1,1)</f>
        <v>41356.513460648144</v>
      </c>
      <c r="S449" t="str">
        <f t="shared" si="34"/>
        <v>film &amp; video</v>
      </c>
      <c r="T449" t="str">
        <f t="shared" si="30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6">
        <f t="shared" si="31"/>
        <v>20.502500000000001</v>
      </c>
      <c r="N450" t="b">
        <v>0</v>
      </c>
      <c r="O450" t="s">
        <v>8270</v>
      </c>
      <c r="P450" s="8">
        <f t="shared" si="32"/>
        <v>3.2804E-2</v>
      </c>
      <c r="Q450" s="12">
        <f t="shared" si="33"/>
        <v>41753.758043981477</v>
      </c>
      <c r="R450" s="12">
        <f>(((I450/60)/60)/24)+DATE(1970,1,1)</f>
        <v>41773.758043981477</v>
      </c>
      <c r="S450" t="str">
        <f t="shared" si="34"/>
        <v>film &amp; video</v>
      </c>
      <c r="T450" t="str">
        <f t="shared" ref="T450:T513" si="35">RIGHT(O450,LEN(O450)-FIND("/",O450,1))</f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6">
        <f t="shared" ref="M451:M514" si="36">IFERROR(E451/L451,"")</f>
        <v>9</v>
      </c>
      <c r="N451" t="b">
        <v>0</v>
      </c>
      <c r="O451" t="s">
        <v>8270</v>
      </c>
      <c r="P451" s="8">
        <f t="shared" ref="P451:P514" si="37">E451/D451</f>
        <v>2.2499999999999999E-2</v>
      </c>
      <c r="Q451" s="12">
        <f t="shared" ref="Q451:Q514" si="38">(((J451/60)/60)/24)+DATE(1970,1,1)</f>
        <v>41534.568113425928</v>
      </c>
      <c r="R451" s="12">
        <f>(((I451/60)/60)/24)+DATE(1970,1,1)</f>
        <v>41564.568113425928</v>
      </c>
      <c r="S451" t="str">
        <f t="shared" ref="S451:S514" si="39">LEFT(O451,FIND("/",O451,1)-1)</f>
        <v>film &amp; video</v>
      </c>
      <c r="T451" t="str">
        <f t="shared" si="35"/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6">
        <f t="shared" si="36"/>
        <v>56.571428571428569</v>
      </c>
      <c r="N452" t="b">
        <v>0</v>
      </c>
      <c r="O452" t="s">
        <v>8270</v>
      </c>
      <c r="P452" s="8">
        <f t="shared" si="37"/>
        <v>7.92E-3</v>
      </c>
      <c r="Q452" s="12">
        <f t="shared" si="38"/>
        <v>41654.946759259255</v>
      </c>
      <c r="R452" s="12">
        <f>(((I452/60)/60)/24)+DATE(1970,1,1)</f>
        <v>41684.946759259255</v>
      </c>
      <c r="S452" t="str">
        <f t="shared" si="39"/>
        <v>film &amp; video</v>
      </c>
      <c r="T452" t="str">
        <f t="shared" si="35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6" t="str">
        <f t="shared" si="36"/>
        <v/>
      </c>
      <c r="N453" t="b">
        <v>0</v>
      </c>
      <c r="O453" t="s">
        <v>8270</v>
      </c>
      <c r="P453" s="8">
        <f t="shared" si="37"/>
        <v>0</v>
      </c>
      <c r="Q453" s="12">
        <f t="shared" si="38"/>
        <v>41634.715173611112</v>
      </c>
      <c r="R453" s="12">
        <f>(((I453/60)/60)/24)+DATE(1970,1,1)</f>
        <v>41664.715173611112</v>
      </c>
      <c r="S453" t="str">
        <f t="shared" si="39"/>
        <v>film &amp; video</v>
      </c>
      <c r="T453" t="str">
        <f t="shared" si="35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6">
        <f t="shared" si="36"/>
        <v>40</v>
      </c>
      <c r="N454" t="b">
        <v>0</v>
      </c>
      <c r="O454" t="s">
        <v>8270</v>
      </c>
      <c r="P454" s="8">
        <f t="shared" si="37"/>
        <v>0.64</v>
      </c>
      <c r="Q454" s="12">
        <f t="shared" si="38"/>
        <v>42107.703877314809</v>
      </c>
      <c r="R454" s="12">
        <f>(((I454/60)/60)/24)+DATE(1970,1,1)</f>
        <v>42137.703877314809</v>
      </c>
      <c r="S454" t="str">
        <f t="shared" si="39"/>
        <v>film &amp; video</v>
      </c>
      <c r="T454" t="str">
        <f t="shared" si="35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6">
        <f t="shared" si="36"/>
        <v>13</v>
      </c>
      <c r="N455" t="b">
        <v>0</v>
      </c>
      <c r="O455" t="s">
        <v>8270</v>
      </c>
      <c r="P455" s="8">
        <f t="shared" si="37"/>
        <v>2.740447957839262E-4</v>
      </c>
      <c r="Q455" s="12">
        <f t="shared" si="38"/>
        <v>42038.824988425928</v>
      </c>
      <c r="R455" s="12">
        <f>(((I455/60)/60)/24)+DATE(1970,1,1)</f>
        <v>42054.824988425928</v>
      </c>
      <c r="S455" t="str">
        <f t="shared" si="39"/>
        <v>film &amp; video</v>
      </c>
      <c r="T455" t="str">
        <f t="shared" si="35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6">
        <f t="shared" si="36"/>
        <v>16.399999999999999</v>
      </c>
      <c r="N456" t="b">
        <v>0</v>
      </c>
      <c r="O456" t="s">
        <v>8270</v>
      </c>
      <c r="P456" s="8">
        <f t="shared" si="37"/>
        <v>8.2000000000000007E-3</v>
      </c>
      <c r="Q456" s="12">
        <f t="shared" si="38"/>
        <v>41938.717256944445</v>
      </c>
      <c r="R456" s="12">
        <f>(((I456/60)/60)/24)+DATE(1970,1,1)</f>
        <v>41969.551388888889</v>
      </c>
      <c r="S456" t="str">
        <f t="shared" si="39"/>
        <v>film &amp; video</v>
      </c>
      <c r="T456" t="str">
        <f t="shared" si="35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6">
        <f t="shared" si="36"/>
        <v>22.5</v>
      </c>
      <c r="N457" t="b">
        <v>0</v>
      </c>
      <c r="O457" t="s">
        <v>8270</v>
      </c>
      <c r="P457" s="8">
        <f t="shared" si="37"/>
        <v>6.9230769230769226E-4</v>
      </c>
      <c r="Q457" s="12">
        <f t="shared" si="38"/>
        <v>40971.002569444441</v>
      </c>
      <c r="R457" s="12">
        <f>(((I457/60)/60)/24)+DATE(1970,1,1)</f>
        <v>41016.021527777775</v>
      </c>
      <c r="S457" t="str">
        <f t="shared" si="39"/>
        <v>film &amp; video</v>
      </c>
      <c r="T457" t="str">
        <f t="shared" si="35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6">
        <f t="shared" si="36"/>
        <v>20.333333333333332</v>
      </c>
      <c r="N458" t="b">
        <v>0</v>
      </c>
      <c r="O458" t="s">
        <v>8270</v>
      </c>
      <c r="P458" s="8">
        <f t="shared" si="37"/>
        <v>6.8631863186318634E-3</v>
      </c>
      <c r="Q458" s="12">
        <f t="shared" si="38"/>
        <v>41547.694456018515</v>
      </c>
      <c r="R458" s="12">
        <f>(((I458/60)/60)/24)+DATE(1970,1,1)</f>
        <v>41569.165972222225</v>
      </c>
      <c r="S458" t="str">
        <f t="shared" si="39"/>
        <v>film &amp; video</v>
      </c>
      <c r="T458" t="str">
        <f t="shared" si="35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6" t="str">
        <f t="shared" si="36"/>
        <v/>
      </c>
      <c r="N459" t="b">
        <v>0</v>
      </c>
      <c r="O459" t="s">
        <v>8270</v>
      </c>
      <c r="P459" s="8">
        <f t="shared" si="37"/>
        <v>0</v>
      </c>
      <c r="Q459" s="12">
        <f t="shared" si="38"/>
        <v>41837.767500000002</v>
      </c>
      <c r="R459" s="12">
        <f>(((I459/60)/60)/24)+DATE(1970,1,1)</f>
        <v>41867.767500000002</v>
      </c>
      <c r="S459" t="str">
        <f t="shared" si="39"/>
        <v>film &amp; video</v>
      </c>
      <c r="T459" t="str">
        <f t="shared" si="35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6">
        <f t="shared" si="36"/>
        <v>16.755102040816325</v>
      </c>
      <c r="N460" t="b">
        <v>0</v>
      </c>
      <c r="O460" t="s">
        <v>8270</v>
      </c>
      <c r="P460" s="8">
        <f t="shared" si="37"/>
        <v>8.2100000000000006E-2</v>
      </c>
      <c r="Q460" s="12">
        <f t="shared" si="38"/>
        <v>41378.69976851852</v>
      </c>
      <c r="R460" s="12">
        <f>(((I460/60)/60)/24)+DATE(1970,1,1)</f>
        <v>41408.69976851852</v>
      </c>
      <c r="S460" t="str">
        <f t="shared" si="39"/>
        <v>film &amp; video</v>
      </c>
      <c r="T460" t="str">
        <f t="shared" si="35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6">
        <f t="shared" si="36"/>
        <v>25</v>
      </c>
      <c r="N461" t="b">
        <v>0</v>
      </c>
      <c r="O461" t="s">
        <v>8270</v>
      </c>
      <c r="P461" s="8">
        <f t="shared" si="37"/>
        <v>6.4102564102564103E-4</v>
      </c>
      <c r="Q461" s="12">
        <f t="shared" si="38"/>
        <v>40800.6403587963</v>
      </c>
      <c r="R461" s="12">
        <f>(((I461/60)/60)/24)+DATE(1970,1,1)</f>
        <v>40860.682025462964</v>
      </c>
      <c r="S461" t="str">
        <f t="shared" si="39"/>
        <v>film &amp; video</v>
      </c>
      <c r="T461" t="str">
        <f t="shared" si="35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6">
        <f t="shared" si="36"/>
        <v>12.5</v>
      </c>
      <c r="N462" t="b">
        <v>0</v>
      </c>
      <c r="O462" t="s">
        <v>8270</v>
      </c>
      <c r="P462" s="8">
        <f t="shared" si="37"/>
        <v>2.9411764705882353E-3</v>
      </c>
      <c r="Q462" s="12">
        <f t="shared" si="38"/>
        <v>41759.542534722219</v>
      </c>
      <c r="R462" s="12">
        <f>(((I462/60)/60)/24)+DATE(1970,1,1)</f>
        <v>41791.166666666664</v>
      </c>
      <c r="S462" t="str">
        <f t="shared" si="39"/>
        <v>film &amp; video</v>
      </c>
      <c r="T462" t="str">
        <f t="shared" si="35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6" t="str">
        <f t="shared" si="36"/>
        <v/>
      </c>
      <c r="N463" t="b">
        <v>0</v>
      </c>
      <c r="O463" t="s">
        <v>8270</v>
      </c>
      <c r="P463" s="8">
        <f t="shared" si="37"/>
        <v>0</v>
      </c>
      <c r="Q463" s="12">
        <f t="shared" si="38"/>
        <v>41407.84684027778</v>
      </c>
      <c r="R463" s="12">
        <f>(((I463/60)/60)/24)+DATE(1970,1,1)</f>
        <v>41427.84684027778</v>
      </c>
      <c r="S463" t="str">
        <f t="shared" si="39"/>
        <v>film &amp; video</v>
      </c>
      <c r="T463" t="str">
        <f t="shared" si="35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6" t="str">
        <f t="shared" si="36"/>
        <v/>
      </c>
      <c r="N464" t="b">
        <v>0</v>
      </c>
      <c r="O464" t="s">
        <v>8270</v>
      </c>
      <c r="P464" s="8">
        <f t="shared" si="37"/>
        <v>0</v>
      </c>
      <c r="Q464" s="12">
        <f t="shared" si="38"/>
        <v>40705.126631944448</v>
      </c>
      <c r="R464" s="12">
        <f>(((I464/60)/60)/24)+DATE(1970,1,1)</f>
        <v>40765.126631944448</v>
      </c>
      <c r="S464" t="str">
        <f t="shared" si="39"/>
        <v>film &amp; video</v>
      </c>
      <c r="T464" t="str">
        <f t="shared" si="35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6">
        <f t="shared" si="36"/>
        <v>113.63636363636364</v>
      </c>
      <c r="N465" t="b">
        <v>0</v>
      </c>
      <c r="O465" t="s">
        <v>8270</v>
      </c>
      <c r="P465" s="8">
        <f t="shared" si="37"/>
        <v>2.2727272727272728E-2</v>
      </c>
      <c r="Q465" s="12">
        <f t="shared" si="38"/>
        <v>40750.710104166668</v>
      </c>
      <c r="R465" s="12">
        <f>(((I465/60)/60)/24)+DATE(1970,1,1)</f>
        <v>40810.710104166668</v>
      </c>
      <c r="S465" t="str">
        <f t="shared" si="39"/>
        <v>film &amp; video</v>
      </c>
      <c r="T465" t="str">
        <f t="shared" si="35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6">
        <f t="shared" si="36"/>
        <v>1</v>
      </c>
      <c r="N466" t="b">
        <v>0</v>
      </c>
      <c r="O466" t="s">
        <v>8270</v>
      </c>
      <c r="P466" s="8">
        <f t="shared" si="37"/>
        <v>9.9009900990099011E-4</v>
      </c>
      <c r="Q466" s="12">
        <f t="shared" si="38"/>
        <v>42488.848784722228</v>
      </c>
      <c r="R466" s="12">
        <f>(((I466/60)/60)/24)+DATE(1970,1,1)</f>
        <v>42508.848784722228</v>
      </c>
      <c r="S466" t="str">
        <f t="shared" si="39"/>
        <v>film &amp; video</v>
      </c>
      <c r="T466" t="str">
        <f t="shared" si="35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6">
        <f t="shared" si="36"/>
        <v>17.25</v>
      </c>
      <c r="N467" t="b">
        <v>0</v>
      </c>
      <c r="O467" t="s">
        <v>8270</v>
      </c>
      <c r="P467" s="8">
        <f t="shared" si="37"/>
        <v>0.26953125</v>
      </c>
      <c r="Q467" s="12">
        <f t="shared" si="38"/>
        <v>41801.120069444441</v>
      </c>
      <c r="R467" s="12">
        <f>(((I467/60)/60)/24)+DATE(1970,1,1)</f>
        <v>41817.120069444441</v>
      </c>
      <c r="S467" t="str">
        <f t="shared" si="39"/>
        <v>film &amp; video</v>
      </c>
      <c r="T467" t="str">
        <f t="shared" si="35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6">
        <f t="shared" si="36"/>
        <v>15.2</v>
      </c>
      <c r="N468" t="b">
        <v>0</v>
      </c>
      <c r="O468" t="s">
        <v>8270</v>
      </c>
      <c r="P468" s="8">
        <f t="shared" si="37"/>
        <v>7.6E-3</v>
      </c>
      <c r="Q468" s="12">
        <f t="shared" si="38"/>
        <v>41129.942870370374</v>
      </c>
      <c r="R468" s="12">
        <f>(((I468/60)/60)/24)+DATE(1970,1,1)</f>
        <v>41159.942870370374</v>
      </c>
      <c r="S468" t="str">
        <f t="shared" si="39"/>
        <v>film &amp; video</v>
      </c>
      <c r="T468" t="str">
        <f t="shared" si="35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6">
        <f t="shared" si="36"/>
        <v>110.64102564102564</v>
      </c>
      <c r="N469" t="b">
        <v>0</v>
      </c>
      <c r="O469" t="s">
        <v>8270</v>
      </c>
      <c r="P469" s="8">
        <f t="shared" si="37"/>
        <v>0.21575</v>
      </c>
      <c r="Q469" s="12">
        <f t="shared" si="38"/>
        <v>41135.679791666669</v>
      </c>
      <c r="R469" s="12">
        <f>(((I469/60)/60)/24)+DATE(1970,1,1)</f>
        <v>41180.679791666669</v>
      </c>
      <c r="S469" t="str">
        <f t="shared" si="39"/>
        <v>film &amp; video</v>
      </c>
      <c r="T469" t="str">
        <f t="shared" si="35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6" t="str">
        <f t="shared" si="36"/>
        <v/>
      </c>
      <c r="N470" t="b">
        <v>0</v>
      </c>
      <c r="O470" t="s">
        <v>8270</v>
      </c>
      <c r="P470" s="8">
        <f t="shared" si="37"/>
        <v>0</v>
      </c>
      <c r="Q470" s="12">
        <f t="shared" si="38"/>
        <v>41041.167627314811</v>
      </c>
      <c r="R470" s="12">
        <f>(((I470/60)/60)/24)+DATE(1970,1,1)</f>
        <v>41101.160474537035</v>
      </c>
      <c r="S470" t="str">
        <f t="shared" si="39"/>
        <v>film &amp; video</v>
      </c>
      <c r="T470" t="str">
        <f t="shared" si="35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6" t="str">
        <f t="shared" si="36"/>
        <v/>
      </c>
      <c r="N471" t="b">
        <v>0</v>
      </c>
      <c r="O471" t="s">
        <v>8270</v>
      </c>
      <c r="P471" s="8">
        <f t="shared" si="37"/>
        <v>0</v>
      </c>
      <c r="Q471" s="12">
        <f t="shared" si="38"/>
        <v>41827.989861111113</v>
      </c>
      <c r="R471" s="12">
        <f>(((I471/60)/60)/24)+DATE(1970,1,1)</f>
        <v>41887.989861111113</v>
      </c>
      <c r="S471" t="str">
        <f t="shared" si="39"/>
        <v>film &amp; video</v>
      </c>
      <c r="T471" t="str">
        <f t="shared" si="35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6">
        <f t="shared" si="36"/>
        <v>25.5</v>
      </c>
      <c r="N472" t="b">
        <v>0</v>
      </c>
      <c r="O472" t="s">
        <v>8270</v>
      </c>
      <c r="P472" s="8">
        <f t="shared" si="37"/>
        <v>1.0200000000000001E-2</v>
      </c>
      <c r="Q472" s="12">
        <f t="shared" si="38"/>
        <v>41605.167696759258</v>
      </c>
      <c r="R472" s="12">
        <f>(((I472/60)/60)/24)+DATE(1970,1,1)</f>
        <v>41655.166666666664</v>
      </c>
      <c r="S472" t="str">
        <f t="shared" si="39"/>
        <v>film &amp; video</v>
      </c>
      <c r="T472" t="str">
        <f t="shared" si="35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6">
        <f t="shared" si="36"/>
        <v>38.476470588235294</v>
      </c>
      <c r="N473" t="b">
        <v>0</v>
      </c>
      <c r="O473" t="s">
        <v>8270</v>
      </c>
      <c r="P473" s="8">
        <f t="shared" si="37"/>
        <v>0.11892727272727273</v>
      </c>
      <c r="Q473" s="12">
        <f t="shared" si="38"/>
        <v>41703.721979166665</v>
      </c>
      <c r="R473" s="12">
        <f>(((I473/60)/60)/24)+DATE(1970,1,1)</f>
        <v>41748.680312500001</v>
      </c>
      <c r="S473" t="str">
        <f t="shared" si="39"/>
        <v>film &amp; video</v>
      </c>
      <c r="T473" t="str">
        <f t="shared" si="35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6">
        <f t="shared" si="36"/>
        <v>28.2</v>
      </c>
      <c r="N474" t="b">
        <v>0</v>
      </c>
      <c r="O474" t="s">
        <v>8270</v>
      </c>
      <c r="P474" s="8">
        <f t="shared" si="37"/>
        <v>0.17624999999999999</v>
      </c>
      <c r="Q474" s="12">
        <f t="shared" si="38"/>
        <v>41844.922662037039</v>
      </c>
      <c r="R474" s="12">
        <f>(((I474/60)/60)/24)+DATE(1970,1,1)</f>
        <v>41874.922662037039</v>
      </c>
      <c r="S474" t="str">
        <f t="shared" si="39"/>
        <v>film &amp; video</v>
      </c>
      <c r="T474" t="str">
        <f t="shared" si="35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6">
        <f t="shared" si="36"/>
        <v>61.5</v>
      </c>
      <c r="N475" t="b">
        <v>0</v>
      </c>
      <c r="O475" t="s">
        <v>8270</v>
      </c>
      <c r="P475" s="8">
        <f t="shared" si="37"/>
        <v>2.87E-2</v>
      </c>
      <c r="Q475" s="12">
        <f t="shared" si="38"/>
        <v>41869.698136574072</v>
      </c>
      <c r="R475" s="12">
        <f>(((I475/60)/60)/24)+DATE(1970,1,1)</f>
        <v>41899.698136574072</v>
      </c>
      <c r="S475" t="str">
        <f t="shared" si="39"/>
        <v>film &amp; video</v>
      </c>
      <c r="T475" t="str">
        <f t="shared" si="35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6">
        <f t="shared" si="36"/>
        <v>1</v>
      </c>
      <c r="N476" t="b">
        <v>0</v>
      </c>
      <c r="O476" t="s">
        <v>8270</v>
      </c>
      <c r="P476" s="8">
        <f t="shared" si="37"/>
        <v>3.0303030303030303E-4</v>
      </c>
      <c r="Q476" s="12">
        <f t="shared" si="38"/>
        <v>42753.329039351855</v>
      </c>
      <c r="R476" s="12">
        <f>(((I476/60)/60)/24)+DATE(1970,1,1)</f>
        <v>42783.329039351855</v>
      </c>
      <c r="S476" t="str">
        <f t="shared" si="39"/>
        <v>film &amp; video</v>
      </c>
      <c r="T476" t="str">
        <f t="shared" si="35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6" t="str">
        <f t="shared" si="36"/>
        <v/>
      </c>
      <c r="N477" t="b">
        <v>0</v>
      </c>
      <c r="O477" t="s">
        <v>8270</v>
      </c>
      <c r="P477" s="8">
        <f t="shared" si="37"/>
        <v>0</v>
      </c>
      <c r="Q477" s="12">
        <f t="shared" si="38"/>
        <v>42100.086145833338</v>
      </c>
      <c r="R477" s="12">
        <f>(((I477/60)/60)/24)+DATE(1970,1,1)</f>
        <v>42130.086145833338</v>
      </c>
      <c r="S477" t="str">
        <f t="shared" si="39"/>
        <v>film &amp; video</v>
      </c>
      <c r="T477" t="str">
        <f t="shared" si="35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6">
        <f t="shared" si="36"/>
        <v>39.569274193548388</v>
      </c>
      <c r="N478" t="b">
        <v>0</v>
      </c>
      <c r="O478" t="s">
        <v>8270</v>
      </c>
      <c r="P478" s="8">
        <f t="shared" si="37"/>
        <v>2.2302681818181819E-2</v>
      </c>
      <c r="Q478" s="12">
        <f t="shared" si="38"/>
        <v>41757.975011574075</v>
      </c>
      <c r="R478" s="12">
        <f>(((I478/60)/60)/24)+DATE(1970,1,1)</f>
        <v>41793.165972222225</v>
      </c>
      <c r="S478" t="str">
        <f t="shared" si="39"/>
        <v>film &amp; video</v>
      </c>
      <c r="T478" t="str">
        <f t="shared" si="35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6" t="str">
        <f t="shared" si="36"/>
        <v/>
      </c>
      <c r="N479" t="b">
        <v>0</v>
      </c>
      <c r="O479" t="s">
        <v>8270</v>
      </c>
      <c r="P479" s="8">
        <f t="shared" si="37"/>
        <v>0</v>
      </c>
      <c r="Q479" s="12">
        <f t="shared" si="38"/>
        <v>40987.83488425926</v>
      </c>
      <c r="R479" s="12">
        <f>(((I479/60)/60)/24)+DATE(1970,1,1)</f>
        <v>41047.83488425926</v>
      </c>
      <c r="S479" t="str">
        <f t="shared" si="39"/>
        <v>film &amp; video</v>
      </c>
      <c r="T479" t="str">
        <f t="shared" si="35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6" t="str">
        <f t="shared" si="36"/>
        <v/>
      </c>
      <c r="N480" t="b">
        <v>0</v>
      </c>
      <c r="O480" t="s">
        <v>8270</v>
      </c>
      <c r="P480" s="8">
        <f t="shared" si="37"/>
        <v>0</v>
      </c>
      <c r="Q480" s="12">
        <f t="shared" si="38"/>
        <v>42065.910983796297</v>
      </c>
      <c r="R480" s="12">
        <f>(((I480/60)/60)/24)+DATE(1970,1,1)</f>
        <v>42095.869317129633</v>
      </c>
      <c r="S480" t="str">
        <f t="shared" si="39"/>
        <v>film &amp; video</v>
      </c>
      <c r="T480" t="str">
        <f t="shared" si="35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6">
        <f t="shared" si="36"/>
        <v>88.8</v>
      </c>
      <c r="N481" t="b">
        <v>0</v>
      </c>
      <c r="O481" t="s">
        <v>8270</v>
      </c>
      <c r="P481" s="8">
        <f t="shared" si="37"/>
        <v>0.3256</v>
      </c>
      <c r="Q481" s="12">
        <f t="shared" si="38"/>
        <v>41904.407812500001</v>
      </c>
      <c r="R481" s="12">
        <f>(((I481/60)/60)/24)+DATE(1970,1,1)</f>
        <v>41964.449479166666</v>
      </c>
      <c r="S481" t="str">
        <f t="shared" si="39"/>
        <v>film &amp; video</v>
      </c>
      <c r="T481" t="str">
        <f t="shared" si="35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6">
        <f t="shared" si="36"/>
        <v>55.457142857142856</v>
      </c>
      <c r="N482" t="b">
        <v>0</v>
      </c>
      <c r="O482" t="s">
        <v>8270</v>
      </c>
      <c r="P482" s="8">
        <f t="shared" si="37"/>
        <v>0.19409999999999999</v>
      </c>
      <c r="Q482" s="12">
        <f t="shared" si="38"/>
        <v>41465.500173611108</v>
      </c>
      <c r="R482" s="12">
        <f>(((I482/60)/60)/24)+DATE(1970,1,1)</f>
        <v>41495.500173611108</v>
      </c>
      <c r="S482" t="str">
        <f t="shared" si="39"/>
        <v>film &amp; video</v>
      </c>
      <c r="T482" t="str">
        <f t="shared" si="35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6">
        <f t="shared" si="36"/>
        <v>87.142857142857139</v>
      </c>
      <c r="N483" t="b">
        <v>0</v>
      </c>
      <c r="O483" t="s">
        <v>8270</v>
      </c>
      <c r="P483" s="8">
        <f t="shared" si="37"/>
        <v>6.0999999999999999E-2</v>
      </c>
      <c r="Q483" s="12">
        <f t="shared" si="38"/>
        <v>41162.672326388885</v>
      </c>
      <c r="R483" s="12">
        <f>(((I483/60)/60)/24)+DATE(1970,1,1)</f>
        <v>41192.672326388885</v>
      </c>
      <c r="S483" t="str">
        <f t="shared" si="39"/>
        <v>film &amp; video</v>
      </c>
      <c r="T483" t="str">
        <f t="shared" si="35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6">
        <f t="shared" si="36"/>
        <v>10</v>
      </c>
      <c r="N484" t="b">
        <v>0</v>
      </c>
      <c r="O484" t="s">
        <v>8270</v>
      </c>
      <c r="P484" s="8">
        <f t="shared" si="37"/>
        <v>1E-3</v>
      </c>
      <c r="Q484" s="12">
        <f t="shared" si="38"/>
        <v>42447.896875000006</v>
      </c>
      <c r="R484" s="12">
        <f>(((I484/60)/60)/24)+DATE(1970,1,1)</f>
        <v>42474.606944444444</v>
      </c>
      <c r="S484" t="str">
        <f t="shared" si="39"/>
        <v>film &amp; video</v>
      </c>
      <c r="T484" t="str">
        <f t="shared" si="35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6">
        <f t="shared" si="36"/>
        <v>51.224489795918366</v>
      </c>
      <c r="N485" t="b">
        <v>0</v>
      </c>
      <c r="O485" t="s">
        <v>8270</v>
      </c>
      <c r="P485" s="8">
        <f t="shared" si="37"/>
        <v>0.502</v>
      </c>
      <c r="Q485" s="12">
        <f t="shared" si="38"/>
        <v>41243.197592592594</v>
      </c>
      <c r="R485" s="12">
        <f>(((I485/60)/60)/24)+DATE(1970,1,1)</f>
        <v>41303.197592592594</v>
      </c>
      <c r="S485" t="str">
        <f t="shared" si="39"/>
        <v>film &amp; video</v>
      </c>
      <c r="T485" t="str">
        <f t="shared" si="35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6">
        <f t="shared" si="36"/>
        <v>13.545454545454545</v>
      </c>
      <c r="N486" t="b">
        <v>0</v>
      </c>
      <c r="O486" t="s">
        <v>8270</v>
      </c>
      <c r="P486" s="8">
        <f t="shared" si="37"/>
        <v>1.8625E-3</v>
      </c>
      <c r="Q486" s="12">
        <f t="shared" si="38"/>
        <v>42272.93949074074</v>
      </c>
      <c r="R486" s="12">
        <f>(((I486/60)/60)/24)+DATE(1970,1,1)</f>
        <v>42313.981157407412</v>
      </c>
      <c r="S486" t="str">
        <f t="shared" si="39"/>
        <v>film &amp; video</v>
      </c>
      <c r="T486" t="str">
        <f t="shared" si="35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6">
        <f t="shared" si="36"/>
        <v>66.520080000000007</v>
      </c>
      <c r="N487" t="b">
        <v>0</v>
      </c>
      <c r="O487" t="s">
        <v>8270</v>
      </c>
      <c r="P487" s="8">
        <f t="shared" si="37"/>
        <v>0.21906971229845085</v>
      </c>
      <c r="Q487" s="12">
        <f t="shared" si="38"/>
        <v>41381.50577546296</v>
      </c>
      <c r="R487" s="12">
        <f>(((I487/60)/60)/24)+DATE(1970,1,1)</f>
        <v>41411.50577546296</v>
      </c>
      <c r="S487" t="str">
        <f t="shared" si="39"/>
        <v>film &amp; video</v>
      </c>
      <c r="T487" t="str">
        <f t="shared" si="35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6">
        <f t="shared" si="36"/>
        <v>50</v>
      </c>
      <c r="N488" t="b">
        <v>0</v>
      </c>
      <c r="O488" t="s">
        <v>8270</v>
      </c>
      <c r="P488" s="8">
        <f t="shared" si="37"/>
        <v>9.0909090909090904E-5</v>
      </c>
      <c r="Q488" s="12">
        <f t="shared" si="38"/>
        <v>41761.94258101852</v>
      </c>
      <c r="R488" s="12">
        <f>(((I488/60)/60)/24)+DATE(1970,1,1)</f>
        <v>41791.94258101852</v>
      </c>
      <c r="S488" t="str">
        <f t="shared" si="39"/>
        <v>film &amp; video</v>
      </c>
      <c r="T488" t="str">
        <f t="shared" si="35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6" t="str">
        <f t="shared" si="36"/>
        <v/>
      </c>
      <c r="N489" t="b">
        <v>0</v>
      </c>
      <c r="O489" t="s">
        <v>8270</v>
      </c>
      <c r="P489" s="8">
        <f t="shared" si="37"/>
        <v>0</v>
      </c>
      <c r="Q489" s="12">
        <f t="shared" si="38"/>
        <v>42669.594837962963</v>
      </c>
      <c r="R489" s="12">
        <f>(((I489/60)/60)/24)+DATE(1970,1,1)</f>
        <v>42729.636504629627</v>
      </c>
      <c r="S489" t="str">
        <f t="shared" si="39"/>
        <v>film &amp; video</v>
      </c>
      <c r="T489" t="str">
        <f t="shared" si="35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6" t="str">
        <f t="shared" si="36"/>
        <v/>
      </c>
      <c r="N490" t="b">
        <v>0</v>
      </c>
      <c r="O490" t="s">
        <v>8270</v>
      </c>
      <c r="P490" s="8">
        <f t="shared" si="37"/>
        <v>0</v>
      </c>
      <c r="Q490" s="12">
        <f t="shared" si="38"/>
        <v>42714.054398148146</v>
      </c>
      <c r="R490" s="12">
        <f>(((I490/60)/60)/24)+DATE(1970,1,1)</f>
        <v>42744.054398148146</v>
      </c>
      <c r="S490" t="str">
        <f t="shared" si="39"/>
        <v>film &amp; video</v>
      </c>
      <c r="T490" t="str">
        <f t="shared" si="35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6">
        <f t="shared" si="36"/>
        <v>71.666666666666671</v>
      </c>
      <c r="N491" t="b">
        <v>0</v>
      </c>
      <c r="O491" t="s">
        <v>8270</v>
      </c>
      <c r="P491" s="8">
        <f t="shared" si="37"/>
        <v>2.8667813379201833E-3</v>
      </c>
      <c r="Q491" s="12">
        <f t="shared" si="38"/>
        <v>40882.481666666667</v>
      </c>
      <c r="R491" s="12">
        <f>(((I491/60)/60)/24)+DATE(1970,1,1)</f>
        <v>40913.481249999997</v>
      </c>
      <c r="S491" t="str">
        <f t="shared" si="39"/>
        <v>film &amp; video</v>
      </c>
      <c r="T491" t="str">
        <f t="shared" si="35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6" t="str">
        <f t="shared" si="36"/>
        <v/>
      </c>
      <c r="N492" t="b">
        <v>0</v>
      </c>
      <c r="O492" t="s">
        <v>8270</v>
      </c>
      <c r="P492" s="8">
        <f t="shared" si="37"/>
        <v>0</v>
      </c>
      <c r="Q492" s="12">
        <f t="shared" si="38"/>
        <v>41113.968576388892</v>
      </c>
      <c r="R492" s="12">
        <f>(((I492/60)/60)/24)+DATE(1970,1,1)</f>
        <v>41143.968576388892</v>
      </c>
      <c r="S492" t="str">
        <f t="shared" si="39"/>
        <v>film &amp; video</v>
      </c>
      <c r="T492" t="str">
        <f t="shared" si="35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6" t="str">
        <f t="shared" si="36"/>
        <v/>
      </c>
      <c r="N493" t="b">
        <v>0</v>
      </c>
      <c r="O493" t="s">
        <v>8270</v>
      </c>
      <c r="P493" s="8">
        <f t="shared" si="37"/>
        <v>0</v>
      </c>
      <c r="Q493" s="12">
        <f t="shared" si="38"/>
        <v>42366.982627314821</v>
      </c>
      <c r="R493" s="12">
        <f>(((I493/60)/60)/24)+DATE(1970,1,1)</f>
        <v>42396.982627314821</v>
      </c>
      <c r="S493" t="str">
        <f t="shared" si="39"/>
        <v>film &amp; video</v>
      </c>
      <c r="T493" t="str">
        <f t="shared" si="35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6" t="str">
        <f t="shared" si="36"/>
        <v/>
      </c>
      <c r="N494" t="b">
        <v>0</v>
      </c>
      <c r="O494" t="s">
        <v>8270</v>
      </c>
      <c r="P494" s="8">
        <f t="shared" si="37"/>
        <v>0</v>
      </c>
      <c r="Q494" s="12">
        <f t="shared" si="38"/>
        <v>42596.03506944445</v>
      </c>
      <c r="R494" s="12">
        <f>(((I494/60)/60)/24)+DATE(1970,1,1)</f>
        <v>42656.03506944445</v>
      </c>
      <c r="S494" t="str">
        <f t="shared" si="39"/>
        <v>film &amp; video</v>
      </c>
      <c r="T494" t="str">
        <f t="shared" si="35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6" t="str">
        <f t="shared" si="36"/>
        <v/>
      </c>
      <c r="N495" t="b">
        <v>0</v>
      </c>
      <c r="O495" t="s">
        <v>8270</v>
      </c>
      <c r="P495" s="8">
        <f t="shared" si="37"/>
        <v>0</v>
      </c>
      <c r="Q495" s="12">
        <f t="shared" si="38"/>
        <v>42114.726134259254</v>
      </c>
      <c r="R495" s="12">
        <f>(((I495/60)/60)/24)+DATE(1970,1,1)</f>
        <v>42144.726134259254</v>
      </c>
      <c r="S495" t="str">
        <f t="shared" si="39"/>
        <v>film &amp; video</v>
      </c>
      <c r="T495" t="str">
        <f t="shared" si="35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6">
        <f t="shared" si="36"/>
        <v>10.333333333333334</v>
      </c>
      <c r="N496" t="b">
        <v>0</v>
      </c>
      <c r="O496" t="s">
        <v>8270</v>
      </c>
      <c r="P496" s="8">
        <f t="shared" si="37"/>
        <v>1.5499999999999999E-3</v>
      </c>
      <c r="Q496" s="12">
        <f t="shared" si="38"/>
        <v>41799.830613425926</v>
      </c>
      <c r="R496" s="12">
        <f>(((I496/60)/60)/24)+DATE(1970,1,1)</f>
        <v>41823.125</v>
      </c>
      <c r="S496" t="str">
        <f t="shared" si="39"/>
        <v>film &amp; video</v>
      </c>
      <c r="T496" t="str">
        <f t="shared" si="35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6" t="str">
        <f t="shared" si="36"/>
        <v/>
      </c>
      <c r="N497" t="b">
        <v>0</v>
      </c>
      <c r="O497" t="s">
        <v>8270</v>
      </c>
      <c r="P497" s="8">
        <f t="shared" si="37"/>
        <v>0</v>
      </c>
      <c r="Q497" s="12">
        <f t="shared" si="38"/>
        <v>42171.827604166669</v>
      </c>
      <c r="R497" s="12">
        <f>(((I497/60)/60)/24)+DATE(1970,1,1)</f>
        <v>42201.827604166669</v>
      </c>
      <c r="S497" t="str">
        <f t="shared" si="39"/>
        <v>film &amp; video</v>
      </c>
      <c r="T497" t="str">
        <f t="shared" si="35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6">
        <f t="shared" si="36"/>
        <v>1</v>
      </c>
      <c r="N498" t="b">
        <v>0</v>
      </c>
      <c r="O498" t="s">
        <v>8270</v>
      </c>
      <c r="P498" s="8">
        <f t="shared" si="37"/>
        <v>1.6666666666666667E-5</v>
      </c>
      <c r="Q498" s="12">
        <f t="shared" si="38"/>
        <v>41620.93141203704</v>
      </c>
      <c r="R498" s="12">
        <f>(((I498/60)/60)/24)+DATE(1970,1,1)</f>
        <v>41680.93141203704</v>
      </c>
      <c r="S498" t="str">
        <f t="shared" si="39"/>
        <v>film &amp; video</v>
      </c>
      <c r="T498" t="str">
        <f t="shared" si="35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6">
        <f t="shared" si="36"/>
        <v>10</v>
      </c>
      <c r="N499" t="b">
        <v>0</v>
      </c>
      <c r="O499" t="s">
        <v>8270</v>
      </c>
      <c r="P499" s="8">
        <f t="shared" si="37"/>
        <v>6.6964285714285711E-3</v>
      </c>
      <c r="Q499" s="12">
        <f t="shared" si="38"/>
        <v>41945.037789351853</v>
      </c>
      <c r="R499" s="12">
        <f>(((I499/60)/60)/24)+DATE(1970,1,1)</f>
        <v>41998.208333333328</v>
      </c>
      <c r="S499" t="str">
        <f t="shared" si="39"/>
        <v>film &amp; video</v>
      </c>
      <c r="T499" t="str">
        <f t="shared" si="35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6">
        <f t="shared" si="36"/>
        <v>136.09090909090909</v>
      </c>
      <c r="N500" t="b">
        <v>0</v>
      </c>
      <c r="O500" t="s">
        <v>8270</v>
      </c>
      <c r="P500" s="8">
        <f t="shared" si="37"/>
        <v>4.5985132395404561E-2</v>
      </c>
      <c r="Q500" s="12">
        <f t="shared" si="38"/>
        <v>40858.762141203704</v>
      </c>
      <c r="R500" s="12">
        <f>(((I500/60)/60)/24)+DATE(1970,1,1)</f>
        <v>40900.762141203704</v>
      </c>
      <c r="S500" t="str">
        <f t="shared" si="39"/>
        <v>film &amp; video</v>
      </c>
      <c r="T500" t="str">
        <f t="shared" si="35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6">
        <f t="shared" si="36"/>
        <v>73.461538461538467</v>
      </c>
      <c r="N501" t="b">
        <v>0</v>
      </c>
      <c r="O501" t="s">
        <v>8270</v>
      </c>
      <c r="P501" s="8">
        <f t="shared" si="37"/>
        <v>9.5500000000000002E-2</v>
      </c>
      <c r="Q501" s="12">
        <f t="shared" si="38"/>
        <v>40043.895462962959</v>
      </c>
      <c r="R501" s="12">
        <f>(((I501/60)/60)/24)+DATE(1970,1,1)</f>
        <v>40098.874305555553</v>
      </c>
      <c r="S501" t="str">
        <f t="shared" si="39"/>
        <v>film &amp; video</v>
      </c>
      <c r="T501" t="str">
        <f t="shared" si="35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6">
        <f t="shared" si="36"/>
        <v>53.75</v>
      </c>
      <c r="N502" t="b">
        <v>0</v>
      </c>
      <c r="O502" t="s">
        <v>8270</v>
      </c>
      <c r="P502" s="8">
        <f t="shared" si="37"/>
        <v>3.307692307692308E-2</v>
      </c>
      <c r="Q502" s="12">
        <f t="shared" si="38"/>
        <v>40247.886006944449</v>
      </c>
      <c r="R502" s="12">
        <f>(((I502/60)/60)/24)+DATE(1970,1,1)</f>
        <v>40306.927777777775</v>
      </c>
      <c r="S502" t="str">
        <f t="shared" si="39"/>
        <v>film &amp; video</v>
      </c>
      <c r="T502" t="str">
        <f t="shared" si="35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6" t="str">
        <f t="shared" si="36"/>
        <v/>
      </c>
      <c r="N503" t="b">
        <v>0</v>
      </c>
      <c r="O503" t="s">
        <v>8270</v>
      </c>
      <c r="P503" s="8">
        <f t="shared" si="37"/>
        <v>0</v>
      </c>
      <c r="Q503" s="12">
        <f t="shared" si="38"/>
        <v>40703.234386574077</v>
      </c>
      <c r="R503" s="12">
        <f>(((I503/60)/60)/24)+DATE(1970,1,1)</f>
        <v>40733.234386574077</v>
      </c>
      <c r="S503" t="str">
        <f t="shared" si="39"/>
        <v>film &amp; video</v>
      </c>
      <c r="T503" t="str">
        <f t="shared" si="35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6">
        <f t="shared" si="36"/>
        <v>57.5</v>
      </c>
      <c r="N504" t="b">
        <v>0</v>
      </c>
      <c r="O504" t="s">
        <v>8270</v>
      </c>
      <c r="P504" s="8">
        <f t="shared" si="37"/>
        <v>1.15E-2</v>
      </c>
      <c r="Q504" s="12">
        <f t="shared" si="38"/>
        <v>40956.553530092591</v>
      </c>
      <c r="R504" s="12">
        <f>(((I504/60)/60)/24)+DATE(1970,1,1)</f>
        <v>40986.511863425927</v>
      </c>
      <c r="S504" t="str">
        <f t="shared" si="39"/>
        <v>film &amp; video</v>
      </c>
      <c r="T504" t="str">
        <f t="shared" si="35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6">
        <f t="shared" si="36"/>
        <v>12.666666666666666</v>
      </c>
      <c r="N505" t="b">
        <v>0</v>
      </c>
      <c r="O505" t="s">
        <v>8270</v>
      </c>
      <c r="P505" s="8">
        <f t="shared" si="37"/>
        <v>1.7538461538461537E-2</v>
      </c>
      <c r="Q505" s="12">
        <f t="shared" si="38"/>
        <v>41991.526655092588</v>
      </c>
      <c r="R505" s="12">
        <f>(((I505/60)/60)/24)+DATE(1970,1,1)</f>
        <v>42021.526655092588</v>
      </c>
      <c r="S505" t="str">
        <f t="shared" si="39"/>
        <v>film &amp; video</v>
      </c>
      <c r="T505" t="str">
        <f t="shared" si="35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6">
        <f t="shared" si="36"/>
        <v>67</v>
      </c>
      <c r="N506" t="b">
        <v>0</v>
      </c>
      <c r="O506" t="s">
        <v>8270</v>
      </c>
      <c r="P506" s="8">
        <f t="shared" si="37"/>
        <v>1.3673469387755101E-2</v>
      </c>
      <c r="Q506" s="12">
        <f t="shared" si="38"/>
        <v>40949.98364583333</v>
      </c>
      <c r="R506" s="12">
        <f>(((I506/60)/60)/24)+DATE(1970,1,1)</f>
        <v>41009.941979166666</v>
      </c>
      <c r="S506" t="str">
        <f t="shared" si="39"/>
        <v>film &amp; video</v>
      </c>
      <c r="T506" t="str">
        <f t="shared" si="35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6">
        <f t="shared" si="36"/>
        <v>3.7142857142857144</v>
      </c>
      <c r="N507" t="b">
        <v>0</v>
      </c>
      <c r="O507" t="s">
        <v>8270</v>
      </c>
      <c r="P507" s="8">
        <f t="shared" si="37"/>
        <v>4.3333333333333331E-3</v>
      </c>
      <c r="Q507" s="12">
        <f t="shared" si="38"/>
        <v>42318.098217592589</v>
      </c>
      <c r="R507" s="12">
        <f>(((I507/60)/60)/24)+DATE(1970,1,1)</f>
        <v>42363.098217592589</v>
      </c>
      <c r="S507" t="str">
        <f t="shared" si="39"/>
        <v>film &amp; video</v>
      </c>
      <c r="T507" t="str">
        <f t="shared" si="35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6">
        <f t="shared" si="36"/>
        <v>250</v>
      </c>
      <c r="N508" t="b">
        <v>0</v>
      </c>
      <c r="O508" t="s">
        <v>8270</v>
      </c>
      <c r="P508" s="8">
        <f t="shared" si="37"/>
        <v>1.25E-3</v>
      </c>
      <c r="Q508" s="12">
        <f t="shared" si="38"/>
        <v>41466.552314814813</v>
      </c>
      <c r="R508" s="12">
        <f>(((I508/60)/60)/24)+DATE(1970,1,1)</f>
        <v>41496.552314814813</v>
      </c>
      <c r="S508" t="str">
        <f t="shared" si="39"/>
        <v>film &amp; video</v>
      </c>
      <c r="T508" t="str">
        <f t="shared" si="35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6">
        <f t="shared" si="36"/>
        <v>64</v>
      </c>
      <c r="N509" t="b">
        <v>0</v>
      </c>
      <c r="O509" t="s">
        <v>8270</v>
      </c>
      <c r="P509" s="8">
        <f t="shared" si="37"/>
        <v>3.2000000000000001E-2</v>
      </c>
      <c r="Q509" s="12">
        <f t="shared" si="38"/>
        <v>41156.958993055552</v>
      </c>
      <c r="R509" s="12">
        <f>(((I509/60)/60)/24)+DATE(1970,1,1)</f>
        <v>41201.958993055552</v>
      </c>
      <c r="S509" t="str">
        <f t="shared" si="39"/>
        <v>film &amp; video</v>
      </c>
      <c r="T509" t="str">
        <f t="shared" si="35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6">
        <f t="shared" si="36"/>
        <v>133.33333333333334</v>
      </c>
      <c r="N510" t="b">
        <v>0</v>
      </c>
      <c r="O510" t="s">
        <v>8270</v>
      </c>
      <c r="P510" s="8">
        <f t="shared" si="37"/>
        <v>8.0000000000000002E-3</v>
      </c>
      <c r="Q510" s="12">
        <f t="shared" si="38"/>
        <v>40995.024317129632</v>
      </c>
      <c r="R510" s="12">
        <f>(((I510/60)/60)/24)+DATE(1970,1,1)</f>
        <v>41054.593055555553</v>
      </c>
      <c r="S510" t="str">
        <f t="shared" si="39"/>
        <v>film &amp; video</v>
      </c>
      <c r="T510" t="str">
        <f t="shared" si="35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6">
        <f t="shared" si="36"/>
        <v>10</v>
      </c>
      <c r="N511" t="b">
        <v>0</v>
      </c>
      <c r="O511" t="s">
        <v>8270</v>
      </c>
      <c r="P511" s="8">
        <f t="shared" si="37"/>
        <v>2E-3</v>
      </c>
      <c r="Q511" s="12">
        <f t="shared" si="38"/>
        <v>42153.631597222222</v>
      </c>
      <c r="R511" s="12">
        <f>(((I511/60)/60)/24)+DATE(1970,1,1)</f>
        <v>42183.631597222222</v>
      </c>
      <c r="S511" t="str">
        <f t="shared" si="39"/>
        <v>film &amp; video</v>
      </c>
      <c r="T511" t="str">
        <f t="shared" si="35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6" t="str">
        <f t="shared" si="36"/>
        <v/>
      </c>
      <c r="N512" t="b">
        <v>0</v>
      </c>
      <c r="O512" t="s">
        <v>8270</v>
      </c>
      <c r="P512" s="8">
        <f t="shared" si="37"/>
        <v>0</v>
      </c>
      <c r="Q512" s="12">
        <f t="shared" si="38"/>
        <v>42400.176377314812</v>
      </c>
      <c r="R512" s="12">
        <f>(((I512/60)/60)/24)+DATE(1970,1,1)</f>
        <v>42430.176377314812</v>
      </c>
      <c r="S512" t="str">
        <f t="shared" si="39"/>
        <v>film &amp; video</v>
      </c>
      <c r="T512" t="str">
        <f t="shared" si="35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6">
        <f t="shared" si="36"/>
        <v>30</v>
      </c>
      <c r="N513" t="b">
        <v>0</v>
      </c>
      <c r="O513" t="s">
        <v>8270</v>
      </c>
      <c r="P513" s="8">
        <f t="shared" si="37"/>
        <v>0.03</v>
      </c>
      <c r="Q513" s="12">
        <f t="shared" si="38"/>
        <v>41340.303032407406</v>
      </c>
      <c r="R513" s="12">
        <f>(((I513/60)/60)/24)+DATE(1970,1,1)</f>
        <v>41370.261365740742</v>
      </c>
      <c r="S513" t="str">
        <f t="shared" si="39"/>
        <v>film &amp; video</v>
      </c>
      <c r="T513" t="str">
        <f t="shared" si="35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6">
        <f t="shared" si="36"/>
        <v>5.5</v>
      </c>
      <c r="N514" t="b">
        <v>0</v>
      </c>
      <c r="O514" t="s">
        <v>8270</v>
      </c>
      <c r="P514" s="8">
        <f t="shared" si="37"/>
        <v>1.3749999999999999E-3</v>
      </c>
      <c r="Q514" s="12">
        <f t="shared" si="38"/>
        <v>42649.742210648154</v>
      </c>
      <c r="R514" s="12">
        <f>(((I514/60)/60)/24)+DATE(1970,1,1)</f>
        <v>42694.783877314811</v>
      </c>
      <c r="S514" t="str">
        <f t="shared" si="39"/>
        <v>film &amp; video</v>
      </c>
      <c r="T514" t="str">
        <f t="shared" ref="T514:T577" si="40">RIGHT(O514,LEN(O514)-FIND("/",O514,1))</f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6">
        <f t="shared" ref="M515:M578" si="41">IFERROR(E515/L515,"")</f>
        <v>102.38235294117646</v>
      </c>
      <c r="N515" t="b">
        <v>0</v>
      </c>
      <c r="O515" t="s">
        <v>8270</v>
      </c>
      <c r="P515" s="8">
        <f t="shared" ref="P515:P578" si="42">E515/D515</f>
        <v>0.13924</v>
      </c>
      <c r="Q515" s="12">
        <f t="shared" ref="Q515:Q578" si="43">(((J515/60)/60)/24)+DATE(1970,1,1)</f>
        <v>42552.653993055559</v>
      </c>
      <c r="R515" s="12">
        <f>(((I515/60)/60)/24)+DATE(1970,1,1)</f>
        <v>42597.291666666672</v>
      </c>
      <c r="S515" t="str">
        <f t="shared" ref="S515:S578" si="44">LEFT(O515,FIND("/",O515,1)-1)</f>
        <v>film &amp; video</v>
      </c>
      <c r="T515" t="str">
        <f t="shared" si="40"/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6">
        <f t="shared" si="41"/>
        <v>16.666666666666668</v>
      </c>
      <c r="N516" t="b">
        <v>0</v>
      </c>
      <c r="O516" t="s">
        <v>8270</v>
      </c>
      <c r="P516" s="8">
        <f t="shared" si="42"/>
        <v>3.3333333333333333E-2</v>
      </c>
      <c r="Q516" s="12">
        <f t="shared" si="43"/>
        <v>41830.613969907405</v>
      </c>
      <c r="R516" s="12">
        <f>(((I516/60)/60)/24)+DATE(1970,1,1)</f>
        <v>41860.613969907405</v>
      </c>
      <c r="S516" t="str">
        <f t="shared" si="44"/>
        <v>film &amp; video</v>
      </c>
      <c r="T516" t="str">
        <f t="shared" si="40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6">
        <f t="shared" si="41"/>
        <v>725.02941176470586</v>
      </c>
      <c r="N517" t="b">
        <v>0</v>
      </c>
      <c r="O517" t="s">
        <v>8270</v>
      </c>
      <c r="P517" s="8">
        <f t="shared" si="42"/>
        <v>0.25413402061855672</v>
      </c>
      <c r="Q517" s="12">
        <f t="shared" si="43"/>
        <v>42327.490752314814</v>
      </c>
      <c r="R517" s="12">
        <f>(((I517/60)/60)/24)+DATE(1970,1,1)</f>
        <v>42367.490752314814</v>
      </c>
      <c r="S517" t="str">
        <f t="shared" si="44"/>
        <v>film &amp; video</v>
      </c>
      <c r="T517" t="str">
        <f t="shared" si="40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6" t="str">
        <f t="shared" si="41"/>
        <v/>
      </c>
      <c r="N518" t="b">
        <v>0</v>
      </c>
      <c r="O518" t="s">
        <v>8270</v>
      </c>
      <c r="P518" s="8">
        <f t="shared" si="42"/>
        <v>0</v>
      </c>
      <c r="Q518" s="12">
        <f t="shared" si="43"/>
        <v>42091.778703703705</v>
      </c>
      <c r="R518" s="12">
        <f>(((I518/60)/60)/24)+DATE(1970,1,1)</f>
        <v>42151.778703703705</v>
      </c>
      <c r="S518" t="str">
        <f t="shared" si="44"/>
        <v>film &amp; video</v>
      </c>
      <c r="T518" t="str">
        <f t="shared" si="40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6">
        <f t="shared" si="41"/>
        <v>68.333333333333329</v>
      </c>
      <c r="N519" t="b">
        <v>0</v>
      </c>
      <c r="O519" t="s">
        <v>8270</v>
      </c>
      <c r="P519" s="8">
        <f t="shared" si="42"/>
        <v>1.3666666666666667E-2</v>
      </c>
      <c r="Q519" s="12">
        <f t="shared" si="43"/>
        <v>42738.615289351852</v>
      </c>
      <c r="R519" s="12">
        <f>(((I519/60)/60)/24)+DATE(1970,1,1)</f>
        <v>42768.615289351852</v>
      </c>
      <c r="S519" t="str">
        <f t="shared" si="44"/>
        <v>film &amp; video</v>
      </c>
      <c r="T519" t="str">
        <f t="shared" si="40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6" t="str">
        <f t="shared" si="41"/>
        <v/>
      </c>
      <c r="N520" t="b">
        <v>0</v>
      </c>
      <c r="O520" t="s">
        <v>8270</v>
      </c>
      <c r="P520" s="8">
        <f t="shared" si="42"/>
        <v>0</v>
      </c>
      <c r="Q520" s="12">
        <f t="shared" si="43"/>
        <v>42223.616018518514</v>
      </c>
      <c r="R520" s="12">
        <f>(((I520/60)/60)/24)+DATE(1970,1,1)</f>
        <v>42253.615277777775</v>
      </c>
      <c r="S520" t="str">
        <f t="shared" si="44"/>
        <v>film &amp; video</v>
      </c>
      <c r="T520" t="str">
        <f t="shared" si="40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6">
        <f t="shared" si="41"/>
        <v>39.228571428571428</v>
      </c>
      <c r="N521" t="b">
        <v>0</v>
      </c>
      <c r="O521" t="s">
        <v>8270</v>
      </c>
      <c r="P521" s="8">
        <f t="shared" si="42"/>
        <v>0.22881426547787684</v>
      </c>
      <c r="Q521" s="12">
        <f t="shared" si="43"/>
        <v>41218.391446759262</v>
      </c>
      <c r="R521" s="12">
        <f>(((I521/60)/60)/24)+DATE(1970,1,1)</f>
        <v>41248.391446759262</v>
      </c>
      <c r="S521" t="str">
        <f t="shared" si="44"/>
        <v>film &amp; video</v>
      </c>
      <c r="T521" t="str">
        <f t="shared" si="40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6">
        <f t="shared" si="41"/>
        <v>150.14705882352942</v>
      </c>
      <c r="N522" t="b">
        <v>1</v>
      </c>
      <c r="O522" t="s">
        <v>8271</v>
      </c>
      <c r="P522" s="8">
        <f t="shared" si="42"/>
        <v>1.0209999999999999</v>
      </c>
      <c r="Q522" s="12">
        <f t="shared" si="43"/>
        <v>42318.702094907407</v>
      </c>
      <c r="R522" s="12">
        <f>(((I522/60)/60)/24)+DATE(1970,1,1)</f>
        <v>42348.702094907407</v>
      </c>
      <c r="S522" t="str">
        <f t="shared" si="44"/>
        <v>theater</v>
      </c>
      <c r="T522" t="str">
        <f t="shared" si="40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6">
        <f t="shared" si="41"/>
        <v>93.428571428571431</v>
      </c>
      <c r="N523" t="b">
        <v>1</v>
      </c>
      <c r="O523" t="s">
        <v>8271</v>
      </c>
      <c r="P523" s="8">
        <f t="shared" si="42"/>
        <v>1.0464</v>
      </c>
      <c r="Q523" s="12">
        <f t="shared" si="43"/>
        <v>42646.092812499999</v>
      </c>
      <c r="R523" s="12">
        <f>(((I523/60)/60)/24)+DATE(1970,1,1)</f>
        <v>42675.207638888889</v>
      </c>
      <c r="S523" t="str">
        <f t="shared" si="44"/>
        <v>theater</v>
      </c>
      <c r="T523" t="str">
        <f t="shared" si="40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6">
        <f t="shared" si="41"/>
        <v>110.96774193548387</v>
      </c>
      <c r="N524" t="b">
        <v>1</v>
      </c>
      <c r="O524" t="s">
        <v>8271</v>
      </c>
      <c r="P524" s="8">
        <f t="shared" si="42"/>
        <v>1.1466666666666667</v>
      </c>
      <c r="Q524" s="12">
        <f t="shared" si="43"/>
        <v>42430.040798611109</v>
      </c>
      <c r="R524" s="12">
        <f>(((I524/60)/60)/24)+DATE(1970,1,1)</f>
        <v>42449.999131944445</v>
      </c>
      <c r="S524" t="str">
        <f t="shared" si="44"/>
        <v>theater</v>
      </c>
      <c r="T524" t="str">
        <f t="shared" si="40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6">
        <f t="shared" si="41"/>
        <v>71.785714285714292</v>
      </c>
      <c r="N525" t="b">
        <v>1</v>
      </c>
      <c r="O525" t="s">
        <v>8271</v>
      </c>
      <c r="P525" s="8">
        <f t="shared" si="42"/>
        <v>1.206</v>
      </c>
      <c r="Q525" s="12">
        <f t="shared" si="43"/>
        <v>42238.13282407407</v>
      </c>
      <c r="R525" s="12">
        <f>(((I525/60)/60)/24)+DATE(1970,1,1)</f>
        <v>42268.13282407407</v>
      </c>
      <c r="S525" t="str">
        <f t="shared" si="44"/>
        <v>theater</v>
      </c>
      <c r="T525" t="str">
        <f t="shared" si="40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6">
        <f t="shared" si="41"/>
        <v>29.258076923076924</v>
      </c>
      <c r="N526" t="b">
        <v>1</v>
      </c>
      <c r="O526" t="s">
        <v>8271</v>
      </c>
      <c r="P526" s="8">
        <f t="shared" si="42"/>
        <v>1.0867285714285715</v>
      </c>
      <c r="Q526" s="12">
        <f t="shared" si="43"/>
        <v>42492.717233796298</v>
      </c>
      <c r="R526" s="12">
        <f>(((I526/60)/60)/24)+DATE(1970,1,1)</f>
        <v>42522.717233796298</v>
      </c>
      <c r="S526" t="str">
        <f t="shared" si="44"/>
        <v>theater</v>
      </c>
      <c r="T526" t="str">
        <f t="shared" si="40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6">
        <f t="shared" si="41"/>
        <v>1000</v>
      </c>
      <c r="N527" t="b">
        <v>1</v>
      </c>
      <c r="O527" t="s">
        <v>8271</v>
      </c>
      <c r="P527" s="8">
        <f t="shared" si="42"/>
        <v>1</v>
      </c>
      <c r="Q527" s="12">
        <f t="shared" si="43"/>
        <v>41850.400937500002</v>
      </c>
      <c r="R527" s="12">
        <f>(((I527/60)/60)/24)+DATE(1970,1,1)</f>
        <v>41895.400937500002</v>
      </c>
      <c r="S527" t="str">
        <f t="shared" si="44"/>
        <v>theater</v>
      </c>
      <c r="T527" t="str">
        <f t="shared" si="40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6">
        <f t="shared" si="41"/>
        <v>74.347826086956516</v>
      </c>
      <c r="N528" t="b">
        <v>1</v>
      </c>
      <c r="O528" t="s">
        <v>8271</v>
      </c>
      <c r="P528" s="8">
        <f t="shared" si="42"/>
        <v>1.1399999999999999</v>
      </c>
      <c r="Q528" s="12">
        <f t="shared" si="43"/>
        <v>42192.591944444444</v>
      </c>
      <c r="R528" s="12">
        <f>(((I528/60)/60)/24)+DATE(1970,1,1)</f>
        <v>42223.708333333328</v>
      </c>
      <c r="S528" t="str">
        <f t="shared" si="44"/>
        <v>theater</v>
      </c>
      <c r="T528" t="str">
        <f t="shared" si="40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6">
        <f t="shared" si="41"/>
        <v>63.829113924050631</v>
      </c>
      <c r="N529" t="b">
        <v>1</v>
      </c>
      <c r="O529" t="s">
        <v>8271</v>
      </c>
      <c r="P529" s="8">
        <f t="shared" si="42"/>
        <v>1.0085</v>
      </c>
      <c r="Q529" s="12">
        <f t="shared" si="43"/>
        <v>42753.205625000002</v>
      </c>
      <c r="R529" s="12">
        <f>(((I529/60)/60)/24)+DATE(1970,1,1)</f>
        <v>42783.670138888891</v>
      </c>
      <c r="S529" t="str">
        <f t="shared" si="44"/>
        <v>theater</v>
      </c>
      <c r="T529" t="str">
        <f t="shared" si="40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6">
        <f t="shared" si="41"/>
        <v>44.333333333333336</v>
      </c>
      <c r="N530" t="b">
        <v>1</v>
      </c>
      <c r="O530" t="s">
        <v>8271</v>
      </c>
      <c r="P530" s="8">
        <f t="shared" si="42"/>
        <v>1.1565217391304348</v>
      </c>
      <c r="Q530" s="12">
        <f t="shared" si="43"/>
        <v>42155.920219907406</v>
      </c>
      <c r="R530" s="12">
        <f>(((I530/60)/60)/24)+DATE(1970,1,1)</f>
        <v>42176.888888888891</v>
      </c>
      <c r="S530" t="str">
        <f t="shared" si="44"/>
        <v>theater</v>
      </c>
      <c r="T530" t="str">
        <f t="shared" si="40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6">
        <f t="shared" si="41"/>
        <v>86.944444444444443</v>
      </c>
      <c r="N531" t="b">
        <v>1</v>
      </c>
      <c r="O531" t="s">
        <v>8271</v>
      </c>
      <c r="P531" s="8">
        <f t="shared" si="42"/>
        <v>1.3041666666666667</v>
      </c>
      <c r="Q531" s="12">
        <f t="shared" si="43"/>
        <v>42725.031180555554</v>
      </c>
      <c r="R531" s="12">
        <f>(((I531/60)/60)/24)+DATE(1970,1,1)</f>
        <v>42746.208333333328</v>
      </c>
      <c r="S531" t="str">
        <f t="shared" si="44"/>
        <v>theater</v>
      </c>
      <c r="T531" t="str">
        <f t="shared" si="40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6">
        <f t="shared" si="41"/>
        <v>126.55172413793103</v>
      </c>
      <c r="N532" t="b">
        <v>1</v>
      </c>
      <c r="O532" t="s">
        <v>8271</v>
      </c>
      <c r="P532" s="8">
        <f t="shared" si="42"/>
        <v>1.0778267254038179</v>
      </c>
      <c r="Q532" s="12">
        <f t="shared" si="43"/>
        <v>42157.591064814813</v>
      </c>
      <c r="R532" s="12">
        <f>(((I532/60)/60)/24)+DATE(1970,1,1)</f>
        <v>42179.083333333328</v>
      </c>
      <c r="S532" t="str">
        <f t="shared" si="44"/>
        <v>theater</v>
      </c>
      <c r="T532" t="str">
        <f t="shared" si="40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6">
        <f t="shared" si="41"/>
        <v>129.03225806451613</v>
      </c>
      <c r="N533" t="b">
        <v>1</v>
      </c>
      <c r="O533" t="s">
        <v>8271</v>
      </c>
      <c r="P533" s="8">
        <f t="shared" si="42"/>
        <v>1</v>
      </c>
      <c r="Q533" s="12">
        <f t="shared" si="43"/>
        <v>42676.065150462964</v>
      </c>
      <c r="R533" s="12">
        <f>(((I533/60)/60)/24)+DATE(1970,1,1)</f>
        <v>42721.290972222225</v>
      </c>
      <c r="S533" t="str">
        <f t="shared" si="44"/>
        <v>theater</v>
      </c>
      <c r="T533" t="str">
        <f t="shared" si="40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6">
        <f t="shared" si="41"/>
        <v>71.242774566473983</v>
      </c>
      <c r="N534" t="b">
        <v>1</v>
      </c>
      <c r="O534" t="s">
        <v>8271</v>
      </c>
      <c r="P534" s="8">
        <f t="shared" si="42"/>
        <v>1.2324999999999999</v>
      </c>
      <c r="Q534" s="12">
        <f t="shared" si="43"/>
        <v>42473.007037037038</v>
      </c>
      <c r="R534" s="12">
        <f>(((I534/60)/60)/24)+DATE(1970,1,1)</f>
        <v>42503.007037037038</v>
      </c>
      <c r="S534" t="str">
        <f t="shared" si="44"/>
        <v>theater</v>
      </c>
      <c r="T534" t="str">
        <f t="shared" si="40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6">
        <f t="shared" si="41"/>
        <v>117.88235294117646</v>
      </c>
      <c r="N535" t="b">
        <v>1</v>
      </c>
      <c r="O535" t="s">
        <v>8271</v>
      </c>
      <c r="P535" s="8">
        <f t="shared" si="42"/>
        <v>1.002</v>
      </c>
      <c r="Q535" s="12">
        <f t="shared" si="43"/>
        <v>42482.43478009259</v>
      </c>
      <c r="R535" s="12">
        <f>(((I535/60)/60)/24)+DATE(1970,1,1)</f>
        <v>42506.43478009259</v>
      </c>
      <c r="S535" t="str">
        <f t="shared" si="44"/>
        <v>theater</v>
      </c>
      <c r="T535" t="str">
        <f t="shared" si="40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6">
        <f t="shared" si="41"/>
        <v>327.08333333333331</v>
      </c>
      <c r="N536" t="b">
        <v>1</v>
      </c>
      <c r="O536" t="s">
        <v>8271</v>
      </c>
      <c r="P536" s="8">
        <f t="shared" si="42"/>
        <v>1.0466666666666666</v>
      </c>
      <c r="Q536" s="12">
        <f t="shared" si="43"/>
        <v>42270.810995370368</v>
      </c>
      <c r="R536" s="12">
        <f>(((I536/60)/60)/24)+DATE(1970,1,1)</f>
        <v>42309.958333333328</v>
      </c>
      <c r="S536" t="str">
        <f t="shared" si="44"/>
        <v>theater</v>
      </c>
      <c r="T536" t="str">
        <f t="shared" si="40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6">
        <f t="shared" si="41"/>
        <v>34.745762711864408</v>
      </c>
      <c r="N537" t="b">
        <v>1</v>
      </c>
      <c r="O537" t="s">
        <v>8271</v>
      </c>
      <c r="P537" s="8">
        <f t="shared" si="42"/>
        <v>1.0249999999999999</v>
      </c>
      <c r="Q537" s="12">
        <f t="shared" si="43"/>
        <v>42711.545196759253</v>
      </c>
      <c r="R537" s="12">
        <f>(((I537/60)/60)/24)+DATE(1970,1,1)</f>
        <v>42741.545196759253</v>
      </c>
      <c r="S537" t="str">
        <f t="shared" si="44"/>
        <v>theater</v>
      </c>
      <c r="T537" t="str">
        <f t="shared" si="40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6">
        <f t="shared" si="41"/>
        <v>100.06410256410257</v>
      </c>
      <c r="N538" t="b">
        <v>1</v>
      </c>
      <c r="O538" t="s">
        <v>8271</v>
      </c>
      <c r="P538" s="8">
        <f t="shared" si="42"/>
        <v>1.1825757575757576</v>
      </c>
      <c r="Q538" s="12">
        <f t="shared" si="43"/>
        <v>42179.344988425932</v>
      </c>
      <c r="R538" s="12">
        <f>(((I538/60)/60)/24)+DATE(1970,1,1)</f>
        <v>42219.75</v>
      </c>
      <c r="S538" t="str">
        <f t="shared" si="44"/>
        <v>theater</v>
      </c>
      <c r="T538" t="str">
        <f t="shared" si="40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6">
        <f t="shared" si="41"/>
        <v>40.847457627118644</v>
      </c>
      <c r="N539" t="b">
        <v>1</v>
      </c>
      <c r="O539" t="s">
        <v>8271</v>
      </c>
      <c r="P539" s="8">
        <f t="shared" si="42"/>
        <v>1.2050000000000001</v>
      </c>
      <c r="Q539" s="12">
        <f t="shared" si="43"/>
        <v>42282.768414351856</v>
      </c>
      <c r="R539" s="12">
        <f>(((I539/60)/60)/24)+DATE(1970,1,1)</f>
        <v>42312.810081018513</v>
      </c>
      <c r="S539" t="str">
        <f t="shared" si="44"/>
        <v>theater</v>
      </c>
      <c r="T539" t="str">
        <f t="shared" si="40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6">
        <f t="shared" si="41"/>
        <v>252.01666666666668</v>
      </c>
      <c r="N540" t="b">
        <v>1</v>
      </c>
      <c r="O540" t="s">
        <v>8271</v>
      </c>
      <c r="P540" s="8">
        <f t="shared" si="42"/>
        <v>3.0242</v>
      </c>
      <c r="Q540" s="12">
        <f t="shared" si="43"/>
        <v>42473.794710648144</v>
      </c>
      <c r="R540" s="12">
        <f>(((I540/60)/60)/24)+DATE(1970,1,1)</f>
        <v>42503.794710648144</v>
      </c>
      <c r="S540" t="str">
        <f t="shared" si="44"/>
        <v>theater</v>
      </c>
      <c r="T540" t="str">
        <f t="shared" si="40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6">
        <f t="shared" si="41"/>
        <v>25.161000000000001</v>
      </c>
      <c r="N541" t="b">
        <v>1</v>
      </c>
      <c r="O541" t="s">
        <v>8271</v>
      </c>
      <c r="P541" s="8">
        <f t="shared" si="42"/>
        <v>1.00644</v>
      </c>
      <c r="Q541" s="12">
        <f t="shared" si="43"/>
        <v>42535.049849537041</v>
      </c>
      <c r="R541" s="12">
        <f>(((I541/60)/60)/24)+DATE(1970,1,1)</f>
        <v>42556.049849537041</v>
      </c>
      <c r="S541" t="str">
        <f t="shared" si="44"/>
        <v>theater</v>
      </c>
      <c r="T541" t="str">
        <f t="shared" si="40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6">
        <f t="shared" si="41"/>
        <v>1</v>
      </c>
      <c r="N542" t="b">
        <v>0</v>
      </c>
      <c r="O542" t="s">
        <v>8272</v>
      </c>
      <c r="P542" s="8">
        <f t="shared" si="42"/>
        <v>6.666666666666667E-5</v>
      </c>
      <c r="Q542" s="12">
        <f t="shared" si="43"/>
        <v>42009.817199074074</v>
      </c>
      <c r="R542" s="12">
        <f>(((I542/60)/60)/24)+DATE(1970,1,1)</f>
        <v>42039.817199074074</v>
      </c>
      <c r="S542" t="str">
        <f t="shared" si="44"/>
        <v>technology</v>
      </c>
      <c r="T542" t="str">
        <f t="shared" si="40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6">
        <f t="shared" si="41"/>
        <v>25</v>
      </c>
      <c r="N543" t="b">
        <v>0</v>
      </c>
      <c r="O543" t="s">
        <v>8272</v>
      </c>
      <c r="P543" s="8">
        <f t="shared" si="42"/>
        <v>5.5555555555555558E-3</v>
      </c>
      <c r="Q543" s="12">
        <f t="shared" si="43"/>
        <v>42276.046689814815</v>
      </c>
      <c r="R543" s="12">
        <f>(((I543/60)/60)/24)+DATE(1970,1,1)</f>
        <v>42306.046689814815</v>
      </c>
      <c r="S543" t="str">
        <f t="shared" si="44"/>
        <v>technology</v>
      </c>
      <c r="T543" t="str">
        <f t="shared" si="40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6">
        <f t="shared" si="41"/>
        <v>1</v>
      </c>
      <c r="N544" t="b">
        <v>0</v>
      </c>
      <c r="O544" t="s">
        <v>8272</v>
      </c>
      <c r="P544" s="8">
        <f t="shared" si="42"/>
        <v>3.9999999999999998E-6</v>
      </c>
      <c r="Q544" s="12">
        <f t="shared" si="43"/>
        <v>42433.737453703703</v>
      </c>
      <c r="R544" s="12">
        <f>(((I544/60)/60)/24)+DATE(1970,1,1)</f>
        <v>42493.695787037039</v>
      </c>
      <c r="S544" t="str">
        <f t="shared" si="44"/>
        <v>technology</v>
      </c>
      <c r="T544" t="str">
        <f t="shared" si="40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6">
        <f t="shared" si="41"/>
        <v>35</v>
      </c>
      <c r="N545" t="b">
        <v>0</v>
      </c>
      <c r="O545" t="s">
        <v>8272</v>
      </c>
      <c r="P545" s="8">
        <f t="shared" si="42"/>
        <v>3.1818181818181819E-3</v>
      </c>
      <c r="Q545" s="12">
        <f t="shared" si="43"/>
        <v>41914.092152777775</v>
      </c>
      <c r="R545" s="12">
        <f>(((I545/60)/60)/24)+DATE(1970,1,1)</f>
        <v>41944.092152777775</v>
      </c>
      <c r="S545" t="str">
        <f t="shared" si="44"/>
        <v>technology</v>
      </c>
      <c r="T545" t="str">
        <f t="shared" si="40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6">
        <f t="shared" si="41"/>
        <v>3</v>
      </c>
      <c r="N546" t="b">
        <v>0</v>
      </c>
      <c r="O546" t="s">
        <v>8272</v>
      </c>
      <c r="P546" s="8">
        <f t="shared" si="42"/>
        <v>1.2E-2</v>
      </c>
      <c r="Q546" s="12">
        <f t="shared" si="43"/>
        <v>42525.656944444447</v>
      </c>
      <c r="R546" s="12">
        <f>(((I546/60)/60)/24)+DATE(1970,1,1)</f>
        <v>42555.656944444447</v>
      </c>
      <c r="S546" t="str">
        <f t="shared" si="44"/>
        <v>technology</v>
      </c>
      <c r="T546" t="str">
        <f t="shared" si="40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6">
        <f t="shared" si="41"/>
        <v>402.70588235294116</v>
      </c>
      <c r="N547" t="b">
        <v>0</v>
      </c>
      <c r="O547" t="s">
        <v>8272</v>
      </c>
      <c r="P547" s="8">
        <f t="shared" si="42"/>
        <v>0.27383999999999997</v>
      </c>
      <c r="Q547" s="12">
        <f t="shared" si="43"/>
        <v>42283.592465277776</v>
      </c>
      <c r="R547" s="12">
        <f>(((I547/60)/60)/24)+DATE(1970,1,1)</f>
        <v>42323.634131944447</v>
      </c>
      <c r="S547" t="str">
        <f t="shared" si="44"/>
        <v>technology</v>
      </c>
      <c r="T547" t="str">
        <f t="shared" si="40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6">
        <f t="shared" si="41"/>
        <v>26</v>
      </c>
      <c r="N548" t="b">
        <v>0</v>
      </c>
      <c r="O548" t="s">
        <v>8272</v>
      </c>
      <c r="P548" s="8">
        <f t="shared" si="42"/>
        <v>8.6666666666666663E-4</v>
      </c>
      <c r="Q548" s="12">
        <f t="shared" si="43"/>
        <v>42249.667997685188</v>
      </c>
      <c r="R548" s="12">
        <f>(((I548/60)/60)/24)+DATE(1970,1,1)</f>
        <v>42294.667997685188</v>
      </c>
      <c r="S548" t="str">
        <f t="shared" si="44"/>
        <v>technology</v>
      </c>
      <c r="T548" t="str">
        <f t="shared" si="40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6" t="str">
        <f t="shared" si="41"/>
        <v/>
      </c>
      <c r="N549" t="b">
        <v>0</v>
      </c>
      <c r="O549" t="s">
        <v>8272</v>
      </c>
      <c r="P549" s="8">
        <f t="shared" si="42"/>
        <v>0</v>
      </c>
      <c r="Q549" s="12">
        <f t="shared" si="43"/>
        <v>42380.696342592593</v>
      </c>
      <c r="R549" s="12">
        <f>(((I549/60)/60)/24)+DATE(1970,1,1)</f>
        <v>42410.696342592593</v>
      </c>
      <c r="S549" t="str">
        <f t="shared" si="44"/>
        <v>technology</v>
      </c>
      <c r="T549" t="str">
        <f t="shared" si="40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6">
        <f t="shared" si="41"/>
        <v>9</v>
      </c>
      <c r="N550" t="b">
        <v>0</v>
      </c>
      <c r="O550" t="s">
        <v>8272</v>
      </c>
      <c r="P550" s="8">
        <f t="shared" si="42"/>
        <v>8.9999999999999998E-4</v>
      </c>
      <c r="Q550" s="12">
        <f t="shared" si="43"/>
        <v>42276.903333333335</v>
      </c>
      <c r="R550" s="12">
        <f>(((I550/60)/60)/24)+DATE(1970,1,1)</f>
        <v>42306.903333333335</v>
      </c>
      <c r="S550" t="str">
        <f t="shared" si="44"/>
        <v>technology</v>
      </c>
      <c r="T550" t="str">
        <f t="shared" si="40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6">
        <f t="shared" si="41"/>
        <v>8.5</v>
      </c>
      <c r="N551" t="b">
        <v>0</v>
      </c>
      <c r="O551" t="s">
        <v>8272</v>
      </c>
      <c r="P551" s="8">
        <f t="shared" si="42"/>
        <v>2.7199999999999998E-2</v>
      </c>
      <c r="Q551" s="12">
        <f t="shared" si="43"/>
        <v>42163.636828703704</v>
      </c>
      <c r="R551" s="12">
        <f>(((I551/60)/60)/24)+DATE(1970,1,1)</f>
        <v>42193.636828703704</v>
      </c>
      <c r="S551" t="str">
        <f t="shared" si="44"/>
        <v>technology</v>
      </c>
      <c r="T551" t="str">
        <f t="shared" si="40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6">
        <f t="shared" si="41"/>
        <v>8.75</v>
      </c>
      <c r="N552" t="b">
        <v>0</v>
      </c>
      <c r="O552" t="s">
        <v>8272</v>
      </c>
      <c r="P552" s="8">
        <f t="shared" si="42"/>
        <v>7.0000000000000001E-3</v>
      </c>
      <c r="Q552" s="12">
        <f t="shared" si="43"/>
        <v>42753.678761574076</v>
      </c>
      <c r="R552" s="12">
        <f>(((I552/60)/60)/24)+DATE(1970,1,1)</f>
        <v>42766.208333333328</v>
      </c>
      <c r="S552" t="str">
        <f t="shared" si="44"/>
        <v>technology</v>
      </c>
      <c r="T552" t="str">
        <f t="shared" si="40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6">
        <f t="shared" si="41"/>
        <v>135.03571428571428</v>
      </c>
      <c r="N553" t="b">
        <v>0</v>
      </c>
      <c r="O553" t="s">
        <v>8272</v>
      </c>
      <c r="P553" s="8">
        <f t="shared" si="42"/>
        <v>5.0413333333333331E-2</v>
      </c>
      <c r="Q553" s="12">
        <f t="shared" si="43"/>
        <v>42173.275740740741</v>
      </c>
      <c r="R553" s="12">
        <f>(((I553/60)/60)/24)+DATE(1970,1,1)</f>
        <v>42217.745138888888</v>
      </c>
      <c r="S553" t="str">
        <f t="shared" si="44"/>
        <v>technology</v>
      </c>
      <c r="T553" t="str">
        <f t="shared" si="40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6" t="str">
        <f t="shared" si="41"/>
        <v/>
      </c>
      <c r="N554" t="b">
        <v>0</v>
      </c>
      <c r="O554" t="s">
        <v>8272</v>
      </c>
      <c r="P554" s="8">
        <f t="shared" si="42"/>
        <v>0</v>
      </c>
      <c r="Q554" s="12">
        <f t="shared" si="43"/>
        <v>42318.616851851853</v>
      </c>
      <c r="R554" s="12">
        <f>(((I554/60)/60)/24)+DATE(1970,1,1)</f>
        <v>42378.616851851853</v>
      </c>
      <c r="S554" t="str">
        <f t="shared" si="44"/>
        <v>technology</v>
      </c>
      <c r="T554" t="str">
        <f t="shared" si="40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6">
        <f t="shared" si="41"/>
        <v>20.5</v>
      </c>
      <c r="N555" t="b">
        <v>0</v>
      </c>
      <c r="O555" t="s">
        <v>8272</v>
      </c>
      <c r="P555" s="8">
        <f t="shared" si="42"/>
        <v>4.9199999999999999E-3</v>
      </c>
      <c r="Q555" s="12">
        <f t="shared" si="43"/>
        <v>41927.71980324074</v>
      </c>
      <c r="R555" s="12">
        <f>(((I555/60)/60)/24)+DATE(1970,1,1)</f>
        <v>41957.761469907404</v>
      </c>
      <c r="S555" t="str">
        <f t="shared" si="44"/>
        <v>technology</v>
      </c>
      <c r="T555" t="str">
        <f t="shared" si="40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6">
        <f t="shared" si="41"/>
        <v>64.36363636363636</v>
      </c>
      <c r="N556" t="b">
        <v>0</v>
      </c>
      <c r="O556" t="s">
        <v>8272</v>
      </c>
      <c r="P556" s="8">
        <f t="shared" si="42"/>
        <v>0.36589147286821705</v>
      </c>
      <c r="Q556" s="12">
        <f t="shared" si="43"/>
        <v>41901.684861111113</v>
      </c>
      <c r="R556" s="12">
        <f>(((I556/60)/60)/24)+DATE(1970,1,1)</f>
        <v>41931.684861111113</v>
      </c>
      <c r="S556" t="str">
        <f t="shared" si="44"/>
        <v>technology</v>
      </c>
      <c r="T556" t="str">
        <f t="shared" si="40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6" t="str">
        <f t="shared" si="41"/>
        <v/>
      </c>
      <c r="N557" t="b">
        <v>0</v>
      </c>
      <c r="O557" t="s">
        <v>8272</v>
      </c>
      <c r="P557" s="8">
        <f t="shared" si="42"/>
        <v>0</v>
      </c>
      <c r="Q557" s="12">
        <f t="shared" si="43"/>
        <v>42503.353506944448</v>
      </c>
      <c r="R557" s="12">
        <f>(((I557/60)/60)/24)+DATE(1970,1,1)</f>
        <v>42533.353506944448</v>
      </c>
      <c r="S557" t="str">
        <f t="shared" si="44"/>
        <v>technology</v>
      </c>
      <c r="T557" t="str">
        <f t="shared" si="40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6">
        <f t="shared" si="41"/>
        <v>200</v>
      </c>
      <c r="N558" t="b">
        <v>0</v>
      </c>
      <c r="O558" t="s">
        <v>8272</v>
      </c>
      <c r="P558" s="8">
        <f t="shared" si="42"/>
        <v>2.5000000000000001E-2</v>
      </c>
      <c r="Q558" s="12">
        <f t="shared" si="43"/>
        <v>42345.860150462962</v>
      </c>
      <c r="R558" s="12">
        <f>(((I558/60)/60)/24)+DATE(1970,1,1)</f>
        <v>42375.860150462962</v>
      </c>
      <c r="S558" t="str">
        <f t="shared" si="44"/>
        <v>technology</v>
      </c>
      <c r="T558" t="str">
        <f t="shared" si="40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6">
        <f t="shared" si="41"/>
        <v>68.3</v>
      </c>
      <c r="N559" t="b">
        <v>0</v>
      </c>
      <c r="O559" t="s">
        <v>8272</v>
      </c>
      <c r="P559" s="8">
        <f t="shared" si="42"/>
        <v>9.1066666666666674E-3</v>
      </c>
      <c r="Q559" s="12">
        <f t="shared" si="43"/>
        <v>42676.942164351851</v>
      </c>
      <c r="R559" s="12">
        <f>(((I559/60)/60)/24)+DATE(1970,1,1)</f>
        <v>42706.983831018515</v>
      </c>
      <c r="S559" t="str">
        <f t="shared" si="44"/>
        <v>technology</v>
      </c>
      <c r="T559" t="str">
        <f t="shared" si="40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6" t="str">
        <f t="shared" si="41"/>
        <v/>
      </c>
      <c r="N560" t="b">
        <v>0</v>
      </c>
      <c r="O560" t="s">
        <v>8272</v>
      </c>
      <c r="P560" s="8">
        <f t="shared" si="42"/>
        <v>0</v>
      </c>
      <c r="Q560" s="12">
        <f t="shared" si="43"/>
        <v>42057.883159722223</v>
      </c>
      <c r="R560" s="12">
        <f>(((I560/60)/60)/24)+DATE(1970,1,1)</f>
        <v>42087.841493055559</v>
      </c>
      <c r="S560" t="str">
        <f t="shared" si="44"/>
        <v>technology</v>
      </c>
      <c r="T560" t="str">
        <f t="shared" si="40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6">
        <f t="shared" si="41"/>
        <v>50</v>
      </c>
      <c r="N561" t="b">
        <v>0</v>
      </c>
      <c r="O561" t="s">
        <v>8272</v>
      </c>
      <c r="P561" s="8">
        <f t="shared" si="42"/>
        <v>2.0833333333333335E-4</v>
      </c>
      <c r="Q561" s="12">
        <f t="shared" si="43"/>
        <v>42321.283101851848</v>
      </c>
      <c r="R561" s="12">
        <f>(((I561/60)/60)/24)+DATE(1970,1,1)</f>
        <v>42351.283101851848</v>
      </c>
      <c r="S561" t="str">
        <f t="shared" si="44"/>
        <v>technology</v>
      </c>
      <c r="T561" t="str">
        <f t="shared" si="40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6">
        <f t="shared" si="41"/>
        <v>4</v>
      </c>
      <c r="N562" t="b">
        <v>0</v>
      </c>
      <c r="O562" t="s">
        <v>8272</v>
      </c>
      <c r="P562" s="8">
        <f t="shared" si="42"/>
        <v>1.2E-4</v>
      </c>
      <c r="Q562" s="12">
        <f t="shared" si="43"/>
        <v>41960.771354166667</v>
      </c>
      <c r="R562" s="12">
        <f>(((I562/60)/60)/24)+DATE(1970,1,1)</f>
        <v>41990.771354166667</v>
      </c>
      <c r="S562" t="str">
        <f t="shared" si="44"/>
        <v>technology</v>
      </c>
      <c r="T562" t="str">
        <f t="shared" si="40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6">
        <f t="shared" si="41"/>
        <v>27.5</v>
      </c>
      <c r="N563" t="b">
        <v>0</v>
      </c>
      <c r="O563" t="s">
        <v>8272</v>
      </c>
      <c r="P563" s="8">
        <f t="shared" si="42"/>
        <v>3.6666666666666666E-3</v>
      </c>
      <c r="Q563" s="12">
        <f t="shared" si="43"/>
        <v>42268.658715277779</v>
      </c>
      <c r="R563" s="12">
        <f>(((I563/60)/60)/24)+DATE(1970,1,1)</f>
        <v>42303.658715277779</v>
      </c>
      <c r="S563" t="str">
        <f t="shared" si="44"/>
        <v>technology</v>
      </c>
      <c r="T563" t="str">
        <f t="shared" si="40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6" t="str">
        <f t="shared" si="41"/>
        <v/>
      </c>
      <c r="N564" t="b">
        <v>0</v>
      </c>
      <c r="O564" t="s">
        <v>8272</v>
      </c>
      <c r="P564" s="8">
        <f t="shared" si="42"/>
        <v>0</v>
      </c>
      <c r="Q564" s="12">
        <f t="shared" si="43"/>
        <v>42692.389062500006</v>
      </c>
      <c r="R564" s="12">
        <f>(((I564/60)/60)/24)+DATE(1970,1,1)</f>
        <v>42722.389062500006</v>
      </c>
      <c r="S564" t="str">
        <f t="shared" si="44"/>
        <v>technology</v>
      </c>
      <c r="T564" t="str">
        <f t="shared" si="40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6">
        <f t="shared" si="41"/>
        <v>34</v>
      </c>
      <c r="N565" t="b">
        <v>0</v>
      </c>
      <c r="O565" t="s">
        <v>8272</v>
      </c>
      <c r="P565" s="8">
        <f t="shared" si="42"/>
        <v>9.0666666666666662E-4</v>
      </c>
      <c r="Q565" s="12">
        <f t="shared" si="43"/>
        <v>42022.069988425923</v>
      </c>
      <c r="R565" s="12">
        <f>(((I565/60)/60)/24)+DATE(1970,1,1)</f>
        <v>42052.069988425923</v>
      </c>
      <c r="S565" t="str">
        <f t="shared" si="44"/>
        <v>technology</v>
      </c>
      <c r="T565" t="str">
        <f t="shared" si="40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6">
        <f t="shared" si="41"/>
        <v>1</v>
      </c>
      <c r="N566" t="b">
        <v>0</v>
      </c>
      <c r="O566" t="s">
        <v>8272</v>
      </c>
      <c r="P566" s="8">
        <f t="shared" si="42"/>
        <v>5.5555555555555558E-5</v>
      </c>
      <c r="Q566" s="12">
        <f t="shared" si="43"/>
        <v>42411.942997685182</v>
      </c>
      <c r="R566" s="12">
        <f>(((I566/60)/60)/24)+DATE(1970,1,1)</f>
        <v>42441.942997685182</v>
      </c>
      <c r="S566" t="str">
        <f t="shared" si="44"/>
        <v>technology</v>
      </c>
      <c r="T566" t="str">
        <f t="shared" si="40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6" t="str">
        <f t="shared" si="41"/>
        <v/>
      </c>
      <c r="N567" t="b">
        <v>0</v>
      </c>
      <c r="O567" t="s">
        <v>8272</v>
      </c>
      <c r="P567" s="8">
        <f t="shared" si="42"/>
        <v>0</v>
      </c>
      <c r="Q567" s="12">
        <f t="shared" si="43"/>
        <v>42165.785289351858</v>
      </c>
      <c r="R567" s="12">
        <f>(((I567/60)/60)/24)+DATE(1970,1,1)</f>
        <v>42195.785289351858</v>
      </c>
      <c r="S567" t="str">
        <f t="shared" si="44"/>
        <v>technology</v>
      </c>
      <c r="T567" t="str">
        <f t="shared" si="40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6">
        <f t="shared" si="41"/>
        <v>1</v>
      </c>
      <c r="N568" t="b">
        <v>0</v>
      </c>
      <c r="O568" t="s">
        <v>8272</v>
      </c>
      <c r="P568" s="8">
        <f t="shared" si="42"/>
        <v>2.0000000000000001E-4</v>
      </c>
      <c r="Q568" s="12">
        <f t="shared" si="43"/>
        <v>42535.68440972222</v>
      </c>
      <c r="R568" s="12">
        <f>(((I568/60)/60)/24)+DATE(1970,1,1)</f>
        <v>42565.68440972222</v>
      </c>
      <c r="S568" t="str">
        <f t="shared" si="44"/>
        <v>technology</v>
      </c>
      <c r="T568" t="str">
        <f t="shared" si="40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6" t="str">
        <f t="shared" si="41"/>
        <v/>
      </c>
      <c r="N569" t="b">
        <v>0</v>
      </c>
      <c r="O569" t="s">
        <v>8272</v>
      </c>
      <c r="P569" s="8">
        <f t="shared" si="42"/>
        <v>0</v>
      </c>
      <c r="Q569" s="12">
        <f t="shared" si="43"/>
        <v>41975.842523148152</v>
      </c>
      <c r="R569" s="12">
        <f>(((I569/60)/60)/24)+DATE(1970,1,1)</f>
        <v>42005.842523148152</v>
      </c>
      <c r="S569" t="str">
        <f t="shared" si="44"/>
        <v>technology</v>
      </c>
      <c r="T569" t="str">
        <f t="shared" si="40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6">
        <f t="shared" si="41"/>
        <v>49</v>
      </c>
      <c r="N570" t="b">
        <v>0</v>
      </c>
      <c r="O570" t="s">
        <v>8272</v>
      </c>
      <c r="P570" s="8">
        <f t="shared" si="42"/>
        <v>0.01</v>
      </c>
      <c r="Q570" s="12">
        <f t="shared" si="43"/>
        <v>42348.9215625</v>
      </c>
      <c r="R570" s="12">
        <f>(((I570/60)/60)/24)+DATE(1970,1,1)</f>
        <v>42385.458333333328</v>
      </c>
      <c r="S570" t="str">
        <f t="shared" si="44"/>
        <v>technology</v>
      </c>
      <c r="T570" t="str">
        <f t="shared" si="40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6">
        <f t="shared" si="41"/>
        <v>20</v>
      </c>
      <c r="N571" t="b">
        <v>0</v>
      </c>
      <c r="O571" t="s">
        <v>8272</v>
      </c>
      <c r="P571" s="8">
        <f t="shared" si="42"/>
        <v>8.0000000000000002E-3</v>
      </c>
      <c r="Q571" s="12">
        <f t="shared" si="43"/>
        <v>42340.847361111111</v>
      </c>
      <c r="R571" s="12">
        <f>(((I571/60)/60)/24)+DATE(1970,1,1)</f>
        <v>42370.847361111111</v>
      </c>
      <c r="S571" t="str">
        <f t="shared" si="44"/>
        <v>technology</v>
      </c>
      <c r="T571" t="str">
        <f t="shared" si="40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6">
        <f t="shared" si="41"/>
        <v>142</v>
      </c>
      <c r="N572" t="b">
        <v>0</v>
      </c>
      <c r="O572" t="s">
        <v>8272</v>
      </c>
      <c r="P572" s="8">
        <f t="shared" si="42"/>
        <v>1.6705882352941177E-3</v>
      </c>
      <c r="Q572" s="12">
        <f t="shared" si="43"/>
        <v>42388.798252314817</v>
      </c>
      <c r="R572" s="12">
        <f>(((I572/60)/60)/24)+DATE(1970,1,1)</f>
        <v>42418.798252314817</v>
      </c>
      <c r="S572" t="str">
        <f t="shared" si="44"/>
        <v>technology</v>
      </c>
      <c r="T572" t="str">
        <f t="shared" si="40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6">
        <f t="shared" si="41"/>
        <v>53</v>
      </c>
      <c r="N573" t="b">
        <v>0</v>
      </c>
      <c r="O573" t="s">
        <v>8272</v>
      </c>
      <c r="P573" s="8">
        <f t="shared" si="42"/>
        <v>4.2399999999999998E-3</v>
      </c>
      <c r="Q573" s="12">
        <f t="shared" si="43"/>
        <v>42192.816238425927</v>
      </c>
      <c r="R573" s="12">
        <f>(((I573/60)/60)/24)+DATE(1970,1,1)</f>
        <v>42212.165972222225</v>
      </c>
      <c r="S573" t="str">
        <f t="shared" si="44"/>
        <v>technology</v>
      </c>
      <c r="T573" t="str">
        <f t="shared" si="40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6" t="str">
        <f t="shared" si="41"/>
        <v/>
      </c>
      <c r="N574" t="b">
        <v>0</v>
      </c>
      <c r="O574" t="s">
        <v>8272</v>
      </c>
      <c r="P574" s="8">
        <f t="shared" si="42"/>
        <v>0</v>
      </c>
      <c r="Q574" s="12">
        <f t="shared" si="43"/>
        <v>42282.71629629629</v>
      </c>
      <c r="R574" s="12">
        <f>(((I574/60)/60)/24)+DATE(1970,1,1)</f>
        <v>42312.757962962962</v>
      </c>
      <c r="S574" t="str">
        <f t="shared" si="44"/>
        <v>technology</v>
      </c>
      <c r="T574" t="str">
        <f t="shared" si="40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6">
        <f t="shared" si="41"/>
        <v>38.444444444444443</v>
      </c>
      <c r="N575" t="b">
        <v>0</v>
      </c>
      <c r="O575" t="s">
        <v>8272</v>
      </c>
      <c r="P575" s="8">
        <f t="shared" si="42"/>
        <v>3.892538925389254E-3</v>
      </c>
      <c r="Q575" s="12">
        <f t="shared" si="43"/>
        <v>41963.050127314811</v>
      </c>
      <c r="R575" s="12">
        <f>(((I575/60)/60)/24)+DATE(1970,1,1)</f>
        <v>42022.05</v>
      </c>
      <c r="S575" t="str">
        <f t="shared" si="44"/>
        <v>technology</v>
      </c>
      <c r="T575" t="str">
        <f t="shared" si="40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6">
        <f t="shared" si="41"/>
        <v>20</v>
      </c>
      <c r="N576" t="b">
        <v>0</v>
      </c>
      <c r="O576" t="s">
        <v>8272</v>
      </c>
      <c r="P576" s="8">
        <f t="shared" si="42"/>
        <v>7.1556350626118068E-3</v>
      </c>
      <c r="Q576" s="12">
        <f t="shared" si="43"/>
        <v>42632.443368055552</v>
      </c>
      <c r="R576" s="12">
        <f>(((I576/60)/60)/24)+DATE(1970,1,1)</f>
        <v>42662.443368055552</v>
      </c>
      <c r="S576" t="str">
        <f t="shared" si="44"/>
        <v>technology</v>
      </c>
      <c r="T576" t="str">
        <f t="shared" si="40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6">
        <f t="shared" si="41"/>
        <v>64.75</v>
      </c>
      <c r="N577" t="b">
        <v>0</v>
      </c>
      <c r="O577" t="s">
        <v>8272</v>
      </c>
      <c r="P577" s="8">
        <f t="shared" si="42"/>
        <v>4.3166666666666666E-3</v>
      </c>
      <c r="Q577" s="12">
        <f t="shared" si="43"/>
        <v>42138.692627314813</v>
      </c>
      <c r="R577" s="12">
        <f>(((I577/60)/60)/24)+DATE(1970,1,1)</f>
        <v>42168.692627314813</v>
      </c>
      <c r="S577" t="str">
        <f t="shared" si="44"/>
        <v>technology</v>
      </c>
      <c r="T577" t="str">
        <f t="shared" si="40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6">
        <f t="shared" si="41"/>
        <v>1</v>
      </c>
      <c r="N578" t="b">
        <v>0</v>
      </c>
      <c r="O578" t="s">
        <v>8272</v>
      </c>
      <c r="P578" s="8">
        <f t="shared" si="42"/>
        <v>1.2500000000000001E-5</v>
      </c>
      <c r="Q578" s="12">
        <f t="shared" si="43"/>
        <v>42031.471666666665</v>
      </c>
      <c r="R578" s="12">
        <f>(((I578/60)/60)/24)+DATE(1970,1,1)</f>
        <v>42091.43</v>
      </c>
      <c r="S578" t="str">
        <f t="shared" si="44"/>
        <v>technology</v>
      </c>
      <c r="T578" t="str">
        <f t="shared" ref="T578:T641" si="45">RIGHT(O578,LEN(O578)-FIND("/",O578,1))</f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6">
        <f t="shared" ref="M579:M642" si="46">IFERROR(E579/L579,"")</f>
        <v>10</v>
      </c>
      <c r="N579" t="b">
        <v>0</v>
      </c>
      <c r="O579" t="s">
        <v>8272</v>
      </c>
      <c r="P579" s="8">
        <f t="shared" ref="P579:P642" si="47">E579/D579</f>
        <v>2E-3</v>
      </c>
      <c r="Q579" s="12">
        <f t="shared" ref="Q579:Q642" si="48">(((J579/60)/60)/24)+DATE(1970,1,1)</f>
        <v>42450.589143518519</v>
      </c>
      <c r="R579" s="12">
        <f>(((I579/60)/60)/24)+DATE(1970,1,1)</f>
        <v>42510.589143518519</v>
      </c>
      <c r="S579" t="str">
        <f t="shared" ref="S579:S642" si="49">LEFT(O579,FIND("/",O579,1)-1)</f>
        <v>technology</v>
      </c>
      <c r="T579" t="str">
        <f t="shared" si="45"/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6">
        <f t="shared" si="46"/>
        <v>2</v>
      </c>
      <c r="N580" t="b">
        <v>0</v>
      </c>
      <c r="O580" t="s">
        <v>8272</v>
      </c>
      <c r="P580" s="8">
        <f t="shared" si="47"/>
        <v>1.12E-4</v>
      </c>
      <c r="Q580" s="12">
        <f t="shared" si="48"/>
        <v>42230.578622685185</v>
      </c>
      <c r="R580" s="12">
        <f>(((I580/60)/60)/24)+DATE(1970,1,1)</f>
        <v>42254.578622685185</v>
      </c>
      <c r="S580" t="str">
        <f t="shared" si="49"/>
        <v>technology</v>
      </c>
      <c r="T580" t="str">
        <f t="shared" si="45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6">
        <f t="shared" si="46"/>
        <v>35</v>
      </c>
      <c r="N581" t="b">
        <v>0</v>
      </c>
      <c r="O581" t="s">
        <v>8272</v>
      </c>
      <c r="P581" s="8">
        <f t="shared" si="47"/>
        <v>1.4583333333333334E-2</v>
      </c>
      <c r="Q581" s="12">
        <f t="shared" si="48"/>
        <v>41968.852118055554</v>
      </c>
      <c r="R581" s="12">
        <f>(((I581/60)/60)/24)+DATE(1970,1,1)</f>
        <v>41998.852118055554</v>
      </c>
      <c r="S581" t="str">
        <f t="shared" si="49"/>
        <v>technology</v>
      </c>
      <c r="T581" t="str">
        <f t="shared" si="45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6">
        <f t="shared" si="46"/>
        <v>1</v>
      </c>
      <c r="N582" t="b">
        <v>0</v>
      </c>
      <c r="O582" t="s">
        <v>8272</v>
      </c>
      <c r="P582" s="8">
        <f t="shared" si="47"/>
        <v>3.3333333333333332E-4</v>
      </c>
      <c r="Q582" s="12">
        <f t="shared" si="48"/>
        <v>42605.908182870371</v>
      </c>
      <c r="R582" s="12">
        <f>(((I582/60)/60)/24)+DATE(1970,1,1)</f>
        <v>42635.908182870371</v>
      </c>
      <c r="S582" t="str">
        <f t="shared" si="49"/>
        <v>technology</v>
      </c>
      <c r="T582" t="str">
        <f t="shared" si="45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6" t="str">
        <f t="shared" si="46"/>
        <v/>
      </c>
      <c r="N583" t="b">
        <v>0</v>
      </c>
      <c r="O583" t="s">
        <v>8272</v>
      </c>
      <c r="P583" s="8">
        <f t="shared" si="47"/>
        <v>0</v>
      </c>
      <c r="Q583" s="12">
        <f t="shared" si="48"/>
        <v>42188.012777777782</v>
      </c>
      <c r="R583" s="12">
        <f>(((I583/60)/60)/24)+DATE(1970,1,1)</f>
        <v>42218.012777777782</v>
      </c>
      <c r="S583" t="str">
        <f t="shared" si="49"/>
        <v>technology</v>
      </c>
      <c r="T583" t="str">
        <f t="shared" si="45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6" t="str">
        <f t="shared" si="46"/>
        <v/>
      </c>
      <c r="N584" t="b">
        <v>0</v>
      </c>
      <c r="O584" t="s">
        <v>8272</v>
      </c>
      <c r="P584" s="8">
        <f t="shared" si="47"/>
        <v>0</v>
      </c>
      <c r="Q584" s="12">
        <f t="shared" si="48"/>
        <v>42055.739803240736</v>
      </c>
      <c r="R584" s="12">
        <f>(((I584/60)/60)/24)+DATE(1970,1,1)</f>
        <v>42078.75</v>
      </c>
      <c r="S584" t="str">
        <f t="shared" si="49"/>
        <v>technology</v>
      </c>
      <c r="T584" t="str">
        <f t="shared" si="45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6">
        <f t="shared" si="46"/>
        <v>1</v>
      </c>
      <c r="N585" t="b">
        <v>0</v>
      </c>
      <c r="O585" t="s">
        <v>8272</v>
      </c>
      <c r="P585" s="8">
        <f t="shared" si="47"/>
        <v>1.1111111111111112E-4</v>
      </c>
      <c r="Q585" s="12">
        <f t="shared" si="48"/>
        <v>42052.93850694444</v>
      </c>
      <c r="R585" s="12">
        <f>(((I585/60)/60)/24)+DATE(1970,1,1)</f>
        <v>42082.896840277783</v>
      </c>
      <c r="S585" t="str">
        <f t="shared" si="49"/>
        <v>technology</v>
      </c>
      <c r="T585" t="str">
        <f t="shared" si="45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6">
        <f t="shared" si="46"/>
        <v>5</v>
      </c>
      <c r="N586" t="b">
        <v>0</v>
      </c>
      <c r="O586" t="s">
        <v>8272</v>
      </c>
      <c r="P586" s="8">
        <f t="shared" si="47"/>
        <v>0.01</v>
      </c>
      <c r="Q586" s="12">
        <f t="shared" si="48"/>
        <v>42049.716620370367</v>
      </c>
      <c r="R586" s="12">
        <f>(((I586/60)/60)/24)+DATE(1970,1,1)</f>
        <v>42079.674953703703</v>
      </c>
      <c r="S586" t="str">
        <f t="shared" si="49"/>
        <v>technology</v>
      </c>
      <c r="T586" t="str">
        <f t="shared" si="45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6" t="str">
        <f t="shared" si="46"/>
        <v/>
      </c>
      <c r="N587" t="b">
        <v>0</v>
      </c>
      <c r="O587" t="s">
        <v>8272</v>
      </c>
      <c r="P587" s="8">
        <f t="shared" si="47"/>
        <v>0</v>
      </c>
      <c r="Q587" s="12">
        <f t="shared" si="48"/>
        <v>42283.3909375</v>
      </c>
      <c r="R587" s="12">
        <f>(((I587/60)/60)/24)+DATE(1970,1,1)</f>
        <v>42339</v>
      </c>
      <c r="S587" t="str">
        <f t="shared" si="49"/>
        <v>technology</v>
      </c>
      <c r="T587" t="str">
        <f t="shared" si="45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6">
        <f t="shared" si="46"/>
        <v>14</v>
      </c>
      <c r="N588" t="b">
        <v>0</v>
      </c>
      <c r="O588" t="s">
        <v>8272</v>
      </c>
      <c r="P588" s="8">
        <f t="shared" si="47"/>
        <v>5.5999999999999999E-3</v>
      </c>
      <c r="Q588" s="12">
        <f t="shared" si="48"/>
        <v>42020.854247685187</v>
      </c>
      <c r="R588" s="12">
        <f>(((I588/60)/60)/24)+DATE(1970,1,1)</f>
        <v>42050.854247685187</v>
      </c>
      <c r="S588" t="str">
        <f t="shared" si="49"/>
        <v>technology</v>
      </c>
      <c r="T588" t="str">
        <f t="shared" si="45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6">
        <f t="shared" si="46"/>
        <v>389.28571428571428</v>
      </c>
      <c r="N589" t="b">
        <v>0</v>
      </c>
      <c r="O589" t="s">
        <v>8272</v>
      </c>
      <c r="P589" s="8">
        <f t="shared" si="47"/>
        <v>9.0833333333333335E-2</v>
      </c>
      <c r="Q589" s="12">
        <f t="shared" si="48"/>
        <v>42080.757326388892</v>
      </c>
      <c r="R589" s="12">
        <f>(((I589/60)/60)/24)+DATE(1970,1,1)</f>
        <v>42110.757326388892</v>
      </c>
      <c r="S589" t="str">
        <f t="shared" si="49"/>
        <v>technology</v>
      </c>
      <c r="T589" t="str">
        <f t="shared" si="45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6">
        <f t="shared" si="46"/>
        <v>150.5</v>
      </c>
      <c r="N590" t="b">
        <v>0</v>
      </c>
      <c r="O590" t="s">
        <v>8272</v>
      </c>
      <c r="P590" s="8">
        <f t="shared" si="47"/>
        <v>3.3444444444444443E-2</v>
      </c>
      <c r="Q590" s="12">
        <f t="shared" si="48"/>
        <v>42631.769513888896</v>
      </c>
      <c r="R590" s="12">
        <f>(((I590/60)/60)/24)+DATE(1970,1,1)</f>
        <v>42691.811180555553</v>
      </c>
      <c r="S590" t="str">
        <f t="shared" si="49"/>
        <v>technology</v>
      </c>
      <c r="T590" t="str">
        <f t="shared" si="45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6">
        <f t="shared" si="46"/>
        <v>1</v>
      </c>
      <c r="N591" t="b">
        <v>0</v>
      </c>
      <c r="O591" t="s">
        <v>8272</v>
      </c>
      <c r="P591" s="8">
        <f t="shared" si="47"/>
        <v>1.3333333333333334E-4</v>
      </c>
      <c r="Q591" s="12">
        <f t="shared" si="48"/>
        <v>42178.614571759259</v>
      </c>
      <c r="R591" s="12">
        <f>(((I591/60)/60)/24)+DATE(1970,1,1)</f>
        <v>42193.614571759259</v>
      </c>
      <c r="S591" t="str">
        <f t="shared" si="49"/>
        <v>technology</v>
      </c>
      <c r="T591" t="str">
        <f t="shared" si="45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6">
        <f t="shared" si="46"/>
        <v>24.777777777777779</v>
      </c>
      <c r="N592" t="b">
        <v>0</v>
      </c>
      <c r="O592" t="s">
        <v>8272</v>
      </c>
      <c r="P592" s="8">
        <f t="shared" si="47"/>
        <v>4.4600000000000001E-2</v>
      </c>
      <c r="Q592" s="12">
        <f t="shared" si="48"/>
        <v>42377.554756944446</v>
      </c>
      <c r="R592" s="12">
        <f>(((I592/60)/60)/24)+DATE(1970,1,1)</f>
        <v>42408.542361111111</v>
      </c>
      <c r="S592" t="str">
        <f t="shared" si="49"/>
        <v>technology</v>
      </c>
      <c r="T592" t="str">
        <f t="shared" si="45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6">
        <f t="shared" si="46"/>
        <v>30.5</v>
      </c>
      <c r="N593" t="b">
        <v>0</v>
      </c>
      <c r="O593" t="s">
        <v>8272</v>
      </c>
      <c r="P593" s="8">
        <f t="shared" si="47"/>
        <v>6.0999999999999997E-4</v>
      </c>
      <c r="Q593" s="12">
        <f t="shared" si="48"/>
        <v>42177.543171296296</v>
      </c>
      <c r="R593" s="12">
        <f>(((I593/60)/60)/24)+DATE(1970,1,1)</f>
        <v>42207.543171296296</v>
      </c>
      <c r="S593" t="str">
        <f t="shared" si="49"/>
        <v>technology</v>
      </c>
      <c r="T593" t="str">
        <f t="shared" si="45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6">
        <f t="shared" si="46"/>
        <v>250</v>
      </c>
      <c r="N594" t="b">
        <v>0</v>
      </c>
      <c r="O594" t="s">
        <v>8272</v>
      </c>
      <c r="P594" s="8">
        <f t="shared" si="47"/>
        <v>3.3333333333333333E-2</v>
      </c>
      <c r="Q594" s="12">
        <f t="shared" si="48"/>
        <v>41946.232175925928</v>
      </c>
      <c r="R594" s="12">
        <f>(((I594/60)/60)/24)+DATE(1970,1,1)</f>
        <v>41976.232175925921</v>
      </c>
      <c r="S594" t="str">
        <f t="shared" si="49"/>
        <v>technology</v>
      </c>
      <c r="T594" t="str">
        <f t="shared" si="45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6">
        <f t="shared" si="46"/>
        <v>16.428571428571427</v>
      </c>
      <c r="N595" t="b">
        <v>0</v>
      </c>
      <c r="O595" t="s">
        <v>8272</v>
      </c>
      <c r="P595" s="8">
        <f t="shared" si="47"/>
        <v>0.23</v>
      </c>
      <c r="Q595" s="12">
        <f t="shared" si="48"/>
        <v>42070.677604166667</v>
      </c>
      <c r="R595" s="12">
        <f>(((I595/60)/60)/24)+DATE(1970,1,1)</f>
        <v>42100.635937500003</v>
      </c>
      <c r="S595" t="str">
        <f t="shared" si="49"/>
        <v>technology</v>
      </c>
      <c r="T595" t="str">
        <f t="shared" si="45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6">
        <f t="shared" si="46"/>
        <v>13</v>
      </c>
      <c r="N596" t="b">
        <v>0</v>
      </c>
      <c r="O596" t="s">
        <v>8272</v>
      </c>
      <c r="P596" s="8">
        <f t="shared" si="47"/>
        <v>1.0399999999999999E-3</v>
      </c>
      <c r="Q596" s="12">
        <f t="shared" si="48"/>
        <v>42446.780162037037</v>
      </c>
      <c r="R596" s="12">
        <f>(((I596/60)/60)/24)+DATE(1970,1,1)</f>
        <v>42476.780162037037</v>
      </c>
      <c r="S596" t="str">
        <f t="shared" si="49"/>
        <v>technology</v>
      </c>
      <c r="T596" t="str">
        <f t="shared" si="45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6">
        <f t="shared" si="46"/>
        <v>53.25</v>
      </c>
      <c r="N597" t="b">
        <v>0</v>
      </c>
      <c r="O597" t="s">
        <v>8272</v>
      </c>
      <c r="P597" s="8">
        <f t="shared" si="47"/>
        <v>4.2599999999999999E-3</v>
      </c>
      <c r="Q597" s="12">
        <f t="shared" si="48"/>
        <v>42083.069884259254</v>
      </c>
      <c r="R597" s="12">
        <f>(((I597/60)/60)/24)+DATE(1970,1,1)</f>
        <v>42128.069884259254</v>
      </c>
      <c r="S597" t="str">
        <f t="shared" si="49"/>
        <v>technology</v>
      </c>
      <c r="T597" t="str">
        <f t="shared" si="45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6">
        <f t="shared" si="46"/>
        <v>3</v>
      </c>
      <c r="N598" t="b">
        <v>0</v>
      </c>
      <c r="O598" t="s">
        <v>8272</v>
      </c>
      <c r="P598" s="8">
        <f t="shared" si="47"/>
        <v>2.9999999999999997E-4</v>
      </c>
      <c r="Q598" s="12">
        <f t="shared" si="48"/>
        <v>42646.896898148145</v>
      </c>
      <c r="R598" s="12">
        <f>(((I598/60)/60)/24)+DATE(1970,1,1)</f>
        <v>42676.896898148145</v>
      </c>
      <c r="S598" t="str">
        <f t="shared" si="49"/>
        <v>technology</v>
      </c>
      <c r="T598" t="str">
        <f t="shared" si="45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6">
        <f t="shared" si="46"/>
        <v>10</v>
      </c>
      <c r="N599" t="b">
        <v>0</v>
      </c>
      <c r="O599" t="s">
        <v>8272</v>
      </c>
      <c r="P599" s="8">
        <f t="shared" si="47"/>
        <v>2.6666666666666666E-3</v>
      </c>
      <c r="Q599" s="12">
        <f t="shared" si="48"/>
        <v>42545.705266203702</v>
      </c>
      <c r="R599" s="12">
        <f>(((I599/60)/60)/24)+DATE(1970,1,1)</f>
        <v>42582.666666666672</v>
      </c>
      <c r="S599" t="str">
        <f t="shared" si="49"/>
        <v>technology</v>
      </c>
      <c r="T599" t="str">
        <f t="shared" si="45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6">
        <f t="shared" si="46"/>
        <v>121.42857142857143</v>
      </c>
      <c r="N600" t="b">
        <v>0</v>
      </c>
      <c r="O600" t="s">
        <v>8272</v>
      </c>
      <c r="P600" s="8">
        <f t="shared" si="47"/>
        <v>0.34</v>
      </c>
      <c r="Q600" s="12">
        <f t="shared" si="48"/>
        <v>41948.00209490741</v>
      </c>
      <c r="R600" s="12">
        <f>(((I600/60)/60)/24)+DATE(1970,1,1)</f>
        <v>41978.00209490741</v>
      </c>
      <c r="S600" t="str">
        <f t="shared" si="49"/>
        <v>technology</v>
      </c>
      <c r="T600" t="str">
        <f t="shared" si="45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6">
        <f t="shared" si="46"/>
        <v>15.5</v>
      </c>
      <c r="N601" t="b">
        <v>0</v>
      </c>
      <c r="O601" t="s">
        <v>8272</v>
      </c>
      <c r="P601" s="8">
        <f t="shared" si="47"/>
        <v>6.2E-4</v>
      </c>
      <c r="Q601" s="12">
        <f t="shared" si="48"/>
        <v>42047.812523148154</v>
      </c>
      <c r="R601" s="12">
        <f>(((I601/60)/60)/24)+DATE(1970,1,1)</f>
        <v>42071.636111111111</v>
      </c>
      <c r="S601" t="str">
        <f t="shared" si="49"/>
        <v>technology</v>
      </c>
      <c r="T601" t="str">
        <f t="shared" si="45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6">
        <f t="shared" si="46"/>
        <v>100</v>
      </c>
      <c r="N602" t="b">
        <v>0</v>
      </c>
      <c r="O602" t="s">
        <v>8272</v>
      </c>
      <c r="P602" s="8">
        <f t="shared" si="47"/>
        <v>0.02</v>
      </c>
      <c r="Q602" s="12">
        <f t="shared" si="48"/>
        <v>42073.798171296294</v>
      </c>
      <c r="R602" s="12">
        <f>(((I602/60)/60)/24)+DATE(1970,1,1)</f>
        <v>42133.798171296294</v>
      </c>
      <c r="S602" t="str">
        <f t="shared" si="49"/>
        <v>technology</v>
      </c>
      <c r="T602" t="str">
        <f t="shared" si="45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6">
        <f t="shared" si="46"/>
        <v>23.333333333333332</v>
      </c>
      <c r="N603" t="b">
        <v>0</v>
      </c>
      <c r="O603" t="s">
        <v>8272</v>
      </c>
      <c r="P603" s="8">
        <f t="shared" si="47"/>
        <v>1.4E-2</v>
      </c>
      <c r="Q603" s="12">
        <f t="shared" si="48"/>
        <v>41969.858090277776</v>
      </c>
      <c r="R603" s="12">
        <f>(((I603/60)/60)/24)+DATE(1970,1,1)</f>
        <v>41999.858090277776</v>
      </c>
      <c r="S603" t="str">
        <f t="shared" si="49"/>
        <v>technology</v>
      </c>
      <c r="T603" t="str">
        <f t="shared" si="45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6" t="str">
        <f t="shared" si="46"/>
        <v/>
      </c>
      <c r="N604" t="b">
        <v>0</v>
      </c>
      <c r="O604" t="s">
        <v>8272</v>
      </c>
      <c r="P604" s="8">
        <f t="shared" si="47"/>
        <v>0</v>
      </c>
      <c r="Q604" s="12">
        <f t="shared" si="48"/>
        <v>42143.79415509259</v>
      </c>
      <c r="R604" s="12">
        <f>(((I604/60)/60)/24)+DATE(1970,1,1)</f>
        <v>42173.79415509259</v>
      </c>
      <c r="S604" t="str">
        <f t="shared" si="49"/>
        <v>technology</v>
      </c>
      <c r="T604" t="str">
        <f t="shared" si="45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6">
        <f t="shared" si="46"/>
        <v>45.386153846153846</v>
      </c>
      <c r="N605" t="b">
        <v>0</v>
      </c>
      <c r="O605" t="s">
        <v>8272</v>
      </c>
      <c r="P605" s="8">
        <f t="shared" si="47"/>
        <v>3.9334666666666664E-2</v>
      </c>
      <c r="Q605" s="12">
        <f t="shared" si="48"/>
        <v>41835.639155092591</v>
      </c>
      <c r="R605" s="12">
        <f>(((I605/60)/60)/24)+DATE(1970,1,1)</f>
        <v>41865.639155092591</v>
      </c>
      <c r="S605" t="str">
        <f t="shared" si="49"/>
        <v>technology</v>
      </c>
      <c r="T605" t="str">
        <f t="shared" si="45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6" t="str">
        <f t="shared" si="46"/>
        <v/>
      </c>
      <c r="N606" t="b">
        <v>0</v>
      </c>
      <c r="O606" t="s">
        <v>8272</v>
      </c>
      <c r="P606" s="8">
        <f t="shared" si="47"/>
        <v>0</v>
      </c>
      <c r="Q606" s="12">
        <f t="shared" si="48"/>
        <v>41849.035370370373</v>
      </c>
      <c r="R606" s="12">
        <f>(((I606/60)/60)/24)+DATE(1970,1,1)</f>
        <v>41879.035370370373</v>
      </c>
      <c r="S606" t="str">
        <f t="shared" si="49"/>
        <v>technology</v>
      </c>
      <c r="T606" t="str">
        <f t="shared" si="45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6">
        <f t="shared" si="46"/>
        <v>16.375</v>
      </c>
      <c r="N607" t="b">
        <v>0</v>
      </c>
      <c r="O607" t="s">
        <v>8272</v>
      </c>
      <c r="P607" s="8">
        <f t="shared" si="47"/>
        <v>2.6200000000000001E-2</v>
      </c>
      <c r="Q607" s="12">
        <f t="shared" si="48"/>
        <v>42194.357731481476</v>
      </c>
      <c r="R607" s="12">
        <f>(((I607/60)/60)/24)+DATE(1970,1,1)</f>
        <v>42239.357731481476</v>
      </c>
      <c r="S607" t="str">
        <f t="shared" si="49"/>
        <v>technology</v>
      </c>
      <c r="T607" t="str">
        <f t="shared" si="45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6">
        <f t="shared" si="46"/>
        <v>10</v>
      </c>
      <c r="N608" t="b">
        <v>0</v>
      </c>
      <c r="O608" t="s">
        <v>8272</v>
      </c>
      <c r="P608" s="8">
        <f t="shared" si="47"/>
        <v>2E-3</v>
      </c>
      <c r="Q608" s="12">
        <f t="shared" si="48"/>
        <v>42102.650567129633</v>
      </c>
      <c r="R608" s="12">
        <f>(((I608/60)/60)/24)+DATE(1970,1,1)</f>
        <v>42148.625</v>
      </c>
      <c r="S608" t="str">
        <f t="shared" si="49"/>
        <v>technology</v>
      </c>
      <c r="T608" t="str">
        <f t="shared" si="45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6" t="str">
        <f t="shared" si="46"/>
        <v/>
      </c>
      <c r="N609" t="b">
        <v>0</v>
      </c>
      <c r="O609" t="s">
        <v>8272</v>
      </c>
      <c r="P609" s="8">
        <f t="shared" si="47"/>
        <v>0</v>
      </c>
      <c r="Q609" s="12">
        <f t="shared" si="48"/>
        <v>42300.825648148151</v>
      </c>
      <c r="R609" s="12">
        <f>(((I609/60)/60)/24)+DATE(1970,1,1)</f>
        <v>42330.867314814815</v>
      </c>
      <c r="S609" t="str">
        <f t="shared" si="49"/>
        <v>technology</v>
      </c>
      <c r="T609" t="str">
        <f t="shared" si="45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6">
        <f t="shared" si="46"/>
        <v>292.2</v>
      </c>
      <c r="N610" t="b">
        <v>0</v>
      </c>
      <c r="O610" t="s">
        <v>8272</v>
      </c>
      <c r="P610" s="8">
        <f t="shared" si="47"/>
        <v>9.7400000000000004E-3</v>
      </c>
      <c r="Q610" s="12">
        <f t="shared" si="48"/>
        <v>42140.921064814815</v>
      </c>
      <c r="R610" s="12">
        <f>(((I610/60)/60)/24)+DATE(1970,1,1)</f>
        <v>42170.921064814815</v>
      </c>
      <c r="S610" t="str">
        <f t="shared" si="49"/>
        <v>technology</v>
      </c>
      <c r="T610" t="str">
        <f t="shared" si="45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6">
        <f t="shared" si="46"/>
        <v>5</v>
      </c>
      <c r="N611" t="b">
        <v>0</v>
      </c>
      <c r="O611" t="s">
        <v>8272</v>
      </c>
      <c r="P611" s="8">
        <f t="shared" si="47"/>
        <v>6.41025641025641E-3</v>
      </c>
      <c r="Q611" s="12">
        <f t="shared" si="48"/>
        <v>42307.034074074079</v>
      </c>
      <c r="R611" s="12">
        <f>(((I611/60)/60)/24)+DATE(1970,1,1)</f>
        <v>42337.075740740736</v>
      </c>
      <c r="S611" t="str">
        <f t="shared" si="49"/>
        <v>technology</v>
      </c>
      <c r="T611" t="str">
        <f t="shared" si="45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6" t="str">
        <f t="shared" si="46"/>
        <v/>
      </c>
      <c r="N612" t="b">
        <v>0</v>
      </c>
      <c r="O612" t="s">
        <v>8272</v>
      </c>
      <c r="P612" s="8">
        <f t="shared" si="47"/>
        <v>0</v>
      </c>
      <c r="Q612" s="12">
        <f t="shared" si="48"/>
        <v>42086.83085648148</v>
      </c>
      <c r="R612" s="12">
        <f>(((I612/60)/60)/24)+DATE(1970,1,1)</f>
        <v>42116.83085648148</v>
      </c>
      <c r="S612" t="str">
        <f t="shared" si="49"/>
        <v>technology</v>
      </c>
      <c r="T612" t="str">
        <f t="shared" si="45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6" t="str">
        <f t="shared" si="46"/>
        <v/>
      </c>
      <c r="N613" t="b">
        <v>0</v>
      </c>
      <c r="O613" t="s">
        <v>8272</v>
      </c>
      <c r="P613" s="8">
        <f t="shared" si="47"/>
        <v>0</v>
      </c>
      <c r="Q613" s="12">
        <f t="shared" si="48"/>
        <v>42328.560613425929</v>
      </c>
      <c r="R613" s="12">
        <f>(((I613/60)/60)/24)+DATE(1970,1,1)</f>
        <v>42388.560613425929</v>
      </c>
      <c r="S613" t="str">
        <f t="shared" si="49"/>
        <v>technology</v>
      </c>
      <c r="T613" t="str">
        <f t="shared" si="45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6" t="str">
        <f t="shared" si="46"/>
        <v/>
      </c>
      <c r="N614" t="b">
        <v>0</v>
      </c>
      <c r="O614" t="s">
        <v>8272</v>
      </c>
      <c r="P614" s="8">
        <f t="shared" si="47"/>
        <v>0</v>
      </c>
      <c r="Q614" s="12">
        <f t="shared" si="48"/>
        <v>42585.031782407401</v>
      </c>
      <c r="R614" s="12">
        <f>(((I614/60)/60)/24)+DATE(1970,1,1)</f>
        <v>42615.031782407401</v>
      </c>
      <c r="S614" t="str">
        <f t="shared" si="49"/>
        <v>technology</v>
      </c>
      <c r="T614" t="str">
        <f t="shared" si="45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6">
        <f t="shared" si="46"/>
        <v>105.93388429752066</v>
      </c>
      <c r="N615" t="b">
        <v>0</v>
      </c>
      <c r="O615" t="s">
        <v>8272</v>
      </c>
      <c r="P615" s="8">
        <f t="shared" si="47"/>
        <v>0.21363333333333334</v>
      </c>
      <c r="Q615" s="12">
        <f t="shared" si="48"/>
        <v>42247.496759259258</v>
      </c>
      <c r="R615" s="12">
        <f>(((I615/60)/60)/24)+DATE(1970,1,1)</f>
        <v>42278.207638888889</v>
      </c>
      <c r="S615" t="str">
        <f t="shared" si="49"/>
        <v>technology</v>
      </c>
      <c r="T615" t="str">
        <f t="shared" si="45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6" t="str">
        <f t="shared" si="46"/>
        <v/>
      </c>
      <c r="N616" t="b">
        <v>0</v>
      </c>
      <c r="O616" t="s">
        <v>8272</v>
      </c>
      <c r="P616" s="8">
        <f t="shared" si="47"/>
        <v>0</v>
      </c>
      <c r="Q616" s="12">
        <f t="shared" si="48"/>
        <v>42515.061805555553</v>
      </c>
      <c r="R616" s="12">
        <f>(((I616/60)/60)/24)+DATE(1970,1,1)</f>
        <v>42545.061805555553</v>
      </c>
      <c r="S616" t="str">
        <f t="shared" si="49"/>
        <v>technology</v>
      </c>
      <c r="T616" t="str">
        <f t="shared" si="45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6" t="str">
        <f t="shared" si="46"/>
        <v/>
      </c>
      <c r="N617" t="b">
        <v>0</v>
      </c>
      <c r="O617" t="s">
        <v>8272</v>
      </c>
      <c r="P617" s="8">
        <f t="shared" si="47"/>
        <v>0</v>
      </c>
      <c r="Q617" s="12">
        <f t="shared" si="48"/>
        <v>42242.122210648144</v>
      </c>
      <c r="R617" s="12">
        <f>(((I617/60)/60)/24)+DATE(1970,1,1)</f>
        <v>42272.122210648144</v>
      </c>
      <c r="S617" t="str">
        <f t="shared" si="49"/>
        <v>technology</v>
      </c>
      <c r="T617" t="str">
        <f t="shared" si="45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6" t="str">
        <f t="shared" si="46"/>
        <v/>
      </c>
      <c r="N618" t="b">
        <v>0</v>
      </c>
      <c r="O618" t="s">
        <v>8272</v>
      </c>
      <c r="P618" s="8">
        <f t="shared" si="47"/>
        <v>0</v>
      </c>
      <c r="Q618" s="12">
        <f t="shared" si="48"/>
        <v>42761.376238425932</v>
      </c>
      <c r="R618" s="12">
        <f>(((I618/60)/60)/24)+DATE(1970,1,1)</f>
        <v>42791.376238425932</v>
      </c>
      <c r="S618" t="str">
        <f t="shared" si="49"/>
        <v>technology</v>
      </c>
      <c r="T618" t="str">
        <f t="shared" si="45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6">
        <f t="shared" si="46"/>
        <v>20</v>
      </c>
      <c r="N619" t="b">
        <v>0</v>
      </c>
      <c r="O619" t="s">
        <v>8272</v>
      </c>
      <c r="P619" s="8">
        <f t="shared" si="47"/>
        <v>0.03</v>
      </c>
      <c r="Q619" s="12">
        <f t="shared" si="48"/>
        <v>42087.343090277776</v>
      </c>
      <c r="R619" s="12">
        <f>(((I619/60)/60)/24)+DATE(1970,1,1)</f>
        <v>42132.343090277776</v>
      </c>
      <c r="S619" t="str">
        <f t="shared" si="49"/>
        <v>technology</v>
      </c>
      <c r="T619" t="str">
        <f t="shared" si="45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6" t="str">
        <f t="shared" si="46"/>
        <v/>
      </c>
      <c r="N620" t="b">
        <v>0</v>
      </c>
      <c r="O620" t="s">
        <v>8272</v>
      </c>
      <c r="P620" s="8">
        <f t="shared" si="47"/>
        <v>0</v>
      </c>
      <c r="Q620" s="12">
        <f t="shared" si="48"/>
        <v>42317.810219907406</v>
      </c>
      <c r="R620" s="12">
        <f>(((I620/60)/60)/24)+DATE(1970,1,1)</f>
        <v>42347.810219907406</v>
      </c>
      <c r="S620" t="str">
        <f t="shared" si="49"/>
        <v>technology</v>
      </c>
      <c r="T620" t="str">
        <f t="shared" si="45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6">
        <f t="shared" si="46"/>
        <v>1</v>
      </c>
      <c r="N621" t="b">
        <v>0</v>
      </c>
      <c r="O621" t="s">
        <v>8272</v>
      </c>
      <c r="P621" s="8">
        <f t="shared" si="47"/>
        <v>3.9999999999999998E-7</v>
      </c>
      <c r="Q621" s="12">
        <f t="shared" si="48"/>
        <v>41908.650347222225</v>
      </c>
      <c r="R621" s="12">
        <f>(((I621/60)/60)/24)+DATE(1970,1,1)</f>
        <v>41968.692013888889</v>
      </c>
      <c r="S621" t="str">
        <f t="shared" si="49"/>
        <v>technology</v>
      </c>
      <c r="T621" t="str">
        <f t="shared" si="45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6">
        <f t="shared" si="46"/>
        <v>300</v>
      </c>
      <c r="N622" t="b">
        <v>0</v>
      </c>
      <c r="O622" t="s">
        <v>8272</v>
      </c>
      <c r="P622" s="8">
        <f t="shared" si="47"/>
        <v>0.01</v>
      </c>
      <c r="Q622" s="12">
        <f t="shared" si="48"/>
        <v>41831.716874999998</v>
      </c>
      <c r="R622" s="12">
        <f>(((I622/60)/60)/24)+DATE(1970,1,1)</f>
        <v>41876.716874999998</v>
      </c>
      <c r="S622" t="str">
        <f t="shared" si="49"/>
        <v>technology</v>
      </c>
      <c r="T622" t="str">
        <f t="shared" si="45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6">
        <f t="shared" si="46"/>
        <v>87</v>
      </c>
      <c r="N623" t="b">
        <v>0</v>
      </c>
      <c r="O623" t="s">
        <v>8272</v>
      </c>
      <c r="P623" s="8">
        <f t="shared" si="47"/>
        <v>1.044E-2</v>
      </c>
      <c r="Q623" s="12">
        <f t="shared" si="48"/>
        <v>42528.987696759257</v>
      </c>
      <c r="R623" s="12">
        <f>(((I623/60)/60)/24)+DATE(1970,1,1)</f>
        <v>42558.987696759257</v>
      </c>
      <c r="S623" t="str">
        <f t="shared" si="49"/>
        <v>technology</v>
      </c>
      <c r="T623" t="str">
        <f t="shared" si="45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6">
        <f t="shared" si="46"/>
        <v>37.888888888888886</v>
      </c>
      <c r="N624" t="b">
        <v>0</v>
      </c>
      <c r="O624" t="s">
        <v>8272</v>
      </c>
      <c r="P624" s="8">
        <f t="shared" si="47"/>
        <v>5.6833333333333333E-2</v>
      </c>
      <c r="Q624" s="12">
        <f t="shared" si="48"/>
        <v>42532.774745370371</v>
      </c>
      <c r="R624" s="12">
        <f>(((I624/60)/60)/24)+DATE(1970,1,1)</f>
        <v>42552.774745370371</v>
      </c>
      <c r="S624" t="str">
        <f t="shared" si="49"/>
        <v>technology</v>
      </c>
      <c r="T624" t="str">
        <f t="shared" si="45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6" t="str">
        <f t="shared" si="46"/>
        <v/>
      </c>
      <c r="N625" t="b">
        <v>0</v>
      </c>
      <c r="O625" t="s">
        <v>8272</v>
      </c>
      <c r="P625" s="8">
        <f t="shared" si="47"/>
        <v>0</v>
      </c>
      <c r="Q625" s="12">
        <f t="shared" si="48"/>
        <v>42122.009224537032</v>
      </c>
      <c r="R625" s="12">
        <f>(((I625/60)/60)/24)+DATE(1970,1,1)</f>
        <v>42152.009224537032</v>
      </c>
      <c r="S625" t="str">
        <f t="shared" si="49"/>
        <v>technology</v>
      </c>
      <c r="T625" t="str">
        <f t="shared" si="45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6" t="str">
        <f t="shared" si="46"/>
        <v/>
      </c>
      <c r="N626" t="b">
        <v>0</v>
      </c>
      <c r="O626" t="s">
        <v>8272</v>
      </c>
      <c r="P626" s="8">
        <f t="shared" si="47"/>
        <v>0</v>
      </c>
      <c r="Q626" s="12">
        <f t="shared" si="48"/>
        <v>42108.988900462966</v>
      </c>
      <c r="R626" s="12">
        <f>(((I626/60)/60)/24)+DATE(1970,1,1)</f>
        <v>42138.988900462966</v>
      </c>
      <c r="S626" t="str">
        <f t="shared" si="49"/>
        <v>technology</v>
      </c>
      <c r="T626" t="str">
        <f t="shared" si="45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6" t="str">
        <f t="shared" si="46"/>
        <v/>
      </c>
      <c r="N627" t="b">
        <v>0</v>
      </c>
      <c r="O627" t="s">
        <v>8272</v>
      </c>
      <c r="P627" s="8">
        <f t="shared" si="47"/>
        <v>0</v>
      </c>
      <c r="Q627" s="12">
        <f t="shared" si="48"/>
        <v>42790.895567129628</v>
      </c>
      <c r="R627" s="12">
        <f>(((I627/60)/60)/24)+DATE(1970,1,1)</f>
        <v>42820.853900462964</v>
      </c>
      <c r="S627" t="str">
        <f t="shared" si="49"/>
        <v>technology</v>
      </c>
      <c r="T627" t="str">
        <f t="shared" si="45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6">
        <f t="shared" si="46"/>
        <v>111.41025641025641</v>
      </c>
      <c r="N628" t="b">
        <v>0</v>
      </c>
      <c r="O628" t="s">
        <v>8272</v>
      </c>
      <c r="P628" s="8">
        <f t="shared" si="47"/>
        <v>0.17380000000000001</v>
      </c>
      <c r="Q628" s="12">
        <f t="shared" si="48"/>
        <v>42198.559479166666</v>
      </c>
      <c r="R628" s="12">
        <f>(((I628/60)/60)/24)+DATE(1970,1,1)</f>
        <v>42231.556944444441</v>
      </c>
      <c r="S628" t="str">
        <f t="shared" si="49"/>
        <v>technology</v>
      </c>
      <c r="T628" t="str">
        <f t="shared" si="45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6">
        <f t="shared" si="46"/>
        <v>90</v>
      </c>
      <c r="N629" t="b">
        <v>0</v>
      </c>
      <c r="O629" t="s">
        <v>8272</v>
      </c>
      <c r="P629" s="8">
        <f t="shared" si="47"/>
        <v>2.0000000000000001E-4</v>
      </c>
      <c r="Q629" s="12">
        <f t="shared" si="48"/>
        <v>42384.306840277779</v>
      </c>
      <c r="R629" s="12">
        <f>(((I629/60)/60)/24)+DATE(1970,1,1)</f>
        <v>42443.958333333328</v>
      </c>
      <c r="S629" t="str">
        <f t="shared" si="49"/>
        <v>technology</v>
      </c>
      <c r="T629" t="str">
        <f t="shared" si="45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6" t="str">
        <f t="shared" si="46"/>
        <v/>
      </c>
      <c r="N630" t="b">
        <v>0</v>
      </c>
      <c r="O630" t="s">
        <v>8272</v>
      </c>
      <c r="P630" s="8">
        <f t="shared" si="47"/>
        <v>0</v>
      </c>
      <c r="Q630" s="12">
        <f t="shared" si="48"/>
        <v>41803.692789351851</v>
      </c>
      <c r="R630" s="12">
        <f>(((I630/60)/60)/24)+DATE(1970,1,1)</f>
        <v>41833.692789351851</v>
      </c>
      <c r="S630" t="str">
        <f t="shared" si="49"/>
        <v>technology</v>
      </c>
      <c r="T630" t="str">
        <f t="shared" si="45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6">
        <f t="shared" si="46"/>
        <v>116.66666666666667</v>
      </c>
      <c r="N631" t="b">
        <v>0</v>
      </c>
      <c r="O631" t="s">
        <v>8272</v>
      </c>
      <c r="P631" s="8">
        <f t="shared" si="47"/>
        <v>1.75E-3</v>
      </c>
      <c r="Q631" s="12">
        <f t="shared" si="48"/>
        <v>42474.637824074074</v>
      </c>
      <c r="R631" s="12">
        <f>(((I631/60)/60)/24)+DATE(1970,1,1)</f>
        <v>42504.637824074074</v>
      </c>
      <c r="S631" t="str">
        <f t="shared" si="49"/>
        <v>technology</v>
      </c>
      <c r="T631" t="str">
        <f t="shared" si="45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6">
        <f t="shared" si="46"/>
        <v>10</v>
      </c>
      <c r="N632" t="b">
        <v>0</v>
      </c>
      <c r="O632" t="s">
        <v>8272</v>
      </c>
      <c r="P632" s="8">
        <f t="shared" si="47"/>
        <v>8.3340278356529708E-4</v>
      </c>
      <c r="Q632" s="12">
        <f t="shared" si="48"/>
        <v>42223.619456018518</v>
      </c>
      <c r="R632" s="12">
        <f>(((I632/60)/60)/24)+DATE(1970,1,1)</f>
        <v>42253.215277777781</v>
      </c>
      <c r="S632" t="str">
        <f t="shared" si="49"/>
        <v>technology</v>
      </c>
      <c r="T632" t="str">
        <f t="shared" si="45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6">
        <f t="shared" si="46"/>
        <v>76.666666666666671</v>
      </c>
      <c r="N633" t="b">
        <v>0</v>
      </c>
      <c r="O633" t="s">
        <v>8272</v>
      </c>
      <c r="P633" s="8">
        <f t="shared" si="47"/>
        <v>1.38E-2</v>
      </c>
      <c r="Q633" s="12">
        <f t="shared" si="48"/>
        <v>42489.772326388891</v>
      </c>
      <c r="R633" s="12">
        <f>(((I633/60)/60)/24)+DATE(1970,1,1)</f>
        <v>42518.772326388891</v>
      </c>
      <c r="S633" t="str">
        <f t="shared" si="49"/>
        <v>technology</v>
      </c>
      <c r="T633" t="str">
        <f t="shared" si="45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6" t="str">
        <f t="shared" si="46"/>
        <v/>
      </c>
      <c r="N634" t="b">
        <v>0</v>
      </c>
      <c r="O634" t="s">
        <v>8272</v>
      </c>
      <c r="P634" s="8">
        <f t="shared" si="47"/>
        <v>0</v>
      </c>
      <c r="Q634" s="12">
        <f t="shared" si="48"/>
        <v>42303.659317129626</v>
      </c>
      <c r="R634" s="12">
        <f>(((I634/60)/60)/24)+DATE(1970,1,1)</f>
        <v>42333.700983796298</v>
      </c>
      <c r="S634" t="str">
        <f t="shared" si="49"/>
        <v>technology</v>
      </c>
      <c r="T634" t="str">
        <f t="shared" si="45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6">
        <f t="shared" si="46"/>
        <v>49.8</v>
      </c>
      <c r="N635" t="b">
        <v>0</v>
      </c>
      <c r="O635" t="s">
        <v>8272</v>
      </c>
      <c r="P635" s="8">
        <f t="shared" si="47"/>
        <v>0.1245</v>
      </c>
      <c r="Q635" s="12">
        <f t="shared" si="48"/>
        <v>42507.29932870371</v>
      </c>
      <c r="R635" s="12">
        <f>(((I635/60)/60)/24)+DATE(1970,1,1)</f>
        <v>42538.958333333328</v>
      </c>
      <c r="S635" t="str">
        <f t="shared" si="49"/>
        <v>technology</v>
      </c>
      <c r="T635" t="str">
        <f t="shared" si="45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6">
        <f t="shared" si="46"/>
        <v>1</v>
      </c>
      <c r="N636" t="b">
        <v>0</v>
      </c>
      <c r="O636" t="s">
        <v>8272</v>
      </c>
      <c r="P636" s="8">
        <f t="shared" si="47"/>
        <v>2.0000000000000001E-4</v>
      </c>
      <c r="Q636" s="12">
        <f t="shared" si="48"/>
        <v>42031.928576388891</v>
      </c>
      <c r="R636" s="12">
        <f>(((I636/60)/60)/24)+DATE(1970,1,1)</f>
        <v>42061.928576388891</v>
      </c>
      <c r="S636" t="str">
        <f t="shared" si="49"/>
        <v>technology</v>
      </c>
      <c r="T636" t="str">
        <f t="shared" si="45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6">
        <f t="shared" si="46"/>
        <v>2</v>
      </c>
      <c r="N637" t="b">
        <v>0</v>
      </c>
      <c r="O637" t="s">
        <v>8272</v>
      </c>
      <c r="P637" s="8">
        <f t="shared" si="47"/>
        <v>8.0000000000000007E-5</v>
      </c>
      <c r="Q637" s="12">
        <f t="shared" si="48"/>
        <v>42076.092152777783</v>
      </c>
      <c r="R637" s="12">
        <f>(((I637/60)/60)/24)+DATE(1970,1,1)</f>
        <v>42106.092152777783</v>
      </c>
      <c r="S637" t="str">
        <f t="shared" si="49"/>
        <v>technology</v>
      </c>
      <c r="T637" t="str">
        <f t="shared" si="45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6">
        <f t="shared" si="46"/>
        <v>4</v>
      </c>
      <c r="N638" t="b">
        <v>0</v>
      </c>
      <c r="O638" t="s">
        <v>8272</v>
      </c>
      <c r="P638" s="8">
        <f t="shared" si="47"/>
        <v>2E-3</v>
      </c>
      <c r="Q638" s="12">
        <f t="shared" si="48"/>
        <v>42131.455439814818</v>
      </c>
      <c r="R638" s="12">
        <f>(((I638/60)/60)/24)+DATE(1970,1,1)</f>
        <v>42161.44930555555</v>
      </c>
      <c r="S638" t="str">
        <f t="shared" si="49"/>
        <v>technology</v>
      </c>
      <c r="T638" t="str">
        <f t="shared" si="45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6" t="str">
        <f t="shared" si="46"/>
        <v/>
      </c>
      <c r="N639" t="b">
        <v>0</v>
      </c>
      <c r="O639" t="s">
        <v>8272</v>
      </c>
      <c r="P639" s="8">
        <f t="shared" si="47"/>
        <v>0</v>
      </c>
      <c r="Q639" s="12">
        <f t="shared" si="48"/>
        <v>42762.962013888886</v>
      </c>
      <c r="R639" s="12">
        <f>(((I639/60)/60)/24)+DATE(1970,1,1)</f>
        <v>42791.961111111115</v>
      </c>
      <c r="S639" t="str">
        <f t="shared" si="49"/>
        <v>technology</v>
      </c>
      <c r="T639" t="str">
        <f t="shared" si="45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6">
        <f t="shared" si="46"/>
        <v>3</v>
      </c>
      <c r="N640" t="b">
        <v>0</v>
      </c>
      <c r="O640" t="s">
        <v>8272</v>
      </c>
      <c r="P640" s="8">
        <f t="shared" si="47"/>
        <v>9.0000000000000006E-5</v>
      </c>
      <c r="Q640" s="12">
        <f t="shared" si="48"/>
        <v>42759.593310185184</v>
      </c>
      <c r="R640" s="12">
        <f>(((I640/60)/60)/24)+DATE(1970,1,1)</f>
        <v>42819.55164351852</v>
      </c>
      <c r="S640" t="str">
        <f t="shared" si="49"/>
        <v>technology</v>
      </c>
      <c r="T640" t="str">
        <f t="shared" si="45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6">
        <f t="shared" si="46"/>
        <v>1</v>
      </c>
      <c r="N641" t="b">
        <v>0</v>
      </c>
      <c r="O641" t="s">
        <v>8272</v>
      </c>
      <c r="P641" s="8">
        <f t="shared" si="47"/>
        <v>9.9999999999999995E-7</v>
      </c>
      <c r="Q641" s="12">
        <f t="shared" si="48"/>
        <v>41865.583275462966</v>
      </c>
      <c r="R641" s="12">
        <f>(((I641/60)/60)/24)+DATE(1970,1,1)</f>
        <v>41925.583275462966</v>
      </c>
      <c r="S641" t="str">
        <f t="shared" si="49"/>
        <v>technology</v>
      </c>
      <c r="T641" t="str">
        <f t="shared" si="45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6">
        <f t="shared" si="46"/>
        <v>50.5</v>
      </c>
      <c r="N642" t="b">
        <v>1</v>
      </c>
      <c r="O642" t="s">
        <v>8273</v>
      </c>
      <c r="P642" s="8">
        <f t="shared" si="47"/>
        <v>1.4428571428571428</v>
      </c>
      <c r="Q642" s="12">
        <f t="shared" si="48"/>
        <v>42683.420312500006</v>
      </c>
      <c r="R642" s="12">
        <f>(((I642/60)/60)/24)+DATE(1970,1,1)</f>
        <v>42698.958333333328</v>
      </c>
      <c r="S642" t="str">
        <f t="shared" si="49"/>
        <v>technology</v>
      </c>
      <c r="T642" t="str">
        <f t="shared" ref="T642:T705" si="50">RIGHT(O642,LEN(O642)-FIND("/",O642,1))</f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6">
        <f t="shared" ref="M643:M706" si="51">IFERROR(E643/L643,"")</f>
        <v>151.31746031746033</v>
      </c>
      <c r="N643" t="b">
        <v>1</v>
      </c>
      <c r="O643" t="s">
        <v>8273</v>
      </c>
      <c r="P643" s="8">
        <f t="shared" ref="P643:P706" si="52">E643/D643</f>
        <v>1.1916249999999999</v>
      </c>
      <c r="Q643" s="12">
        <f t="shared" ref="Q643:Q706" si="53">(((J643/60)/60)/24)+DATE(1970,1,1)</f>
        <v>42199.57</v>
      </c>
      <c r="R643" s="12">
        <f>(((I643/60)/60)/24)+DATE(1970,1,1)</f>
        <v>42229.57</v>
      </c>
      <c r="S643" t="str">
        <f t="shared" ref="S643:S706" si="54">LEFT(O643,FIND("/",O643,1)-1)</f>
        <v>technology</v>
      </c>
      <c r="T643" t="str">
        <f t="shared" si="50"/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6">
        <f t="shared" si="51"/>
        <v>134.3592456301748</v>
      </c>
      <c r="N644" t="b">
        <v>1</v>
      </c>
      <c r="O644" t="s">
        <v>8273</v>
      </c>
      <c r="P644" s="8">
        <f t="shared" si="52"/>
        <v>14.604850000000001</v>
      </c>
      <c r="Q644" s="12">
        <f t="shared" si="53"/>
        <v>42199.651319444441</v>
      </c>
      <c r="R644" s="12">
        <f>(((I644/60)/60)/24)+DATE(1970,1,1)</f>
        <v>42235.651319444441</v>
      </c>
      <c r="S644" t="str">
        <f t="shared" si="54"/>
        <v>technology</v>
      </c>
      <c r="T644" t="str">
        <f t="shared" si="50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6">
        <f t="shared" si="51"/>
        <v>174.02631578947367</v>
      </c>
      <c r="N645" t="b">
        <v>1</v>
      </c>
      <c r="O645" t="s">
        <v>8273</v>
      </c>
      <c r="P645" s="8">
        <f t="shared" si="52"/>
        <v>1.0580799999999999</v>
      </c>
      <c r="Q645" s="12">
        <f t="shared" si="53"/>
        <v>42100.642071759255</v>
      </c>
      <c r="R645" s="12">
        <f>(((I645/60)/60)/24)+DATE(1970,1,1)</f>
        <v>42155.642071759255</v>
      </c>
      <c r="S645" t="str">
        <f t="shared" si="54"/>
        <v>technology</v>
      </c>
      <c r="T645" t="str">
        <f t="shared" si="50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6">
        <f t="shared" si="51"/>
        <v>73.486268364348675</v>
      </c>
      <c r="N646" t="b">
        <v>1</v>
      </c>
      <c r="O646" t="s">
        <v>8273</v>
      </c>
      <c r="P646" s="8">
        <f t="shared" si="52"/>
        <v>3.0011791999999997</v>
      </c>
      <c r="Q646" s="12">
        <f t="shared" si="53"/>
        <v>41898.665960648148</v>
      </c>
      <c r="R646" s="12">
        <f>(((I646/60)/60)/24)+DATE(1970,1,1)</f>
        <v>41941.041666666664</v>
      </c>
      <c r="S646" t="str">
        <f t="shared" si="54"/>
        <v>technology</v>
      </c>
      <c r="T646" t="str">
        <f t="shared" si="50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6">
        <f t="shared" si="51"/>
        <v>23.518987341772153</v>
      </c>
      <c r="N647" t="b">
        <v>1</v>
      </c>
      <c r="O647" t="s">
        <v>8273</v>
      </c>
      <c r="P647" s="8">
        <f t="shared" si="52"/>
        <v>2.7869999999999999</v>
      </c>
      <c r="Q647" s="12">
        <f t="shared" si="53"/>
        <v>42564.026319444441</v>
      </c>
      <c r="R647" s="12">
        <f>(((I647/60)/60)/24)+DATE(1970,1,1)</f>
        <v>42594.026319444441</v>
      </c>
      <c r="S647" t="str">
        <f t="shared" si="54"/>
        <v>technology</v>
      </c>
      <c r="T647" t="str">
        <f t="shared" si="50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6">
        <f t="shared" si="51"/>
        <v>39.074444444444445</v>
      </c>
      <c r="N648" t="b">
        <v>1</v>
      </c>
      <c r="O648" t="s">
        <v>8273</v>
      </c>
      <c r="P648" s="8">
        <f t="shared" si="52"/>
        <v>1.3187625000000001</v>
      </c>
      <c r="Q648" s="12">
        <f t="shared" si="53"/>
        <v>41832.852627314816</v>
      </c>
      <c r="R648" s="12">
        <f>(((I648/60)/60)/24)+DATE(1970,1,1)</f>
        <v>41862.852627314816</v>
      </c>
      <c r="S648" t="str">
        <f t="shared" si="54"/>
        <v>technology</v>
      </c>
      <c r="T648" t="str">
        <f t="shared" si="50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6">
        <f t="shared" si="51"/>
        <v>125.94117647058823</v>
      </c>
      <c r="N649" t="b">
        <v>1</v>
      </c>
      <c r="O649" t="s">
        <v>8273</v>
      </c>
      <c r="P649" s="8">
        <f t="shared" si="52"/>
        <v>1.0705</v>
      </c>
      <c r="Q649" s="12">
        <f t="shared" si="53"/>
        <v>42416.767928240741</v>
      </c>
      <c r="R649" s="12">
        <f>(((I649/60)/60)/24)+DATE(1970,1,1)</f>
        <v>42446.726261574076</v>
      </c>
      <c r="S649" t="str">
        <f t="shared" si="54"/>
        <v>technology</v>
      </c>
      <c r="T649" t="str">
        <f t="shared" si="50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6">
        <f t="shared" si="51"/>
        <v>1644</v>
      </c>
      <c r="N650" t="b">
        <v>1</v>
      </c>
      <c r="O650" t="s">
        <v>8273</v>
      </c>
      <c r="P650" s="8">
        <f t="shared" si="52"/>
        <v>1.2682285714285715</v>
      </c>
      <c r="Q650" s="12">
        <f t="shared" si="53"/>
        <v>41891.693379629629</v>
      </c>
      <c r="R650" s="12">
        <f>(((I650/60)/60)/24)+DATE(1970,1,1)</f>
        <v>41926.693379629629</v>
      </c>
      <c r="S650" t="str">
        <f t="shared" si="54"/>
        <v>technology</v>
      </c>
      <c r="T650" t="str">
        <f t="shared" si="50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6">
        <f t="shared" si="51"/>
        <v>42.670731707317074</v>
      </c>
      <c r="N651" t="b">
        <v>1</v>
      </c>
      <c r="O651" t="s">
        <v>8273</v>
      </c>
      <c r="P651" s="8">
        <f t="shared" si="52"/>
        <v>1.3996</v>
      </c>
      <c r="Q651" s="12">
        <f t="shared" si="53"/>
        <v>41877.912187499998</v>
      </c>
      <c r="R651" s="12">
        <f>(((I651/60)/60)/24)+DATE(1970,1,1)</f>
        <v>41898.912187499998</v>
      </c>
      <c r="S651" t="str">
        <f t="shared" si="54"/>
        <v>technology</v>
      </c>
      <c r="T651" t="str">
        <f t="shared" si="50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6">
        <f t="shared" si="51"/>
        <v>35.125</v>
      </c>
      <c r="N652" t="b">
        <v>1</v>
      </c>
      <c r="O652" t="s">
        <v>8273</v>
      </c>
      <c r="P652" s="8">
        <f t="shared" si="52"/>
        <v>1.1240000000000001</v>
      </c>
      <c r="Q652" s="12">
        <f t="shared" si="53"/>
        <v>41932.036851851852</v>
      </c>
      <c r="R652" s="12">
        <f>(((I652/60)/60)/24)+DATE(1970,1,1)</f>
        <v>41992.078518518523</v>
      </c>
      <c r="S652" t="str">
        <f t="shared" si="54"/>
        <v>technology</v>
      </c>
      <c r="T652" t="str">
        <f t="shared" si="50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6">
        <f t="shared" si="51"/>
        <v>239.35238095238094</v>
      </c>
      <c r="N653" t="b">
        <v>1</v>
      </c>
      <c r="O653" t="s">
        <v>8273</v>
      </c>
      <c r="P653" s="8">
        <f t="shared" si="52"/>
        <v>1.00528</v>
      </c>
      <c r="Q653" s="12">
        <f t="shared" si="53"/>
        <v>41956.017488425925</v>
      </c>
      <c r="R653" s="12">
        <f>(((I653/60)/60)/24)+DATE(1970,1,1)</f>
        <v>41986.017488425925</v>
      </c>
      <c r="S653" t="str">
        <f t="shared" si="54"/>
        <v>technology</v>
      </c>
      <c r="T653" t="str">
        <f t="shared" si="50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6">
        <f t="shared" si="51"/>
        <v>107.64285714285714</v>
      </c>
      <c r="N654" t="b">
        <v>1</v>
      </c>
      <c r="O654" t="s">
        <v>8273</v>
      </c>
      <c r="P654" s="8">
        <f t="shared" si="52"/>
        <v>1.0046666666666666</v>
      </c>
      <c r="Q654" s="12">
        <f t="shared" si="53"/>
        <v>42675.690393518518</v>
      </c>
      <c r="R654" s="12">
        <f>(((I654/60)/60)/24)+DATE(1970,1,1)</f>
        <v>42705.732060185182</v>
      </c>
      <c r="S654" t="str">
        <f t="shared" si="54"/>
        <v>technology</v>
      </c>
      <c r="T654" t="str">
        <f t="shared" si="50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6">
        <f t="shared" si="51"/>
        <v>95.830623306233065</v>
      </c>
      <c r="N655" t="b">
        <v>1</v>
      </c>
      <c r="O655" t="s">
        <v>8273</v>
      </c>
      <c r="P655" s="8">
        <f t="shared" si="52"/>
        <v>1.4144600000000001</v>
      </c>
      <c r="Q655" s="12">
        <f t="shared" si="53"/>
        <v>42199.618518518517</v>
      </c>
      <c r="R655" s="12">
        <f>(((I655/60)/60)/24)+DATE(1970,1,1)</f>
        <v>42236.618518518517</v>
      </c>
      <c r="S655" t="str">
        <f t="shared" si="54"/>
        <v>technology</v>
      </c>
      <c r="T655" t="str">
        <f t="shared" si="50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6">
        <f t="shared" si="51"/>
        <v>31.663376110562684</v>
      </c>
      <c r="N656" t="b">
        <v>1</v>
      </c>
      <c r="O656" t="s">
        <v>8273</v>
      </c>
      <c r="P656" s="8">
        <f t="shared" si="52"/>
        <v>2.6729166666666666</v>
      </c>
      <c r="Q656" s="12">
        <f t="shared" si="53"/>
        <v>42163.957326388889</v>
      </c>
      <c r="R656" s="12">
        <f>(((I656/60)/60)/24)+DATE(1970,1,1)</f>
        <v>42193.957326388889</v>
      </c>
      <c r="S656" t="str">
        <f t="shared" si="54"/>
        <v>technology</v>
      </c>
      <c r="T656" t="str">
        <f t="shared" si="50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6">
        <f t="shared" si="51"/>
        <v>42.886861313868614</v>
      </c>
      <c r="N657" t="b">
        <v>1</v>
      </c>
      <c r="O657" t="s">
        <v>8273</v>
      </c>
      <c r="P657" s="8">
        <f t="shared" si="52"/>
        <v>1.4688749999999999</v>
      </c>
      <c r="Q657" s="12">
        <f t="shared" si="53"/>
        <v>42045.957314814819</v>
      </c>
      <c r="R657" s="12">
        <f>(((I657/60)/60)/24)+DATE(1970,1,1)</f>
        <v>42075.915648148148</v>
      </c>
      <c r="S657" t="str">
        <f t="shared" si="54"/>
        <v>technology</v>
      </c>
      <c r="T657" t="str">
        <f t="shared" si="50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6">
        <f t="shared" si="51"/>
        <v>122.73563218390805</v>
      </c>
      <c r="N658" t="b">
        <v>1</v>
      </c>
      <c r="O658" t="s">
        <v>8273</v>
      </c>
      <c r="P658" s="8">
        <f t="shared" si="52"/>
        <v>2.1356000000000002</v>
      </c>
      <c r="Q658" s="12">
        <f t="shared" si="53"/>
        <v>42417.804618055554</v>
      </c>
      <c r="R658" s="12">
        <f>(((I658/60)/60)/24)+DATE(1970,1,1)</f>
        <v>42477.762951388882</v>
      </c>
      <c r="S658" t="str">
        <f t="shared" si="54"/>
        <v>technology</v>
      </c>
      <c r="T658" t="str">
        <f t="shared" si="50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6">
        <f t="shared" si="51"/>
        <v>190.45454545454547</v>
      </c>
      <c r="N659" t="b">
        <v>1</v>
      </c>
      <c r="O659" t="s">
        <v>8273</v>
      </c>
      <c r="P659" s="8">
        <f t="shared" si="52"/>
        <v>1.2569999999999999</v>
      </c>
      <c r="Q659" s="12">
        <f t="shared" si="53"/>
        <v>42331.84574074074</v>
      </c>
      <c r="R659" s="12">
        <f>(((I659/60)/60)/24)+DATE(1970,1,1)</f>
        <v>42361.84574074074</v>
      </c>
      <c r="S659" t="str">
        <f t="shared" si="54"/>
        <v>technology</v>
      </c>
      <c r="T659" t="str">
        <f t="shared" si="50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6">
        <f t="shared" si="51"/>
        <v>109.33695652173913</v>
      </c>
      <c r="N660" t="b">
        <v>1</v>
      </c>
      <c r="O660" t="s">
        <v>8273</v>
      </c>
      <c r="P660" s="8">
        <f t="shared" si="52"/>
        <v>1.0446206037108834</v>
      </c>
      <c r="Q660" s="12">
        <f t="shared" si="53"/>
        <v>42179.160752314812</v>
      </c>
      <c r="R660" s="12">
        <f>(((I660/60)/60)/24)+DATE(1970,1,1)</f>
        <v>42211.75</v>
      </c>
      <c r="S660" t="str">
        <f t="shared" si="54"/>
        <v>technology</v>
      </c>
      <c r="T660" t="str">
        <f t="shared" si="50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6">
        <f t="shared" si="51"/>
        <v>143.66666666666666</v>
      </c>
      <c r="N661" t="b">
        <v>1</v>
      </c>
      <c r="O661" t="s">
        <v>8273</v>
      </c>
      <c r="P661" s="8">
        <f t="shared" si="52"/>
        <v>1.0056666666666667</v>
      </c>
      <c r="Q661" s="12">
        <f t="shared" si="53"/>
        <v>42209.593692129631</v>
      </c>
      <c r="R661" s="12">
        <f>(((I661/60)/60)/24)+DATE(1970,1,1)</f>
        <v>42239.593692129631</v>
      </c>
      <c r="S661" t="str">
        <f t="shared" si="54"/>
        <v>technology</v>
      </c>
      <c r="T661" t="str">
        <f t="shared" si="50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6">
        <f t="shared" si="51"/>
        <v>84.944444444444443</v>
      </c>
      <c r="N662" t="b">
        <v>0</v>
      </c>
      <c r="O662" t="s">
        <v>8273</v>
      </c>
      <c r="P662" s="8">
        <f t="shared" si="52"/>
        <v>3.058E-2</v>
      </c>
      <c r="Q662" s="12">
        <f t="shared" si="53"/>
        <v>41922.741655092592</v>
      </c>
      <c r="R662" s="12">
        <f>(((I662/60)/60)/24)+DATE(1970,1,1)</f>
        <v>41952.783321759263</v>
      </c>
      <c r="S662" t="str">
        <f t="shared" si="54"/>
        <v>technology</v>
      </c>
      <c r="T662" t="str">
        <f t="shared" si="50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6">
        <f t="shared" si="51"/>
        <v>10.555555555555555</v>
      </c>
      <c r="N663" t="b">
        <v>0</v>
      </c>
      <c r="O663" t="s">
        <v>8273</v>
      </c>
      <c r="P663" s="8">
        <f t="shared" si="52"/>
        <v>9.4999999999999998E-3</v>
      </c>
      <c r="Q663" s="12">
        <f t="shared" si="53"/>
        <v>42636.645358796297</v>
      </c>
      <c r="R663" s="12">
        <f>(((I663/60)/60)/24)+DATE(1970,1,1)</f>
        <v>42666.645358796297</v>
      </c>
      <c r="S663" t="str">
        <f t="shared" si="54"/>
        <v>technology</v>
      </c>
      <c r="T663" t="str">
        <f t="shared" si="50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6">
        <f t="shared" si="51"/>
        <v>39</v>
      </c>
      <c r="N664" t="b">
        <v>0</v>
      </c>
      <c r="O664" t="s">
        <v>8273</v>
      </c>
      <c r="P664" s="8">
        <f t="shared" si="52"/>
        <v>4.0000000000000001E-3</v>
      </c>
      <c r="Q664" s="12">
        <f t="shared" si="53"/>
        <v>41990.438043981485</v>
      </c>
      <c r="R664" s="12">
        <f>(((I664/60)/60)/24)+DATE(1970,1,1)</f>
        <v>42020.438043981485</v>
      </c>
      <c r="S664" t="str">
        <f t="shared" si="54"/>
        <v>technology</v>
      </c>
      <c r="T664" t="str">
        <f t="shared" si="50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6">
        <f t="shared" si="51"/>
        <v>100</v>
      </c>
      <c r="N665" t="b">
        <v>0</v>
      </c>
      <c r="O665" t="s">
        <v>8273</v>
      </c>
      <c r="P665" s="8">
        <f t="shared" si="52"/>
        <v>3.5000000000000001E-3</v>
      </c>
      <c r="Q665" s="12">
        <f t="shared" si="53"/>
        <v>42173.843240740738</v>
      </c>
      <c r="R665" s="12">
        <f>(((I665/60)/60)/24)+DATE(1970,1,1)</f>
        <v>42203.843240740738</v>
      </c>
      <c r="S665" t="str">
        <f t="shared" si="54"/>
        <v>technology</v>
      </c>
      <c r="T665" t="str">
        <f t="shared" si="50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6">
        <f t="shared" si="51"/>
        <v>31.172413793103448</v>
      </c>
      <c r="N666" t="b">
        <v>0</v>
      </c>
      <c r="O666" t="s">
        <v>8273</v>
      </c>
      <c r="P666" s="8">
        <f t="shared" si="52"/>
        <v>7.5333333333333335E-2</v>
      </c>
      <c r="Q666" s="12">
        <f t="shared" si="53"/>
        <v>42077.666377314818</v>
      </c>
      <c r="R666" s="12">
        <f>(((I666/60)/60)/24)+DATE(1970,1,1)</f>
        <v>42107.666377314818</v>
      </c>
      <c r="S666" t="str">
        <f t="shared" si="54"/>
        <v>technology</v>
      </c>
      <c r="T666" t="str">
        <f t="shared" si="50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6">
        <f t="shared" si="51"/>
        <v>155.33333333333334</v>
      </c>
      <c r="N667" t="b">
        <v>0</v>
      </c>
      <c r="O667" t="s">
        <v>8273</v>
      </c>
      <c r="P667" s="8">
        <f t="shared" si="52"/>
        <v>0.18640000000000001</v>
      </c>
      <c r="Q667" s="12">
        <f t="shared" si="53"/>
        <v>42688.711354166662</v>
      </c>
      <c r="R667" s="12">
        <f>(((I667/60)/60)/24)+DATE(1970,1,1)</f>
        <v>42748.711354166662</v>
      </c>
      <c r="S667" t="str">
        <f t="shared" si="54"/>
        <v>technology</v>
      </c>
      <c r="T667" t="str">
        <f t="shared" si="50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6">
        <f t="shared" si="51"/>
        <v>2</v>
      </c>
      <c r="N668" t="b">
        <v>0</v>
      </c>
      <c r="O668" t="s">
        <v>8273</v>
      </c>
      <c r="P668" s="8">
        <f t="shared" si="52"/>
        <v>4.0000000000000003E-5</v>
      </c>
      <c r="Q668" s="12">
        <f t="shared" si="53"/>
        <v>41838.832152777781</v>
      </c>
      <c r="R668" s="12">
        <f>(((I668/60)/60)/24)+DATE(1970,1,1)</f>
        <v>41868.832152777781</v>
      </c>
      <c r="S668" t="str">
        <f t="shared" si="54"/>
        <v>technology</v>
      </c>
      <c r="T668" t="str">
        <f t="shared" si="50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6">
        <f t="shared" si="51"/>
        <v>178.92857142857142</v>
      </c>
      <c r="N669" t="b">
        <v>0</v>
      </c>
      <c r="O669" t="s">
        <v>8273</v>
      </c>
      <c r="P669" s="8">
        <f t="shared" si="52"/>
        <v>0.1002</v>
      </c>
      <c r="Q669" s="12">
        <f t="shared" si="53"/>
        <v>42632.373414351852</v>
      </c>
      <c r="R669" s="12">
        <f>(((I669/60)/60)/24)+DATE(1970,1,1)</f>
        <v>42672.373414351852</v>
      </c>
      <c r="S669" t="str">
        <f t="shared" si="54"/>
        <v>technology</v>
      </c>
      <c r="T669" t="str">
        <f t="shared" si="50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6">
        <f t="shared" si="51"/>
        <v>27.36</v>
      </c>
      <c r="N670" t="b">
        <v>0</v>
      </c>
      <c r="O670" t="s">
        <v>8273</v>
      </c>
      <c r="P670" s="8">
        <f t="shared" si="52"/>
        <v>4.5600000000000002E-2</v>
      </c>
      <c r="Q670" s="12">
        <f t="shared" si="53"/>
        <v>42090.831273148149</v>
      </c>
      <c r="R670" s="12">
        <f>(((I670/60)/60)/24)+DATE(1970,1,1)</f>
        <v>42135.831273148149</v>
      </c>
      <c r="S670" t="str">
        <f t="shared" si="54"/>
        <v>technology</v>
      </c>
      <c r="T670" t="str">
        <f t="shared" si="50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6">
        <f t="shared" si="51"/>
        <v>1536.25</v>
      </c>
      <c r="N671" t="b">
        <v>0</v>
      </c>
      <c r="O671" t="s">
        <v>8273</v>
      </c>
      <c r="P671" s="8">
        <f t="shared" si="52"/>
        <v>0.21507499999999999</v>
      </c>
      <c r="Q671" s="12">
        <f t="shared" si="53"/>
        <v>42527.625671296293</v>
      </c>
      <c r="R671" s="12">
        <f>(((I671/60)/60)/24)+DATE(1970,1,1)</f>
        <v>42557.625671296293</v>
      </c>
      <c r="S671" t="str">
        <f t="shared" si="54"/>
        <v>technology</v>
      </c>
      <c r="T671" t="str">
        <f t="shared" si="50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6">
        <f t="shared" si="51"/>
        <v>84.99677419354839</v>
      </c>
      <c r="N672" t="b">
        <v>0</v>
      </c>
      <c r="O672" t="s">
        <v>8273</v>
      </c>
      <c r="P672" s="8">
        <f t="shared" si="52"/>
        <v>0.29276666666666668</v>
      </c>
      <c r="Q672" s="12">
        <f t="shared" si="53"/>
        <v>42506.709722222222</v>
      </c>
      <c r="R672" s="12">
        <f>(((I672/60)/60)/24)+DATE(1970,1,1)</f>
        <v>42540.340277777781</v>
      </c>
      <c r="S672" t="str">
        <f t="shared" si="54"/>
        <v>technology</v>
      </c>
      <c r="T672" t="str">
        <f t="shared" si="50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6">
        <f t="shared" si="51"/>
        <v>788.5333333333333</v>
      </c>
      <c r="N673" t="b">
        <v>0</v>
      </c>
      <c r="O673" t="s">
        <v>8273</v>
      </c>
      <c r="P673" s="8">
        <f t="shared" si="52"/>
        <v>0.39426666666666665</v>
      </c>
      <c r="Q673" s="12">
        <f t="shared" si="53"/>
        <v>41984.692731481482</v>
      </c>
      <c r="R673" s="12">
        <f>(((I673/60)/60)/24)+DATE(1970,1,1)</f>
        <v>42018.166666666672</v>
      </c>
      <c r="S673" t="str">
        <f t="shared" si="54"/>
        <v>technology</v>
      </c>
      <c r="T673" t="str">
        <f t="shared" si="50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6">
        <f t="shared" si="51"/>
        <v>50.29767441860465</v>
      </c>
      <c r="N674" t="b">
        <v>0</v>
      </c>
      <c r="O674" t="s">
        <v>8273</v>
      </c>
      <c r="P674" s="8">
        <f t="shared" si="52"/>
        <v>0.21628</v>
      </c>
      <c r="Q674" s="12">
        <f t="shared" si="53"/>
        <v>41974.219490740739</v>
      </c>
      <c r="R674" s="12">
        <f>(((I674/60)/60)/24)+DATE(1970,1,1)</f>
        <v>42005.207638888889</v>
      </c>
      <c r="S674" t="str">
        <f t="shared" si="54"/>
        <v>technology</v>
      </c>
      <c r="T674" t="str">
        <f t="shared" si="50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6">
        <f t="shared" si="51"/>
        <v>68.333333333333329</v>
      </c>
      <c r="N675" t="b">
        <v>0</v>
      </c>
      <c r="O675" t="s">
        <v>8273</v>
      </c>
      <c r="P675" s="8">
        <f t="shared" si="52"/>
        <v>2.0500000000000002E-3</v>
      </c>
      <c r="Q675" s="12">
        <f t="shared" si="53"/>
        <v>41838.840474537035</v>
      </c>
      <c r="R675" s="12">
        <f>(((I675/60)/60)/24)+DATE(1970,1,1)</f>
        <v>41883.840474537035</v>
      </c>
      <c r="S675" t="str">
        <f t="shared" si="54"/>
        <v>technology</v>
      </c>
      <c r="T675" t="str">
        <f t="shared" si="50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6">
        <f t="shared" si="51"/>
        <v>7.5</v>
      </c>
      <c r="N676" t="b">
        <v>0</v>
      </c>
      <c r="O676" t="s">
        <v>8273</v>
      </c>
      <c r="P676" s="8">
        <f t="shared" si="52"/>
        <v>2.9999999999999997E-4</v>
      </c>
      <c r="Q676" s="12">
        <f t="shared" si="53"/>
        <v>41803.116053240738</v>
      </c>
      <c r="R676" s="12">
        <f>(((I676/60)/60)/24)+DATE(1970,1,1)</f>
        <v>41863.116053240738</v>
      </c>
      <c r="S676" t="str">
        <f t="shared" si="54"/>
        <v>technology</v>
      </c>
      <c r="T676" t="str">
        <f t="shared" si="50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6">
        <f t="shared" si="51"/>
        <v>34.269230769230766</v>
      </c>
      <c r="N677" t="b">
        <v>0</v>
      </c>
      <c r="O677" t="s">
        <v>8273</v>
      </c>
      <c r="P677" s="8">
        <f t="shared" si="52"/>
        <v>0.14849999999999999</v>
      </c>
      <c r="Q677" s="12">
        <f t="shared" si="53"/>
        <v>41975.930601851855</v>
      </c>
      <c r="R677" s="12">
        <f>(((I677/60)/60)/24)+DATE(1970,1,1)</f>
        <v>42005.290972222225</v>
      </c>
      <c r="S677" t="str">
        <f t="shared" si="54"/>
        <v>technology</v>
      </c>
      <c r="T677" t="str">
        <f t="shared" si="50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6">
        <f t="shared" si="51"/>
        <v>61.291666666666664</v>
      </c>
      <c r="N678" t="b">
        <v>0</v>
      </c>
      <c r="O678" t="s">
        <v>8273</v>
      </c>
      <c r="P678" s="8">
        <f t="shared" si="52"/>
        <v>1.4710000000000001E-2</v>
      </c>
      <c r="Q678" s="12">
        <f t="shared" si="53"/>
        <v>42012.768298611118</v>
      </c>
      <c r="R678" s="12">
        <f>(((I678/60)/60)/24)+DATE(1970,1,1)</f>
        <v>42042.768298611118</v>
      </c>
      <c r="S678" t="str">
        <f t="shared" si="54"/>
        <v>technology</v>
      </c>
      <c r="T678" t="str">
        <f t="shared" si="50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6">
        <f t="shared" si="51"/>
        <v>133.25</v>
      </c>
      <c r="N679" t="b">
        <v>0</v>
      </c>
      <c r="O679" t="s">
        <v>8273</v>
      </c>
      <c r="P679" s="8">
        <f t="shared" si="52"/>
        <v>0.25584000000000001</v>
      </c>
      <c r="Q679" s="12">
        <f t="shared" si="53"/>
        <v>42504.403877314813</v>
      </c>
      <c r="R679" s="12">
        <f>(((I679/60)/60)/24)+DATE(1970,1,1)</f>
        <v>42549.403877314813</v>
      </c>
      <c r="S679" t="str">
        <f t="shared" si="54"/>
        <v>technology</v>
      </c>
      <c r="T679" t="str">
        <f t="shared" si="50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6">
        <f t="shared" si="51"/>
        <v>65.17647058823529</v>
      </c>
      <c r="N680" t="b">
        <v>0</v>
      </c>
      <c r="O680" t="s">
        <v>8273</v>
      </c>
      <c r="P680" s="8">
        <f t="shared" si="52"/>
        <v>3.8206896551724136E-2</v>
      </c>
      <c r="Q680" s="12">
        <f t="shared" si="53"/>
        <v>42481.376597222217</v>
      </c>
      <c r="R680" s="12">
        <f>(((I680/60)/60)/24)+DATE(1970,1,1)</f>
        <v>42511.376597222217</v>
      </c>
      <c r="S680" t="str">
        <f t="shared" si="54"/>
        <v>technology</v>
      </c>
      <c r="T680" t="str">
        <f t="shared" si="50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6">
        <f t="shared" si="51"/>
        <v>93.90425531914893</v>
      </c>
      <c r="N681" t="b">
        <v>0</v>
      </c>
      <c r="O681" t="s">
        <v>8273</v>
      </c>
      <c r="P681" s="8">
        <f t="shared" si="52"/>
        <v>0.15485964912280703</v>
      </c>
      <c r="Q681" s="12">
        <f t="shared" si="53"/>
        <v>42556.695706018523</v>
      </c>
      <c r="R681" s="12">
        <f>(((I681/60)/60)/24)+DATE(1970,1,1)</f>
        <v>42616.695706018523</v>
      </c>
      <c r="S681" t="str">
        <f t="shared" si="54"/>
        <v>technology</v>
      </c>
      <c r="T681" t="str">
        <f t="shared" si="50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6">
        <f t="shared" si="51"/>
        <v>150.65116279069767</v>
      </c>
      <c r="N682" t="b">
        <v>0</v>
      </c>
      <c r="O682" t="s">
        <v>8273</v>
      </c>
      <c r="P682" s="8">
        <f t="shared" si="52"/>
        <v>0.25912000000000002</v>
      </c>
      <c r="Q682" s="12">
        <f t="shared" si="53"/>
        <v>41864.501516203702</v>
      </c>
      <c r="R682" s="12">
        <f>(((I682/60)/60)/24)+DATE(1970,1,1)</f>
        <v>41899.501516203702</v>
      </c>
      <c r="S682" t="str">
        <f t="shared" si="54"/>
        <v>technology</v>
      </c>
      <c r="T682" t="str">
        <f t="shared" si="50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6">
        <f t="shared" si="51"/>
        <v>1</v>
      </c>
      <c r="N683" t="b">
        <v>0</v>
      </c>
      <c r="O683" t="s">
        <v>8273</v>
      </c>
      <c r="P683" s="8">
        <f t="shared" si="52"/>
        <v>4.0000000000000002E-4</v>
      </c>
      <c r="Q683" s="12">
        <f t="shared" si="53"/>
        <v>42639.805601851855</v>
      </c>
      <c r="R683" s="12">
        <f>(((I683/60)/60)/24)+DATE(1970,1,1)</f>
        <v>42669.805601851855</v>
      </c>
      <c r="S683" t="str">
        <f t="shared" si="54"/>
        <v>technology</v>
      </c>
      <c r="T683" t="str">
        <f t="shared" si="50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6">
        <f t="shared" si="51"/>
        <v>13.25</v>
      </c>
      <c r="N684" t="b">
        <v>0</v>
      </c>
      <c r="O684" t="s">
        <v>8273</v>
      </c>
      <c r="P684" s="8">
        <f t="shared" si="52"/>
        <v>1.06E-3</v>
      </c>
      <c r="Q684" s="12">
        <f t="shared" si="53"/>
        <v>42778.765300925923</v>
      </c>
      <c r="R684" s="12">
        <f>(((I684/60)/60)/24)+DATE(1970,1,1)</f>
        <v>42808.723634259266</v>
      </c>
      <c r="S684" t="str">
        <f t="shared" si="54"/>
        <v>technology</v>
      </c>
      <c r="T684" t="str">
        <f t="shared" si="50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6">
        <f t="shared" si="51"/>
        <v>99.333333333333329</v>
      </c>
      <c r="N685" t="b">
        <v>0</v>
      </c>
      <c r="O685" t="s">
        <v>8273</v>
      </c>
      <c r="P685" s="8">
        <f t="shared" si="52"/>
        <v>8.5142857142857138E-3</v>
      </c>
      <c r="Q685" s="12">
        <f t="shared" si="53"/>
        <v>42634.900046296301</v>
      </c>
      <c r="R685" s="12">
        <f>(((I685/60)/60)/24)+DATE(1970,1,1)</f>
        <v>42674.900046296301</v>
      </c>
      <c r="S685" t="str">
        <f t="shared" si="54"/>
        <v>technology</v>
      </c>
      <c r="T685" t="str">
        <f t="shared" si="50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6">
        <f t="shared" si="51"/>
        <v>177.39259259259259</v>
      </c>
      <c r="N686" t="b">
        <v>0</v>
      </c>
      <c r="O686" t="s">
        <v>8273</v>
      </c>
      <c r="P686" s="8">
        <f t="shared" si="52"/>
        <v>7.4837500000000001E-2</v>
      </c>
      <c r="Q686" s="12">
        <f t="shared" si="53"/>
        <v>41809.473275462966</v>
      </c>
      <c r="R686" s="12">
        <f>(((I686/60)/60)/24)+DATE(1970,1,1)</f>
        <v>41845.125</v>
      </c>
      <c r="S686" t="str">
        <f t="shared" si="54"/>
        <v>technology</v>
      </c>
      <c r="T686" t="str">
        <f t="shared" si="50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6">
        <f t="shared" si="51"/>
        <v>55.3</v>
      </c>
      <c r="N687" t="b">
        <v>0</v>
      </c>
      <c r="O687" t="s">
        <v>8273</v>
      </c>
      <c r="P687" s="8">
        <f t="shared" si="52"/>
        <v>0.27650000000000002</v>
      </c>
      <c r="Q687" s="12">
        <f t="shared" si="53"/>
        <v>41971.866574074069</v>
      </c>
      <c r="R687" s="12">
        <f>(((I687/60)/60)/24)+DATE(1970,1,1)</f>
        <v>42016.866574074069</v>
      </c>
      <c r="S687" t="str">
        <f t="shared" si="54"/>
        <v>technology</v>
      </c>
      <c r="T687" t="str">
        <f t="shared" si="50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6" t="str">
        <f t="shared" si="51"/>
        <v/>
      </c>
      <c r="N688" t="b">
        <v>0</v>
      </c>
      <c r="O688" t="s">
        <v>8273</v>
      </c>
      <c r="P688" s="8">
        <f t="shared" si="52"/>
        <v>0</v>
      </c>
      <c r="Q688" s="12">
        <f t="shared" si="53"/>
        <v>42189.673263888893</v>
      </c>
      <c r="R688" s="12">
        <f>(((I688/60)/60)/24)+DATE(1970,1,1)</f>
        <v>42219.673263888893</v>
      </c>
      <c r="S688" t="str">
        <f t="shared" si="54"/>
        <v>technology</v>
      </c>
      <c r="T688" t="str">
        <f t="shared" si="50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6">
        <f t="shared" si="51"/>
        <v>591.66666666666663</v>
      </c>
      <c r="N689" t="b">
        <v>0</v>
      </c>
      <c r="O689" t="s">
        <v>8273</v>
      </c>
      <c r="P689" s="8">
        <f t="shared" si="52"/>
        <v>3.5499999999999997E-2</v>
      </c>
      <c r="Q689" s="12">
        <f t="shared" si="53"/>
        <v>42711.750613425931</v>
      </c>
      <c r="R689" s="12">
        <f>(((I689/60)/60)/24)+DATE(1970,1,1)</f>
        <v>42771.750613425931</v>
      </c>
      <c r="S689" t="str">
        <f t="shared" si="54"/>
        <v>technology</v>
      </c>
      <c r="T689" t="str">
        <f t="shared" si="50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6">
        <f t="shared" si="51"/>
        <v>405.5</v>
      </c>
      <c r="N690" t="b">
        <v>0</v>
      </c>
      <c r="O690" t="s">
        <v>8273</v>
      </c>
      <c r="P690" s="8">
        <f t="shared" si="52"/>
        <v>0.72989999999999999</v>
      </c>
      <c r="Q690" s="12">
        <f t="shared" si="53"/>
        <v>42262.104780092588</v>
      </c>
      <c r="R690" s="12">
        <f>(((I690/60)/60)/24)+DATE(1970,1,1)</f>
        <v>42292.104780092588</v>
      </c>
      <c r="S690" t="str">
        <f t="shared" si="54"/>
        <v>technology</v>
      </c>
      <c r="T690" t="str">
        <f t="shared" si="50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6">
        <f t="shared" si="51"/>
        <v>343.14732142857144</v>
      </c>
      <c r="N691" t="b">
        <v>0</v>
      </c>
      <c r="O691" t="s">
        <v>8273</v>
      </c>
      <c r="P691" s="8">
        <f t="shared" si="52"/>
        <v>0.57648750000000004</v>
      </c>
      <c r="Q691" s="12">
        <f t="shared" si="53"/>
        <v>42675.66778935185</v>
      </c>
      <c r="R691" s="12">
        <f>(((I691/60)/60)/24)+DATE(1970,1,1)</f>
        <v>42712.207638888889</v>
      </c>
      <c r="S691" t="str">
        <f t="shared" si="54"/>
        <v>technology</v>
      </c>
      <c r="T691" t="str">
        <f t="shared" si="50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6">
        <f t="shared" si="51"/>
        <v>72.588235294117652</v>
      </c>
      <c r="N692" t="b">
        <v>0</v>
      </c>
      <c r="O692" t="s">
        <v>8273</v>
      </c>
      <c r="P692" s="8">
        <f t="shared" si="52"/>
        <v>0.1234</v>
      </c>
      <c r="Q692" s="12">
        <f t="shared" si="53"/>
        <v>42579.634733796294</v>
      </c>
      <c r="R692" s="12">
        <f>(((I692/60)/60)/24)+DATE(1970,1,1)</f>
        <v>42622.25</v>
      </c>
      <c r="S692" t="str">
        <f t="shared" si="54"/>
        <v>technology</v>
      </c>
      <c r="T692" t="str">
        <f t="shared" si="50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6">
        <f t="shared" si="51"/>
        <v>26</v>
      </c>
      <c r="N693" t="b">
        <v>0</v>
      </c>
      <c r="O693" t="s">
        <v>8273</v>
      </c>
      <c r="P693" s="8">
        <f t="shared" si="52"/>
        <v>5.1999999999999998E-3</v>
      </c>
      <c r="Q693" s="12">
        <f t="shared" si="53"/>
        <v>42158.028310185182</v>
      </c>
      <c r="R693" s="12">
        <f>(((I693/60)/60)/24)+DATE(1970,1,1)</f>
        <v>42186.028310185182</v>
      </c>
      <c r="S693" t="str">
        <f t="shared" si="54"/>
        <v>technology</v>
      </c>
      <c r="T693" t="str">
        <f t="shared" si="50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6">
        <f t="shared" si="51"/>
        <v>6.4975124378109452</v>
      </c>
      <c r="N694" t="b">
        <v>0</v>
      </c>
      <c r="O694" t="s">
        <v>8273</v>
      </c>
      <c r="P694" s="8">
        <f t="shared" si="52"/>
        <v>6.5299999999999997E-2</v>
      </c>
      <c r="Q694" s="12">
        <f t="shared" si="53"/>
        <v>42696.37572916667</v>
      </c>
      <c r="R694" s="12">
        <f>(((I694/60)/60)/24)+DATE(1970,1,1)</f>
        <v>42726.37572916667</v>
      </c>
      <c r="S694" t="str">
        <f t="shared" si="54"/>
        <v>technology</v>
      </c>
      <c r="T694" t="str">
        <f t="shared" si="50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6">
        <f t="shared" si="51"/>
        <v>119.38513513513513</v>
      </c>
      <c r="N695" t="b">
        <v>0</v>
      </c>
      <c r="O695" t="s">
        <v>8273</v>
      </c>
      <c r="P695" s="8">
        <f t="shared" si="52"/>
        <v>0.35338000000000003</v>
      </c>
      <c r="Q695" s="12">
        <f t="shared" si="53"/>
        <v>42094.808182870373</v>
      </c>
      <c r="R695" s="12">
        <f>(((I695/60)/60)/24)+DATE(1970,1,1)</f>
        <v>42124.808182870373</v>
      </c>
      <c r="S695" t="str">
        <f t="shared" si="54"/>
        <v>technology</v>
      </c>
      <c r="T695" t="str">
        <f t="shared" si="50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6">
        <f t="shared" si="51"/>
        <v>84.285714285714292</v>
      </c>
      <c r="N696" t="b">
        <v>0</v>
      </c>
      <c r="O696" t="s">
        <v>8273</v>
      </c>
      <c r="P696" s="8">
        <f t="shared" si="52"/>
        <v>3.933333333333333E-3</v>
      </c>
      <c r="Q696" s="12">
        <f t="shared" si="53"/>
        <v>42737.663877314815</v>
      </c>
      <c r="R696" s="12">
        <f>(((I696/60)/60)/24)+DATE(1970,1,1)</f>
        <v>42767.663877314815</v>
      </c>
      <c r="S696" t="str">
        <f t="shared" si="54"/>
        <v>technology</v>
      </c>
      <c r="T696" t="str">
        <f t="shared" si="50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6">
        <f t="shared" si="51"/>
        <v>90.857142857142861</v>
      </c>
      <c r="N697" t="b">
        <v>0</v>
      </c>
      <c r="O697" t="s">
        <v>8273</v>
      </c>
      <c r="P697" s="8">
        <f t="shared" si="52"/>
        <v>1.06E-2</v>
      </c>
      <c r="Q697" s="12">
        <f t="shared" si="53"/>
        <v>41913.521064814813</v>
      </c>
      <c r="R697" s="12">
        <f>(((I697/60)/60)/24)+DATE(1970,1,1)</f>
        <v>41943.521064814813</v>
      </c>
      <c r="S697" t="str">
        <f t="shared" si="54"/>
        <v>technology</v>
      </c>
      <c r="T697" t="str">
        <f t="shared" si="50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6">
        <f t="shared" si="51"/>
        <v>1</v>
      </c>
      <c r="N698" t="b">
        <v>0</v>
      </c>
      <c r="O698" t="s">
        <v>8273</v>
      </c>
      <c r="P698" s="8">
        <f t="shared" si="52"/>
        <v>5.7142857142857145E-6</v>
      </c>
      <c r="Q698" s="12">
        <f t="shared" si="53"/>
        <v>41815.927106481482</v>
      </c>
      <c r="R698" s="12">
        <f>(((I698/60)/60)/24)+DATE(1970,1,1)</f>
        <v>41845.927106481482</v>
      </c>
      <c r="S698" t="str">
        <f t="shared" si="54"/>
        <v>technology</v>
      </c>
      <c r="T698" t="str">
        <f t="shared" si="50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6">
        <f t="shared" si="51"/>
        <v>20.342105263157894</v>
      </c>
      <c r="N699" t="b">
        <v>0</v>
      </c>
      <c r="O699" t="s">
        <v>8273</v>
      </c>
      <c r="P699" s="8">
        <f t="shared" si="52"/>
        <v>0.46379999999999999</v>
      </c>
      <c r="Q699" s="12">
        <f t="shared" si="53"/>
        <v>42388.523020833338</v>
      </c>
      <c r="R699" s="12">
        <f>(((I699/60)/60)/24)+DATE(1970,1,1)</f>
        <v>42403.523020833338</v>
      </c>
      <c r="S699" t="str">
        <f t="shared" si="54"/>
        <v>technology</v>
      </c>
      <c r="T699" t="str">
        <f t="shared" si="50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6">
        <f t="shared" si="51"/>
        <v>530.68965517241384</v>
      </c>
      <c r="N700" t="b">
        <v>0</v>
      </c>
      <c r="O700" t="s">
        <v>8273</v>
      </c>
      <c r="P700" s="8">
        <f t="shared" si="52"/>
        <v>0.15390000000000001</v>
      </c>
      <c r="Q700" s="12">
        <f t="shared" si="53"/>
        <v>41866.931076388886</v>
      </c>
      <c r="R700" s="12">
        <f>(((I700/60)/60)/24)+DATE(1970,1,1)</f>
        <v>41900.083333333336</v>
      </c>
      <c r="S700" t="str">
        <f t="shared" si="54"/>
        <v>technology</v>
      </c>
      <c r="T700" t="str">
        <f t="shared" si="50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6">
        <f t="shared" si="51"/>
        <v>120.39184269662923</v>
      </c>
      <c r="N701" t="b">
        <v>0</v>
      </c>
      <c r="O701" t="s">
        <v>8273</v>
      </c>
      <c r="P701" s="8">
        <f t="shared" si="52"/>
        <v>0.824221076923077</v>
      </c>
      <c r="Q701" s="12">
        <f t="shared" si="53"/>
        <v>41563.485509259262</v>
      </c>
      <c r="R701" s="12">
        <f>(((I701/60)/60)/24)+DATE(1970,1,1)</f>
        <v>41600.666666666664</v>
      </c>
      <c r="S701" t="str">
        <f t="shared" si="54"/>
        <v>technology</v>
      </c>
      <c r="T701" t="str">
        <f t="shared" si="50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6">
        <f t="shared" si="51"/>
        <v>13</v>
      </c>
      <c r="N702" t="b">
        <v>0</v>
      </c>
      <c r="O702" t="s">
        <v>8273</v>
      </c>
      <c r="P702" s="8">
        <f t="shared" si="52"/>
        <v>2.6866666666666667E-2</v>
      </c>
      <c r="Q702" s="12">
        <f t="shared" si="53"/>
        <v>42715.688437500001</v>
      </c>
      <c r="R702" s="12">
        <f>(((I702/60)/60)/24)+DATE(1970,1,1)</f>
        <v>42745.688437500001</v>
      </c>
      <c r="S702" t="str">
        <f t="shared" si="54"/>
        <v>technology</v>
      </c>
      <c r="T702" t="str">
        <f t="shared" si="50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6">
        <f t="shared" si="51"/>
        <v>291.33333333333331</v>
      </c>
      <c r="N703" t="b">
        <v>0</v>
      </c>
      <c r="O703" t="s">
        <v>8273</v>
      </c>
      <c r="P703" s="8">
        <f t="shared" si="52"/>
        <v>0.26600000000000001</v>
      </c>
      <c r="Q703" s="12">
        <f t="shared" si="53"/>
        <v>41813.662962962961</v>
      </c>
      <c r="R703" s="12">
        <f>(((I703/60)/60)/24)+DATE(1970,1,1)</f>
        <v>41843.662962962961</v>
      </c>
      <c r="S703" t="str">
        <f t="shared" si="54"/>
        <v>technology</v>
      </c>
      <c r="T703" t="str">
        <f t="shared" si="50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6">
        <f t="shared" si="51"/>
        <v>124.9191891891892</v>
      </c>
      <c r="N704" t="b">
        <v>0</v>
      </c>
      <c r="O704" t="s">
        <v>8273</v>
      </c>
      <c r="P704" s="8">
        <f t="shared" si="52"/>
        <v>0.30813400000000002</v>
      </c>
      <c r="Q704" s="12">
        <f t="shared" si="53"/>
        <v>42668.726701388892</v>
      </c>
      <c r="R704" s="12">
        <f>(((I704/60)/60)/24)+DATE(1970,1,1)</f>
        <v>42698.768368055549</v>
      </c>
      <c r="S704" t="str">
        <f t="shared" si="54"/>
        <v>technology</v>
      </c>
      <c r="T704" t="str">
        <f t="shared" si="50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6">
        <f t="shared" si="51"/>
        <v>119.57142857142857</v>
      </c>
      <c r="N705" t="b">
        <v>0</v>
      </c>
      <c r="O705" t="s">
        <v>8273</v>
      </c>
      <c r="P705" s="8">
        <f t="shared" si="52"/>
        <v>5.5800000000000002E-2</v>
      </c>
      <c r="Q705" s="12">
        <f t="shared" si="53"/>
        <v>42711.950798611113</v>
      </c>
      <c r="R705" s="12">
        <f>(((I705/60)/60)/24)+DATE(1970,1,1)</f>
        <v>42766.98055555555</v>
      </c>
      <c r="S705" t="str">
        <f t="shared" si="54"/>
        <v>technology</v>
      </c>
      <c r="T705" t="str">
        <f t="shared" si="50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6">
        <f t="shared" si="51"/>
        <v>120.25</v>
      </c>
      <c r="N706" t="b">
        <v>0</v>
      </c>
      <c r="O706" t="s">
        <v>8273</v>
      </c>
      <c r="P706" s="8">
        <f t="shared" si="52"/>
        <v>8.7454545454545458E-3</v>
      </c>
      <c r="Q706" s="12">
        <f t="shared" si="53"/>
        <v>42726.192916666667</v>
      </c>
      <c r="R706" s="12">
        <f>(((I706/60)/60)/24)+DATE(1970,1,1)</f>
        <v>42786.192916666667</v>
      </c>
      <c r="S706" t="str">
        <f t="shared" si="54"/>
        <v>technology</v>
      </c>
      <c r="T706" t="str">
        <f t="shared" ref="T706:T769" si="55">RIGHT(O706,LEN(O706)-FIND("/",O706,1))</f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6">
        <f t="shared" ref="M707:M770" si="56">IFERROR(E707/L707,"")</f>
        <v>195.4</v>
      </c>
      <c r="N707" t="b">
        <v>0</v>
      </c>
      <c r="O707" t="s">
        <v>8273</v>
      </c>
      <c r="P707" s="8">
        <f t="shared" ref="P707:P770" si="57">E707/D707</f>
        <v>9.7699999999999992E-3</v>
      </c>
      <c r="Q707" s="12">
        <f t="shared" ref="Q707:Q770" si="58">(((J707/60)/60)/24)+DATE(1970,1,1)</f>
        <v>42726.491643518515</v>
      </c>
      <c r="R707" s="12">
        <f>(((I707/60)/60)/24)+DATE(1970,1,1)</f>
        <v>42756.491643518515</v>
      </c>
      <c r="S707" t="str">
        <f t="shared" ref="S707:S770" si="59">LEFT(O707,FIND("/",O707,1)-1)</f>
        <v>technology</v>
      </c>
      <c r="T707" t="str">
        <f t="shared" si="55"/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6" t="str">
        <f t="shared" si="56"/>
        <v/>
      </c>
      <c r="N708" t="b">
        <v>0</v>
      </c>
      <c r="O708" t="s">
        <v>8273</v>
      </c>
      <c r="P708" s="8">
        <f t="shared" si="57"/>
        <v>0</v>
      </c>
      <c r="Q708" s="12">
        <f t="shared" si="58"/>
        <v>42676.995173611111</v>
      </c>
      <c r="R708" s="12">
        <f>(((I708/60)/60)/24)+DATE(1970,1,1)</f>
        <v>42718.777083333334</v>
      </c>
      <c r="S708" t="str">
        <f t="shared" si="59"/>
        <v>technology</v>
      </c>
      <c r="T708" t="str">
        <f t="shared" si="55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6">
        <f t="shared" si="56"/>
        <v>117.69868421052631</v>
      </c>
      <c r="N709" t="b">
        <v>0</v>
      </c>
      <c r="O709" t="s">
        <v>8273</v>
      </c>
      <c r="P709" s="8">
        <f t="shared" si="57"/>
        <v>0.78927352941176465</v>
      </c>
      <c r="Q709" s="12">
        <f t="shared" si="58"/>
        <v>42696.663506944446</v>
      </c>
      <c r="R709" s="12">
        <f>(((I709/60)/60)/24)+DATE(1970,1,1)</f>
        <v>42736.663506944446</v>
      </c>
      <c r="S709" t="str">
        <f t="shared" si="59"/>
        <v>technology</v>
      </c>
      <c r="T709" t="str">
        <f t="shared" si="55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6">
        <f t="shared" si="56"/>
        <v>23.948509485094849</v>
      </c>
      <c r="N710" t="b">
        <v>0</v>
      </c>
      <c r="O710" t="s">
        <v>8273</v>
      </c>
      <c r="P710" s="8">
        <f t="shared" si="57"/>
        <v>0.22092500000000001</v>
      </c>
      <c r="Q710" s="12">
        <f t="shared" si="58"/>
        <v>41835.581018518518</v>
      </c>
      <c r="R710" s="12">
        <f>(((I710/60)/60)/24)+DATE(1970,1,1)</f>
        <v>41895.581018518518</v>
      </c>
      <c r="S710" t="str">
        <f t="shared" si="59"/>
        <v>technology</v>
      </c>
      <c r="T710" t="str">
        <f t="shared" si="55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6">
        <f t="shared" si="56"/>
        <v>30.5</v>
      </c>
      <c r="N711" t="b">
        <v>0</v>
      </c>
      <c r="O711" t="s">
        <v>8273</v>
      </c>
      <c r="P711" s="8">
        <f t="shared" si="57"/>
        <v>4.0666666666666663E-3</v>
      </c>
      <c r="Q711" s="12">
        <f t="shared" si="58"/>
        <v>41948.041192129633</v>
      </c>
      <c r="R711" s="12">
        <f>(((I711/60)/60)/24)+DATE(1970,1,1)</f>
        <v>41978.041192129633</v>
      </c>
      <c r="S711" t="str">
        <f t="shared" si="59"/>
        <v>technology</v>
      </c>
      <c r="T711" t="str">
        <f t="shared" si="55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6" t="str">
        <f t="shared" si="56"/>
        <v/>
      </c>
      <c r="N712" t="b">
        <v>0</v>
      </c>
      <c r="O712" t="s">
        <v>8273</v>
      </c>
      <c r="P712" s="8">
        <f t="shared" si="57"/>
        <v>0</v>
      </c>
      <c r="Q712" s="12">
        <f t="shared" si="58"/>
        <v>41837.984976851854</v>
      </c>
      <c r="R712" s="12">
        <f>(((I712/60)/60)/24)+DATE(1970,1,1)</f>
        <v>41871.030555555553</v>
      </c>
      <c r="S712" t="str">
        <f t="shared" si="59"/>
        <v>technology</v>
      </c>
      <c r="T712" t="str">
        <f t="shared" si="55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6">
        <f t="shared" si="56"/>
        <v>99.973372781065095</v>
      </c>
      <c r="N713" t="b">
        <v>0</v>
      </c>
      <c r="O713" t="s">
        <v>8273</v>
      </c>
      <c r="P713" s="8">
        <f t="shared" si="57"/>
        <v>0.33790999999999999</v>
      </c>
      <c r="Q713" s="12">
        <f t="shared" si="58"/>
        <v>42678.459120370375</v>
      </c>
      <c r="R713" s="12">
        <f>(((I713/60)/60)/24)+DATE(1970,1,1)</f>
        <v>42718.500787037032</v>
      </c>
      <c r="S713" t="str">
        <f t="shared" si="59"/>
        <v>technology</v>
      </c>
      <c r="T713" t="str">
        <f t="shared" si="55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6">
        <f t="shared" si="56"/>
        <v>26.25</v>
      </c>
      <c r="N714" t="b">
        <v>0</v>
      </c>
      <c r="O714" t="s">
        <v>8273</v>
      </c>
      <c r="P714" s="8">
        <f t="shared" si="57"/>
        <v>2.1649484536082476E-3</v>
      </c>
      <c r="Q714" s="12">
        <f t="shared" si="58"/>
        <v>42384.680925925932</v>
      </c>
      <c r="R714" s="12">
        <f>(((I714/60)/60)/24)+DATE(1970,1,1)</f>
        <v>42414.680925925932</v>
      </c>
      <c r="S714" t="str">
        <f t="shared" si="59"/>
        <v>technology</v>
      </c>
      <c r="T714" t="str">
        <f t="shared" si="55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6">
        <f t="shared" si="56"/>
        <v>199</v>
      </c>
      <c r="N715" t="b">
        <v>0</v>
      </c>
      <c r="O715" t="s">
        <v>8273</v>
      </c>
      <c r="P715" s="8">
        <f t="shared" si="57"/>
        <v>7.9600000000000001E-3</v>
      </c>
      <c r="Q715" s="12">
        <f t="shared" si="58"/>
        <v>42496.529305555552</v>
      </c>
      <c r="R715" s="12">
        <f>(((I715/60)/60)/24)+DATE(1970,1,1)</f>
        <v>42526.529305555552</v>
      </c>
      <c r="S715" t="str">
        <f t="shared" si="59"/>
        <v>technology</v>
      </c>
      <c r="T715" t="str">
        <f t="shared" si="55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6">
        <f t="shared" si="56"/>
        <v>80.321428571428569</v>
      </c>
      <c r="N716" t="b">
        <v>0</v>
      </c>
      <c r="O716" t="s">
        <v>8273</v>
      </c>
      <c r="P716" s="8">
        <f t="shared" si="57"/>
        <v>0.14993333333333334</v>
      </c>
      <c r="Q716" s="12">
        <f t="shared" si="58"/>
        <v>42734.787986111114</v>
      </c>
      <c r="R716" s="12">
        <f>(((I716/60)/60)/24)+DATE(1970,1,1)</f>
        <v>42794.787986111114</v>
      </c>
      <c r="S716" t="str">
        <f t="shared" si="59"/>
        <v>technology</v>
      </c>
      <c r="T716" t="str">
        <f t="shared" si="55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6">
        <f t="shared" si="56"/>
        <v>115.75</v>
      </c>
      <c r="N717" t="b">
        <v>0</v>
      </c>
      <c r="O717" t="s">
        <v>8273</v>
      </c>
      <c r="P717" s="8">
        <f t="shared" si="57"/>
        <v>5.0509090909090906E-2</v>
      </c>
      <c r="Q717" s="12">
        <f t="shared" si="58"/>
        <v>42273.090740740736</v>
      </c>
      <c r="R717" s="12">
        <f>(((I717/60)/60)/24)+DATE(1970,1,1)</f>
        <v>42313.132407407407</v>
      </c>
      <c r="S717" t="str">
        <f t="shared" si="59"/>
        <v>technology</v>
      </c>
      <c r="T717" t="str">
        <f t="shared" si="55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6">
        <f t="shared" si="56"/>
        <v>44.6875</v>
      </c>
      <c r="N718" t="b">
        <v>0</v>
      </c>
      <c r="O718" t="s">
        <v>8273</v>
      </c>
      <c r="P718" s="8">
        <f t="shared" si="57"/>
        <v>0.10214285714285715</v>
      </c>
      <c r="Q718" s="12">
        <f t="shared" si="58"/>
        <v>41940.658645833333</v>
      </c>
      <c r="R718" s="12">
        <f>(((I718/60)/60)/24)+DATE(1970,1,1)</f>
        <v>41974</v>
      </c>
      <c r="S718" t="str">
        <f t="shared" si="59"/>
        <v>technology</v>
      </c>
      <c r="T718" t="str">
        <f t="shared" si="55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6">
        <f t="shared" si="56"/>
        <v>76.25</v>
      </c>
      <c r="N719" t="b">
        <v>0</v>
      </c>
      <c r="O719" t="s">
        <v>8273</v>
      </c>
      <c r="P719" s="8">
        <f t="shared" si="57"/>
        <v>3.0500000000000002E-3</v>
      </c>
      <c r="Q719" s="12">
        <f t="shared" si="58"/>
        <v>41857.854189814818</v>
      </c>
      <c r="R719" s="12">
        <f>(((I719/60)/60)/24)+DATE(1970,1,1)</f>
        <v>41887.854189814818</v>
      </c>
      <c r="S719" t="str">
        <f t="shared" si="59"/>
        <v>technology</v>
      </c>
      <c r="T719" t="str">
        <f t="shared" si="55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6">
        <f t="shared" si="56"/>
        <v>22.5</v>
      </c>
      <c r="N720" t="b">
        <v>0</v>
      </c>
      <c r="O720" t="s">
        <v>8273</v>
      </c>
      <c r="P720" s="8">
        <f t="shared" si="57"/>
        <v>7.4999999999999997E-3</v>
      </c>
      <c r="Q720" s="12">
        <f t="shared" si="58"/>
        <v>42752.845451388886</v>
      </c>
      <c r="R720" s="12">
        <f>(((I720/60)/60)/24)+DATE(1970,1,1)</f>
        <v>42784.249305555553</v>
      </c>
      <c r="S720" t="str">
        <f t="shared" si="59"/>
        <v>technology</v>
      </c>
      <c r="T720" t="str">
        <f t="shared" si="55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6">
        <f t="shared" si="56"/>
        <v>19.399999999999999</v>
      </c>
      <c r="N721" t="b">
        <v>0</v>
      </c>
      <c r="O721" t="s">
        <v>8273</v>
      </c>
      <c r="P721" s="8">
        <f t="shared" si="57"/>
        <v>1.2933333333333333E-2</v>
      </c>
      <c r="Q721" s="12">
        <f t="shared" si="58"/>
        <v>42409.040231481486</v>
      </c>
      <c r="R721" s="12">
        <f>(((I721/60)/60)/24)+DATE(1970,1,1)</f>
        <v>42423.040231481486</v>
      </c>
      <c r="S721" t="str">
        <f t="shared" si="59"/>
        <v>technology</v>
      </c>
      <c r="T721" t="str">
        <f t="shared" si="55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6">
        <f t="shared" si="56"/>
        <v>66.707317073170728</v>
      </c>
      <c r="N722" t="b">
        <v>1</v>
      </c>
      <c r="O722" t="s">
        <v>8274</v>
      </c>
      <c r="P722" s="8">
        <f t="shared" si="57"/>
        <v>1.4394736842105262</v>
      </c>
      <c r="Q722" s="12">
        <f t="shared" si="58"/>
        <v>40909.649201388893</v>
      </c>
      <c r="R722" s="12">
        <f>(((I722/60)/60)/24)+DATE(1970,1,1)</f>
        <v>40937.649201388893</v>
      </c>
      <c r="S722" t="str">
        <f t="shared" si="59"/>
        <v>publishing</v>
      </c>
      <c r="T722" t="str">
        <f t="shared" si="55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6">
        <f t="shared" si="56"/>
        <v>84.142857142857139</v>
      </c>
      <c r="N723" t="b">
        <v>1</v>
      </c>
      <c r="O723" t="s">
        <v>8274</v>
      </c>
      <c r="P723" s="8">
        <f t="shared" si="57"/>
        <v>1.2210975609756098</v>
      </c>
      <c r="Q723" s="12">
        <f t="shared" si="58"/>
        <v>41807.571840277778</v>
      </c>
      <c r="R723" s="12">
        <f>(((I723/60)/60)/24)+DATE(1970,1,1)</f>
        <v>41852.571840277778</v>
      </c>
      <c r="S723" t="str">
        <f t="shared" si="59"/>
        <v>publishing</v>
      </c>
      <c r="T723" t="str">
        <f t="shared" si="55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6">
        <f t="shared" si="56"/>
        <v>215.72549019607843</v>
      </c>
      <c r="N724" t="b">
        <v>1</v>
      </c>
      <c r="O724" t="s">
        <v>8274</v>
      </c>
      <c r="P724" s="8">
        <f t="shared" si="57"/>
        <v>1.3202400000000001</v>
      </c>
      <c r="Q724" s="12">
        <f t="shared" si="58"/>
        <v>40977.805300925924</v>
      </c>
      <c r="R724" s="12">
        <f>(((I724/60)/60)/24)+DATE(1970,1,1)</f>
        <v>41007.76363425926</v>
      </c>
      <c r="S724" t="str">
        <f t="shared" si="59"/>
        <v>publishing</v>
      </c>
      <c r="T724" t="str">
        <f t="shared" si="55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6">
        <f t="shared" si="56"/>
        <v>54.69</v>
      </c>
      <c r="N725" t="b">
        <v>1</v>
      </c>
      <c r="O725" t="s">
        <v>8274</v>
      </c>
      <c r="P725" s="8">
        <f t="shared" si="57"/>
        <v>1.0938000000000001</v>
      </c>
      <c r="Q725" s="12">
        <f t="shared" si="58"/>
        <v>42184.816539351858</v>
      </c>
      <c r="R725" s="12">
        <f>(((I725/60)/60)/24)+DATE(1970,1,1)</f>
        <v>42215.165972222225</v>
      </c>
      <c r="S725" t="str">
        <f t="shared" si="59"/>
        <v>publishing</v>
      </c>
      <c r="T725" t="str">
        <f t="shared" si="55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6">
        <f t="shared" si="56"/>
        <v>51.62944055944056</v>
      </c>
      <c r="N726" t="b">
        <v>1</v>
      </c>
      <c r="O726" t="s">
        <v>8274</v>
      </c>
      <c r="P726" s="8">
        <f t="shared" si="57"/>
        <v>1.0547157142857144</v>
      </c>
      <c r="Q726" s="12">
        <f t="shared" si="58"/>
        <v>40694.638460648144</v>
      </c>
      <c r="R726" s="12">
        <f>(((I726/60)/60)/24)+DATE(1970,1,1)</f>
        <v>40724.638460648144</v>
      </c>
      <c r="S726" t="str">
        <f t="shared" si="59"/>
        <v>publishing</v>
      </c>
      <c r="T726" t="str">
        <f t="shared" si="55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6">
        <f t="shared" si="56"/>
        <v>143.35714285714286</v>
      </c>
      <c r="N727" t="b">
        <v>1</v>
      </c>
      <c r="O727" t="s">
        <v>8274</v>
      </c>
      <c r="P727" s="8">
        <f t="shared" si="57"/>
        <v>1.0035000000000001</v>
      </c>
      <c r="Q727" s="12">
        <f t="shared" si="58"/>
        <v>42321.626296296294</v>
      </c>
      <c r="R727" s="12">
        <f>(((I727/60)/60)/24)+DATE(1970,1,1)</f>
        <v>42351.626296296294</v>
      </c>
      <c r="S727" t="str">
        <f t="shared" si="59"/>
        <v>publishing</v>
      </c>
      <c r="T727" t="str">
        <f t="shared" si="55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6">
        <f t="shared" si="56"/>
        <v>72.428571428571431</v>
      </c>
      <c r="N728" t="b">
        <v>1</v>
      </c>
      <c r="O728" t="s">
        <v>8274</v>
      </c>
      <c r="P728" s="8">
        <f t="shared" si="57"/>
        <v>1.014</v>
      </c>
      <c r="Q728" s="12">
        <f t="shared" si="58"/>
        <v>41346.042673611111</v>
      </c>
      <c r="R728" s="12">
        <f>(((I728/60)/60)/24)+DATE(1970,1,1)</f>
        <v>41376.042673611111</v>
      </c>
      <c r="S728" t="str">
        <f t="shared" si="59"/>
        <v>publishing</v>
      </c>
      <c r="T728" t="str">
        <f t="shared" si="55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6">
        <f t="shared" si="56"/>
        <v>36.530201342281877</v>
      </c>
      <c r="N729" t="b">
        <v>1</v>
      </c>
      <c r="O729" t="s">
        <v>8274</v>
      </c>
      <c r="P729" s="8">
        <f t="shared" si="57"/>
        <v>1.5551428571428572</v>
      </c>
      <c r="Q729" s="12">
        <f t="shared" si="58"/>
        <v>41247.020243055551</v>
      </c>
      <c r="R729" s="12">
        <f>(((I729/60)/60)/24)+DATE(1970,1,1)</f>
        <v>41288.888888888891</v>
      </c>
      <c r="S729" t="str">
        <f t="shared" si="59"/>
        <v>publishing</v>
      </c>
      <c r="T729" t="str">
        <f t="shared" si="55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6">
        <f t="shared" si="56"/>
        <v>60.903461538461535</v>
      </c>
      <c r="N730" t="b">
        <v>1</v>
      </c>
      <c r="O730" t="s">
        <v>8274</v>
      </c>
      <c r="P730" s="8">
        <f t="shared" si="57"/>
        <v>1.05566</v>
      </c>
      <c r="Q730" s="12">
        <f t="shared" si="58"/>
        <v>40731.837465277778</v>
      </c>
      <c r="R730" s="12">
        <f>(((I730/60)/60)/24)+DATE(1970,1,1)</f>
        <v>40776.837465277778</v>
      </c>
      <c r="S730" t="str">
        <f t="shared" si="59"/>
        <v>publishing</v>
      </c>
      <c r="T730" t="str">
        <f t="shared" si="55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6">
        <f t="shared" si="56"/>
        <v>43.55</v>
      </c>
      <c r="N731" t="b">
        <v>1</v>
      </c>
      <c r="O731" t="s">
        <v>8274</v>
      </c>
      <c r="P731" s="8">
        <f t="shared" si="57"/>
        <v>1.3065</v>
      </c>
      <c r="Q731" s="12">
        <f t="shared" si="58"/>
        <v>41111.185891203706</v>
      </c>
      <c r="R731" s="12">
        <f>(((I731/60)/60)/24)+DATE(1970,1,1)</f>
        <v>41171.185891203706</v>
      </c>
      <c r="S731" t="str">
        <f t="shared" si="59"/>
        <v>publishing</v>
      </c>
      <c r="T731" t="str">
        <f t="shared" si="55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6">
        <f t="shared" si="56"/>
        <v>99.766037735849054</v>
      </c>
      <c r="N732" t="b">
        <v>1</v>
      </c>
      <c r="O732" t="s">
        <v>8274</v>
      </c>
      <c r="P732" s="8">
        <f t="shared" si="57"/>
        <v>1.3219000000000001</v>
      </c>
      <c r="Q732" s="12">
        <f t="shared" si="58"/>
        <v>40854.745266203703</v>
      </c>
      <c r="R732" s="12">
        <f>(((I732/60)/60)/24)+DATE(1970,1,1)</f>
        <v>40884.745266203703</v>
      </c>
      <c r="S732" t="str">
        <f t="shared" si="59"/>
        <v>publishing</v>
      </c>
      <c r="T732" t="str">
        <f t="shared" si="55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6">
        <f t="shared" si="56"/>
        <v>88.732394366197184</v>
      </c>
      <c r="N733" t="b">
        <v>1</v>
      </c>
      <c r="O733" t="s">
        <v>8274</v>
      </c>
      <c r="P733" s="8">
        <f t="shared" si="57"/>
        <v>1.26</v>
      </c>
      <c r="Q733" s="12">
        <f t="shared" si="58"/>
        <v>40879.795682870368</v>
      </c>
      <c r="R733" s="12">
        <f>(((I733/60)/60)/24)+DATE(1970,1,1)</f>
        <v>40930.25</v>
      </c>
      <c r="S733" t="str">
        <f t="shared" si="59"/>
        <v>publishing</v>
      </c>
      <c r="T733" t="str">
        <f t="shared" si="55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6">
        <f t="shared" si="56"/>
        <v>4.9230769230769234</v>
      </c>
      <c r="N734" t="b">
        <v>1</v>
      </c>
      <c r="O734" t="s">
        <v>8274</v>
      </c>
      <c r="P734" s="8">
        <f t="shared" si="57"/>
        <v>1.6</v>
      </c>
      <c r="Q734" s="12">
        <f t="shared" si="58"/>
        <v>41486.424317129626</v>
      </c>
      <c r="R734" s="12">
        <f>(((I734/60)/60)/24)+DATE(1970,1,1)</f>
        <v>41546.424317129626</v>
      </c>
      <c r="S734" t="str">
        <f t="shared" si="59"/>
        <v>publishing</v>
      </c>
      <c r="T734" t="str">
        <f t="shared" si="55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6">
        <f t="shared" si="56"/>
        <v>17.822485207100591</v>
      </c>
      <c r="N735" t="b">
        <v>1</v>
      </c>
      <c r="O735" t="s">
        <v>8274</v>
      </c>
      <c r="P735" s="8">
        <f t="shared" si="57"/>
        <v>1.2048000000000001</v>
      </c>
      <c r="Q735" s="12">
        <f t="shared" si="58"/>
        <v>41598.420046296298</v>
      </c>
      <c r="R735" s="12">
        <f>(((I735/60)/60)/24)+DATE(1970,1,1)</f>
        <v>41628.420046296298</v>
      </c>
      <c r="S735" t="str">
        <f t="shared" si="59"/>
        <v>publishing</v>
      </c>
      <c r="T735" t="str">
        <f t="shared" si="55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6">
        <f t="shared" si="56"/>
        <v>187.19298245614036</v>
      </c>
      <c r="N736" t="b">
        <v>1</v>
      </c>
      <c r="O736" t="s">
        <v>8274</v>
      </c>
      <c r="P736" s="8">
        <f t="shared" si="57"/>
        <v>1.2552941176470589</v>
      </c>
      <c r="Q736" s="12">
        <f t="shared" si="58"/>
        <v>42102.164583333331</v>
      </c>
      <c r="R736" s="12">
        <f>(((I736/60)/60)/24)+DATE(1970,1,1)</f>
        <v>42133.208333333328</v>
      </c>
      <c r="S736" t="str">
        <f t="shared" si="59"/>
        <v>publishing</v>
      </c>
      <c r="T736" t="str">
        <f t="shared" si="55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6">
        <f t="shared" si="56"/>
        <v>234.80786026200875</v>
      </c>
      <c r="N737" t="b">
        <v>1</v>
      </c>
      <c r="O737" t="s">
        <v>8274</v>
      </c>
      <c r="P737" s="8">
        <f t="shared" si="57"/>
        <v>1.1440638297872341</v>
      </c>
      <c r="Q737" s="12">
        <f t="shared" si="58"/>
        <v>41946.029467592591</v>
      </c>
      <c r="R737" s="12">
        <f>(((I737/60)/60)/24)+DATE(1970,1,1)</f>
        <v>41977.027083333334</v>
      </c>
      <c r="S737" t="str">
        <f t="shared" si="59"/>
        <v>publishing</v>
      </c>
      <c r="T737" t="str">
        <f t="shared" si="55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6">
        <f t="shared" si="56"/>
        <v>105.04629629629629</v>
      </c>
      <c r="N738" t="b">
        <v>1</v>
      </c>
      <c r="O738" t="s">
        <v>8274</v>
      </c>
      <c r="P738" s="8">
        <f t="shared" si="57"/>
        <v>3.151388888888889</v>
      </c>
      <c r="Q738" s="12">
        <f t="shared" si="58"/>
        <v>41579.734259259261</v>
      </c>
      <c r="R738" s="12">
        <f>(((I738/60)/60)/24)+DATE(1970,1,1)</f>
        <v>41599.207638888889</v>
      </c>
      <c r="S738" t="str">
        <f t="shared" si="59"/>
        <v>publishing</v>
      </c>
      <c r="T738" t="str">
        <f t="shared" si="55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6">
        <f t="shared" si="56"/>
        <v>56.666666666666664</v>
      </c>
      <c r="N739" t="b">
        <v>1</v>
      </c>
      <c r="O739" t="s">
        <v>8274</v>
      </c>
      <c r="P739" s="8">
        <f t="shared" si="57"/>
        <v>1.224</v>
      </c>
      <c r="Q739" s="12">
        <f t="shared" si="58"/>
        <v>41667.275312500002</v>
      </c>
      <c r="R739" s="12">
        <f>(((I739/60)/60)/24)+DATE(1970,1,1)</f>
        <v>41684.833333333336</v>
      </c>
      <c r="S739" t="str">
        <f t="shared" si="59"/>
        <v>publishing</v>
      </c>
      <c r="T739" t="str">
        <f t="shared" si="55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6">
        <f t="shared" si="56"/>
        <v>39.048780487804876</v>
      </c>
      <c r="N740" t="b">
        <v>1</v>
      </c>
      <c r="O740" t="s">
        <v>8274</v>
      </c>
      <c r="P740" s="8">
        <f t="shared" si="57"/>
        <v>1.0673333333333332</v>
      </c>
      <c r="Q740" s="12">
        <f t="shared" si="58"/>
        <v>41943.604097222218</v>
      </c>
      <c r="R740" s="12">
        <f>(((I740/60)/60)/24)+DATE(1970,1,1)</f>
        <v>41974.207638888889</v>
      </c>
      <c r="S740" t="str">
        <f t="shared" si="59"/>
        <v>publishing</v>
      </c>
      <c r="T740" t="str">
        <f t="shared" si="55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6">
        <f t="shared" si="56"/>
        <v>68.345323741007192</v>
      </c>
      <c r="N741" t="b">
        <v>1</v>
      </c>
      <c r="O741" t="s">
        <v>8274</v>
      </c>
      <c r="P741" s="8">
        <f t="shared" si="57"/>
        <v>1.5833333333333333</v>
      </c>
      <c r="Q741" s="12">
        <f t="shared" si="58"/>
        <v>41829.502650462964</v>
      </c>
      <c r="R741" s="12">
        <f>(((I741/60)/60)/24)+DATE(1970,1,1)</f>
        <v>41862.502650462964</v>
      </c>
      <c r="S741" t="str">
        <f t="shared" si="59"/>
        <v>publishing</v>
      </c>
      <c r="T741" t="str">
        <f t="shared" si="55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6">
        <f t="shared" si="56"/>
        <v>169.57894736842104</v>
      </c>
      <c r="N742" t="b">
        <v>1</v>
      </c>
      <c r="O742" t="s">
        <v>8274</v>
      </c>
      <c r="P742" s="8">
        <f t="shared" si="57"/>
        <v>1.0740000000000001</v>
      </c>
      <c r="Q742" s="12">
        <f t="shared" si="58"/>
        <v>42162.146782407406</v>
      </c>
      <c r="R742" s="12">
        <f>(((I742/60)/60)/24)+DATE(1970,1,1)</f>
        <v>42176.146782407406</v>
      </c>
      <c r="S742" t="str">
        <f t="shared" si="59"/>
        <v>publishing</v>
      </c>
      <c r="T742" t="str">
        <f t="shared" si="55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6">
        <f t="shared" si="56"/>
        <v>141.42340425531913</v>
      </c>
      <c r="N743" t="b">
        <v>1</v>
      </c>
      <c r="O743" t="s">
        <v>8274</v>
      </c>
      <c r="P743" s="8">
        <f t="shared" si="57"/>
        <v>1.0226</v>
      </c>
      <c r="Q743" s="12">
        <f t="shared" si="58"/>
        <v>41401.648217592592</v>
      </c>
      <c r="R743" s="12">
        <f>(((I743/60)/60)/24)+DATE(1970,1,1)</f>
        <v>41436.648217592592</v>
      </c>
      <c r="S743" t="str">
        <f t="shared" si="59"/>
        <v>publishing</v>
      </c>
      <c r="T743" t="str">
        <f t="shared" si="55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6">
        <f t="shared" si="56"/>
        <v>67.391304347826093</v>
      </c>
      <c r="N744" t="b">
        <v>1</v>
      </c>
      <c r="O744" t="s">
        <v>8274</v>
      </c>
      <c r="P744" s="8">
        <f t="shared" si="57"/>
        <v>1.1071428571428572</v>
      </c>
      <c r="Q744" s="12">
        <f t="shared" si="58"/>
        <v>41689.917962962965</v>
      </c>
      <c r="R744" s="12">
        <f>(((I744/60)/60)/24)+DATE(1970,1,1)</f>
        <v>41719.876296296294</v>
      </c>
      <c r="S744" t="str">
        <f t="shared" si="59"/>
        <v>publishing</v>
      </c>
      <c r="T744" t="str">
        <f t="shared" si="55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6">
        <f t="shared" si="56"/>
        <v>54.266666666666666</v>
      </c>
      <c r="N745" t="b">
        <v>1</v>
      </c>
      <c r="O745" t="s">
        <v>8274</v>
      </c>
      <c r="P745" s="8">
        <f t="shared" si="57"/>
        <v>1.48</v>
      </c>
      <c r="Q745" s="12">
        <f t="shared" si="58"/>
        <v>40990.709317129629</v>
      </c>
      <c r="R745" s="12">
        <f>(((I745/60)/60)/24)+DATE(1970,1,1)</f>
        <v>41015.875</v>
      </c>
      <c r="S745" t="str">
        <f t="shared" si="59"/>
        <v>publishing</v>
      </c>
      <c r="T745" t="str">
        <f t="shared" si="55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6">
        <f t="shared" si="56"/>
        <v>82.516129032258064</v>
      </c>
      <c r="N746" t="b">
        <v>1</v>
      </c>
      <c r="O746" t="s">
        <v>8274</v>
      </c>
      <c r="P746" s="8">
        <f t="shared" si="57"/>
        <v>1.0232000000000001</v>
      </c>
      <c r="Q746" s="12">
        <f t="shared" si="58"/>
        <v>41226.95721064815</v>
      </c>
      <c r="R746" s="12">
        <f>(((I746/60)/60)/24)+DATE(1970,1,1)</f>
        <v>41256.95721064815</v>
      </c>
      <c r="S746" t="str">
        <f t="shared" si="59"/>
        <v>publishing</v>
      </c>
      <c r="T746" t="str">
        <f t="shared" si="55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6">
        <f t="shared" si="56"/>
        <v>53.729729729729726</v>
      </c>
      <c r="N747" t="b">
        <v>1</v>
      </c>
      <c r="O747" t="s">
        <v>8274</v>
      </c>
      <c r="P747" s="8">
        <f t="shared" si="57"/>
        <v>1.7909909909909909</v>
      </c>
      <c r="Q747" s="12">
        <f t="shared" si="58"/>
        <v>41367.572280092594</v>
      </c>
      <c r="R747" s="12">
        <f>(((I747/60)/60)/24)+DATE(1970,1,1)</f>
        <v>41397.572280092594</v>
      </c>
      <c r="S747" t="str">
        <f t="shared" si="59"/>
        <v>publishing</v>
      </c>
      <c r="T747" t="str">
        <f t="shared" si="55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6">
        <f t="shared" si="56"/>
        <v>34.206185567010309</v>
      </c>
      <c r="N748" t="b">
        <v>1</v>
      </c>
      <c r="O748" t="s">
        <v>8274</v>
      </c>
      <c r="P748" s="8">
        <f t="shared" si="57"/>
        <v>1.1108135252761968</v>
      </c>
      <c r="Q748" s="12">
        <f t="shared" si="58"/>
        <v>41157.042928240742</v>
      </c>
      <c r="R748" s="12">
        <f>(((I748/60)/60)/24)+DATE(1970,1,1)</f>
        <v>41175.165972222225</v>
      </c>
      <c r="S748" t="str">
        <f t="shared" si="59"/>
        <v>publishing</v>
      </c>
      <c r="T748" t="str">
        <f t="shared" si="55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6">
        <f t="shared" si="56"/>
        <v>127.32727272727273</v>
      </c>
      <c r="N749" t="b">
        <v>1</v>
      </c>
      <c r="O749" t="s">
        <v>8274</v>
      </c>
      <c r="P749" s="8">
        <f t="shared" si="57"/>
        <v>1.0004285714285714</v>
      </c>
      <c r="Q749" s="12">
        <f t="shared" si="58"/>
        <v>41988.548831018517</v>
      </c>
      <c r="R749" s="12">
        <f>(((I749/60)/60)/24)+DATE(1970,1,1)</f>
        <v>42019.454166666663</v>
      </c>
      <c r="S749" t="str">
        <f t="shared" si="59"/>
        <v>publishing</v>
      </c>
      <c r="T749" t="str">
        <f t="shared" si="55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6">
        <f t="shared" si="56"/>
        <v>45.56818181818182</v>
      </c>
      <c r="N750" t="b">
        <v>1</v>
      </c>
      <c r="O750" t="s">
        <v>8274</v>
      </c>
      <c r="P750" s="8">
        <f t="shared" si="57"/>
        <v>1.0024999999999999</v>
      </c>
      <c r="Q750" s="12">
        <f t="shared" si="58"/>
        <v>41831.846828703703</v>
      </c>
      <c r="R750" s="12">
        <f>(((I750/60)/60)/24)+DATE(1970,1,1)</f>
        <v>41861.846828703703</v>
      </c>
      <c r="S750" t="str">
        <f t="shared" si="59"/>
        <v>publishing</v>
      </c>
      <c r="T750" t="str">
        <f t="shared" si="55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6">
        <f t="shared" si="56"/>
        <v>95.963636363636368</v>
      </c>
      <c r="N751" t="b">
        <v>1</v>
      </c>
      <c r="O751" t="s">
        <v>8274</v>
      </c>
      <c r="P751" s="8">
        <f t="shared" si="57"/>
        <v>1.0556000000000001</v>
      </c>
      <c r="Q751" s="12">
        <f t="shared" si="58"/>
        <v>42733.94131944445</v>
      </c>
      <c r="R751" s="12">
        <f>(((I751/60)/60)/24)+DATE(1970,1,1)</f>
        <v>42763.94131944445</v>
      </c>
      <c r="S751" t="str">
        <f t="shared" si="59"/>
        <v>publishing</v>
      </c>
      <c r="T751" t="str">
        <f t="shared" si="55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6">
        <f t="shared" si="56"/>
        <v>77.271186440677965</v>
      </c>
      <c r="N752" t="b">
        <v>1</v>
      </c>
      <c r="O752" t="s">
        <v>8274</v>
      </c>
      <c r="P752" s="8">
        <f t="shared" si="57"/>
        <v>1.0258775877587758</v>
      </c>
      <c r="Q752" s="12">
        <f t="shared" si="58"/>
        <v>41299.878148148149</v>
      </c>
      <c r="R752" s="12">
        <f>(((I752/60)/60)/24)+DATE(1970,1,1)</f>
        <v>41329.878148148149</v>
      </c>
      <c r="S752" t="str">
        <f t="shared" si="59"/>
        <v>publishing</v>
      </c>
      <c r="T752" t="str">
        <f t="shared" si="55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6">
        <f t="shared" si="56"/>
        <v>57.338709677419352</v>
      </c>
      <c r="N753" t="b">
        <v>1</v>
      </c>
      <c r="O753" t="s">
        <v>8274</v>
      </c>
      <c r="P753" s="8">
        <f t="shared" si="57"/>
        <v>1.1850000000000001</v>
      </c>
      <c r="Q753" s="12">
        <f t="shared" si="58"/>
        <v>40713.630497685182</v>
      </c>
      <c r="R753" s="12">
        <f>(((I753/60)/60)/24)+DATE(1970,1,1)</f>
        <v>40759.630497685182</v>
      </c>
      <c r="S753" t="str">
        <f t="shared" si="59"/>
        <v>publishing</v>
      </c>
      <c r="T753" t="str">
        <f t="shared" si="55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6">
        <f t="shared" si="56"/>
        <v>53.19047619047619</v>
      </c>
      <c r="N754" t="b">
        <v>1</v>
      </c>
      <c r="O754" t="s">
        <v>8274</v>
      </c>
      <c r="P754" s="8">
        <f t="shared" si="57"/>
        <v>1.117</v>
      </c>
      <c r="Q754" s="12">
        <f t="shared" si="58"/>
        <v>42639.421493055561</v>
      </c>
      <c r="R754" s="12">
        <f>(((I754/60)/60)/24)+DATE(1970,1,1)</f>
        <v>42659.458333333328</v>
      </c>
      <c r="S754" t="str">
        <f t="shared" si="59"/>
        <v>publishing</v>
      </c>
      <c r="T754" t="str">
        <f t="shared" si="55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6">
        <f t="shared" si="56"/>
        <v>492.30769230769232</v>
      </c>
      <c r="N755" t="b">
        <v>1</v>
      </c>
      <c r="O755" t="s">
        <v>8274</v>
      </c>
      <c r="P755" s="8">
        <f t="shared" si="57"/>
        <v>1.28</v>
      </c>
      <c r="Q755" s="12">
        <f t="shared" si="58"/>
        <v>42019.590173611112</v>
      </c>
      <c r="R755" s="12">
        <f>(((I755/60)/60)/24)+DATE(1970,1,1)</f>
        <v>42049.590173611112</v>
      </c>
      <c r="S755" t="str">
        <f t="shared" si="59"/>
        <v>publishing</v>
      </c>
      <c r="T755" t="str">
        <f t="shared" si="55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6">
        <f t="shared" si="56"/>
        <v>42.346938775510203</v>
      </c>
      <c r="N756" t="b">
        <v>1</v>
      </c>
      <c r="O756" t="s">
        <v>8274</v>
      </c>
      <c r="P756" s="8">
        <f t="shared" si="57"/>
        <v>1.0375000000000001</v>
      </c>
      <c r="Q756" s="12">
        <f t="shared" si="58"/>
        <v>41249.749085648145</v>
      </c>
      <c r="R756" s="12">
        <f>(((I756/60)/60)/24)+DATE(1970,1,1)</f>
        <v>41279.749085648145</v>
      </c>
      <c r="S756" t="str">
        <f t="shared" si="59"/>
        <v>publishing</v>
      </c>
      <c r="T756" t="str">
        <f t="shared" si="55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6">
        <f t="shared" si="56"/>
        <v>37.466029411764708</v>
      </c>
      <c r="N757" t="b">
        <v>1</v>
      </c>
      <c r="O757" t="s">
        <v>8274</v>
      </c>
      <c r="P757" s="8">
        <f t="shared" si="57"/>
        <v>1.0190760000000001</v>
      </c>
      <c r="Q757" s="12">
        <f t="shared" si="58"/>
        <v>41383.605057870373</v>
      </c>
      <c r="R757" s="12">
        <f>(((I757/60)/60)/24)+DATE(1970,1,1)</f>
        <v>41414.02847222222</v>
      </c>
      <c r="S757" t="str">
        <f t="shared" si="59"/>
        <v>publishing</v>
      </c>
      <c r="T757" t="str">
        <f t="shared" si="55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6">
        <f t="shared" si="56"/>
        <v>37.454545454545453</v>
      </c>
      <c r="N758" t="b">
        <v>1</v>
      </c>
      <c r="O758" t="s">
        <v>8274</v>
      </c>
      <c r="P758" s="8">
        <f t="shared" si="57"/>
        <v>1.177142857142857</v>
      </c>
      <c r="Q758" s="12">
        <f t="shared" si="58"/>
        <v>40590.766886574071</v>
      </c>
      <c r="R758" s="12">
        <f>(((I758/60)/60)/24)+DATE(1970,1,1)</f>
        <v>40651.725219907406</v>
      </c>
      <c r="S758" t="str">
        <f t="shared" si="59"/>
        <v>publishing</v>
      </c>
      <c r="T758" t="str">
        <f t="shared" si="55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6">
        <f t="shared" si="56"/>
        <v>33.055555555555557</v>
      </c>
      <c r="N759" t="b">
        <v>1</v>
      </c>
      <c r="O759" t="s">
        <v>8274</v>
      </c>
      <c r="P759" s="8">
        <f t="shared" si="57"/>
        <v>2.38</v>
      </c>
      <c r="Q759" s="12">
        <f t="shared" si="58"/>
        <v>41235.054560185185</v>
      </c>
      <c r="R759" s="12">
        <f>(((I759/60)/60)/24)+DATE(1970,1,1)</f>
        <v>41249.054560185185</v>
      </c>
      <c r="S759" t="str">
        <f t="shared" si="59"/>
        <v>publishing</v>
      </c>
      <c r="T759" t="str">
        <f t="shared" si="55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6">
        <f t="shared" si="56"/>
        <v>134.21052631578948</v>
      </c>
      <c r="N760" t="b">
        <v>1</v>
      </c>
      <c r="O760" t="s">
        <v>8274</v>
      </c>
      <c r="P760" s="8">
        <f t="shared" si="57"/>
        <v>1.02</v>
      </c>
      <c r="Q760" s="12">
        <f t="shared" si="58"/>
        <v>40429.836435185185</v>
      </c>
      <c r="R760" s="12">
        <f>(((I760/60)/60)/24)+DATE(1970,1,1)</f>
        <v>40459.836435185185</v>
      </c>
      <c r="S760" t="str">
        <f t="shared" si="59"/>
        <v>publishing</v>
      </c>
      <c r="T760" t="str">
        <f t="shared" si="55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6">
        <f t="shared" si="56"/>
        <v>51.474747474747474</v>
      </c>
      <c r="N761" t="b">
        <v>1</v>
      </c>
      <c r="O761" t="s">
        <v>8274</v>
      </c>
      <c r="P761" s="8">
        <f t="shared" si="57"/>
        <v>1.0192000000000001</v>
      </c>
      <c r="Q761" s="12">
        <f t="shared" si="58"/>
        <v>41789.330312500002</v>
      </c>
      <c r="R761" s="12">
        <f>(((I761/60)/60)/24)+DATE(1970,1,1)</f>
        <v>41829.330312500002</v>
      </c>
      <c r="S761" t="str">
        <f t="shared" si="59"/>
        <v>publishing</v>
      </c>
      <c r="T761" t="str">
        <f t="shared" si="55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6" t="str">
        <f t="shared" si="56"/>
        <v/>
      </c>
      <c r="N762" t="b">
        <v>0</v>
      </c>
      <c r="O762" t="s">
        <v>8275</v>
      </c>
      <c r="P762" s="8">
        <f t="shared" si="57"/>
        <v>0</v>
      </c>
      <c r="Q762" s="12">
        <f t="shared" si="58"/>
        <v>42670.764039351852</v>
      </c>
      <c r="R762" s="12">
        <f>(((I762/60)/60)/24)+DATE(1970,1,1)</f>
        <v>42700.805706018517</v>
      </c>
      <c r="S762" t="str">
        <f t="shared" si="59"/>
        <v>publishing</v>
      </c>
      <c r="T762" t="str">
        <f t="shared" si="55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6">
        <f t="shared" si="56"/>
        <v>39.166666666666664</v>
      </c>
      <c r="N763" t="b">
        <v>0</v>
      </c>
      <c r="O763" t="s">
        <v>8275</v>
      </c>
      <c r="P763" s="8">
        <f t="shared" si="57"/>
        <v>4.7E-2</v>
      </c>
      <c r="Q763" s="12">
        <f t="shared" si="58"/>
        <v>41642.751458333332</v>
      </c>
      <c r="R763" s="12">
        <f>(((I763/60)/60)/24)+DATE(1970,1,1)</f>
        <v>41672.751458333332</v>
      </c>
      <c r="S763" t="str">
        <f t="shared" si="59"/>
        <v>publishing</v>
      </c>
      <c r="T763" t="str">
        <f t="shared" si="55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6" t="str">
        <f t="shared" si="56"/>
        <v/>
      </c>
      <c r="N764" t="b">
        <v>0</v>
      </c>
      <c r="O764" t="s">
        <v>8275</v>
      </c>
      <c r="P764" s="8">
        <f t="shared" si="57"/>
        <v>0</v>
      </c>
      <c r="Q764" s="12">
        <f t="shared" si="58"/>
        <v>42690.858449074076</v>
      </c>
      <c r="R764" s="12">
        <f>(((I764/60)/60)/24)+DATE(1970,1,1)</f>
        <v>42708.25</v>
      </c>
      <c r="S764" t="str">
        <f t="shared" si="59"/>
        <v>publishing</v>
      </c>
      <c r="T764" t="str">
        <f t="shared" si="55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6">
        <f t="shared" si="56"/>
        <v>5</v>
      </c>
      <c r="N765" t="b">
        <v>0</v>
      </c>
      <c r="O765" t="s">
        <v>8275</v>
      </c>
      <c r="P765" s="8">
        <f t="shared" si="57"/>
        <v>1.1655011655011655E-3</v>
      </c>
      <c r="Q765" s="12">
        <f t="shared" si="58"/>
        <v>41471.446851851848</v>
      </c>
      <c r="R765" s="12">
        <f>(((I765/60)/60)/24)+DATE(1970,1,1)</f>
        <v>41501.446851851848</v>
      </c>
      <c r="S765" t="str">
        <f t="shared" si="59"/>
        <v>publishing</v>
      </c>
      <c r="T765" t="str">
        <f t="shared" si="55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6" t="str">
        <f t="shared" si="56"/>
        <v/>
      </c>
      <c r="N766" t="b">
        <v>0</v>
      </c>
      <c r="O766" t="s">
        <v>8275</v>
      </c>
      <c r="P766" s="8">
        <f t="shared" si="57"/>
        <v>0</v>
      </c>
      <c r="Q766" s="12">
        <f t="shared" si="58"/>
        <v>42227.173159722224</v>
      </c>
      <c r="R766" s="12">
        <f>(((I766/60)/60)/24)+DATE(1970,1,1)</f>
        <v>42257.173159722224</v>
      </c>
      <c r="S766" t="str">
        <f t="shared" si="59"/>
        <v>publishing</v>
      </c>
      <c r="T766" t="str">
        <f t="shared" si="55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6">
        <f t="shared" si="56"/>
        <v>57.295454545454547</v>
      </c>
      <c r="N767" t="b">
        <v>0</v>
      </c>
      <c r="O767" t="s">
        <v>8275</v>
      </c>
      <c r="P767" s="8">
        <f t="shared" si="57"/>
        <v>0.36014285714285715</v>
      </c>
      <c r="Q767" s="12">
        <f t="shared" si="58"/>
        <v>41901.542638888888</v>
      </c>
      <c r="R767" s="12">
        <f>(((I767/60)/60)/24)+DATE(1970,1,1)</f>
        <v>41931.542638888888</v>
      </c>
      <c r="S767" t="str">
        <f t="shared" si="59"/>
        <v>publishing</v>
      </c>
      <c r="T767" t="str">
        <f t="shared" si="55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6" t="str">
        <f t="shared" si="56"/>
        <v/>
      </c>
      <c r="N768" t="b">
        <v>0</v>
      </c>
      <c r="O768" t="s">
        <v>8275</v>
      </c>
      <c r="P768" s="8">
        <f t="shared" si="57"/>
        <v>0</v>
      </c>
      <c r="Q768" s="12">
        <f t="shared" si="58"/>
        <v>42021.783368055556</v>
      </c>
      <c r="R768" s="12">
        <f>(((I768/60)/60)/24)+DATE(1970,1,1)</f>
        <v>42051.783368055556</v>
      </c>
      <c r="S768" t="str">
        <f t="shared" si="59"/>
        <v>publishing</v>
      </c>
      <c r="T768" t="str">
        <f t="shared" si="55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6">
        <f t="shared" si="56"/>
        <v>59</v>
      </c>
      <c r="N769" t="b">
        <v>0</v>
      </c>
      <c r="O769" t="s">
        <v>8275</v>
      </c>
      <c r="P769" s="8">
        <f t="shared" si="57"/>
        <v>3.5400000000000001E-2</v>
      </c>
      <c r="Q769" s="12">
        <f t="shared" si="58"/>
        <v>42115.143634259264</v>
      </c>
      <c r="R769" s="12">
        <f>(((I769/60)/60)/24)+DATE(1970,1,1)</f>
        <v>42145.143634259264</v>
      </c>
      <c r="S769" t="str">
        <f t="shared" si="59"/>
        <v>publishing</v>
      </c>
      <c r="T769" t="str">
        <f t="shared" si="55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6" t="str">
        <f t="shared" si="56"/>
        <v/>
      </c>
      <c r="N770" t="b">
        <v>0</v>
      </c>
      <c r="O770" t="s">
        <v>8275</v>
      </c>
      <c r="P770" s="8">
        <f t="shared" si="57"/>
        <v>0</v>
      </c>
      <c r="Q770" s="12">
        <f t="shared" si="58"/>
        <v>41594.207060185188</v>
      </c>
      <c r="R770" s="12">
        <f>(((I770/60)/60)/24)+DATE(1970,1,1)</f>
        <v>41624.207060185188</v>
      </c>
      <c r="S770" t="str">
        <f t="shared" si="59"/>
        <v>publishing</v>
      </c>
      <c r="T770" t="str">
        <f t="shared" ref="T770:T833" si="60">RIGHT(O770,LEN(O770)-FIND("/",O770,1))</f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6">
        <f t="shared" ref="M771:M834" si="61">IFERROR(E771/L771,"")</f>
        <v>31.846153846153847</v>
      </c>
      <c r="N771" t="b">
        <v>0</v>
      </c>
      <c r="O771" t="s">
        <v>8275</v>
      </c>
      <c r="P771" s="8">
        <f t="shared" ref="P771:P834" si="62">E771/D771</f>
        <v>0.41399999999999998</v>
      </c>
      <c r="Q771" s="12">
        <f t="shared" ref="Q771:Q834" si="63">(((J771/60)/60)/24)+DATE(1970,1,1)</f>
        <v>41604.996458333335</v>
      </c>
      <c r="R771" s="12">
        <f>(((I771/60)/60)/24)+DATE(1970,1,1)</f>
        <v>41634.996458333335</v>
      </c>
      <c r="S771" t="str">
        <f t="shared" ref="S771:S834" si="64">LEFT(O771,FIND("/",O771,1)-1)</f>
        <v>publishing</v>
      </c>
      <c r="T771" t="str">
        <f t="shared" si="60"/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6" t="str">
        <f t="shared" si="61"/>
        <v/>
      </c>
      <c r="N772" t="b">
        <v>0</v>
      </c>
      <c r="O772" t="s">
        <v>8275</v>
      </c>
      <c r="P772" s="8">
        <f t="shared" si="62"/>
        <v>0</v>
      </c>
      <c r="Q772" s="12">
        <f t="shared" si="63"/>
        <v>41289.999641203707</v>
      </c>
      <c r="R772" s="12">
        <f>(((I772/60)/60)/24)+DATE(1970,1,1)</f>
        <v>41329.999641203707</v>
      </c>
      <c r="S772" t="str">
        <f t="shared" si="64"/>
        <v>publishing</v>
      </c>
      <c r="T772" t="str">
        <f t="shared" si="60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6">
        <f t="shared" si="61"/>
        <v>10</v>
      </c>
      <c r="N773" t="b">
        <v>0</v>
      </c>
      <c r="O773" t="s">
        <v>8275</v>
      </c>
      <c r="P773" s="8">
        <f t="shared" si="62"/>
        <v>2.631578947368421E-4</v>
      </c>
      <c r="Q773" s="12">
        <f t="shared" si="63"/>
        <v>42349.824097222227</v>
      </c>
      <c r="R773" s="12">
        <f>(((I773/60)/60)/24)+DATE(1970,1,1)</f>
        <v>42399.824097222227</v>
      </c>
      <c r="S773" t="str">
        <f t="shared" si="64"/>
        <v>publishing</v>
      </c>
      <c r="T773" t="str">
        <f t="shared" si="60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6">
        <f t="shared" si="61"/>
        <v>50</v>
      </c>
      <c r="N774" t="b">
        <v>0</v>
      </c>
      <c r="O774" t="s">
        <v>8275</v>
      </c>
      <c r="P774" s="8">
        <f t="shared" si="62"/>
        <v>3.3333333333333333E-2</v>
      </c>
      <c r="Q774" s="12">
        <f t="shared" si="63"/>
        <v>40068.056932870371</v>
      </c>
      <c r="R774" s="12">
        <f>(((I774/60)/60)/24)+DATE(1970,1,1)</f>
        <v>40118.165972222225</v>
      </c>
      <c r="S774" t="str">
        <f t="shared" si="64"/>
        <v>publishing</v>
      </c>
      <c r="T774" t="str">
        <f t="shared" si="60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6">
        <f t="shared" si="61"/>
        <v>16</v>
      </c>
      <c r="N775" t="b">
        <v>0</v>
      </c>
      <c r="O775" t="s">
        <v>8275</v>
      </c>
      <c r="P775" s="8">
        <f t="shared" si="62"/>
        <v>8.5129023676509714E-3</v>
      </c>
      <c r="Q775" s="12">
        <f t="shared" si="63"/>
        <v>42100.735937499994</v>
      </c>
      <c r="R775" s="12">
        <f>(((I775/60)/60)/24)+DATE(1970,1,1)</f>
        <v>42134.959027777775</v>
      </c>
      <c r="S775" t="str">
        <f t="shared" si="64"/>
        <v>publishing</v>
      </c>
      <c r="T775" t="str">
        <f t="shared" si="60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6">
        <f t="shared" si="61"/>
        <v>39</v>
      </c>
      <c r="N776" t="b">
        <v>0</v>
      </c>
      <c r="O776" t="s">
        <v>8275</v>
      </c>
      <c r="P776" s="8">
        <f t="shared" si="62"/>
        <v>0.70199999999999996</v>
      </c>
      <c r="Q776" s="12">
        <f t="shared" si="63"/>
        <v>41663.780300925922</v>
      </c>
      <c r="R776" s="12">
        <f>(((I776/60)/60)/24)+DATE(1970,1,1)</f>
        <v>41693.780300925922</v>
      </c>
      <c r="S776" t="str">
        <f t="shared" si="64"/>
        <v>publishing</v>
      </c>
      <c r="T776" t="str">
        <f t="shared" si="60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6">
        <f t="shared" si="61"/>
        <v>34</v>
      </c>
      <c r="N777" t="b">
        <v>0</v>
      </c>
      <c r="O777" t="s">
        <v>8275</v>
      </c>
      <c r="P777" s="8">
        <f t="shared" si="62"/>
        <v>1.7000000000000001E-2</v>
      </c>
      <c r="Q777" s="12">
        <f t="shared" si="63"/>
        <v>40863.060127314813</v>
      </c>
      <c r="R777" s="12">
        <f>(((I777/60)/60)/24)+DATE(1970,1,1)</f>
        <v>40893.060127314813</v>
      </c>
      <c r="S777" t="str">
        <f t="shared" si="64"/>
        <v>publishing</v>
      </c>
      <c r="T777" t="str">
        <f t="shared" si="60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6">
        <f t="shared" si="61"/>
        <v>63.122807017543863</v>
      </c>
      <c r="N778" t="b">
        <v>0</v>
      </c>
      <c r="O778" t="s">
        <v>8275</v>
      </c>
      <c r="P778" s="8">
        <f t="shared" si="62"/>
        <v>0.51400000000000001</v>
      </c>
      <c r="Q778" s="12">
        <f t="shared" si="63"/>
        <v>42250.685706018514</v>
      </c>
      <c r="R778" s="12">
        <f>(((I778/60)/60)/24)+DATE(1970,1,1)</f>
        <v>42288.208333333328</v>
      </c>
      <c r="S778" t="str">
        <f t="shared" si="64"/>
        <v>publishing</v>
      </c>
      <c r="T778" t="str">
        <f t="shared" si="60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6">
        <f t="shared" si="61"/>
        <v>7</v>
      </c>
      <c r="N779" t="b">
        <v>0</v>
      </c>
      <c r="O779" t="s">
        <v>8275</v>
      </c>
      <c r="P779" s="8">
        <f t="shared" si="62"/>
        <v>7.0000000000000001E-3</v>
      </c>
      <c r="Q779" s="12">
        <f t="shared" si="63"/>
        <v>41456.981215277774</v>
      </c>
      <c r="R779" s="12">
        <f>(((I779/60)/60)/24)+DATE(1970,1,1)</f>
        <v>41486.981215277774</v>
      </c>
      <c r="S779" t="str">
        <f t="shared" si="64"/>
        <v>publishing</v>
      </c>
      <c r="T779" t="str">
        <f t="shared" si="60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6">
        <f t="shared" si="61"/>
        <v>2</v>
      </c>
      <c r="N780" t="b">
        <v>0</v>
      </c>
      <c r="O780" t="s">
        <v>8275</v>
      </c>
      <c r="P780" s="8">
        <f t="shared" si="62"/>
        <v>4.0000000000000001E-3</v>
      </c>
      <c r="Q780" s="12">
        <f t="shared" si="63"/>
        <v>41729.702314814815</v>
      </c>
      <c r="R780" s="12">
        <f>(((I780/60)/60)/24)+DATE(1970,1,1)</f>
        <v>41759.702314814815</v>
      </c>
      <c r="S780" t="str">
        <f t="shared" si="64"/>
        <v>publishing</v>
      </c>
      <c r="T780" t="str">
        <f t="shared" si="60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6">
        <f t="shared" si="61"/>
        <v>66.666666666666671</v>
      </c>
      <c r="N781" t="b">
        <v>0</v>
      </c>
      <c r="O781" t="s">
        <v>8275</v>
      </c>
      <c r="P781" s="8">
        <f t="shared" si="62"/>
        <v>2.6666666666666668E-2</v>
      </c>
      <c r="Q781" s="12">
        <f t="shared" si="63"/>
        <v>40436.68408564815</v>
      </c>
      <c r="R781" s="12">
        <f>(((I781/60)/60)/24)+DATE(1970,1,1)</f>
        <v>40466.166666666664</v>
      </c>
      <c r="S781" t="str">
        <f t="shared" si="64"/>
        <v>publishing</v>
      </c>
      <c r="T781" t="str">
        <f t="shared" si="60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6">
        <f t="shared" si="61"/>
        <v>38.518518518518519</v>
      </c>
      <c r="N782" t="b">
        <v>1</v>
      </c>
      <c r="O782" t="s">
        <v>8276</v>
      </c>
      <c r="P782" s="8">
        <f t="shared" si="62"/>
        <v>1.04</v>
      </c>
      <c r="Q782" s="12">
        <f t="shared" si="63"/>
        <v>40636.673900462964</v>
      </c>
      <c r="R782" s="12">
        <f>(((I782/60)/60)/24)+DATE(1970,1,1)</f>
        <v>40666.673900462964</v>
      </c>
      <c r="S782" t="str">
        <f t="shared" si="64"/>
        <v>music</v>
      </c>
      <c r="T782" t="str">
        <f t="shared" si="60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6">
        <f t="shared" si="61"/>
        <v>42.609200000000001</v>
      </c>
      <c r="N783" t="b">
        <v>1</v>
      </c>
      <c r="O783" t="s">
        <v>8276</v>
      </c>
      <c r="P783" s="8">
        <f t="shared" si="62"/>
        <v>1.3315375</v>
      </c>
      <c r="Q783" s="12">
        <f t="shared" si="63"/>
        <v>41403.000856481485</v>
      </c>
      <c r="R783" s="12">
        <f>(((I783/60)/60)/24)+DATE(1970,1,1)</f>
        <v>41433.000856481485</v>
      </c>
      <c r="S783" t="str">
        <f t="shared" si="64"/>
        <v>music</v>
      </c>
      <c r="T783" t="str">
        <f t="shared" si="60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6">
        <f t="shared" si="61"/>
        <v>50</v>
      </c>
      <c r="N784" t="b">
        <v>1</v>
      </c>
      <c r="O784" t="s">
        <v>8276</v>
      </c>
      <c r="P784" s="8">
        <f t="shared" si="62"/>
        <v>1</v>
      </c>
      <c r="Q784" s="12">
        <f t="shared" si="63"/>
        <v>41116.758125</v>
      </c>
      <c r="R784" s="12">
        <f>(((I784/60)/60)/24)+DATE(1970,1,1)</f>
        <v>41146.758125</v>
      </c>
      <c r="S784" t="str">
        <f t="shared" si="64"/>
        <v>music</v>
      </c>
      <c r="T784" t="str">
        <f t="shared" si="60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6">
        <f t="shared" si="61"/>
        <v>63.485714285714288</v>
      </c>
      <c r="N785" t="b">
        <v>1</v>
      </c>
      <c r="O785" t="s">
        <v>8276</v>
      </c>
      <c r="P785" s="8">
        <f t="shared" si="62"/>
        <v>1.4813333333333334</v>
      </c>
      <c r="Q785" s="12">
        <f t="shared" si="63"/>
        <v>40987.773715277777</v>
      </c>
      <c r="R785" s="12">
        <f>(((I785/60)/60)/24)+DATE(1970,1,1)</f>
        <v>41026.916666666664</v>
      </c>
      <c r="S785" t="str">
        <f t="shared" si="64"/>
        <v>music</v>
      </c>
      <c r="T785" t="str">
        <f t="shared" si="60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6">
        <f t="shared" si="61"/>
        <v>102.5</v>
      </c>
      <c r="N786" t="b">
        <v>1</v>
      </c>
      <c r="O786" t="s">
        <v>8276</v>
      </c>
      <c r="P786" s="8">
        <f t="shared" si="62"/>
        <v>1.0249999999999999</v>
      </c>
      <c r="Q786" s="12">
        <f t="shared" si="63"/>
        <v>41675.149525462963</v>
      </c>
      <c r="R786" s="12">
        <f>(((I786/60)/60)/24)+DATE(1970,1,1)</f>
        <v>41715.107858796298</v>
      </c>
      <c r="S786" t="str">
        <f t="shared" si="64"/>
        <v>music</v>
      </c>
      <c r="T786" t="str">
        <f t="shared" si="60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6">
        <f t="shared" si="61"/>
        <v>31.142758620689655</v>
      </c>
      <c r="N787" t="b">
        <v>1</v>
      </c>
      <c r="O787" t="s">
        <v>8276</v>
      </c>
      <c r="P787" s="8">
        <f t="shared" si="62"/>
        <v>1.8062799999999999</v>
      </c>
      <c r="Q787" s="12">
        <f t="shared" si="63"/>
        <v>41303.593923611108</v>
      </c>
      <c r="R787" s="12">
        <f>(((I787/60)/60)/24)+DATE(1970,1,1)</f>
        <v>41333.593923611108</v>
      </c>
      <c r="S787" t="str">
        <f t="shared" si="64"/>
        <v>music</v>
      </c>
      <c r="T787" t="str">
        <f t="shared" si="60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6">
        <f t="shared" si="61"/>
        <v>162.27272727272728</v>
      </c>
      <c r="N788" t="b">
        <v>1</v>
      </c>
      <c r="O788" t="s">
        <v>8276</v>
      </c>
      <c r="P788" s="8">
        <f t="shared" si="62"/>
        <v>1.4279999999999999</v>
      </c>
      <c r="Q788" s="12">
        <f t="shared" si="63"/>
        <v>40983.055949074071</v>
      </c>
      <c r="R788" s="12">
        <f>(((I788/60)/60)/24)+DATE(1970,1,1)</f>
        <v>41040.657638888886</v>
      </c>
      <c r="S788" t="str">
        <f t="shared" si="64"/>
        <v>music</v>
      </c>
      <c r="T788" t="str">
        <f t="shared" si="60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6">
        <f t="shared" si="61"/>
        <v>80.588235294117652</v>
      </c>
      <c r="N789" t="b">
        <v>1</v>
      </c>
      <c r="O789" t="s">
        <v>8276</v>
      </c>
      <c r="P789" s="8">
        <f t="shared" si="62"/>
        <v>1.1416666666666666</v>
      </c>
      <c r="Q789" s="12">
        <f t="shared" si="63"/>
        <v>41549.627615740741</v>
      </c>
      <c r="R789" s="12">
        <f>(((I789/60)/60)/24)+DATE(1970,1,1)</f>
        <v>41579.627615740741</v>
      </c>
      <c r="S789" t="str">
        <f t="shared" si="64"/>
        <v>music</v>
      </c>
      <c r="T789" t="str">
        <f t="shared" si="60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6">
        <f t="shared" si="61"/>
        <v>59.85441176470588</v>
      </c>
      <c r="N790" t="b">
        <v>1</v>
      </c>
      <c r="O790" t="s">
        <v>8276</v>
      </c>
      <c r="P790" s="8">
        <f t="shared" si="62"/>
        <v>2.03505</v>
      </c>
      <c r="Q790" s="12">
        <f t="shared" si="63"/>
        <v>41059.006805555553</v>
      </c>
      <c r="R790" s="12">
        <f>(((I790/60)/60)/24)+DATE(1970,1,1)</f>
        <v>41097.165972222225</v>
      </c>
      <c r="S790" t="str">
        <f t="shared" si="64"/>
        <v>music</v>
      </c>
      <c r="T790" t="str">
        <f t="shared" si="60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6">
        <f t="shared" si="61"/>
        <v>132.85714285714286</v>
      </c>
      <c r="N791" t="b">
        <v>1</v>
      </c>
      <c r="O791" t="s">
        <v>8276</v>
      </c>
      <c r="P791" s="8">
        <f t="shared" si="62"/>
        <v>1.0941176470588236</v>
      </c>
      <c r="Q791" s="12">
        <f t="shared" si="63"/>
        <v>41277.186111111114</v>
      </c>
      <c r="R791" s="12">
        <f>(((I791/60)/60)/24)+DATE(1970,1,1)</f>
        <v>41295.332638888889</v>
      </c>
      <c r="S791" t="str">
        <f t="shared" si="64"/>
        <v>music</v>
      </c>
      <c r="T791" t="str">
        <f t="shared" si="60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6">
        <f t="shared" si="61"/>
        <v>92.547820512820508</v>
      </c>
      <c r="N792" t="b">
        <v>1</v>
      </c>
      <c r="O792" t="s">
        <v>8276</v>
      </c>
      <c r="P792" s="8">
        <f t="shared" si="62"/>
        <v>1.443746</v>
      </c>
      <c r="Q792" s="12">
        <f t="shared" si="63"/>
        <v>41276.047905092593</v>
      </c>
      <c r="R792" s="12">
        <f>(((I792/60)/60)/24)+DATE(1970,1,1)</f>
        <v>41306.047905092593</v>
      </c>
      <c r="S792" t="str">
        <f t="shared" si="64"/>
        <v>music</v>
      </c>
      <c r="T792" t="str">
        <f t="shared" si="60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6">
        <f t="shared" si="61"/>
        <v>60.859375</v>
      </c>
      <c r="N793" t="b">
        <v>1</v>
      </c>
      <c r="O793" t="s">
        <v>8276</v>
      </c>
      <c r="P793" s="8">
        <f t="shared" si="62"/>
        <v>1.0386666666666666</v>
      </c>
      <c r="Q793" s="12">
        <f t="shared" si="63"/>
        <v>41557.780624999999</v>
      </c>
      <c r="R793" s="12">
        <f>(((I793/60)/60)/24)+DATE(1970,1,1)</f>
        <v>41591.249305555553</v>
      </c>
      <c r="S793" t="str">
        <f t="shared" si="64"/>
        <v>music</v>
      </c>
      <c r="T793" t="str">
        <f t="shared" si="60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6">
        <f t="shared" si="61"/>
        <v>41.851833333333339</v>
      </c>
      <c r="N794" t="b">
        <v>1</v>
      </c>
      <c r="O794" t="s">
        <v>8276</v>
      </c>
      <c r="P794" s="8">
        <f t="shared" si="62"/>
        <v>1.0044440000000001</v>
      </c>
      <c r="Q794" s="12">
        <f t="shared" si="63"/>
        <v>41555.873645833337</v>
      </c>
      <c r="R794" s="12">
        <f>(((I794/60)/60)/24)+DATE(1970,1,1)</f>
        <v>41585.915312500001</v>
      </c>
      <c r="S794" t="str">
        <f t="shared" si="64"/>
        <v>music</v>
      </c>
      <c r="T794" t="str">
        <f t="shared" si="60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6">
        <f t="shared" si="61"/>
        <v>88.325937499999995</v>
      </c>
      <c r="N795" t="b">
        <v>1</v>
      </c>
      <c r="O795" t="s">
        <v>8276</v>
      </c>
      <c r="P795" s="8">
        <f t="shared" si="62"/>
        <v>1.0277927272727272</v>
      </c>
      <c r="Q795" s="12">
        <f t="shared" si="63"/>
        <v>41442.741249999999</v>
      </c>
      <c r="R795" s="12">
        <f>(((I795/60)/60)/24)+DATE(1970,1,1)</f>
        <v>41458.207638888889</v>
      </c>
      <c r="S795" t="str">
        <f t="shared" si="64"/>
        <v>music</v>
      </c>
      <c r="T795" t="str">
        <f t="shared" si="60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6">
        <f t="shared" si="61"/>
        <v>158.96226415094338</v>
      </c>
      <c r="N796" t="b">
        <v>1</v>
      </c>
      <c r="O796" t="s">
        <v>8276</v>
      </c>
      <c r="P796" s="8">
        <f t="shared" si="62"/>
        <v>1.0531250000000001</v>
      </c>
      <c r="Q796" s="12">
        <f t="shared" si="63"/>
        <v>40736.115011574075</v>
      </c>
      <c r="R796" s="12">
        <f>(((I796/60)/60)/24)+DATE(1970,1,1)</f>
        <v>40791.712500000001</v>
      </c>
      <c r="S796" t="str">
        <f t="shared" si="64"/>
        <v>music</v>
      </c>
      <c r="T796" t="str">
        <f t="shared" si="60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6">
        <f t="shared" si="61"/>
        <v>85.054347826086953</v>
      </c>
      <c r="N797" t="b">
        <v>1</v>
      </c>
      <c r="O797" t="s">
        <v>8276</v>
      </c>
      <c r="P797" s="8">
        <f t="shared" si="62"/>
        <v>1.1178571428571429</v>
      </c>
      <c r="Q797" s="12">
        <f t="shared" si="63"/>
        <v>40963.613032407404</v>
      </c>
      <c r="R797" s="12">
        <f>(((I797/60)/60)/24)+DATE(1970,1,1)</f>
        <v>41006.207638888889</v>
      </c>
      <c r="S797" t="str">
        <f t="shared" si="64"/>
        <v>music</v>
      </c>
      <c r="T797" t="str">
        <f t="shared" si="60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6">
        <f t="shared" si="61"/>
        <v>112.61111111111111</v>
      </c>
      <c r="N798" t="b">
        <v>1</v>
      </c>
      <c r="O798" t="s">
        <v>8276</v>
      </c>
      <c r="P798" s="8">
        <f t="shared" si="62"/>
        <v>1.0135000000000001</v>
      </c>
      <c r="Q798" s="12">
        <f t="shared" si="63"/>
        <v>41502.882928240739</v>
      </c>
      <c r="R798" s="12">
        <f>(((I798/60)/60)/24)+DATE(1970,1,1)</f>
        <v>41532.881944444445</v>
      </c>
      <c r="S798" t="str">
        <f t="shared" si="64"/>
        <v>music</v>
      </c>
      <c r="T798" t="str">
        <f t="shared" si="60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6">
        <f t="shared" si="61"/>
        <v>45.436619718309856</v>
      </c>
      <c r="N799" t="b">
        <v>1</v>
      </c>
      <c r="O799" t="s">
        <v>8276</v>
      </c>
      <c r="P799" s="8">
        <f t="shared" si="62"/>
        <v>1.0753333333333333</v>
      </c>
      <c r="Q799" s="12">
        <f t="shared" si="63"/>
        <v>40996.994074074071</v>
      </c>
      <c r="R799" s="12">
        <f>(((I799/60)/60)/24)+DATE(1970,1,1)</f>
        <v>41028.166666666664</v>
      </c>
      <c r="S799" t="str">
        <f t="shared" si="64"/>
        <v>music</v>
      </c>
      <c r="T799" t="str">
        <f t="shared" si="60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6">
        <f t="shared" si="61"/>
        <v>46.218390804597703</v>
      </c>
      <c r="N800" t="b">
        <v>1</v>
      </c>
      <c r="O800" t="s">
        <v>8276</v>
      </c>
      <c r="P800" s="8">
        <f t="shared" si="62"/>
        <v>1.1488571428571428</v>
      </c>
      <c r="Q800" s="12">
        <f t="shared" si="63"/>
        <v>41882.590127314819</v>
      </c>
      <c r="R800" s="12">
        <f>(((I800/60)/60)/24)+DATE(1970,1,1)</f>
        <v>41912.590127314819</v>
      </c>
      <c r="S800" t="str">
        <f t="shared" si="64"/>
        <v>music</v>
      </c>
      <c r="T800" t="str">
        <f t="shared" si="60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6">
        <f t="shared" si="61"/>
        <v>178.60714285714286</v>
      </c>
      <c r="N801" t="b">
        <v>1</v>
      </c>
      <c r="O801" t="s">
        <v>8276</v>
      </c>
      <c r="P801" s="8">
        <f t="shared" si="62"/>
        <v>1.0002</v>
      </c>
      <c r="Q801" s="12">
        <f t="shared" si="63"/>
        <v>40996.667199074072</v>
      </c>
      <c r="R801" s="12">
        <f>(((I801/60)/60)/24)+DATE(1970,1,1)</f>
        <v>41026.667199074072</v>
      </c>
      <c r="S801" t="str">
        <f t="shared" si="64"/>
        <v>music</v>
      </c>
      <c r="T801" t="str">
        <f t="shared" si="60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6">
        <f t="shared" si="61"/>
        <v>40.75</v>
      </c>
      <c r="N802" t="b">
        <v>1</v>
      </c>
      <c r="O802" t="s">
        <v>8276</v>
      </c>
      <c r="P802" s="8">
        <f t="shared" si="62"/>
        <v>1.5213333333333334</v>
      </c>
      <c r="Q802" s="12">
        <f t="shared" si="63"/>
        <v>41863.433495370373</v>
      </c>
      <c r="R802" s="12">
        <f>(((I802/60)/60)/24)+DATE(1970,1,1)</f>
        <v>41893.433495370373</v>
      </c>
      <c r="S802" t="str">
        <f t="shared" si="64"/>
        <v>music</v>
      </c>
      <c r="T802" t="str">
        <f t="shared" si="60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6">
        <f t="shared" si="61"/>
        <v>43.733921568627444</v>
      </c>
      <c r="N803" t="b">
        <v>1</v>
      </c>
      <c r="O803" t="s">
        <v>8276</v>
      </c>
      <c r="P803" s="8">
        <f t="shared" si="62"/>
        <v>1.1152149999999998</v>
      </c>
      <c r="Q803" s="12">
        <f t="shared" si="63"/>
        <v>40695.795370370368</v>
      </c>
      <c r="R803" s="12">
        <f>(((I803/60)/60)/24)+DATE(1970,1,1)</f>
        <v>40725.795370370368</v>
      </c>
      <c r="S803" t="str">
        <f t="shared" si="64"/>
        <v>music</v>
      </c>
      <c r="T803" t="str">
        <f t="shared" si="60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6">
        <f t="shared" si="61"/>
        <v>81.066666666666663</v>
      </c>
      <c r="N804" t="b">
        <v>1</v>
      </c>
      <c r="O804" t="s">
        <v>8276</v>
      </c>
      <c r="P804" s="8">
        <f t="shared" si="62"/>
        <v>1.0133333333333334</v>
      </c>
      <c r="Q804" s="12">
        <f t="shared" si="63"/>
        <v>41123.022268518522</v>
      </c>
      <c r="R804" s="12">
        <f>(((I804/60)/60)/24)+DATE(1970,1,1)</f>
        <v>41169.170138888891</v>
      </c>
      <c r="S804" t="str">
        <f t="shared" si="64"/>
        <v>music</v>
      </c>
      <c r="T804" t="str">
        <f t="shared" si="60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6">
        <f t="shared" si="61"/>
        <v>74.60526315789474</v>
      </c>
      <c r="N805" t="b">
        <v>1</v>
      </c>
      <c r="O805" t="s">
        <v>8276</v>
      </c>
      <c r="P805" s="8">
        <f t="shared" si="62"/>
        <v>1.232608695652174</v>
      </c>
      <c r="Q805" s="12">
        <f t="shared" si="63"/>
        <v>40665.949976851851</v>
      </c>
      <c r="R805" s="12">
        <f>(((I805/60)/60)/24)+DATE(1970,1,1)</f>
        <v>40692.041666666664</v>
      </c>
      <c r="S805" t="str">
        <f t="shared" si="64"/>
        <v>music</v>
      </c>
      <c r="T805" t="str">
        <f t="shared" si="60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6">
        <f t="shared" si="61"/>
        <v>305.55555555555554</v>
      </c>
      <c r="N806" t="b">
        <v>1</v>
      </c>
      <c r="O806" t="s">
        <v>8276</v>
      </c>
      <c r="P806" s="8">
        <f t="shared" si="62"/>
        <v>1</v>
      </c>
      <c r="Q806" s="12">
        <f t="shared" si="63"/>
        <v>40730.105625000004</v>
      </c>
      <c r="R806" s="12">
        <f>(((I806/60)/60)/24)+DATE(1970,1,1)</f>
        <v>40747.165972222225</v>
      </c>
      <c r="S806" t="str">
        <f t="shared" si="64"/>
        <v>music</v>
      </c>
      <c r="T806" t="str">
        <f t="shared" si="60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6">
        <f t="shared" si="61"/>
        <v>58.333333333333336</v>
      </c>
      <c r="N807" t="b">
        <v>1</v>
      </c>
      <c r="O807" t="s">
        <v>8276</v>
      </c>
      <c r="P807" s="8">
        <f t="shared" si="62"/>
        <v>1.05</v>
      </c>
      <c r="Q807" s="12">
        <f t="shared" si="63"/>
        <v>40690.823055555556</v>
      </c>
      <c r="R807" s="12">
        <f>(((I807/60)/60)/24)+DATE(1970,1,1)</f>
        <v>40740.958333333336</v>
      </c>
      <c r="S807" t="str">
        <f t="shared" si="64"/>
        <v>music</v>
      </c>
      <c r="T807" t="str">
        <f t="shared" si="60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6">
        <f t="shared" si="61"/>
        <v>117.67605633802818</v>
      </c>
      <c r="N808" t="b">
        <v>1</v>
      </c>
      <c r="O808" t="s">
        <v>8276</v>
      </c>
      <c r="P808" s="8">
        <f t="shared" si="62"/>
        <v>1.0443750000000001</v>
      </c>
      <c r="Q808" s="12">
        <f t="shared" si="63"/>
        <v>40763.691423611112</v>
      </c>
      <c r="R808" s="12">
        <f>(((I808/60)/60)/24)+DATE(1970,1,1)</f>
        <v>40793.691423611112</v>
      </c>
      <c r="S808" t="str">
        <f t="shared" si="64"/>
        <v>music</v>
      </c>
      <c r="T808" t="str">
        <f t="shared" si="60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6">
        <f t="shared" si="61"/>
        <v>73.771929824561397</v>
      </c>
      <c r="N809" t="b">
        <v>1</v>
      </c>
      <c r="O809" t="s">
        <v>8276</v>
      </c>
      <c r="P809" s="8">
        <f t="shared" si="62"/>
        <v>1.05125</v>
      </c>
      <c r="Q809" s="12">
        <f t="shared" si="63"/>
        <v>42759.628599537042</v>
      </c>
      <c r="R809" s="12">
        <f>(((I809/60)/60)/24)+DATE(1970,1,1)</f>
        <v>42795.083333333328</v>
      </c>
      <c r="S809" t="str">
        <f t="shared" si="64"/>
        <v>music</v>
      </c>
      <c r="T809" t="str">
        <f t="shared" si="60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6">
        <f t="shared" si="61"/>
        <v>104.65116279069767</v>
      </c>
      <c r="N810" t="b">
        <v>1</v>
      </c>
      <c r="O810" t="s">
        <v>8276</v>
      </c>
      <c r="P810" s="8">
        <f t="shared" si="62"/>
        <v>1</v>
      </c>
      <c r="Q810" s="12">
        <f t="shared" si="63"/>
        <v>41962.100532407407</v>
      </c>
      <c r="R810" s="12">
        <f>(((I810/60)/60)/24)+DATE(1970,1,1)</f>
        <v>41995.207638888889</v>
      </c>
      <c r="S810" t="str">
        <f t="shared" si="64"/>
        <v>music</v>
      </c>
      <c r="T810" t="str">
        <f t="shared" si="60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6">
        <f t="shared" si="61"/>
        <v>79.82692307692308</v>
      </c>
      <c r="N811" t="b">
        <v>1</v>
      </c>
      <c r="O811" t="s">
        <v>8276</v>
      </c>
      <c r="P811" s="8">
        <f t="shared" si="62"/>
        <v>1.03775</v>
      </c>
      <c r="Q811" s="12">
        <f t="shared" si="63"/>
        <v>41628.833680555559</v>
      </c>
      <c r="R811" s="12">
        <f>(((I811/60)/60)/24)+DATE(1970,1,1)</f>
        <v>41658.833680555559</v>
      </c>
      <c r="S811" t="str">
        <f t="shared" si="64"/>
        <v>music</v>
      </c>
      <c r="T811" t="str">
        <f t="shared" si="60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6">
        <f t="shared" si="61"/>
        <v>58.333333333333336</v>
      </c>
      <c r="N812" t="b">
        <v>1</v>
      </c>
      <c r="O812" t="s">
        <v>8276</v>
      </c>
      <c r="P812" s="8">
        <f t="shared" si="62"/>
        <v>1.05</v>
      </c>
      <c r="Q812" s="12">
        <f t="shared" si="63"/>
        <v>41123.056273148148</v>
      </c>
      <c r="R812" s="12">
        <f>(((I812/60)/60)/24)+DATE(1970,1,1)</f>
        <v>41153.056273148148</v>
      </c>
      <c r="S812" t="str">
        <f t="shared" si="64"/>
        <v>music</v>
      </c>
      <c r="T812" t="str">
        <f t="shared" si="60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6">
        <f t="shared" si="61"/>
        <v>86.666666666666671</v>
      </c>
      <c r="N813" t="b">
        <v>1</v>
      </c>
      <c r="O813" t="s">
        <v>8276</v>
      </c>
      <c r="P813" s="8">
        <f t="shared" si="62"/>
        <v>1.04</v>
      </c>
      <c r="Q813" s="12">
        <f t="shared" si="63"/>
        <v>41443.643541666665</v>
      </c>
      <c r="R813" s="12">
        <f>(((I813/60)/60)/24)+DATE(1970,1,1)</f>
        <v>41465.702777777777</v>
      </c>
      <c r="S813" t="str">
        <f t="shared" si="64"/>
        <v>music</v>
      </c>
      <c r="T813" t="str">
        <f t="shared" si="60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6">
        <f t="shared" si="61"/>
        <v>27.606060606060606</v>
      </c>
      <c r="N814" t="b">
        <v>1</v>
      </c>
      <c r="O814" t="s">
        <v>8276</v>
      </c>
      <c r="P814" s="8">
        <f t="shared" si="62"/>
        <v>1.5183333333333333</v>
      </c>
      <c r="Q814" s="12">
        <f t="shared" si="63"/>
        <v>41282.017962962964</v>
      </c>
      <c r="R814" s="12">
        <f>(((I814/60)/60)/24)+DATE(1970,1,1)</f>
        <v>41334.581944444442</v>
      </c>
      <c r="S814" t="str">
        <f t="shared" si="64"/>
        <v>music</v>
      </c>
      <c r="T814" t="str">
        <f t="shared" si="60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6">
        <f t="shared" si="61"/>
        <v>24.999375000000001</v>
      </c>
      <c r="N815" t="b">
        <v>1</v>
      </c>
      <c r="O815" t="s">
        <v>8276</v>
      </c>
      <c r="P815" s="8">
        <f t="shared" si="62"/>
        <v>1.59996</v>
      </c>
      <c r="Q815" s="12">
        <f t="shared" si="63"/>
        <v>41080.960243055553</v>
      </c>
      <c r="R815" s="12">
        <f>(((I815/60)/60)/24)+DATE(1970,1,1)</f>
        <v>41110.960243055553</v>
      </c>
      <c r="S815" t="str">
        <f t="shared" si="64"/>
        <v>music</v>
      </c>
      <c r="T815" t="str">
        <f t="shared" si="60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6">
        <f t="shared" si="61"/>
        <v>45.464285714285715</v>
      </c>
      <c r="N816" t="b">
        <v>1</v>
      </c>
      <c r="O816" t="s">
        <v>8276</v>
      </c>
      <c r="P816" s="8">
        <f t="shared" si="62"/>
        <v>1.2729999999999999</v>
      </c>
      <c r="Q816" s="12">
        <f t="shared" si="63"/>
        <v>40679.743067129632</v>
      </c>
      <c r="R816" s="12">
        <f>(((I816/60)/60)/24)+DATE(1970,1,1)</f>
        <v>40694.75277777778</v>
      </c>
      <c r="S816" t="str">
        <f t="shared" si="64"/>
        <v>music</v>
      </c>
      <c r="T816" t="str">
        <f t="shared" si="60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6">
        <f t="shared" si="61"/>
        <v>99.534883720930239</v>
      </c>
      <c r="N817" t="b">
        <v>1</v>
      </c>
      <c r="O817" t="s">
        <v>8276</v>
      </c>
      <c r="P817" s="8">
        <f t="shared" si="62"/>
        <v>1.07</v>
      </c>
      <c r="Q817" s="12">
        <f t="shared" si="63"/>
        <v>41914.917858796296</v>
      </c>
      <c r="R817" s="12">
        <f>(((I817/60)/60)/24)+DATE(1970,1,1)</f>
        <v>41944.917858796296</v>
      </c>
      <c r="S817" t="str">
        <f t="shared" si="64"/>
        <v>music</v>
      </c>
      <c r="T817" t="str">
        <f t="shared" si="60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6">
        <f t="shared" si="61"/>
        <v>39.31</v>
      </c>
      <c r="N818" t="b">
        <v>1</v>
      </c>
      <c r="O818" t="s">
        <v>8276</v>
      </c>
      <c r="P818" s="8">
        <f t="shared" si="62"/>
        <v>1.1512214285714286</v>
      </c>
      <c r="Q818" s="12">
        <f t="shared" si="63"/>
        <v>41341.870868055557</v>
      </c>
      <c r="R818" s="12">
        <f>(((I818/60)/60)/24)+DATE(1970,1,1)</f>
        <v>41373.270833333336</v>
      </c>
      <c r="S818" t="str">
        <f t="shared" si="64"/>
        <v>music</v>
      </c>
      <c r="T818" t="str">
        <f t="shared" si="60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6">
        <f t="shared" si="61"/>
        <v>89.419999999999987</v>
      </c>
      <c r="N819" t="b">
        <v>1</v>
      </c>
      <c r="O819" t="s">
        <v>8276</v>
      </c>
      <c r="P819" s="8">
        <f t="shared" si="62"/>
        <v>1.3711066666666665</v>
      </c>
      <c r="Q819" s="12">
        <f t="shared" si="63"/>
        <v>40925.599664351852</v>
      </c>
      <c r="R819" s="12">
        <f>(((I819/60)/60)/24)+DATE(1970,1,1)</f>
        <v>40979.207638888889</v>
      </c>
      <c r="S819" t="str">
        <f t="shared" si="64"/>
        <v>music</v>
      </c>
      <c r="T819" t="str">
        <f t="shared" si="60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6">
        <f t="shared" si="61"/>
        <v>28.684210526315791</v>
      </c>
      <c r="N820" t="b">
        <v>1</v>
      </c>
      <c r="O820" t="s">
        <v>8276</v>
      </c>
      <c r="P820" s="8">
        <f t="shared" si="62"/>
        <v>1.5571428571428572</v>
      </c>
      <c r="Q820" s="12">
        <f t="shared" si="63"/>
        <v>41120.882881944446</v>
      </c>
      <c r="R820" s="12">
        <f>(((I820/60)/60)/24)+DATE(1970,1,1)</f>
        <v>41128.709027777775</v>
      </c>
      <c r="S820" t="str">
        <f t="shared" si="64"/>
        <v>music</v>
      </c>
      <c r="T820" t="str">
        <f t="shared" si="60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6">
        <f t="shared" si="61"/>
        <v>31.071428571428573</v>
      </c>
      <c r="N821" t="b">
        <v>1</v>
      </c>
      <c r="O821" t="s">
        <v>8276</v>
      </c>
      <c r="P821" s="8">
        <f t="shared" si="62"/>
        <v>1.0874999999999999</v>
      </c>
      <c r="Q821" s="12">
        <f t="shared" si="63"/>
        <v>41619.998310185183</v>
      </c>
      <c r="R821" s="12">
        <f>(((I821/60)/60)/24)+DATE(1970,1,1)</f>
        <v>41629.197222222225</v>
      </c>
      <c r="S821" t="str">
        <f t="shared" si="64"/>
        <v>music</v>
      </c>
      <c r="T821" t="str">
        <f t="shared" si="60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6">
        <f t="shared" si="61"/>
        <v>70.55263157894737</v>
      </c>
      <c r="N822" t="b">
        <v>1</v>
      </c>
      <c r="O822" t="s">
        <v>8276</v>
      </c>
      <c r="P822" s="8">
        <f t="shared" si="62"/>
        <v>1.3405</v>
      </c>
      <c r="Q822" s="12">
        <f t="shared" si="63"/>
        <v>41768.841921296298</v>
      </c>
      <c r="R822" s="12">
        <f>(((I822/60)/60)/24)+DATE(1970,1,1)</f>
        <v>41799.208333333336</v>
      </c>
      <c r="S822" t="str">
        <f t="shared" si="64"/>
        <v>music</v>
      </c>
      <c r="T822" t="str">
        <f t="shared" si="60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6">
        <f t="shared" si="61"/>
        <v>224.12820512820514</v>
      </c>
      <c r="N823" t="b">
        <v>1</v>
      </c>
      <c r="O823" t="s">
        <v>8276</v>
      </c>
      <c r="P823" s="8">
        <f t="shared" si="62"/>
        <v>1</v>
      </c>
      <c r="Q823" s="12">
        <f t="shared" si="63"/>
        <v>42093.922048611115</v>
      </c>
      <c r="R823" s="12">
        <f>(((I823/60)/60)/24)+DATE(1970,1,1)</f>
        <v>42128.167361111111</v>
      </c>
      <c r="S823" t="str">
        <f t="shared" si="64"/>
        <v>music</v>
      </c>
      <c r="T823" t="str">
        <f t="shared" si="60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6">
        <f t="shared" si="61"/>
        <v>51.811594202898547</v>
      </c>
      <c r="N824" t="b">
        <v>1</v>
      </c>
      <c r="O824" t="s">
        <v>8276</v>
      </c>
      <c r="P824" s="8">
        <f t="shared" si="62"/>
        <v>1.1916666666666667</v>
      </c>
      <c r="Q824" s="12">
        <f t="shared" si="63"/>
        <v>41157.947337962964</v>
      </c>
      <c r="R824" s="12">
        <f>(((I824/60)/60)/24)+DATE(1970,1,1)</f>
        <v>41187.947337962964</v>
      </c>
      <c r="S824" t="str">
        <f t="shared" si="64"/>
        <v>music</v>
      </c>
      <c r="T824" t="str">
        <f t="shared" si="60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6">
        <f t="shared" si="61"/>
        <v>43.515151515151516</v>
      </c>
      <c r="N825" t="b">
        <v>1</v>
      </c>
      <c r="O825" t="s">
        <v>8276</v>
      </c>
      <c r="P825" s="8">
        <f t="shared" si="62"/>
        <v>1.7949999999999999</v>
      </c>
      <c r="Q825" s="12">
        <f t="shared" si="63"/>
        <v>42055.972824074073</v>
      </c>
      <c r="R825" s="12">
        <f>(((I825/60)/60)/24)+DATE(1970,1,1)</f>
        <v>42085.931157407409</v>
      </c>
      <c r="S825" t="str">
        <f t="shared" si="64"/>
        <v>music</v>
      </c>
      <c r="T825" t="str">
        <f t="shared" si="60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6">
        <f t="shared" si="61"/>
        <v>39.816666666666663</v>
      </c>
      <c r="N826" t="b">
        <v>1</v>
      </c>
      <c r="O826" t="s">
        <v>8276</v>
      </c>
      <c r="P826" s="8">
        <f t="shared" si="62"/>
        <v>1.3438124999999999</v>
      </c>
      <c r="Q826" s="12">
        <f t="shared" si="63"/>
        <v>40250.242106481484</v>
      </c>
      <c r="R826" s="12">
        <f>(((I826/60)/60)/24)+DATE(1970,1,1)</f>
        <v>40286.290972222225</v>
      </c>
      <c r="S826" t="str">
        <f t="shared" si="64"/>
        <v>music</v>
      </c>
      <c r="T826" t="str">
        <f t="shared" si="60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6">
        <f t="shared" si="61"/>
        <v>126.8080808080808</v>
      </c>
      <c r="N827" t="b">
        <v>1</v>
      </c>
      <c r="O827" t="s">
        <v>8276</v>
      </c>
      <c r="P827" s="8">
        <f t="shared" si="62"/>
        <v>1.0043200000000001</v>
      </c>
      <c r="Q827" s="12">
        <f t="shared" si="63"/>
        <v>41186.306527777779</v>
      </c>
      <c r="R827" s="12">
        <f>(((I827/60)/60)/24)+DATE(1970,1,1)</f>
        <v>41211.306527777779</v>
      </c>
      <c r="S827" t="str">
        <f t="shared" si="64"/>
        <v>music</v>
      </c>
      <c r="T827" t="str">
        <f t="shared" si="60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6">
        <f t="shared" si="61"/>
        <v>113.87755102040816</v>
      </c>
      <c r="N828" t="b">
        <v>1</v>
      </c>
      <c r="O828" t="s">
        <v>8276</v>
      </c>
      <c r="P828" s="8">
        <f t="shared" si="62"/>
        <v>1.0145454545454546</v>
      </c>
      <c r="Q828" s="12">
        <f t="shared" si="63"/>
        <v>40973.038541666669</v>
      </c>
      <c r="R828" s="12">
        <f>(((I828/60)/60)/24)+DATE(1970,1,1)</f>
        <v>40993.996874999997</v>
      </c>
      <c r="S828" t="str">
        <f t="shared" si="64"/>
        <v>music</v>
      </c>
      <c r="T828" t="str">
        <f t="shared" si="60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6">
        <f t="shared" si="61"/>
        <v>28.181818181818183</v>
      </c>
      <c r="N829" t="b">
        <v>1</v>
      </c>
      <c r="O829" t="s">
        <v>8276</v>
      </c>
      <c r="P829" s="8">
        <f t="shared" si="62"/>
        <v>1.0333333333333334</v>
      </c>
      <c r="Q829" s="12">
        <f t="shared" si="63"/>
        <v>40927.473460648151</v>
      </c>
      <c r="R829" s="12">
        <f>(((I829/60)/60)/24)+DATE(1970,1,1)</f>
        <v>40953.825694444444</v>
      </c>
      <c r="S829" t="str">
        <f t="shared" si="64"/>
        <v>music</v>
      </c>
      <c r="T829" t="str">
        <f t="shared" si="60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6">
        <f t="shared" si="61"/>
        <v>36.60526315789474</v>
      </c>
      <c r="N830" t="b">
        <v>1</v>
      </c>
      <c r="O830" t="s">
        <v>8276</v>
      </c>
      <c r="P830" s="8">
        <f t="shared" si="62"/>
        <v>1.07</v>
      </c>
      <c r="Q830" s="12">
        <f t="shared" si="63"/>
        <v>41073.050717592596</v>
      </c>
      <c r="R830" s="12">
        <f>(((I830/60)/60)/24)+DATE(1970,1,1)</f>
        <v>41085.683333333334</v>
      </c>
      <c r="S830" t="str">
        <f t="shared" si="64"/>
        <v>music</v>
      </c>
      <c r="T830" t="str">
        <f t="shared" si="60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6">
        <f t="shared" si="61"/>
        <v>32.5</v>
      </c>
      <c r="N831" t="b">
        <v>1</v>
      </c>
      <c r="O831" t="s">
        <v>8276</v>
      </c>
      <c r="P831" s="8">
        <f t="shared" si="62"/>
        <v>1.04</v>
      </c>
      <c r="Q831" s="12">
        <f t="shared" si="63"/>
        <v>42504.801388888889</v>
      </c>
      <c r="R831" s="12">
        <f>(((I831/60)/60)/24)+DATE(1970,1,1)</f>
        <v>42564.801388888889</v>
      </c>
      <c r="S831" t="str">
        <f t="shared" si="64"/>
        <v>music</v>
      </c>
      <c r="T831" t="str">
        <f t="shared" si="60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6">
        <f t="shared" si="61"/>
        <v>60.65625</v>
      </c>
      <c r="N832" t="b">
        <v>1</v>
      </c>
      <c r="O832" t="s">
        <v>8276</v>
      </c>
      <c r="P832" s="8">
        <f t="shared" si="62"/>
        <v>1.0783333333333334</v>
      </c>
      <c r="Q832" s="12">
        <f t="shared" si="63"/>
        <v>41325.525752314818</v>
      </c>
      <c r="R832" s="12">
        <f>(((I832/60)/60)/24)+DATE(1970,1,1)</f>
        <v>41355.484085648146</v>
      </c>
      <c r="S832" t="str">
        <f t="shared" si="64"/>
        <v>music</v>
      </c>
      <c r="T832" t="str">
        <f t="shared" si="60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6">
        <f t="shared" si="61"/>
        <v>175</v>
      </c>
      <c r="N833" t="b">
        <v>1</v>
      </c>
      <c r="O833" t="s">
        <v>8276</v>
      </c>
      <c r="P833" s="8">
        <f t="shared" si="62"/>
        <v>2.3333333333333335</v>
      </c>
      <c r="Q833" s="12">
        <f t="shared" si="63"/>
        <v>40996.646921296298</v>
      </c>
      <c r="R833" s="12">
        <f>(((I833/60)/60)/24)+DATE(1970,1,1)</f>
        <v>41026.646921296298</v>
      </c>
      <c r="S833" t="str">
        <f t="shared" si="64"/>
        <v>music</v>
      </c>
      <c r="T833" t="str">
        <f t="shared" si="60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6">
        <f t="shared" si="61"/>
        <v>97.993896103896105</v>
      </c>
      <c r="N834" t="b">
        <v>1</v>
      </c>
      <c r="O834" t="s">
        <v>8276</v>
      </c>
      <c r="P834" s="8">
        <f t="shared" si="62"/>
        <v>1.0060706666666666</v>
      </c>
      <c r="Q834" s="12">
        <f t="shared" si="63"/>
        <v>40869.675173611111</v>
      </c>
      <c r="R834" s="12">
        <f>(((I834/60)/60)/24)+DATE(1970,1,1)</f>
        <v>40929.342361111114</v>
      </c>
      <c r="S834" t="str">
        <f t="shared" si="64"/>
        <v>music</v>
      </c>
      <c r="T834" t="str">
        <f t="shared" ref="T834:T897" si="65">RIGHT(O834,LEN(O834)-FIND("/",O834,1))</f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6">
        <f t="shared" ref="M835:M898" si="66">IFERROR(E835/L835,"")</f>
        <v>148.78048780487805</v>
      </c>
      <c r="N835" t="b">
        <v>1</v>
      </c>
      <c r="O835" t="s">
        <v>8276</v>
      </c>
      <c r="P835" s="8">
        <f t="shared" ref="P835:P898" si="67">E835/D835</f>
        <v>1.0166666666666666</v>
      </c>
      <c r="Q835" s="12">
        <f t="shared" ref="Q835:Q898" si="68">(((J835/60)/60)/24)+DATE(1970,1,1)</f>
        <v>41718.878182870372</v>
      </c>
      <c r="R835" s="12">
        <f>(((I835/60)/60)/24)+DATE(1970,1,1)</f>
        <v>41748.878182870372</v>
      </c>
      <c r="S835" t="str">
        <f t="shared" ref="S835:S898" si="69">LEFT(O835,FIND("/",O835,1)-1)</f>
        <v>music</v>
      </c>
      <c r="T835" t="str">
        <f t="shared" si="65"/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6">
        <f t="shared" si="66"/>
        <v>96.08</v>
      </c>
      <c r="N836" t="b">
        <v>1</v>
      </c>
      <c r="O836" t="s">
        <v>8276</v>
      </c>
      <c r="P836" s="8">
        <f t="shared" si="67"/>
        <v>1.3101818181818181</v>
      </c>
      <c r="Q836" s="12">
        <f t="shared" si="68"/>
        <v>41422.822824074072</v>
      </c>
      <c r="R836" s="12">
        <f>(((I836/60)/60)/24)+DATE(1970,1,1)</f>
        <v>41456.165972222225</v>
      </c>
      <c r="S836" t="str">
        <f t="shared" si="69"/>
        <v>music</v>
      </c>
      <c r="T836" t="str">
        <f t="shared" si="65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6">
        <f t="shared" si="66"/>
        <v>58.625</v>
      </c>
      <c r="N837" t="b">
        <v>1</v>
      </c>
      <c r="O837" t="s">
        <v>8276</v>
      </c>
      <c r="P837" s="8">
        <f t="shared" si="67"/>
        <v>1.1725000000000001</v>
      </c>
      <c r="Q837" s="12">
        <f t="shared" si="68"/>
        <v>41005.45784722222</v>
      </c>
      <c r="R837" s="12">
        <f>(((I837/60)/60)/24)+DATE(1970,1,1)</f>
        <v>41048.125</v>
      </c>
      <c r="S837" t="str">
        <f t="shared" si="69"/>
        <v>music</v>
      </c>
      <c r="T837" t="str">
        <f t="shared" si="65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6">
        <f t="shared" si="66"/>
        <v>109.70695652173914</v>
      </c>
      <c r="N838" t="b">
        <v>1</v>
      </c>
      <c r="O838" t="s">
        <v>8276</v>
      </c>
      <c r="P838" s="8">
        <f t="shared" si="67"/>
        <v>1.009304</v>
      </c>
      <c r="Q838" s="12">
        <f t="shared" si="68"/>
        <v>41524.056921296295</v>
      </c>
      <c r="R838" s="12">
        <f>(((I838/60)/60)/24)+DATE(1970,1,1)</f>
        <v>41554.056921296295</v>
      </c>
      <c r="S838" t="str">
        <f t="shared" si="69"/>
        <v>music</v>
      </c>
      <c r="T838" t="str">
        <f t="shared" si="65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6">
        <f t="shared" si="66"/>
        <v>49.112903225806448</v>
      </c>
      <c r="N839" t="b">
        <v>1</v>
      </c>
      <c r="O839" t="s">
        <v>8276</v>
      </c>
      <c r="P839" s="8">
        <f t="shared" si="67"/>
        <v>1.218</v>
      </c>
      <c r="Q839" s="12">
        <f t="shared" si="68"/>
        <v>41730.998402777775</v>
      </c>
      <c r="R839" s="12">
        <f>(((I839/60)/60)/24)+DATE(1970,1,1)</f>
        <v>41760.998402777775</v>
      </c>
      <c r="S839" t="str">
        <f t="shared" si="69"/>
        <v>music</v>
      </c>
      <c r="T839" t="str">
        <f t="shared" si="65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6">
        <f t="shared" si="66"/>
        <v>47.672131147540981</v>
      </c>
      <c r="N840" t="b">
        <v>1</v>
      </c>
      <c r="O840" t="s">
        <v>8276</v>
      </c>
      <c r="P840" s="8">
        <f t="shared" si="67"/>
        <v>1.454</v>
      </c>
      <c r="Q840" s="12">
        <f t="shared" si="68"/>
        <v>40895.897974537038</v>
      </c>
      <c r="R840" s="12">
        <f>(((I840/60)/60)/24)+DATE(1970,1,1)</f>
        <v>40925.897974537038</v>
      </c>
      <c r="S840" t="str">
        <f t="shared" si="69"/>
        <v>music</v>
      </c>
      <c r="T840" t="str">
        <f t="shared" si="65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6">
        <f t="shared" si="66"/>
        <v>60.737812499999997</v>
      </c>
      <c r="N841" t="b">
        <v>1</v>
      </c>
      <c r="O841" t="s">
        <v>8276</v>
      </c>
      <c r="P841" s="8">
        <f t="shared" si="67"/>
        <v>1.166166</v>
      </c>
      <c r="Q841" s="12">
        <f t="shared" si="68"/>
        <v>41144.763379629629</v>
      </c>
      <c r="R841" s="12">
        <f>(((I841/60)/60)/24)+DATE(1970,1,1)</f>
        <v>41174.763379629629</v>
      </c>
      <c r="S841" t="str">
        <f t="shared" si="69"/>
        <v>music</v>
      </c>
      <c r="T841" t="str">
        <f t="shared" si="65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6">
        <f t="shared" si="66"/>
        <v>63.37715789473684</v>
      </c>
      <c r="N842" t="b">
        <v>1</v>
      </c>
      <c r="O842" t="s">
        <v>8277</v>
      </c>
      <c r="P842" s="8">
        <f t="shared" si="67"/>
        <v>1.2041660000000001</v>
      </c>
      <c r="Q842" s="12">
        <f t="shared" si="68"/>
        <v>42607.226701388892</v>
      </c>
      <c r="R842" s="12">
        <f>(((I842/60)/60)/24)+DATE(1970,1,1)</f>
        <v>42637.226701388892</v>
      </c>
      <c r="S842" t="str">
        <f t="shared" si="69"/>
        <v>music</v>
      </c>
      <c r="T842" t="str">
        <f t="shared" si="65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6">
        <f t="shared" si="66"/>
        <v>53.893617021276597</v>
      </c>
      <c r="N843" t="b">
        <v>1</v>
      </c>
      <c r="O843" t="s">
        <v>8277</v>
      </c>
      <c r="P843" s="8">
        <f t="shared" si="67"/>
        <v>1.0132000000000001</v>
      </c>
      <c r="Q843" s="12">
        <f t="shared" si="68"/>
        <v>41923.838692129626</v>
      </c>
      <c r="R843" s="12">
        <f>(((I843/60)/60)/24)+DATE(1970,1,1)</f>
        <v>41953.88035879629</v>
      </c>
      <c r="S843" t="str">
        <f t="shared" si="69"/>
        <v>music</v>
      </c>
      <c r="T843" t="str">
        <f t="shared" si="65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6">
        <f t="shared" si="66"/>
        <v>66.871794871794876</v>
      </c>
      <c r="N844" t="b">
        <v>1</v>
      </c>
      <c r="O844" t="s">
        <v>8277</v>
      </c>
      <c r="P844" s="8">
        <f t="shared" si="67"/>
        <v>1.0431999999999999</v>
      </c>
      <c r="Q844" s="12">
        <f t="shared" si="68"/>
        <v>41526.592395833337</v>
      </c>
      <c r="R844" s="12">
        <f>(((I844/60)/60)/24)+DATE(1970,1,1)</f>
        <v>41561.165972222225</v>
      </c>
      <c r="S844" t="str">
        <f t="shared" si="69"/>
        <v>music</v>
      </c>
      <c r="T844" t="str">
        <f t="shared" si="65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6">
        <f t="shared" si="66"/>
        <v>63.102362204724407</v>
      </c>
      <c r="N845" t="b">
        <v>1</v>
      </c>
      <c r="O845" t="s">
        <v>8277</v>
      </c>
      <c r="P845" s="8">
        <f t="shared" si="67"/>
        <v>2.6713333333333331</v>
      </c>
      <c r="Q845" s="12">
        <f t="shared" si="68"/>
        <v>42695.257870370369</v>
      </c>
      <c r="R845" s="12">
        <f>(((I845/60)/60)/24)+DATE(1970,1,1)</f>
        <v>42712.333333333328</v>
      </c>
      <c r="S845" t="str">
        <f t="shared" si="69"/>
        <v>music</v>
      </c>
      <c r="T845" t="str">
        <f t="shared" si="65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6">
        <f t="shared" si="66"/>
        <v>36.628930817610062</v>
      </c>
      <c r="N846" t="b">
        <v>1</v>
      </c>
      <c r="O846" t="s">
        <v>8277</v>
      </c>
      <c r="P846" s="8">
        <f t="shared" si="67"/>
        <v>1.9413333333333334</v>
      </c>
      <c r="Q846" s="12">
        <f t="shared" si="68"/>
        <v>41905.684629629628</v>
      </c>
      <c r="R846" s="12">
        <f>(((I846/60)/60)/24)+DATE(1970,1,1)</f>
        <v>41944.207638888889</v>
      </c>
      <c r="S846" t="str">
        <f t="shared" si="69"/>
        <v>music</v>
      </c>
      <c r="T846" t="str">
        <f t="shared" si="65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6">
        <f t="shared" si="66"/>
        <v>34.005706214689269</v>
      </c>
      <c r="N847" t="b">
        <v>1</v>
      </c>
      <c r="O847" t="s">
        <v>8277</v>
      </c>
      <c r="P847" s="8">
        <f t="shared" si="67"/>
        <v>1.203802</v>
      </c>
      <c r="Q847" s="12">
        <f t="shared" si="68"/>
        <v>42578.205972222218</v>
      </c>
      <c r="R847" s="12">
        <f>(((I847/60)/60)/24)+DATE(1970,1,1)</f>
        <v>42618.165972222225</v>
      </c>
      <c r="S847" t="str">
        <f t="shared" si="69"/>
        <v>music</v>
      </c>
      <c r="T847" t="str">
        <f t="shared" si="65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6">
        <f t="shared" si="66"/>
        <v>28.553404255319148</v>
      </c>
      <c r="N848" t="b">
        <v>1</v>
      </c>
      <c r="O848" t="s">
        <v>8277</v>
      </c>
      <c r="P848" s="8">
        <f t="shared" si="67"/>
        <v>1.2200090909090908</v>
      </c>
      <c r="Q848" s="12">
        <f t="shared" si="68"/>
        <v>41694.391840277778</v>
      </c>
      <c r="R848" s="12">
        <f>(((I848/60)/60)/24)+DATE(1970,1,1)</f>
        <v>41708.583333333336</v>
      </c>
      <c r="S848" t="str">
        <f t="shared" si="69"/>
        <v>music</v>
      </c>
      <c r="T848" t="str">
        <f t="shared" si="65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6">
        <f t="shared" si="66"/>
        <v>10</v>
      </c>
      <c r="N849" t="b">
        <v>1</v>
      </c>
      <c r="O849" t="s">
        <v>8277</v>
      </c>
      <c r="P849" s="8">
        <f t="shared" si="67"/>
        <v>1</v>
      </c>
      <c r="Q849" s="12">
        <f t="shared" si="68"/>
        <v>42165.79833333334</v>
      </c>
      <c r="R849" s="12">
        <f>(((I849/60)/60)/24)+DATE(1970,1,1)</f>
        <v>42195.79833333334</v>
      </c>
      <c r="S849" t="str">
        <f t="shared" si="69"/>
        <v>music</v>
      </c>
      <c r="T849" t="str">
        <f t="shared" si="65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6">
        <f t="shared" si="66"/>
        <v>18.75</v>
      </c>
      <c r="N850" t="b">
        <v>1</v>
      </c>
      <c r="O850" t="s">
        <v>8277</v>
      </c>
      <c r="P850" s="8">
        <f t="shared" si="67"/>
        <v>1</v>
      </c>
      <c r="Q850" s="12">
        <f t="shared" si="68"/>
        <v>42078.792048611111</v>
      </c>
      <c r="R850" s="12">
        <f>(((I850/60)/60)/24)+DATE(1970,1,1)</f>
        <v>42108.792048611111</v>
      </c>
      <c r="S850" t="str">
        <f t="shared" si="69"/>
        <v>music</v>
      </c>
      <c r="T850" t="str">
        <f t="shared" si="65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6">
        <f t="shared" si="66"/>
        <v>41.704347826086959</v>
      </c>
      <c r="N851" t="b">
        <v>1</v>
      </c>
      <c r="O851" t="s">
        <v>8277</v>
      </c>
      <c r="P851" s="8">
        <f t="shared" si="67"/>
        <v>1.1990000000000001</v>
      </c>
      <c r="Q851" s="12">
        <f t="shared" si="68"/>
        <v>42051.148888888885</v>
      </c>
      <c r="R851" s="12">
        <f>(((I851/60)/60)/24)+DATE(1970,1,1)</f>
        <v>42079.107222222221</v>
      </c>
      <c r="S851" t="str">
        <f t="shared" si="69"/>
        <v>music</v>
      </c>
      <c r="T851" t="str">
        <f t="shared" si="65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6">
        <f t="shared" si="66"/>
        <v>46.669172932330824</v>
      </c>
      <c r="N852" t="b">
        <v>1</v>
      </c>
      <c r="O852" t="s">
        <v>8277</v>
      </c>
      <c r="P852" s="8">
        <f t="shared" si="67"/>
        <v>1.55175</v>
      </c>
      <c r="Q852" s="12">
        <f t="shared" si="68"/>
        <v>42452.827743055561</v>
      </c>
      <c r="R852" s="12">
        <f>(((I852/60)/60)/24)+DATE(1970,1,1)</f>
        <v>42485.207638888889</v>
      </c>
      <c r="S852" t="str">
        <f t="shared" si="69"/>
        <v>music</v>
      </c>
      <c r="T852" t="str">
        <f t="shared" si="65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6">
        <f t="shared" si="66"/>
        <v>37.271428571428572</v>
      </c>
      <c r="N853" t="b">
        <v>1</v>
      </c>
      <c r="O853" t="s">
        <v>8277</v>
      </c>
      <c r="P853" s="8">
        <f t="shared" si="67"/>
        <v>1.3045</v>
      </c>
      <c r="Q853" s="12">
        <f t="shared" si="68"/>
        <v>42522.880243055552</v>
      </c>
      <c r="R853" s="12">
        <f>(((I853/60)/60)/24)+DATE(1970,1,1)</f>
        <v>42582.822916666672</v>
      </c>
      <c r="S853" t="str">
        <f t="shared" si="69"/>
        <v>music</v>
      </c>
      <c r="T853" t="str">
        <f t="shared" si="65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6">
        <f t="shared" si="66"/>
        <v>59.258064516129032</v>
      </c>
      <c r="N854" t="b">
        <v>1</v>
      </c>
      <c r="O854" t="s">
        <v>8277</v>
      </c>
      <c r="P854" s="8">
        <f t="shared" si="67"/>
        <v>1.0497142857142858</v>
      </c>
      <c r="Q854" s="12">
        <f t="shared" si="68"/>
        <v>42656.805497685185</v>
      </c>
      <c r="R854" s="12">
        <f>(((I854/60)/60)/24)+DATE(1970,1,1)</f>
        <v>42667.875</v>
      </c>
      <c r="S854" t="str">
        <f t="shared" si="69"/>
        <v>music</v>
      </c>
      <c r="T854" t="str">
        <f t="shared" si="65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6">
        <f t="shared" si="66"/>
        <v>30</v>
      </c>
      <c r="N855" t="b">
        <v>1</v>
      </c>
      <c r="O855" t="s">
        <v>8277</v>
      </c>
      <c r="P855" s="8">
        <f t="shared" si="67"/>
        <v>1</v>
      </c>
      <c r="Q855" s="12">
        <f t="shared" si="68"/>
        <v>42021.832280092596</v>
      </c>
      <c r="R855" s="12">
        <f>(((I855/60)/60)/24)+DATE(1970,1,1)</f>
        <v>42051.832280092596</v>
      </c>
      <c r="S855" t="str">
        <f t="shared" si="69"/>
        <v>music</v>
      </c>
      <c r="T855" t="str">
        <f t="shared" si="65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6">
        <f t="shared" si="66"/>
        <v>65.8623246492986</v>
      </c>
      <c r="N856" t="b">
        <v>1</v>
      </c>
      <c r="O856" t="s">
        <v>8277</v>
      </c>
      <c r="P856" s="8">
        <f t="shared" si="67"/>
        <v>1.1822050359712231</v>
      </c>
      <c r="Q856" s="12">
        <f t="shared" si="68"/>
        <v>42702.212337962963</v>
      </c>
      <c r="R856" s="12">
        <f>(((I856/60)/60)/24)+DATE(1970,1,1)</f>
        <v>42732.212337962963</v>
      </c>
      <c r="S856" t="str">
        <f t="shared" si="69"/>
        <v>music</v>
      </c>
      <c r="T856" t="str">
        <f t="shared" si="65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6">
        <f t="shared" si="66"/>
        <v>31.914893617021278</v>
      </c>
      <c r="N857" t="b">
        <v>1</v>
      </c>
      <c r="O857" t="s">
        <v>8277</v>
      </c>
      <c r="P857" s="8">
        <f t="shared" si="67"/>
        <v>1.0344827586206897</v>
      </c>
      <c r="Q857" s="12">
        <f t="shared" si="68"/>
        <v>42545.125196759262</v>
      </c>
      <c r="R857" s="12">
        <f>(((I857/60)/60)/24)+DATE(1970,1,1)</f>
        <v>42575.125196759262</v>
      </c>
      <c r="S857" t="str">
        <f t="shared" si="69"/>
        <v>music</v>
      </c>
      <c r="T857" t="str">
        <f t="shared" si="65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6">
        <f t="shared" si="66"/>
        <v>19.464285714285715</v>
      </c>
      <c r="N858" t="b">
        <v>1</v>
      </c>
      <c r="O858" t="s">
        <v>8277</v>
      </c>
      <c r="P858" s="8">
        <f t="shared" si="67"/>
        <v>2.1800000000000002</v>
      </c>
      <c r="Q858" s="12">
        <f t="shared" si="68"/>
        <v>42609.311990740738</v>
      </c>
      <c r="R858" s="12">
        <f>(((I858/60)/60)/24)+DATE(1970,1,1)</f>
        <v>42668.791666666672</v>
      </c>
      <c r="S858" t="str">
        <f t="shared" si="69"/>
        <v>music</v>
      </c>
      <c r="T858" t="str">
        <f t="shared" si="65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6">
        <f t="shared" si="66"/>
        <v>50</v>
      </c>
      <c r="N859" t="b">
        <v>1</v>
      </c>
      <c r="O859" t="s">
        <v>8277</v>
      </c>
      <c r="P859" s="8">
        <f t="shared" si="67"/>
        <v>1</v>
      </c>
      <c r="Q859" s="12">
        <f t="shared" si="68"/>
        <v>42291.581377314811</v>
      </c>
      <c r="R859" s="12">
        <f>(((I859/60)/60)/24)+DATE(1970,1,1)</f>
        <v>42333.623043981483</v>
      </c>
      <c r="S859" t="str">
        <f t="shared" si="69"/>
        <v>music</v>
      </c>
      <c r="T859" t="str">
        <f t="shared" si="65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6">
        <f t="shared" si="66"/>
        <v>22.737763157894737</v>
      </c>
      <c r="N860" t="b">
        <v>1</v>
      </c>
      <c r="O860" t="s">
        <v>8277</v>
      </c>
      <c r="P860" s="8">
        <f t="shared" si="67"/>
        <v>1.4400583333333332</v>
      </c>
      <c r="Q860" s="12">
        <f t="shared" si="68"/>
        <v>42079.745578703703</v>
      </c>
      <c r="R860" s="12">
        <f>(((I860/60)/60)/24)+DATE(1970,1,1)</f>
        <v>42109.957638888889</v>
      </c>
      <c r="S860" t="str">
        <f t="shared" si="69"/>
        <v>music</v>
      </c>
      <c r="T860" t="str">
        <f t="shared" si="65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6">
        <f t="shared" si="66"/>
        <v>42.724489795918366</v>
      </c>
      <c r="N861" t="b">
        <v>1</v>
      </c>
      <c r="O861" t="s">
        <v>8277</v>
      </c>
      <c r="P861" s="8">
        <f t="shared" si="67"/>
        <v>1.0467500000000001</v>
      </c>
      <c r="Q861" s="12">
        <f t="shared" si="68"/>
        <v>42128.820231481484</v>
      </c>
      <c r="R861" s="12">
        <f>(((I861/60)/60)/24)+DATE(1970,1,1)</f>
        <v>42159</v>
      </c>
      <c r="S861" t="str">
        <f t="shared" si="69"/>
        <v>music</v>
      </c>
      <c r="T861" t="str">
        <f t="shared" si="65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6">
        <f t="shared" si="66"/>
        <v>52.916666666666664</v>
      </c>
      <c r="N862" t="b">
        <v>0</v>
      </c>
      <c r="O862" t="s">
        <v>8278</v>
      </c>
      <c r="P862" s="8">
        <f t="shared" si="67"/>
        <v>0.18142857142857144</v>
      </c>
      <c r="Q862" s="12">
        <f t="shared" si="68"/>
        <v>41570.482789351852</v>
      </c>
      <c r="R862" s="12">
        <f>(((I862/60)/60)/24)+DATE(1970,1,1)</f>
        <v>41600.524456018517</v>
      </c>
      <c r="S862" t="str">
        <f t="shared" si="69"/>
        <v>music</v>
      </c>
      <c r="T862" t="str">
        <f t="shared" si="65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6">
        <f t="shared" si="66"/>
        <v>50.5</v>
      </c>
      <c r="N863" t="b">
        <v>0</v>
      </c>
      <c r="O863" t="s">
        <v>8278</v>
      </c>
      <c r="P863" s="8">
        <f t="shared" si="67"/>
        <v>2.2444444444444444E-2</v>
      </c>
      <c r="Q863" s="12">
        <f t="shared" si="68"/>
        <v>42599.965324074074</v>
      </c>
      <c r="R863" s="12">
        <f>(((I863/60)/60)/24)+DATE(1970,1,1)</f>
        <v>42629.965324074074</v>
      </c>
      <c r="S863" t="str">
        <f t="shared" si="69"/>
        <v>music</v>
      </c>
      <c r="T863" t="str">
        <f t="shared" si="65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6">
        <f t="shared" si="66"/>
        <v>42.5</v>
      </c>
      <c r="N864" t="b">
        <v>0</v>
      </c>
      <c r="O864" t="s">
        <v>8278</v>
      </c>
      <c r="P864" s="8">
        <f t="shared" si="67"/>
        <v>3.3999999999999998E-3</v>
      </c>
      <c r="Q864" s="12">
        <f t="shared" si="68"/>
        <v>41559.5549537037</v>
      </c>
      <c r="R864" s="12">
        <f>(((I864/60)/60)/24)+DATE(1970,1,1)</f>
        <v>41589.596620370372</v>
      </c>
      <c r="S864" t="str">
        <f t="shared" si="69"/>
        <v>music</v>
      </c>
      <c r="T864" t="str">
        <f t="shared" si="65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6">
        <f t="shared" si="66"/>
        <v>18</v>
      </c>
      <c r="N865" t="b">
        <v>0</v>
      </c>
      <c r="O865" t="s">
        <v>8278</v>
      </c>
      <c r="P865" s="8">
        <f t="shared" si="67"/>
        <v>4.4999999999999998E-2</v>
      </c>
      <c r="Q865" s="12">
        <f t="shared" si="68"/>
        <v>40921.117662037039</v>
      </c>
      <c r="R865" s="12">
        <f>(((I865/60)/60)/24)+DATE(1970,1,1)</f>
        <v>40951.117662037039</v>
      </c>
      <c r="S865" t="str">
        <f t="shared" si="69"/>
        <v>music</v>
      </c>
      <c r="T865" t="str">
        <f t="shared" si="65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6">
        <f t="shared" si="66"/>
        <v>34.177215189873415</v>
      </c>
      <c r="N866" t="b">
        <v>0</v>
      </c>
      <c r="O866" t="s">
        <v>8278</v>
      </c>
      <c r="P866" s="8">
        <f t="shared" si="67"/>
        <v>0.41538461538461541</v>
      </c>
      <c r="Q866" s="12">
        <f t="shared" si="68"/>
        <v>41541.106921296298</v>
      </c>
      <c r="R866" s="12">
        <f>(((I866/60)/60)/24)+DATE(1970,1,1)</f>
        <v>41563.415972222225</v>
      </c>
      <c r="S866" t="str">
        <f t="shared" si="69"/>
        <v>music</v>
      </c>
      <c r="T866" t="str">
        <f t="shared" si="65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6">
        <f t="shared" si="66"/>
        <v>22.5</v>
      </c>
      <c r="N867" t="b">
        <v>0</v>
      </c>
      <c r="O867" t="s">
        <v>8278</v>
      </c>
      <c r="P867" s="8">
        <f t="shared" si="67"/>
        <v>2.0454545454545454E-2</v>
      </c>
      <c r="Q867" s="12">
        <f t="shared" si="68"/>
        <v>41230.77311342593</v>
      </c>
      <c r="R867" s="12">
        <f>(((I867/60)/60)/24)+DATE(1970,1,1)</f>
        <v>41290.77311342593</v>
      </c>
      <c r="S867" t="str">
        <f t="shared" si="69"/>
        <v>music</v>
      </c>
      <c r="T867" t="str">
        <f t="shared" si="65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6">
        <f t="shared" si="66"/>
        <v>58.18181818181818</v>
      </c>
      <c r="N868" t="b">
        <v>0</v>
      </c>
      <c r="O868" t="s">
        <v>8278</v>
      </c>
      <c r="P868" s="8">
        <f t="shared" si="67"/>
        <v>0.18285714285714286</v>
      </c>
      <c r="Q868" s="12">
        <f t="shared" si="68"/>
        <v>42025.637939814813</v>
      </c>
      <c r="R868" s="12">
        <f>(((I868/60)/60)/24)+DATE(1970,1,1)</f>
        <v>42063.631944444445</v>
      </c>
      <c r="S868" t="str">
        <f t="shared" si="69"/>
        <v>music</v>
      </c>
      <c r="T868" t="str">
        <f t="shared" si="65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6">
        <f t="shared" si="66"/>
        <v>109.18181818181819</v>
      </c>
      <c r="N869" t="b">
        <v>0</v>
      </c>
      <c r="O869" t="s">
        <v>8278</v>
      </c>
      <c r="P869" s="8">
        <f t="shared" si="67"/>
        <v>0.2402</v>
      </c>
      <c r="Q869" s="12">
        <f t="shared" si="68"/>
        <v>40088.105393518519</v>
      </c>
      <c r="R869" s="12">
        <f>(((I869/60)/60)/24)+DATE(1970,1,1)</f>
        <v>40148.207638888889</v>
      </c>
      <c r="S869" t="str">
        <f t="shared" si="69"/>
        <v>music</v>
      </c>
      <c r="T869" t="str">
        <f t="shared" si="65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6">
        <f t="shared" si="66"/>
        <v>50</v>
      </c>
      <c r="N870" t="b">
        <v>0</v>
      </c>
      <c r="O870" t="s">
        <v>8278</v>
      </c>
      <c r="P870" s="8">
        <f t="shared" si="67"/>
        <v>1.1111111111111111E-3</v>
      </c>
      <c r="Q870" s="12">
        <f t="shared" si="68"/>
        <v>41616.027754629627</v>
      </c>
      <c r="R870" s="12">
        <f>(((I870/60)/60)/24)+DATE(1970,1,1)</f>
        <v>41646.027754629627</v>
      </c>
      <c r="S870" t="str">
        <f t="shared" si="69"/>
        <v>music</v>
      </c>
      <c r="T870" t="str">
        <f t="shared" si="65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6">
        <f t="shared" si="66"/>
        <v>346.66666666666669</v>
      </c>
      <c r="N871" t="b">
        <v>0</v>
      </c>
      <c r="O871" t="s">
        <v>8278</v>
      </c>
      <c r="P871" s="8">
        <f t="shared" si="67"/>
        <v>0.11818181818181818</v>
      </c>
      <c r="Q871" s="12">
        <f t="shared" si="68"/>
        <v>41342.845567129632</v>
      </c>
      <c r="R871" s="12">
        <f>(((I871/60)/60)/24)+DATE(1970,1,1)</f>
        <v>41372.803900462961</v>
      </c>
      <c r="S871" t="str">
        <f t="shared" si="69"/>
        <v>music</v>
      </c>
      <c r="T871" t="str">
        <f t="shared" si="65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6">
        <f t="shared" si="66"/>
        <v>12.4</v>
      </c>
      <c r="N872" t="b">
        <v>0</v>
      </c>
      <c r="O872" t="s">
        <v>8278</v>
      </c>
      <c r="P872" s="8">
        <f t="shared" si="67"/>
        <v>3.0999999999999999E-3</v>
      </c>
      <c r="Q872" s="12">
        <f t="shared" si="68"/>
        <v>41488.022256944445</v>
      </c>
      <c r="R872" s="12">
        <f>(((I872/60)/60)/24)+DATE(1970,1,1)</f>
        <v>41518.022256944445</v>
      </c>
      <c r="S872" t="str">
        <f t="shared" si="69"/>
        <v>music</v>
      </c>
      <c r="T872" t="str">
        <f t="shared" si="65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6">
        <f t="shared" si="66"/>
        <v>27.083333333333332</v>
      </c>
      <c r="N873" t="b">
        <v>0</v>
      </c>
      <c r="O873" t="s">
        <v>8278</v>
      </c>
      <c r="P873" s="8">
        <f t="shared" si="67"/>
        <v>5.4166666666666669E-2</v>
      </c>
      <c r="Q873" s="12">
        <f t="shared" si="68"/>
        <v>41577.561284722222</v>
      </c>
      <c r="R873" s="12">
        <f>(((I873/60)/60)/24)+DATE(1970,1,1)</f>
        <v>41607.602951388886</v>
      </c>
      <c r="S873" t="str">
        <f t="shared" si="69"/>
        <v>music</v>
      </c>
      <c r="T873" t="str">
        <f t="shared" si="65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6">
        <f t="shared" si="66"/>
        <v>32.5</v>
      </c>
      <c r="N874" t="b">
        <v>0</v>
      </c>
      <c r="O874" t="s">
        <v>8278</v>
      </c>
      <c r="P874" s="8">
        <f t="shared" si="67"/>
        <v>8.1250000000000003E-3</v>
      </c>
      <c r="Q874" s="12">
        <f t="shared" si="68"/>
        <v>40567.825543981482</v>
      </c>
      <c r="R874" s="12">
        <f>(((I874/60)/60)/24)+DATE(1970,1,1)</f>
        <v>40612.825543981482</v>
      </c>
      <c r="S874" t="str">
        <f t="shared" si="69"/>
        <v>music</v>
      </c>
      <c r="T874" t="str">
        <f t="shared" si="65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6">
        <f t="shared" si="66"/>
        <v>9</v>
      </c>
      <c r="N875" t="b">
        <v>0</v>
      </c>
      <c r="O875" t="s">
        <v>8278</v>
      </c>
      <c r="P875" s="8">
        <f t="shared" si="67"/>
        <v>1.2857142857142857E-2</v>
      </c>
      <c r="Q875" s="12">
        <f t="shared" si="68"/>
        <v>41184.167129629634</v>
      </c>
      <c r="R875" s="12">
        <f>(((I875/60)/60)/24)+DATE(1970,1,1)</f>
        <v>41224.208796296298</v>
      </c>
      <c r="S875" t="str">
        <f t="shared" si="69"/>
        <v>music</v>
      </c>
      <c r="T875" t="str">
        <f t="shared" si="65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6">
        <f t="shared" si="66"/>
        <v>34.761904761904759</v>
      </c>
      <c r="N876" t="b">
        <v>0</v>
      </c>
      <c r="O876" t="s">
        <v>8278</v>
      </c>
      <c r="P876" s="8">
        <f t="shared" si="67"/>
        <v>0.24333333333333335</v>
      </c>
      <c r="Q876" s="12">
        <f t="shared" si="68"/>
        <v>41368.583726851852</v>
      </c>
      <c r="R876" s="12">
        <f>(((I876/60)/60)/24)+DATE(1970,1,1)</f>
        <v>41398.583726851852</v>
      </c>
      <c r="S876" t="str">
        <f t="shared" si="69"/>
        <v>music</v>
      </c>
      <c r="T876" t="str">
        <f t="shared" si="65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6" t="str">
        <f t="shared" si="66"/>
        <v/>
      </c>
      <c r="N877" t="b">
        <v>0</v>
      </c>
      <c r="O877" t="s">
        <v>8278</v>
      </c>
      <c r="P877" s="8">
        <f t="shared" si="67"/>
        <v>0</v>
      </c>
      <c r="Q877" s="12">
        <f t="shared" si="68"/>
        <v>42248.723738425921</v>
      </c>
      <c r="R877" s="12">
        <f>(((I877/60)/60)/24)+DATE(1970,1,1)</f>
        <v>42268.723738425921</v>
      </c>
      <c r="S877" t="str">
        <f t="shared" si="69"/>
        <v>music</v>
      </c>
      <c r="T877" t="str">
        <f t="shared" si="65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6">
        <f t="shared" si="66"/>
        <v>28.577777777777779</v>
      </c>
      <c r="N878" t="b">
        <v>0</v>
      </c>
      <c r="O878" t="s">
        <v>8278</v>
      </c>
      <c r="P878" s="8">
        <f t="shared" si="67"/>
        <v>0.40799492385786801</v>
      </c>
      <c r="Q878" s="12">
        <f t="shared" si="68"/>
        <v>41276.496840277774</v>
      </c>
      <c r="R878" s="12">
        <f>(((I878/60)/60)/24)+DATE(1970,1,1)</f>
        <v>41309.496840277774</v>
      </c>
      <c r="S878" t="str">
        <f t="shared" si="69"/>
        <v>music</v>
      </c>
      <c r="T878" t="str">
        <f t="shared" si="65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6">
        <f t="shared" si="66"/>
        <v>46.586206896551722</v>
      </c>
      <c r="N879" t="b">
        <v>0</v>
      </c>
      <c r="O879" t="s">
        <v>8278</v>
      </c>
      <c r="P879" s="8">
        <f t="shared" si="67"/>
        <v>0.67549999999999999</v>
      </c>
      <c r="Q879" s="12">
        <f t="shared" si="68"/>
        <v>41597.788888888892</v>
      </c>
      <c r="R879" s="12">
        <f>(((I879/60)/60)/24)+DATE(1970,1,1)</f>
        <v>41627.788888888892</v>
      </c>
      <c r="S879" t="str">
        <f t="shared" si="69"/>
        <v>music</v>
      </c>
      <c r="T879" t="str">
        <f t="shared" si="65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6">
        <f t="shared" si="66"/>
        <v>32.5</v>
      </c>
      <c r="N880" t="b">
        <v>0</v>
      </c>
      <c r="O880" t="s">
        <v>8278</v>
      </c>
      <c r="P880" s="8">
        <f t="shared" si="67"/>
        <v>1.2999999999999999E-2</v>
      </c>
      <c r="Q880" s="12">
        <f t="shared" si="68"/>
        <v>40505.232916666668</v>
      </c>
      <c r="R880" s="12">
        <f>(((I880/60)/60)/24)+DATE(1970,1,1)</f>
        <v>40535.232916666668</v>
      </c>
      <c r="S880" t="str">
        <f t="shared" si="69"/>
        <v>music</v>
      </c>
      <c r="T880" t="str">
        <f t="shared" si="65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6">
        <f t="shared" si="66"/>
        <v>21.466666666666665</v>
      </c>
      <c r="N881" t="b">
        <v>0</v>
      </c>
      <c r="O881" t="s">
        <v>8278</v>
      </c>
      <c r="P881" s="8">
        <f t="shared" si="67"/>
        <v>0.30666666666666664</v>
      </c>
      <c r="Q881" s="12">
        <f t="shared" si="68"/>
        <v>41037.829918981479</v>
      </c>
      <c r="R881" s="12">
        <f>(((I881/60)/60)/24)+DATE(1970,1,1)</f>
        <v>41058.829918981479</v>
      </c>
      <c r="S881" t="str">
        <f t="shared" si="69"/>
        <v>music</v>
      </c>
      <c r="T881" t="str">
        <f t="shared" si="65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6">
        <f t="shared" si="66"/>
        <v>14.125</v>
      </c>
      <c r="N882" t="b">
        <v>0</v>
      </c>
      <c r="O882" t="s">
        <v>8279</v>
      </c>
      <c r="P882" s="8">
        <f t="shared" si="67"/>
        <v>2.9894179894179893E-2</v>
      </c>
      <c r="Q882" s="12">
        <f t="shared" si="68"/>
        <v>41179.32104166667</v>
      </c>
      <c r="R882" s="12">
        <f>(((I882/60)/60)/24)+DATE(1970,1,1)</f>
        <v>41212.32104166667</v>
      </c>
      <c r="S882" t="str">
        <f t="shared" si="69"/>
        <v>music</v>
      </c>
      <c r="T882" t="str">
        <f t="shared" si="65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6">
        <f t="shared" si="66"/>
        <v>30</v>
      </c>
      <c r="N883" t="b">
        <v>0</v>
      </c>
      <c r="O883" t="s">
        <v>8279</v>
      </c>
      <c r="P883" s="8">
        <f t="shared" si="67"/>
        <v>8.0000000000000002E-3</v>
      </c>
      <c r="Q883" s="12">
        <f t="shared" si="68"/>
        <v>40877.25099537037</v>
      </c>
      <c r="R883" s="12">
        <f>(((I883/60)/60)/24)+DATE(1970,1,1)</f>
        <v>40922.25099537037</v>
      </c>
      <c r="S883" t="str">
        <f t="shared" si="69"/>
        <v>music</v>
      </c>
      <c r="T883" t="str">
        <f t="shared" si="65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6">
        <f t="shared" si="66"/>
        <v>21.571428571428573</v>
      </c>
      <c r="N884" t="b">
        <v>0</v>
      </c>
      <c r="O884" t="s">
        <v>8279</v>
      </c>
      <c r="P884" s="8">
        <f t="shared" si="67"/>
        <v>0.20133333333333334</v>
      </c>
      <c r="Q884" s="12">
        <f t="shared" si="68"/>
        <v>40759.860532407409</v>
      </c>
      <c r="R884" s="12">
        <f>(((I884/60)/60)/24)+DATE(1970,1,1)</f>
        <v>40792.860532407409</v>
      </c>
      <c r="S884" t="str">
        <f t="shared" si="69"/>
        <v>music</v>
      </c>
      <c r="T884" t="str">
        <f t="shared" si="65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6">
        <f t="shared" si="66"/>
        <v>83.375</v>
      </c>
      <c r="N885" t="b">
        <v>0</v>
      </c>
      <c r="O885" t="s">
        <v>8279</v>
      </c>
      <c r="P885" s="8">
        <f t="shared" si="67"/>
        <v>0.4002</v>
      </c>
      <c r="Q885" s="12">
        <f t="shared" si="68"/>
        <v>42371.935590277775</v>
      </c>
      <c r="R885" s="12">
        <f>(((I885/60)/60)/24)+DATE(1970,1,1)</f>
        <v>42431.935590277775</v>
      </c>
      <c r="S885" t="str">
        <f t="shared" si="69"/>
        <v>music</v>
      </c>
      <c r="T885" t="str">
        <f t="shared" si="65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6">
        <f t="shared" si="66"/>
        <v>10</v>
      </c>
      <c r="N886" t="b">
        <v>0</v>
      </c>
      <c r="O886" t="s">
        <v>8279</v>
      </c>
      <c r="P886" s="8">
        <f t="shared" si="67"/>
        <v>0.01</v>
      </c>
      <c r="Q886" s="12">
        <f t="shared" si="68"/>
        <v>40981.802615740737</v>
      </c>
      <c r="R886" s="12">
        <f>(((I886/60)/60)/24)+DATE(1970,1,1)</f>
        <v>41041.104861111111</v>
      </c>
      <c r="S886" t="str">
        <f t="shared" si="69"/>
        <v>music</v>
      </c>
      <c r="T886" t="str">
        <f t="shared" si="65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6">
        <f t="shared" si="66"/>
        <v>35.714285714285715</v>
      </c>
      <c r="N887" t="b">
        <v>0</v>
      </c>
      <c r="O887" t="s">
        <v>8279</v>
      </c>
      <c r="P887" s="8">
        <f t="shared" si="67"/>
        <v>0.75</v>
      </c>
      <c r="Q887" s="12">
        <f t="shared" si="68"/>
        <v>42713.941099537042</v>
      </c>
      <c r="R887" s="12">
        <f>(((I887/60)/60)/24)+DATE(1970,1,1)</f>
        <v>42734.941099537042</v>
      </c>
      <c r="S887" t="str">
        <f t="shared" si="69"/>
        <v>music</v>
      </c>
      <c r="T887" t="str">
        <f t="shared" si="65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6">
        <f t="shared" si="66"/>
        <v>29.285714285714285</v>
      </c>
      <c r="N888" t="b">
        <v>0</v>
      </c>
      <c r="O888" t="s">
        <v>8279</v>
      </c>
      <c r="P888" s="8">
        <f t="shared" si="67"/>
        <v>0.41</v>
      </c>
      <c r="Q888" s="12">
        <f t="shared" si="68"/>
        <v>42603.870520833334</v>
      </c>
      <c r="R888" s="12">
        <f>(((I888/60)/60)/24)+DATE(1970,1,1)</f>
        <v>42628.870520833334</v>
      </c>
      <c r="S888" t="str">
        <f t="shared" si="69"/>
        <v>music</v>
      </c>
      <c r="T888" t="str">
        <f t="shared" si="65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6" t="str">
        <f t="shared" si="66"/>
        <v/>
      </c>
      <c r="N889" t="b">
        <v>0</v>
      </c>
      <c r="O889" t="s">
        <v>8279</v>
      </c>
      <c r="P889" s="8">
        <f t="shared" si="67"/>
        <v>0</v>
      </c>
      <c r="Q889" s="12">
        <f t="shared" si="68"/>
        <v>41026.958969907406</v>
      </c>
      <c r="R889" s="12">
        <f>(((I889/60)/60)/24)+DATE(1970,1,1)</f>
        <v>41056.958969907406</v>
      </c>
      <c r="S889" t="str">
        <f t="shared" si="69"/>
        <v>music</v>
      </c>
      <c r="T889" t="str">
        <f t="shared" si="65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6">
        <f t="shared" si="66"/>
        <v>18</v>
      </c>
      <c r="N890" t="b">
        <v>0</v>
      </c>
      <c r="O890" t="s">
        <v>8279</v>
      </c>
      <c r="P890" s="8">
        <f t="shared" si="67"/>
        <v>7.1999999999999995E-2</v>
      </c>
      <c r="Q890" s="12">
        <f t="shared" si="68"/>
        <v>40751.753298611111</v>
      </c>
      <c r="R890" s="12">
        <f>(((I890/60)/60)/24)+DATE(1970,1,1)</f>
        <v>40787.25</v>
      </c>
      <c r="S890" t="str">
        <f t="shared" si="69"/>
        <v>music</v>
      </c>
      <c r="T890" t="str">
        <f t="shared" si="65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6">
        <f t="shared" si="66"/>
        <v>73.760000000000005</v>
      </c>
      <c r="N891" t="b">
        <v>0</v>
      </c>
      <c r="O891" t="s">
        <v>8279</v>
      </c>
      <c r="P891" s="8">
        <f t="shared" si="67"/>
        <v>9.4412800000000005E-2</v>
      </c>
      <c r="Q891" s="12">
        <f t="shared" si="68"/>
        <v>41887.784062500003</v>
      </c>
      <c r="R891" s="12">
        <f>(((I891/60)/60)/24)+DATE(1970,1,1)</f>
        <v>41917.784062500003</v>
      </c>
      <c r="S891" t="str">
        <f t="shared" si="69"/>
        <v>music</v>
      </c>
      <c r="T891" t="str">
        <f t="shared" si="65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6">
        <f t="shared" si="66"/>
        <v>31.25</v>
      </c>
      <c r="N892" t="b">
        <v>0</v>
      </c>
      <c r="O892" t="s">
        <v>8279</v>
      </c>
      <c r="P892" s="8">
        <f t="shared" si="67"/>
        <v>4.1666666666666664E-2</v>
      </c>
      <c r="Q892" s="12">
        <f t="shared" si="68"/>
        <v>41569.698831018519</v>
      </c>
      <c r="R892" s="12">
        <f>(((I892/60)/60)/24)+DATE(1970,1,1)</f>
        <v>41599.740497685183</v>
      </c>
      <c r="S892" t="str">
        <f t="shared" si="69"/>
        <v>music</v>
      </c>
      <c r="T892" t="str">
        <f t="shared" si="65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6">
        <f t="shared" si="66"/>
        <v>28.888888888888889</v>
      </c>
      <c r="N893" t="b">
        <v>0</v>
      </c>
      <c r="O893" t="s">
        <v>8279</v>
      </c>
      <c r="P893" s="8">
        <f t="shared" si="67"/>
        <v>3.2500000000000001E-2</v>
      </c>
      <c r="Q893" s="12">
        <f t="shared" si="68"/>
        <v>41842.031597222223</v>
      </c>
      <c r="R893" s="12">
        <f>(((I893/60)/60)/24)+DATE(1970,1,1)</f>
        <v>41872.031597222223</v>
      </c>
      <c r="S893" t="str">
        <f t="shared" si="69"/>
        <v>music</v>
      </c>
      <c r="T893" t="str">
        <f t="shared" si="65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6">
        <f t="shared" si="66"/>
        <v>143.8235294117647</v>
      </c>
      <c r="N894" t="b">
        <v>0</v>
      </c>
      <c r="O894" t="s">
        <v>8279</v>
      </c>
      <c r="P894" s="8">
        <f t="shared" si="67"/>
        <v>0.40749999999999997</v>
      </c>
      <c r="Q894" s="12">
        <f t="shared" si="68"/>
        <v>40304.20003472222</v>
      </c>
      <c r="R894" s="12">
        <f>(((I894/60)/60)/24)+DATE(1970,1,1)</f>
        <v>40391.166666666664</v>
      </c>
      <c r="S894" t="str">
        <f t="shared" si="69"/>
        <v>music</v>
      </c>
      <c r="T894" t="str">
        <f t="shared" si="65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6">
        <f t="shared" si="66"/>
        <v>40</v>
      </c>
      <c r="N895" t="b">
        <v>0</v>
      </c>
      <c r="O895" t="s">
        <v>8279</v>
      </c>
      <c r="P895" s="8">
        <f t="shared" si="67"/>
        <v>0.1</v>
      </c>
      <c r="Q895" s="12">
        <f t="shared" si="68"/>
        <v>42065.897719907407</v>
      </c>
      <c r="R895" s="12">
        <f>(((I895/60)/60)/24)+DATE(1970,1,1)</f>
        <v>42095.856053240743</v>
      </c>
      <c r="S895" t="str">
        <f t="shared" si="69"/>
        <v>music</v>
      </c>
      <c r="T895" t="str">
        <f t="shared" si="65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6">
        <f t="shared" si="66"/>
        <v>147.81132075471697</v>
      </c>
      <c r="N896" t="b">
        <v>0</v>
      </c>
      <c r="O896" t="s">
        <v>8279</v>
      </c>
      <c r="P896" s="8">
        <f t="shared" si="67"/>
        <v>0.39169999999999999</v>
      </c>
      <c r="Q896" s="12">
        <f t="shared" si="68"/>
        <v>42496.981597222228</v>
      </c>
      <c r="R896" s="12">
        <f>(((I896/60)/60)/24)+DATE(1970,1,1)</f>
        <v>42526.981597222228</v>
      </c>
      <c r="S896" t="str">
        <f t="shared" si="69"/>
        <v>music</v>
      </c>
      <c r="T896" t="str">
        <f t="shared" si="65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6">
        <f t="shared" si="66"/>
        <v>27.857142857142858</v>
      </c>
      <c r="N897" t="b">
        <v>0</v>
      </c>
      <c r="O897" t="s">
        <v>8279</v>
      </c>
      <c r="P897" s="8">
        <f t="shared" si="67"/>
        <v>2.4375000000000001E-2</v>
      </c>
      <c r="Q897" s="12">
        <f t="shared" si="68"/>
        <v>40431.127650462964</v>
      </c>
      <c r="R897" s="12">
        <f>(((I897/60)/60)/24)+DATE(1970,1,1)</f>
        <v>40476.127650462964</v>
      </c>
      <c r="S897" t="str">
        <f t="shared" si="69"/>
        <v>music</v>
      </c>
      <c r="T897" t="str">
        <f t="shared" si="65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6">
        <f t="shared" si="66"/>
        <v>44.444444444444443</v>
      </c>
      <c r="N898" t="b">
        <v>0</v>
      </c>
      <c r="O898" t="s">
        <v>8279</v>
      </c>
      <c r="P898" s="8">
        <f t="shared" si="67"/>
        <v>0.4</v>
      </c>
      <c r="Q898" s="12">
        <f t="shared" si="68"/>
        <v>42218.872986111113</v>
      </c>
      <c r="R898" s="12">
        <f>(((I898/60)/60)/24)+DATE(1970,1,1)</f>
        <v>42244.166666666672</v>
      </c>
      <c r="S898" t="str">
        <f t="shared" si="69"/>
        <v>music</v>
      </c>
      <c r="T898" t="str">
        <f t="shared" ref="T898:T961" si="70">RIGHT(O898,LEN(O898)-FIND("/",O898,1))</f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6" t="str">
        <f t="shared" ref="M899:M962" si="71">IFERROR(E899/L899,"")</f>
        <v/>
      </c>
      <c r="N899" t="b">
        <v>0</v>
      </c>
      <c r="O899" t="s">
        <v>8279</v>
      </c>
      <c r="P899" s="8">
        <f t="shared" ref="P899:P962" si="72">E899/D899</f>
        <v>0</v>
      </c>
      <c r="Q899" s="12">
        <f t="shared" ref="Q899:Q962" si="73">(((J899/60)/60)/24)+DATE(1970,1,1)</f>
        <v>41211.688750000001</v>
      </c>
      <c r="R899" s="12">
        <f>(((I899/60)/60)/24)+DATE(1970,1,1)</f>
        <v>41241.730416666665</v>
      </c>
      <c r="S899" t="str">
        <f t="shared" ref="S899:S962" si="74">LEFT(O899,FIND("/",O899,1)-1)</f>
        <v>music</v>
      </c>
      <c r="T899" t="str">
        <f t="shared" si="70"/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6">
        <f t="shared" si="71"/>
        <v>35</v>
      </c>
      <c r="N900" t="b">
        <v>0</v>
      </c>
      <c r="O900" t="s">
        <v>8279</v>
      </c>
      <c r="P900" s="8">
        <f t="shared" si="72"/>
        <v>2.8000000000000001E-2</v>
      </c>
      <c r="Q900" s="12">
        <f t="shared" si="73"/>
        <v>40878.758217592593</v>
      </c>
      <c r="R900" s="12">
        <f>(((I900/60)/60)/24)+DATE(1970,1,1)</f>
        <v>40923.758217592593</v>
      </c>
      <c r="S900" t="str">
        <f t="shared" si="74"/>
        <v>music</v>
      </c>
      <c r="T900" t="str">
        <f t="shared" si="70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6">
        <f t="shared" si="71"/>
        <v>35</v>
      </c>
      <c r="N901" t="b">
        <v>0</v>
      </c>
      <c r="O901" t="s">
        <v>8279</v>
      </c>
      <c r="P901" s="8">
        <f t="shared" si="72"/>
        <v>0.37333333333333335</v>
      </c>
      <c r="Q901" s="12">
        <f t="shared" si="73"/>
        <v>40646.099097222221</v>
      </c>
      <c r="R901" s="12">
        <f>(((I901/60)/60)/24)+DATE(1970,1,1)</f>
        <v>40691.099097222221</v>
      </c>
      <c r="S901" t="str">
        <f t="shared" si="74"/>
        <v>music</v>
      </c>
      <c r="T901" t="str">
        <f t="shared" si="70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6">
        <f t="shared" si="71"/>
        <v>10.5</v>
      </c>
      <c r="N902" t="b">
        <v>0</v>
      </c>
      <c r="O902" t="s">
        <v>8278</v>
      </c>
      <c r="P902" s="8">
        <f t="shared" si="72"/>
        <v>4.1999999999999997E-3</v>
      </c>
      <c r="Q902" s="12">
        <f t="shared" si="73"/>
        <v>42429.84956018519</v>
      </c>
      <c r="R902" s="12">
        <f>(((I902/60)/60)/24)+DATE(1970,1,1)</f>
        <v>42459.807893518519</v>
      </c>
      <c r="S902" t="str">
        <f t="shared" si="74"/>
        <v>music</v>
      </c>
      <c r="T902" t="str">
        <f t="shared" si="70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6" t="str">
        <f t="shared" si="71"/>
        <v/>
      </c>
      <c r="N903" t="b">
        <v>0</v>
      </c>
      <c r="O903" t="s">
        <v>8278</v>
      </c>
      <c r="P903" s="8">
        <f t="shared" si="72"/>
        <v>0</v>
      </c>
      <c r="Q903" s="12">
        <f t="shared" si="73"/>
        <v>40291.81150462963</v>
      </c>
      <c r="R903" s="12">
        <f>(((I903/60)/60)/24)+DATE(1970,1,1)</f>
        <v>40337.799305555556</v>
      </c>
      <c r="S903" t="str">
        <f t="shared" si="74"/>
        <v>music</v>
      </c>
      <c r="T903" t="str">
        <f t="shared" si="70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6">
        <f t="shared" si="71"/>
        <v>30</v>
      </c>
      <c r="N904" t="b">
        <v>0</v>
      </c>
      <c r="O904" t="s">
        <v>8278</v>
      </c>
      <c r="P904" s="8">
        <f t="shared" si="72"/>
        <v>3.0000000000000001E-3</v>
      </c>
      <c r="Q904" s="12">
        <f t="shared" si="73"/>
        <v>41829.965532407405</v>
      </c>
      <c r="R904" s="12">
        <f>(((I904/60)/60)/24)+DATE(1970,1,1)</f>
        <v>41881.645833333336</v>
      </c>
      <c r="S904" t="str">
        <f t="shared" si="74"/>
        <v>music</v>
      </c>
      <c r="T904" t="str">
        <f t="shared" si="70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6">
        <f t="shared" si="71"/>
        <v>40</v>
      </c>
      <c r="N905" t="b">
        <v>0</v>
      </c>
      <c r="O905" t="s">
        <v>8278</v>
      </c>
      <c r="P905" s="8">
        <f t="shared" si="72"/>
        <v>3.2000000000000001E-2</v>
      </c>
      <c r="Q905" s="12">
        <f t="shared" si="73"/>
        <v>41149.796064814815</v>
      </c>
      <c r="R905" s="12">
        <f>(((I905/60)/60)/24)+DATE(1970,1,1)</f>
        <v>41175.100694444445</v>
      </c>
      <c r="S905" t="str">
        <f t="shared" si="74"/>
        <v>music</v>
      </c>
      <c r="T905" t="str">
        <f t="shared" si="70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6">
        <f t="shared" si="71"/>
        <v>50.333333333333336</v>
      </c>
      <c r="N906" t="b">
        <v>0</v>
      </c>
      <c r="O906" t="s">
        <v>8278</v>
      </c>
      <c r="P906" s="8">
        <f t="shared" si="72"/>
        <v>3.0200000000000001E-3</v>
      </c>
      <c r="Q906" s="12">
        <f t="shared" si="73"/>
        <v>42342.080289351856</v>
      </c>
      <c r="R906" s="12">
        <f>(((I906/60)/60)/24)+DATE(1970,1,1)</f>
        <v>42372.080289351856</v>
      </c>
      <c r="S906" t="str">
        <f t="shared" si="74"/>
        <v>music</v>
      </c>
      <c r="T906" t="str">
        <f t="shared" si="70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6">
        <f t="shared" si="71"/>
        <v>32.666666666666664</v>
      </c>
      <c r="N907" t="b">
        <v>0</v>
      </c>
      <c r="O907" t="s">
        <v>8278</v>
      </c>
      <c r="P907" s="8">
        <f t="shared" si="72"/>
        <v>3.0153846153846153E-2</v>
      </c>
      <c r="Q907" s="12">
        <f t="shared" si="73"/>
        <v>40507.239884259259</v>
      </c>
      <c r="R907" s="12">
        <f>(((I907/60)/60)/24)+DATE(1970,1,1)</f>
        <v>40567.239884259259</v>
      </c>
      <c r="S907" t="str">
        <f t="shared" si="74"/>
        <v>music</v>
      </c>
      <c r="T907" t="str">
        <f t="shared" si="70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6" t="str">
        <f t="shared" si="71"/>
        <v/>
      </c>
      <c r="N908" t="b">
        <v>0</v>
      </c>
      <c r="O908" t="s">
        <v>8278</v>
      </c>
      <c r="P908" s="8">
        <f t="shared" si="72"/>
        <v>0</v>
      </c>
      <c r="Q908" s="12">
        <f t="shared" si="73"/>
        <v>41681.189699074072</v>
      </c>
      <c r="R908" s="12">
        <f>(((I908/60)/60)/24)+DATE(1970,1,1)</f>
        <v>41711.148032407407</v>
      </c>
      <c r="S908" t="str">
        <f t="shared" si="74"/>
        <v>music</v>
      </c>
      <c r="T908" t="str">
        <f t="shared" si="70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6" t="str">
        <f t="shared" si="71"/>
        <v/>
      </c>
      <c r="N909" t="b">
        <v>0</v>
      </c>
      <c r="O909" t="s">
        <v>8278</v>
      </c>
      <c r="P909" s="8">
        <f t="shared" si="72"/>
        <v>0</v>
      </c>
      <c r="Q909" s="12">
        <f t="shared" si="73"/>
        <v>40767.192395833335</v>
      </c>
      <c r="R909" s="12">
        <f>(((I909/60)/60)/24)+DATE(1970,1,1)</f>
        <v>40797.192395833335</v>
      </c>
      <c r="S909" t="str">
        <f t="shared" si="74"/>
        <v>music</v>
      </c>
      <c r="T909" t="str">
        <f t="shared" si="70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6" t="str">
        <f t="shared" si="71"/>
        <v/>
      </c>
      <c r="N910" t="b">
        <v>0</v>
      </c>
      <c r="O910" t="s">
        <v>8278</v>
      </c>
      <c r="P910" s="8">
        <f t="shared" si="72"/>
        <v>0</v>
      </c>
      <c r="Q910" s="12">
        <f t="shared" si="73"/>
        <v>40340.801562499997</v>
      </c>
      <c r="R910" s="12">
        <f>(((I910/60)/60)/24)+DATE(1970,1,1)</f>
        <v>40386.207638888889</v>
      </c>
      <c r="S910" t="str">
        <f t="shared" si="74"/>
        <v>music</v>
      </c>
      <c r="T910" t="str">
        <f t="shared" si="70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6">
        <f t="shared" si="71"/>
        <v>65</v>
      </c>
      <c r="N911" t="b">
        <v>0</v>
      </c>
      <c r="O911" t="s">
        <v>8278</v>
      </c>
      <c r="P911" s="8">
        <f t="shared" si="72"/>
        <v>3.2500000000000001E-2</v>
      </c>
      <c r="Q911" s="12">
        <f t="shared" si="73"/>
        <v>41081.69027777778</v>
      </c>
      <c r="R911" s="12">
        <f>(((I911/60)/60)/24)+DATE(1970,1,1)</f>
        <v>41113.166666666664</v>
      </c>
      <c r="S911" t="str">
        <f t="shared" si="74"/>
        <v>music</v>
      </c>
      <c r="T911" t="str">
        <f t="shared" si="70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6">
        <f t="shared" si="71"/>
        <v>24.6</v>
      </c>
      <c r="N912" t="b">
        <v>0</v>
      </c>
      <c r="O912" t="s">
        <v>8278</v>
      </c>
      <c r="P912" s="8">
        <f t="shared" si="72"/>
        <v>0.22363636363636363</v>
      </c>
      <c r="Q912" s="12">
        <f t="shared" si="73"/>
        <v>42737.545358796298</v>
      </c>
      <c r="R912" s="12">
        <f>(((I912/60)/60)/24)+DATE(1970,1,1)</f>
        <v>42797.545358796298</v>
      </c>
      <c r="S912" t="str">
        <f t="shared" si="74"/>
        <v>music</v>
      </c>
      <c r="T912" t="str">
        <f t="shared" si="70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6" t="str">
        <f t="shared" si="71"/>
        <v/>
      </c>
      <c r="N913" t="b">
        <v>0</v>
      </c>
      <c r="O913" t="s">
        <v>8278</v>
      </c>
      <c r="P913" s="8">
        <f t="shared" si="72"/>
        <v>0</v>
      </c>
      <c r="Q913" s="12">
        <f t="shared" si="73"/>
        <v>41642.005150462966</v>
      </c>
      <c r="R913" s="12">
        <f>(((I913/60)/60)/24)+DATE(1970,1,1)</f>
        <v>41663.005150462966</v>
      </c>
      <c r="S913" t="str">
        <f t="shared" si="74"/>
        <v>music</v>
      </c>
      <c r="T913" t="str">
        <f t="shared" si="70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6">
        <f t="shared" si="71"/>
        <v>15</v>
      </c>
      <c r="N914" t="b">
        <v>0</v>
      </c>
      <c r="O914" t="s">
        <v>8278</v>
      </c>
      <c r="P914" s="8">
        <f t="shared" si="72"/>
        <v>8.5714285714285719E-3</v>
      </c>
      <c r="Q914" s="12">
        <f t="shared" si="73"/>
        <v>41194.109340277777</v>
      </c>
      <c r="R914" s="12">
        <f>(((I914/60)/60)/24)+DATE(1970,1,1)</f>
        <v>41254.151006944441</v>
      </c>
      <c r="S914" t="str">
        <f t="shared" si="74"/>
        <v>music</v>
      </c>
      <c r="T914" t="str">
        <f t="shared" si="70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6">
        <f t="shared" si="71"/>
        <v>82.583333333333329</v>
      </c>
      <c r="N915" t="b">
        <v>0</v>
      </c>
      <c r="O915" t="s">
        <v>8278</v>
      </c>
      <c r="P915" s="8">
        <f t="shared" si="72"/>
        <v>6.6066666666666662E-2</v>
      </c>
      <c r="Q915" s="12">
        <f t="shared" si="73"/>
        <v>41004.139108796298</v>
      </c>
      <c r="R915" s="12">
        <f>(((I915/60)/60)/24)+DATE(1970,1,1)</f>
        <v>41034.139108796298</v>
      </c>
      <c r="S915" t="str">
        <f t="shared" si="74"/>
        <v>music</v>
      </c>
      <c r="T915" t="str">
        <f t="shared" si="70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6" t="str">
        <f t="shared" si="71"/>
        <v/>
      </c>
      <c r="N916" t="b">
        <v>0</v>
      </c>
      <c r="O916" t="s">
        <v>8278</v>
      </c>
      <c r="P916" s="8">
        <f t="shared" si="72"/>
        <v>0</v>
      </c>
      <c r="Q916" s="12">
        <f t="shared" si="73"/>
        <v>41116.763275462967</v>
      </c>
      <c r="R916" s="12">
        <f>(((I916/60)/60)/24)+DATE(1970,1,1)</f>
        <v>41146.763275462967</v>
      </c>
      <c r="S916" t="str">
        <f t="shared" si="74"/>
        <v>music</v>
      </c>
      <c r="T916" t="str">
        <f t="shared" si="70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6">
        <f t="shared" si="71"/>
        <v>41.666666666666664</v>
      </c>
      <c r="N917" t="b">
        <v>0</v>
      </c>
      <c r="O917" t="s">
        <v>8278</v>
      </c>
      <c r="P917" s="8">
        <f t="shared" si="72"/>
        <v>5.7692307692307696E-2</v>
      </c>
      <c r="Q917" s="12">
        <f t="shared" si="73"/>
        <v>40937.679560185185</v>
      </c>
      <c r="R917" s="12">
        <f>(((I917/60)/60)/24)+DATE(1970,1,1)</f>
        <v>40969.207638888889</v>
      </c>
      <c r="S917" t="str">
        <f t="shared" si="74"/>
        <v>music</v>
      </c>
      <c r="T917" t="str">
        <f t="shared" si="70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6" t="str">
        <f t="shared" si="71"/>
        <v/>
      </c>
      <c r="N918" t="b">
        <v>0</v>
      </c>
      <c r="O918" t="s">
        <v>8278</v>
      </c>
      <c r="P918" s="8">
        <f t="shared" si="72"/>
        <v>0</v>
      </c>
      <c r="Q918" s="12">
        <f t="shared" si="73"/>
        <v>40434.853402777779</v>
      </c>
      <c r="R918" s="12">
        <f>(((I918/60)/60)/24)+DATE(1970,1,1)</f>
        <v>40473.208333333336</v>
      </c>
      <c r="S918" t="str">
        <f t="shared" si="74"/>
        <v>music</v>
      </c>
      <c r="T918" t="str">
        <f t="shared" si="70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6">
        <f t="shared" si="71"/>
        <v>30</v>
      </c>
      <c r="N919" t="b">
        <v>0</v>
      </c>
      <c r="O919" t="s">
        <v>8278</v>
      </c>
      <c r="P919" s="8">
        <f t="shared" si="72"/>
        <v>6.0000000000000001E-3</v>
      </c>
      <c r="Q919" s="12">
        <f t="shared" si="73"/>
        <v>41802.94363425926</v>
      </c>
      <c r="R919" s="12">
        <f>(((I919/60)/60)/24)+DATE(1970,1,1)</f>
        <v>41834.104166666664</v>
      </c>
      <c r="S919" t="str">
        <f t="shared" si="74"/>
        <v>music</v>
      </c>
      <c r="T919" t="str">
        <f t="shared" si="70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6">
        <f t="shared" si="71"/>
        <v>19.600000000000001</v>
      </c>
      <c r="N920" t="b">
        <v>0</v>
      </c>
      <c r="O920" t="s">
        <v>8278</v>
      </c>
      <c r="P920" s="8">
        <f t="shared" si="72"/>
        <v>5.0256410256410255E-2</v>
      </c>
      <c r="Q920" s="12">
        <f t="shared" si="73"/>
        <v>41944.916215277779</v>
      </c>
      <c r="R920" s="12">
        <f>(((I920/60)/60)/24)+DATE(1970,1,1)</f>
        <v>41974.957881944443</v>
      </c>
      <c r="S920" t="str">
        <f t="shared" si="74"/>
        <v>music</v>
      </c>
      <c r="T920" t="str">
        <f t="shared" si="70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6">
        <f t="shared" si="71"/>
        <v>100</v>
      </c>
      <c r="N921" t="b">
        <v>0</v>
      </c>
      <c r="O921" t="s">
        <v>8278</v>
      </c>
      <c r="P921" s="8">
        <f t="shared" si="72"/>
        <v>5.0000000000000001E-3</v>
      </c>
      <c r="Q921" s="12">
        <f t="shared" si="73"/>
        <v>41227.641724537039</v>
      </c>
      <c r="R921" s="12">
        <f>(((I921/60)/60)/24)+DATE(1970,1,1)</f>
        <v>41262.641724537039</v>
      </c>
      <c r="S921" t="str">
        <f t="shared" si="74"/>
        <v>music</v>
      </c>
      <c r="T921" t="str">
        <f t="shared" si="70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6" t="str">
        <f t="shared" si="71"/>
        <v/>
      </c>
      <c r="N922" t="b">
        <v>0</v>
      </c>
      <c r="O922" t="s">
        <v>8278</v>
      </c>
      <c r="P922" s="8">
        <f t="shared" si="72"/>
        <v>0</v>
      </c>
      <c r="Q922" s="12">
        <f t="shared" si="73"/>
        <v>41562.67155092593</v>
      </c>
      <c r="R922" s="12">
        <f>(((I922/60)/60)/24)+DATE(1970,1,1)</f>
        <v>41592.713217592594</v>
      </c>
      <c r="S922" t="str">
        <f t="shared" si="74"/>
        <v>music</v>
      </c>
      <c r="T922" t="str">
        <f t="shared" si="70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6">
        <f t="shared" si="71"/>
        <v>231.75</v>
      </c>
      <c r="N923" t="b">
        <v>0</v>
      </c>
      <c r="O923" t="s">
        <v>8278</v>
      </c>
      <c r="P923" s="8">
        <f t="shared" si="72"/>
        <v>0.309</v>
      </c>
      <c r="Q923" s="12">
        <f t="shared" si="73"/>
        <v>40847.171018518515</v>
      </c>
      <c r="R923" s="12">
        <f>(((I923/60)/60)/24)+DATE(1970,1,1)</f>
        <v>40889.212685185186</v>
      </c>
      <c r="S923" t="str">
        <f t="shared" si="74"/>
        <v>music</v>
      </c>
      <c r="T923" t="str">
        <f t="shared" si="70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6">
        <f t="shared" si="71"/>
        <v>189.33333333333334</v>
      </c>
      <c r="N924" t="b">
        <v>0</v>
      </c>
      <c r="O924" t="s">
        <v>8278</v>
      </c>
      <c r="P924" s="8">
        <f t="shared" si="72"/>
        <v>0.21037037037037037</v>
      </c>
      <c r="Q924" s="12">
        <f t="shared" si="73"/>
        <v>41878.530011574076</v>
      </c>
      <c r="R924" s="12">
        <f>(((I924/60)/60)/24)+DATE(1970,1,1)</f>
        <v>41913.530011574076</v>
      </c>
      <c r="S924" t="str">
        <f t="shared" si="74"/>
        <v>music</v>
      </c>
      <c r="T924" t="str">
        <f t="shared" si="70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6">
        <f t="shared" si="71"/>
        <v>55</v>
      </c>
      <c r="N925" t="b">
        <v>0</v>
      </c>
      <c r="O925" t="s">
        <v>8278</v>
      </c>
      <c r="P925" s="8">
        <f t="shared" si="72"/>
        <v>2.1999999999999999E-2</v>
      </c>
      <c r="Q925" s="12">
        <f t="shared" si="73"/>
        <v>41934.959756944445</v>
      </c>
      <c r="R925" s="12">
        <f>(((I925/60)/60)/24)+DATE(1970,1,1)</f>
        <v>41965.001423611116</v>
      </c>
      <c r="S925" t="str">
        <f t="shared" si="74"/>
        <v>music</v>
      </c>
      <c r="T925" t="str">
        <f t="shared" si="70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6">
        <f t="shared" si="71"/>
        <v>21.8</v>
      </c>
      <c r="N926" t="b">
        <v>0</v>
      </c>
      <c r="O926" t="s">
        <v>8278</v>
      </c>
      <c r="P926" s="8">
        <f t="shared" si="72"/>
        <v>0.109</v>
      </c>
      <c r="Q926" s="12">
        <f t="shared" si="73"/>
        <v>41288.942928240744</v>
      </c>
      <c r="R926" s="12">
        <f>(((I926/60)/60)/24)+DATE(1970,1,1)</f>
        <v>41318.942928240744</v>
      </c>
      <c r="S926" t="str">
        <f t="shared" si="74"/>
        <v>music</v>
      </c>
      <c r="T926" t="str">
        <f t="shared" si="70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6">
        <f t="shared" si="71"/>
        <v>32</v>
      </c>
      <c r="N927" t="b">
        <v>0</v>
      </c>
      <c r="O927" t="s">
        <v>8278</v>
      </c>
      <c r="P927" s="8">
        <f t="shared" si="72"/>
        <v>2.6666666666666668E-2</v>
      </c>
      <c r="Q927" s="12">
        <f t="shared" si="73"/>
        <v>41575.880914351852</v>
      </c>
      <c r="R927" s="12">
        <f>(((I927/60)/60)/24)+DATE(1970,1,1)</f>
        <v>41605.922581018516</v>
      </c>
      <c r="S927" t="str">
        <f t="shared" si="74"/>
        <v>music</v>
      </c>
      <c r="T927" t="str">
        <f t="shared" si="70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6" t="str">
        <f t="shared" si="71"/>
        <v/>
      </c>
      <c r="N928" t="b">
        <v>0</v>
      </c>
      <c r="O928" t="s">
        <v>8278</v>
      </c>
      <c r="P928" s="8">
        <f t="shared" si="72"/>
        <v>0</v>
      </c>
      <c r="Q928" s="12">
        <f t="shared" si="73"/>
        <v>40338.02002314815</v>
      </c>
      <c r="R928" s="12">
        <f>(((I928/60)/60)/24)+DATE(1970,1,1)</f>
        <v>40367.944444444445</v>
      </c>
      <c r="S928" t="str">
        <f t="shared" si="74"/>
        <v>music</v>
      </c>
      <c r="T928" t="str">
        <f t="shared" si="70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6" t="str">
        <f t="shared" si="71"/>
        <v/>
      </c>
      <c r="N929" t="b">
        <v>0</v>
      </c>
      <c r="O929" t="s">
        <v>8278</v>
      </c>
      <c r="P929" s="8">
        <f t="shared" si="72"/>
        <v>0</v>
      </c>
      <c r="Q929" s="12">
        <f t="shared" si="73"/>
        <v>41013.822858796295</v>
      </c>
      <c r="R929" s="12">
        <f>(((I929/60)/60)/24)+DATE(1970,1,1)</f>
        <v>41043.822858796295</v>
      </c>
      <c r="S929" t="str">
        <f t="shared" si="74"/>
        <v>music</v>
      </c>
      <c r="T929" t="str">
        <f t="shared" si="70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6">
        <f t="shared" si="71"/>
        <v>56.25</v>
      </c>
      <c r="N930" t="b">
        <v>0</v>
      </c>
      <c r="O930" t="s">
        <v>8278</v>
      </c>
      <c r="P930" s="8">
        <f t="shared" si="72"/>
        <v>0.10862068965517241</v>
      </c>
      <c r="Q930" s="12">
        <f t="shared" si="73"/>
        <v>41180.86241898148</v>
      </c>
      <c r="R930" s="12">
        <f>(((I930/60)/60)/24)+DATE(1970,1,1)</f>
        <v>41231</v>
      </c>
      <c r="S930" t="str">
        <f t="shared" si="74"/>
        <v>music</v>
      </c>
      <c r="T930" t="str">
        <f t="shared" si="70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6" t="str">
        <f t="shared" si="71"/>
        <v/>
      </c>
      <c r="N931" t="b">
        <v>0</v>
      </c>
      <c r="O931" t="s">
        <v>8278</v>
      </c>
      <c r="P931" s="8">
        <f t="shared" si="72"/>
        <v>0</v>
      </c>
      <c r="Q931" s="12">
        <f t="shared" si="73"/>
        <v>40978.238067129627</v>
      </c>
      <c r="R931" s="12">
        <f>(((I931/60)/60)/24)+DATE(1970,1,1)</f>
        <v>41008.196400462963</v>
      </c>
      <c r="S931" t="str">
        <f t="shared" si="74"/>
        <v>music</v>
      </c>
      <c r="T931" t="str">
        <f t="shared" si="70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6">
        <f t="shared" si="71"/>
        <v>69</v>
      </c>
      <c r="N932" t="b">
        <v>0</v>
      </c>
      <c r="O932" t="s">
        <v>8278</v>
      </c>
      <c r="P932" s="8">
        <f t="shared" si="72"/>
        <v>0.38333333333333336</v>
      </c>
      <c r="Q932" s="12">
        <f t="shared" si="73"/>
        <v>40312.915578703702</v>
      </c>
      <c r="R932" s="12">
        <f>(((I932/60)/60)/24)+DATE(1970,1,1)</f>
        <v>40354.897222222222</v>
      </c>
      <c r="S932" t="str">
        <f t="shared" si="74"/>
        <v>music</v>
      </c>
      <c r="T932" t="str">
        <f t="shared" si="70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6">
        <f t="shared" si="71"/>
        <v>18.714285714285715</v>
      </c>
      <c r="N933" t="b">
        <v>0</v>
      </c>
      <c r="O933" t="s">
        <v>8278</v>
      </c>
      <c r="P933" s="8">
        <f t="shared" si="72"/>
        <v>6.5500000000000003E-2</v>
      </c>
      <c r="Q933" s="12">
        <f t="shared" si="73"/>
        <v>41680.359976851854</v>
      </c>
      <c r="R933" s="12">
        <f>(((I933/60)/60)/24)+DATE(1970,1,1)</f>
        <v>41714.916666666664</v>
      </c>
      <c r="S933" t="str">
        <f t="shared" si="74"/>
        <v>music</v>
      </c>
      <c r="T933" t="str">
        <f t="shared" si="70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6">
        <f t="shared" si="71"/>
        <v>46.033333333333331</v>
      </c>
      <c r="N934" t="b">
        <v>0</v>
      </c>
      <c r="O934" t="s">
        <v>8278</v>
      </c>
      <c r="P934" s="8">
        <f t="shared" si="72"/>
        <v>0.14536842105263159</v>
      </c>
      <c r="Q934" s="12">
        <f t="shared" si="73"/>
        <v>41310.969270833331</v>
      </c>
      <c r="R934" s="12">
        <f>(((I934/60)/60)/24)+DATE(1970,1,1)</f>
        <v>41355.927604166667</v>
      </c>
      <c r="S934" t="str">
        <f t="shared" si="74"/>
        <v>music</v>
      </c>
      <c r="T934" t="str">
        <f t="shared" si="70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6">
        <f t="shared" si="71"/>
        <v>60</v>
      </c>
      <c r="N935" t="b">
        <v>0</v>
      </c>
      <c r="O935" t="s">
        <v>8278</v>
      </c>
      <c r="P935" s="8">
        <f t="shared" si="72"/>
        <v>0.06</v>
      </c>
      <c r="Q935" s="12">
        <f t="shared" si="73"/>
        <v>41711.169085648151</v>
      </c>
      <c r="R935" s="12">
        <f>(((I935/60)/60)/24)+DATE(1970,1,1)</f>
        <v>41771.169085648151</v>
      </c>
      <c r="S935" t="str">
        <f t="shared" si="74"/>
        <v>music</v>
      </c>
      <c r="T935" t="str">
        <f t="shared" si="70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6">
        <f t="shared" si="71"/>
        <v>50.666666666666664</v>
      </c>
      <c r="N936" t="b">
        <v>0</v>
      </c>
      <c r="O936" t="s">
        <v>8278</v>
      </c>
      <c r="P936" s="8">
        <f t="shared" si="72"/>
        <v>0.30399999999999999</v>
      </c>
      <c r="Q936" s="12">
        <f t="shared" si="73"/>
        <v>41733.737083333333</v>
      </c>
      <c r="R936" s="12">
        <f>(((I936/60)/60)/24)+DATE(1970,1,1)</f>
        <v>41763.25</v>
      </c>
      <c r="S936" t="str">
        <f t="shared" si="74"/>
        <v>music</v>
      </c>
      <c r="T936" t="str">
        <f t="shared" si="70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6">
        <f t="shared" si="71"/>
        <v>25</v>
      </c>
      <c r="N937" t="b">
        <v>0</v>
      </c>
      <c r="O937" t="s">
        <v>8278</v>
      </c>
      <c r="P937" s="8">
        <f t="shared" si="72"/>
        <v>1.4285714285714285E-2</v>
      </c>
      <c r="Q937" s="12">
        <f t="shared" si="73"/>
        <v>42368.333668981482</v>
      </c>
      <c r="R937" s="12">
        <f>(((I937/60)/60)/24)+DATE(1970,1,1)</f>
        <v>42398.333668981482</v>
      </c>
      <c r="S937" t="str">
        <f t="shared" si="74"/>
        <v>music</v>
      </c>
      <c r="T937" t="str">
        <f t="shared" si="70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6" t="str">
        <f t="shared" si="71"/>
        <v/>
      </c>
      <c r="N938" t="b">
        <v>0</v>
      </c>
      <c r="O938" t="s">
        <v>8278</v>
      </c>
      <c r="P938" s="8">
        <f t="shared" si="72"/>
        <v>0</v>
      </c>
      <c r="Q938" s="12">
        <f t="shared" si="73"/>
        <v>40883.024178240739</v>
      </c>
      <c r="R938" s="12">
        <f>(((I938/60)/60)/24)+DATE(1970,1,1)</f>
        <v>40926.833333333336</v>
      </c>
      <c r="S938" t="str">
        <f t="shared" si="74"/>
        <v>music</v>
      </c>
      <c r="T938" t="str">
        <f t="shared" si="70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6">
        <f t="shared" si="71"/>
        <v>20</v>
      </c>
      <c r="N939" t="b">
        <v>0</v>
      </c>
      <c r="O939" t="s">
        <v>8278</v>
      </c>
      <c r="P939" s="8">
        <f t="shared" si="72"/>
        <v>1.1428571428571429E-2</v>
      </c>
      <c r="Q939" s="12">
        <f t="shared" si="73"/>
        <v>41551.798113425924</v>
      </c>
      <c r="R939" s="12">
        <f>(((I939/60)/60)/24)+DATE(1970,1,1)</f>
        <v>41581.839780092596</v>
      </c>
      <c r="S939" t="str">
        <f t="shared" si="74"/>
        <v>music</v>
      </c>
      <c r="T939" t="str">
        <f t="shared" si="70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6">
        <f t="shared" si="71"/>
        <v>25</v>
      </c>
      <c r="N940" t="b">
        <v>0</v>
      </c>
      <c r="O940" t="s">
        <v>8278</v>
      </c>
      <c r="P940" s="8">
        <f t="shared" si="72"/>
        <v>3.5714285714285713E-3</v>
      </c>
      <c r="Q940" s="12">
        <f t="shared" si="73"/>
        <v>41124.479722222226</v>
      </c>
      <c r="R940" s="12">
        <f>(((I940/60)/60)/24)+DATE(1970,1,1)</f>
        <v>41154.479722222226</v>
      </c>
      <c r="S940" t="str">
        <f t="shared" si="74"/>
        <v>music</v>
      </c>
      <c r="T940" t="str">
        <f t="shared" si="70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6">
        <f t="shared" si="71"/>
        <v>20</v>
      </c>
      <c r="N941" t="b">
        <v>0</v>
      </c>
      <c r="O941" t="s">
        <v>8278</v>
      </c>
      <c r="P941" s="8">
        <f t="shared" si="72"/>
        <v>1.4545454545454545E-2</v>
      </c>
      <c r="Q941" s="12">
        <f t="shared" si="73"/>
        <v>41416.763171296298</v>
      </c>
      <c r="R941" s="12">
        <f>(((I941/60)/60)/24)+DATE(1970,1,1)</f>
        <v>41455.831944444442</v>
      </c>
      <c r="S941" t="str">
        <f t="shared" si="74"/>
        <v>music</v>
      </c>
      <c r="T941" t="str">
        <f t="shared" si="70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6">
        <f t="shared" si="71"/>
        <v>110.28571428571429</v>
      </c>
      <c r="N942" t="b">
        <v>0</v>
      </c>
      <c r="O942" t="s">
        <v>8273</v>
      </c>
      <c r="P942" s="8">
        <f t="shared" si="72"/>
        <v>0.17155555555555554</v>
      </c>
      <c r="Q942" s="12">
        <f t="shared" si="73"/>
        <v>42182.008402777778</v>
      </c>
      <c r="R942" s="12">
        <f>(((I942/60)/60)/24)+DATE(1970,1,1)</f>
        <v>42227.008402777778</v>
      </c>
      <c r="S942" t="str">
        <f t="shared" si="74"/>
        <v>technology</v>
      </c>
      <c r="T942" t="str">
        <f t="shared" si="70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6">
        <f t="shared" si="71"/>
        <v>37.451612903225808</v>
      </c>
      <c r="N943" t="b">
        <v>0</v>
      </c>
      <c r="O943" t="s">
        <v>8273</v>
      </c>
      <c r="P943" s="8">
        <f t="shared" si="72"/>
        <v>2.3220000000000001E-2</v>
      </c>
      <c r="Q943" s="12">
        <f t="shared" si="73"/>
        <v>42746.096585648149</v>
      </c>
      <c r="R943" s="12">
        <f>(((I943/60)/60)/24)+DATE(1970,1,1)</f>
        <v>42776.096585648149</v>
      </c>
      <c r="S943" t="str">
        <f t="shared" si="74"/>
        <v>technology</v>
      </c>
      <c r="T943" t="str">
        <f t="shared" si="70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6">
        <f t="shared" si="71"/>
        <v>41.75</v>
      </c>
      <c r="N944" t="b">
        <v>0</v>
      </c>
      <c r="O944" t="s">
        <v>8273</v>
      </c>
      <c r="P944" s="8">
        <f t="shared" si="72"/>
        <v>8.9066666666666669E-2</v>
      </c>
      <c r="Q944" s="12">
        <f t="shared" si="73"/>
        <v>42382.843287037031</v>
      </c>
      <c r="R944" s="12">
        <f>(((I944/60)/60)/24)+DATE(1970,1,1)</f>
        <v>42418.843287037031</v>
      </c>
      <c r="S944" t="str">
        <f t="shared" si="74"/>
        <v>technology</v>
      </c>
      <c r="T944" t="str">
        <f t="shared" si="70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6">
        <f t="shared" si="71"/>
        <v>24.083333333333332</v>
      </c>
      <c r="N945" t="b">
        <v>0</v>
      </c>
      <c r="O945" t="s">
        <v>8273</v>
      </c>
      <c r="P945" s="8">
        <f t="shared" si="72"/>
        <v>9.633333333333334E-2</v>
      </c>
      <c r="Q945" s="12">
        <f t="shared" si="73"/>
        <v>42673.66788194445</v>
      </c>
      <c r="R945" s="12">
        <f>(((I945/60)/60)/24)+DATE(1970,1,1)</f>
        <v>42703.709548611107</v>
      </c>
      <c r="S945" t="str">
        <f t="shared" si="74"/>
        <v>technology</v>
      </c>
      <c r="T945" t="str">
        <f t="shared" si="70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6">
        <f t="shared" si="71"/>
        <v>69.40625</v>
      </c>
      <c r="N946" t="b">
        <v>0</v>
      </c>
      <c r="O946" t="s">
        <v>8273</v>
      </c>
      <c r="P946" s="8">
        <f t="shared" si="72"/>
        <v>0.13325999999999999</v>
      </c>
      <c r="Q946" s="12">
        <f t="shared" si="73"/>
        <v>42444.583912037036</v>
      </c>
      <c r="R946" s="12">
        <f>(((I946/60)/60)/24)+DATE(1970,1,1)</f>
        <v>42478.583333333328</v>
      </c>
      <c r="S946" t="str">
        <f t="shared" si="74"/>
        <v>technology</v>
      </c>
      <c r="T946" t="str">
        <f t="shared" si="70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6">
        <f t="shared" si="71"/>
        <v>155.25</v>
      </c>
      <c r="N947" t="b">
        <v>0</v>
      </c>
      <c r="O947" t="s">
        <v>8273</v>
      </c>
      <c r="P947" s="8">
        <f t="shared" si="72"/>
        <v>2.4840000000000001E-2</v>
      </c>
      <c r="Q947" s="12">
        <f t="shared" si="73"/>
        <v>42732.872986111113</v>
      </c>
      <c r="R947" s="12">
        <f>(((I947/60)/60)/24)+DATE(1970,1,1)</f>
        <v>42784.999305555553</v>
      </c>
      <c r="S947" t="str">
        <f t="shared" si="74"/>
        <v>technology</v>
      </c>
      <c r="T947" t="str">
        <f t="shared" si="70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6">
        <f t="shared" si="71"/>
        <v>57.2</v>
      </c>
      <c r="N948" t="b">
        <v>0</v>
      </c>
      <c r="O948" t="s">
        <v>8273</v>
      </c>
      <c r="P948" s="8">
        <f t="shared" si="72"/>
        <v>1.9066666666666666E-2</v>
      </c>
      <c r="Q948" s="12">
        <f t="shared" si="73"/>
        <v>42592.750555555554</v>
      </c>
      <c r="R948" s="12">
        <f>(((I948/60)/60)/24)+DATE(1970,1,1)</f>
        <v>42622.750555555554</v>
      </c>
      <c r="S948" t="str">
        <f t="shared" si="74"/>
        <v>technology</v>
      </c>
      <c r="T948" t="str">
        <f t="shared" si="70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6" t="str">
        <f t="shared" si="71"/>
        <v/>
      </c>
      <c r="N949" t="b">
        <v>0</v>
      </c>
      <c r="O949" t="s">
        <v>8273</v>
      </c>
      <c r="P949" s="8">
        <f t="shared" si="72"/>
        <v>0</v>
      </c>
      <c r="Q949" s="12">
        <f t="shared" si="73"/>
        <v>42491.781319444446</v>
      </c>
      <c r="R949" s="12">
        <f>(((I949/60)/60)/24)+DATE(1970,1,1)</f>
        <v>42551.781319444446</v>
      </c>
      <c r="S949" t="str">
        <f t="shared" si="74"/>
        <v>technology</v>
      </c>
      <c r="T949" t="str">
        <f t="shared" si="70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6">
        <f t="shared" si="71"/>
        <v>60</v>
      </c>
      <c r="N950" t="b">
        <v>0</v>
      </c>
      <c r="O950" t="s">
        <v>8273</v>
      </c>
      <c r="P950" s="8">
        <f t="shared" si="72"/>
        <v>0.12</v>
      </c>
      <c r="Q950" s="12">
        <f t="shared" si="73"/>
        <v>42411.828287037039</v>
      </c>
      <c r="R950" s="12">
        <f>(((I950/60)/60)/24)+DATE(1970,1,1)</f>
        <v>42441.828287037039</v>
      </c>
      <c r="S950" t="str">
        <f t="shared" si="74"/>
        <v>technology</v>
      </c>
      <c r="T950" t="str">
        <f t="shared" si="70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6">
        <f t="shared" si="71"/>
        <v>39</v>
      </c>
      <c r="N951" t="b">
        <v>0</v>
      </c>
      <c r="O951" t="s">
        <v>8273</v>
      </c>
      <c r="P951" s="8">
        <f t="shared" si="72"/>
        <v>1.3650000000000001E-2</v>
      </c>
      <c r="Q951" s="12">
        <f t="shared" si="73"/>
        <v>42361.043703703705</v>
      </c>
      <c r="R951" s="12">
        <f>(((I951/60)/60)/24)+DATE(1970,1,1)</f>
        <v>42421.043703703705</v>
      </c>
      <c r="S951" t="str">
        <f t="shared" si="74"/>
        <v>technology</v>
      </c>
      <c r="T951" t="str">
        <f t="shared" si="70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6">
        <f t="shared" si="71"/>
        <v>58.416666666666664</v>
      </c>
      <c r="N952" t="b">
        <v>0</v>
      </c>
      <c r="O952" t="s">
        <v>8273</v>
      </c>
      <c r="P952" s="8">
        <f t="shared" si="72"/>
        <v>0.28039999999999998</v>
      </c>
      <c r="Q952" s="12">
        <f t="shared" si="73"/>
        <v>42356.750706018516</v>
      </c>
      <c r="R952" s="12">
        <f>(((I952/60)/60)/24)+DATE(1970,1,1)</f>
        <v>42386.750706018516</v>
      </c>
      <c r="S952" t="str">
        <f t="shared" si="74"/>
        <v>technology</v>
      </c>
      <c r="T952" t="str">
        <f t="shared" si="70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6">
        <f t="shared" si="71"/>
        <v>158.63636363636363</v>
      </c>
      <c r="N953" t="b">
        <v>0</v>
      </c>
      <c r="O953" t="s">
        <v>8273</v>
      </c>
      <c r="P953" s="8">
        <f t="shared" si="72"/>
        <v>0.38390000000000002</v>
      </c>
      <c r="Q953" s="12">
        <f t="shared" si="73"/>
        <v>42480.653611111105</v>
      </c>
      <c r="R953" s="12">
        <f>(((I953/60)/60)/24)+DATE(1970,1,1)</f>
        <v>42525.653611111105</v>
      </c>
      <c r="S953" t="str">
        <f t="shared" si="74"/>
        <v>technology</v>
      </c>
      <c r="T953" t="str">
        <f t="shared" si="70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6">
        <f t="shared" si="71"/>
        <v>99.857142857142861</v>
      </c>
      <c r="N954" t="b">
        <v>0</v>
      </c>
      <c r="O954" t="s">
        <v>8273</v>
      </c>
      <c r="P954" s="8">
        <f t="shared" si="72"/>
        <v>0.39942857142857141</v>
      </c>
      <c r="Q954" s="12">
        <f t="shared" si="73"/>
        <v>42662.613564814819</v>
      </c>
      <c r="R954" s="12">
        <f>(((I954/60)/60)/24)+DATE(1970,1,1)</f>
        <v>42692.655231481483</v>
      </c>
      <c r="S954" t="str">
        <f t="shared" si="74"/>
        <v>technology</v>
      </c>
      <c r="T954" t="str">
        <f t="shared" si="70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6">
        <f t="shared" si="71"/>
        <v>25.2</v>
      </c>
      <c r="N955" t="b">
        <v>0</v>
      </c>
      <c r="O955" t="s">
        <v>8273</v>
      </c>
      <c r="P955" s="8">
        <f t="shared" si="72"/>
        <v>8.3999999999999995E-3</v>
      </c>
      <c r="Q955" s="12">
        <f t="shared" si="73"/>
        <v>41999.164340277777</v>
      </c>
      <c r="R955" s="12">
        <f>(((I955/60)/60)/24)+DATE(1970,1,1)</f>
        <v>42029.164340277777</v>
      </c>
      <c r="S955" t="str">
        <f t="shared" si="74"/>
        <v>technology</v>
      </c>
      <c r="T955" t="str">
        <f t="shared" si="70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6">
        <f t="shared" si="71"/>
        <v>89.191780821917803</v>
      </c>
      <c r="N956" t="b">
        <v>0</v>
      </c>
      <c r="O956" t="s">
        <v>8273</v>
      </c>
      <c r="P956" s="8">
        <f t="shared" si="72"/>
        <v>0.43406666666666666</v>
      </c>
      <c r="Q956" s="12">
        <f t="shared" si="73"/>
        <v>42194.833784722221</v>
      </c>
      <c r="R956" s="12">
        <f>(((I956/60)/60)/24)+DATE(1970,1,1)</f>
        <v>42236.833784722221</v>
      </c>
      <c r="S956" t="str">
        <f t="shared" si="74"/>
        <v>technology</v>
      </c>
      <c r="T956" t="str">
        <f t="shared" si="70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6">
        <f t="shared" si="71"/>
        <v>182.6236559139785</v>
      </c>
      <c r="N957" t="b">
        <v>0</v>
      </c>
      <c r="O957" t="s">
        <v>8273</v>
      </c>
      <c r="P957" s="8">
        <f t="shared" si="72"/>
        <v>5.6613333333333335E-2</v>
      </c>
      <c r="Q957" s="12">
        <f t="shared" si="73"/>
        <v>42586.295138888891</v>
      </c>
      <c r="R957" s="12">
        <f>(((I957/60)/60)/24)+DATE(1970,1,1)</f>
        <v>42626.295138888891</v>
      </c>
      <c r="S957" t="str">
        <f t="shared" si="74"/>
        <v>technology</v>
      </c>
      <c r="T957" t="str">
        <f t="shared" si="70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6">
        <f t="shared" si="71"/>
        <v>50.647058823529413</v>
      </c>
      <c r="N958" t="b">
        <v>0</v>
      </c>
      <c r="O958" t="s">
        <v>8273</v>
      </c>
      <c r="P958" s="8">
        <f t="shared" si="72"/>
        <v>1.7219999999999999E-2</v>
      </c>
      <c r="Q958" s="12">
        <f t="shared" si="73"/>
        <v>42060.913877314815</v>
      </c>
      <c r="R958" s="12">
        <f>(((I958/60)/60)/24)+DATE(1970,1,1)</f>
        <v>42120.872210648144</v>
      </c>
      <c r="S958" t="str">
        <f t="shared" si="74"/>
        <v>technology</v>
      </c>
      <c r="T958" t="str">
        <f t="shared" si="70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6">
        <f t="shared" si="71"/>
        <v>33.285714285714285</v>
      </c>
      <c r="N959" t="b">
        <v>0</v>
      </c>
      <c r="O959" t="s">
        <v>8273</v>
      </c>
      <c r="P959" s="8">
        <f t="shared" si="72"/>
        <v>1.9416666666666665E-2</v>
      </c>
      <c r="Q959" s="12">
        <f t="shared" si="73"/>
        <v>42660.552465277782</v>
      </c>
      <c r="R959" s="12">
        <f>(((I959/60)/60)/24)+DATE(1970,1,1)</f>
        <v>42691.594131944439</v>
      </c>
      <c r="S959" t="str">
        <f t="shared" si="74"/>
        <v>technology</v>
      </c>
      <c r="T959" t="str">
        <f t="shared" si="70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6">
        <f t="shared" si="71"/>
        <v>51.823529411764703</v>
      </c>
      <c r="N960" t="b">
        <v>0</v>
      </c>
      <c r="O960" t="s">
        <v>8273</v>
      </c>
      <c r="P960" s="8">
        <f t="shared" si="72"/>
        <v>0.11328275684711328</v>
      </c>
      <c r="Q960" s="12">
        <f t="shared" si="73"/>
        <v>42082.802812499998</v>
      </c>
      <c r="R960" s="12">
        <f>(((I960/60)/60)/24)+DATE(1970,1,1)</f>
        <v>42104.207638888889</v>
      </c>
      <c r="S960" t="str">
        <f t="shared" si="74"/>
        <v>technology</v>
      </c>
      <c r="T960" t="str">
        <f t="shared" si="70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6">
        <f t="shared" si="71"/>
        <v>113.62573099415205</v>
      </c>
      <c r="N961" t="b">
        <v>0</v>
      </c>
      <c r="O961" t="s">
        <v>8273</v>
      </c>
      <c r="P961" s="8">
        <f t="shared" si="72"/>
        <v>0.3886</v>
      </c>
      <c r="Q961" s="12">
        <f t="shared" si="73"/>
        <v>41993.174363425926</v>
      </c>
      <c r="R961" s="12">
        <f>(((I961/60)/60)/24)+DATE(1970,1,1)</f>
        <v>42023.174363425926</v>
      </c>
      <c r="S961" t="str">
        <f t="shared" si="74"/>
        <v>technology</v>
      </c>
      <c r="T961" t="str">
        <f t="shared" si="70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6">
        <f t="shared" si="71"/>
        <v>136.46276595744681</v>
      </c>
      <c r="N962" t="b">
        <v>0</v>
      </c>
      <c r="O962" t="s">
        <v>8273</v>
      </c>
      <c r="P962" s="8">
        <f t="shared" si="72"/>
        <v>0.46100628930817611</v>
      </c>
      <c r="Q962" s="12">
        <f t="shared" si="73"/>
        <v>42766.626793981486</v>
      </c>
      <c r="R962" s="12">
        <f>(((I962/60)/60)/24)+DATE(1970,1,1)</f>
        <v>42808.585127314815</v>
      </c>
      <c r="S962" t="str">
        <f t="shared" si="74"/>
        <v>technology</v>
      </c>
      <c r="T962" t="str">
        <f t="shared" ref="T962:T1025" si="75">RIGHT(O962,LEN(O962)-FIND("/",O962,1))</f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6">
        <f t="shared" ref="M963:M1026" si="76">IFERROR(E963/L963,"")</f>
        <v>364.35454545454547</v>
      </c>
      <c r="N963" t="b">
        <v>0</v>
      </c>
      <c r="O963" t="s">
        <v>8273</v>
      </c>
      <c r="P963" s="8">
        <f t="shared" ref="P963:P1026" si="77">E963/D963</f>
        <v>0.42188421052631581</v>
      </c>
      <c r="Q963" s="12">
        <f t="shared" ref="Q963:Q1026" si="78">(((J963/60)/60)/24)+DATE(1970,1,1)</f>
        <v>42740.693692129629</v>
      </c>
      <c r="R963" s="12">
        <f>(((I963/60)/60)/24)+DATE(1970,1,1)</f>
        <v>42786.791666666672</v>
      </c>
      <c r="S963" t="str">
        <f t="shared" ref="S963:S1026" si="79">LEFT(O963,FIND("/",O963,1)-1)</f>
        <v>technology</v>
      </c>
      <c r="T963" t="str">
        <f t="shared" si="75"/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6">
        <f t="shared" si="76"/>
        <v>19.243243243243242</v>
      </c>
      <c r="N964" t="b">
        <v>0</v>
      </c>
      <c r="O964" t="s">
        <v>8273</v>
      </c>
      <c r="P964" s="8">
        <f t="shared" si="77"/>
        <v>0.2848</v>
      </c>
      <c r="Q964" s="12">
        <f t="shared" si="78"/>
        <v>42373.712418981479</v>
      </c>
      <c r="R964" s="12">
        <f>(((I964/60)/60)/24)+DATE(1970,1,1)</f>
        <v>42411.712418981479</v>
      </c>
      <c r="S964" t="str">
        <f t="shared" si="79"/>
        <v>technology</v>
      </c>
      <c r="T964" t="str">
        <f t="shared" si="75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6">
        <f t="shared" si="76"/>
        <v>41.888888888888886</v>
      </c>
      <c r="N965" t="b">
        <v>0</v>
      </c>
      <c r="O965" t="s">
        <v>8273</v>
      </c>
      <c r="P965" s="8">
        <f t="shared" si="77"/>
        <v>1.0771428571428571E-2</v>
      </c>
      <c r="Q965" s="12">
        <f t="shared" si="78"/>
        <v>42625.635636574079</v>
      </c>
      <c r="R965" s="12">
        <f>(((I965/60)/60)/24)+DATE(1970,1,1)</f>
        <v>42660.635636574079</v>
      </c>
      <c r="S965" t="str">
        <f t="shared" si="79"/>
        <v>technology</v>
      </c>
      <c r="T965" t="str">
        <f t="shared" si="75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6">
        <f t="shared" si="76"/>
        <v>30.310344827586206</v>
      </c>
      <c r="N966" t="b">
        <v>0</v>
      </c>
      <c r="O966" t="s">
        <v>8273</v>
      </c>
      <c r="P966" s="8">
        <f t="shared" si="77"/>
        <v>7.9909090909090902E-3</v>
      </c>
      <c r="Q966" s="12">
        <f t="shared" si="78"/>
        <v>42208.628692129627</v>
      </c>
      <c r="R966" s="12">
        <f>(((I966/60)/60)/24)+DATE(1970,1,1)</f>
        <v>42248.628692129627</v>
      </c>
      <c r="S966" t="str">
        <f t="shared" si="79"/>
        <v>technology</v>
      </c>
      <c r="T966" t="str">
        <f t="shared" si="75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6">
        <f t="shared" si="76"/>
        <v>49.666666666666664</v>
      </c>
      <c r="N967" t="b">
        <v>0</v>
      </c>
      <c r="O967" t="s">
        <v>8273</v>
      </c>
      <c r="P967" s="8">
        <f t="shared" si="77"/>
        <v>1.192E-2</v>
      </c>
      <c r="Q967" s="12">
        <f t="shared" si="78"/>
        <v>42637.016736111109</v>
      </c>
      <c r="R967" s="12">
        <f>(((I967/60)/60)/24)+DATE(1970,1,1)</f>
        <v>42669.165972222225</v>
      </c>
      <c r="S967" t="str">
        <f t="shared" si="79"/>
        <v>technology</v>
      </c>
      <c r="T967" t="str">
        <f t="shared" si="75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6">
        <f t="shared" si="76"/>
        <v>59.2</v>
      </c>
      <c r="N968" t="b">
        <v>0</v>
      </c>
      <c r="O968" t="s">
        <v>8273</v>
      </c>
      <c r="P968" s="8">
        <f t="shared" si="77"/>
        <v>0.14799999999999999</v>
      </c>
      <c r="Q968" s="12">
        <f t="shared" si="78"/>
        <v>42619.635787037041</v>
      </c>
      <c r="R968" s="12">
        <f>(((I968/60)/60)/24)+DATE(1970,1,1)</f>
        <v>42649.635787037041</v>
      </c>
      <c r="S968" t="str">
        <f t="shared" si="79"/>
        <v>technology</v>
      </c>
      <c r="T968" t="str">
        <f t="shared" si="75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6">
        <f t="shared" si="76"/>
        <v>43.97530864197531</v>
      </c>
      <c r="N969" t="b">
        <v>0</v>
      </c>
      <c r="O969" t="s">
        <v>8273</v>
      </c>
      <c r="P969" s="8">
        <f t="shared" si="77"/>
        <v>0.17810000000000001</v>
      </c>
      <c r="Q969" s="12">
        <f t="shared" si="78"/>
        <v>42422.254328703704</v>
      </c>
      <c r="R969" s="12">
        <f>(((I969/60)/60)/24)+DATE(1970,1,1)</f>
        <v>42482.21266203704</v>
      </c>
      <c r="S969" t="str">
        <f t="shared" si="79"/>
        <v>technology</v>
      </c>
      <c r="T969" t="str">
        <f t="shared" si="75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6">
        <f t="shared" si="76"/>
        <v>26.5</v>
      </c>
      <c r="N970" t="b">
        <v>0</v>
      </c>
      <c r="O970" t="s">
        <v>8273</v>
      </c>
      <c r="P970" s="8">
        <f t="shared" si="77"/>
        <v>1.325E-2</v>
      </c>
      <c r="Q970" s="12">
        <f t="shared" si="78"/>
        <v>41836.847615740742</v>
      </c>
      <c r="R970" s="12">
        <f>(((I970/60)/60)/24)+DATE(1970,1,1)</f>
        <v>41866.847615740742</v>
      </c>
      <c r="S970" t="str">
        <f t="shared" si="79"/>
        <v>technology</v>
      </c>
      <c r="T970" t="str">
        <f t="shared" si="75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6">
        <f t="shared" si="76"/>
        <v>1272.7272727272727</v>
      </c>
      <c r="N971" t="b">
        <v>0</v>
      </c>
      <c r="O971" t="s">
        <v>8273</v>
      </c>
      <c r="P971" s="8">
        <f t="shared" si="77"/>
        <v>0.46666666666666667</v>
      </c>
      <c r="Q971" s="12">
        <f t="shared" si="78"/>
        <v>42742.30332175926</v>
      </c>
      <c r="R971" s="12">
        <f>(((I971/60)/60)/24)+DATE(1970,1,1)</f>
        <v>42775.30332175926</v>
      </c>
      <c r="S971" t="str">
        <f t="shared" si="79"/>
        <v>technology</v>
      </c>
      <c r="T971" t="str">
        <f t="shared" si="75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6">
        <f t="shared" si="76"/>
        <v>164</v>
      </c>
      <c r="N972" t="b">
        <v>0</v>
      </c>
      <c r="O972" t="s">
        <v>8273</v>
      </c>
      <c r="P972" s="8">
        <f t="shared" si="77"/>
        <v>0.4592</v>
      </c>
      <c r="Q972" s="12">
        <f t="shared" si="78"/>
        <v>42721.220520833333</v>
      </c>
      <c r="R972" s="12">
        <f>(((I972/60)/60)/24)+DATE(1970,1,1)</f>
        <v>42758.207638888889</v>
      </c>
      <c r="S972" t="str">
        <f t="shared" si="79"/>
        <v>technology</v>
      </c>
      <c r="T972" t="str">
        <f t="shared" si="75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6">
        <f t="shared" si="76"/>
        <v>45.2</v>
      </c>
      <c r="N973" t="b">
        <v>0</v>
      </c>
      <c r="O973" t="s">
        <v>8273</v>
      </c>
      <c r="P973" s="8">
        <f t="shared" si="77"/>
        <v>2.2599999999999999E-3</v>
      </c>
      <c r="Q973" s="12">
        <f t="shared" si="78"/>
        <v>42111.709027777775</v>
      </c>
      <c r="R973" s="12">
        <f>(((I973/60)/60)/24)+DATE(1970,1,1)</f>
        <v>42156.709027777775</v>
      </c>
      <c r="S973" t="str">
        <f t="shared" si="79"/>
        <v>technology</v>
      </c>
      <c r="T973" t="str">
        <f t="shared" si="75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6">
        <f t="shared" si="76"/>
        <v>153.88888888888889</v>
      </c>
      <c r="N974" t="b">
        <v>0</v>
      </c>
      <c r="O974" t="s">
        <v>8273</v>
      </c>
      <c r="P974" s="8">
        <f t="shared" si="77"/>
        <v>0.34625</v>
      </c>
      <c r="Q974" s="12">
        <f t="shared" si="78"/>
        <v>41856.865717592591</v>
      </c>
      <c r="R974" s="12">
        <f>(((I974/60)/60)/24)+DATE(1970,1,1)</f>
        <v>41886.290972222225</v>
      </c>
      <c r="S974" t="str">
        <f t="shared" si="79"/>
        <v>technology</v>
      </c>
      <c r="T974" t="str">
        <f t="shared" si="75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6">
        <f t="shared" si="76"/>
        <v>51.375</v>
      </c>
      <c r="N975" t="b">
        <v>0</v>
      </c>
      <c r="O975" t="s">
        <v>8273</v>
      </c>
      <c r="P975" s="8">
        <f t="shared" si="77"/>
        <v>2.0549999999999999E-2</v>
      </c>
      <c r="Q975" s="12">
        <f t="shared" si="78"/>
        <v>42257.014965277776</v>
      </c>
      <c r="R975" s="12">
        <f>(((I975/60)/60)/24)+DATE(1970,1,1)</f>
        <v>42317.056631944448</v>
      </c>
      <c r="S975" t="str">
        <f t="shared" si="79"/>
        <v>technology</v>
      </c>
      <c r="T975" t="str">
        <f t="shared" si="75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6">
        <f t="shared" si="76"/>
        <v>93.333333333333329</v>
      </c>
      <c r="N976" t="b">
        <v>0</v>
      </c>
      <c r="O976" t="s">
        <v>8273</v>
      </c>
      <c r="P976" s="8">
        <f t="shared" si="77"/>
        <v>5.5999999999999999E-3</v>
      </c>
      <c r="Q976" s="12">
        <f t="shared" si="78"/>
        <v>42424.749490740738</v>
      </c>
      <c r="R976" s="12">
        <f>(((I976/60)/60)/24)+DATE(1970,1,1)</f>
        <v>42454.707824074074</v>
      </c>
      <c r="S976" t="str">
        <f t="shared" si="79"/>
        <v>technology</v>
      </c>
      <c r="T976" t="str">
        <f t="shared" si="75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6">
        <f t="shared" si="76"/>
        <v>108.625</v>
      </c>
      <c r="N977" t="b">
        <v>0</v>
      </c>
      <c r="O977" t="s">
        <v>8273</v>
      </c>
      <c r="P977" s="8">
        <f t="shared" si="77"/>
        <v>2.6069999999999999E-2</v>
      </c>
      <c r="Q977" s="12">
        <f t="shared" si="78"/>
        <v>42489.696585648147</v>
      </c>
      <c r="R977" s="12">
        <f>(((I977/60)/60)/24)+DATE(1970,1,1)</f>
        <v>42549.696585648147</v>
      </c>
      <c r="S977" t="str">
        <f t="shared" si="79"/>
        <v>technology</v>
      </c>
      <c r="T977" t="str">
        <f t="shared" si="75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6">
        <f t="shared" si="76"/>
        <v>160.5</v>
      </c>
      <c r="N978" t="b">
        <v>0</v>
      </c>
      <c r="O978" t="s">
        <v>8273</v>
      </c>
      <c r="P978" s="8">
        <f t="shared" si="77"/>
        <v>1.9259999999999999E-2</v>
      </c>
      <c r="Q978" s="12">
        <f t="shared" si="78"/>
        <v>42185.058993055558</v>
      </c>
      <c r="R978" s="12">
        <f>(((I978/60)/60)/24)+DATE(1970,1,1)</f>
        <v>42230.058993055558</v>
      </c>
      <c r="S978" t="str">
        <f t="shared" si="79"/>
        <v>technology</v>
      </c>
      <c r="T978" t="str">
        <f t="shared" si="75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6">
        <f t="shared" si="76"/>
        <v>75.75</v>
      </c>
      <c r="N979" t="b">
        <v>0</v>
      </c>
      <c r="O979" t="s">
        <v>8273</v>
      </c>
      <c r="P979" s="8">
        <f t="shared" si="77"/>
        <v>0.33666666666666667</v>
      </c>
      <c r="Q979" s="12">
        <f t="shared" si="78"/>
        <v>42391.942094907412</v>
      </c>
      <c r="R979" s="12">
        <f>(((I979/60)/60)/24)+DATE(1970,1,1)</f>
        <v>42421.942094907412</v>
      </c>
      <c r="S979" t="str">
        <f t="shared" si="79"/>
        <v>technology</v>
      </c>
      <c r="T979" t="str">
        <f t="shared" si="75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6">
        <f t="shared" si="76"/>
        <v>790.83739837398377</v>
      </c>
      <c r="N980" t="b">
        <v>0</v>
      </c>
      <c r="O980" t="s">
        <v>8273</v>
      </c>
      <c r="P980" s="8">
        <f t="shared" si="77"/>
        <v>0.5626326718299024</v>
      </c>
      <c r="Q980" s="12">
        <f t="shared" si="78"/>
        <v>42395.309039351851</v>
      </c>
      <c r="R980" s="12">
        <f>(((I980/60)/60)/24)+DATE(1970,1,1)</f>
        <v>42425.309039351851</v>
      </c>
      <c r="S980" t="str">
        <f t="shared" si="79"/>
        <v>technology</v>
      </c>
      <c r="T980" t="str">
        <f t="shared" si="75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6">
        <f t="shared" si="76"/>
        <v>301.93916666666667</v>
      </c>
      <c r="N981" t="b">
        <v>0</v>
      </c>
      <c r="O981" t="s">
        <v>8273</v>
      </c>
      <c r="P981" s="8">
        <f t="shared" si="77"/>
        <v>0.82817600000000002</v>
      </c>
      <c r="Q981" s="12">
        <f t="shared" si="78"/>
        <v>42506.416990740734</v>
      </c>
      <c r="R981" s="12">
        <f>(((I981/60)/60)/24)+DATE(1970,1,1)</f>
        <v>42541.790972222225</v>
      </c>
      <c r="S981" t="str">
        <f t="shared" si="79"/>
        <v>technology</v>
      </c>
      <c r="T981" t="str">
        <f t="shared" si="75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6">
        <f t="shared" si="76"/>
        <v>47.935483870967744</v>
      </c>
      <c r="N982" t="b">
        <v>0</v>
      </c>
      <c r="O982" t="s">
        <v>8273</v>
      </c>
      <c r="P982" s="8">
        <f t="shared" si="77"/>
        <v>0.14860000000000001</v>
      </c>
      <c r="Q982" s="12">
        <f t="shared" si="78"/>
        <v>41928.904189814813</v>
      </c>
      <c r="R982" s="12">
        <f>(((I982/60)/60)/24)+DATE(1970,1,1)</f>
        <v>41973.945856481485</v>
      </c>
      <c r="S982" t="str">
        <f t="shared" si="79"/>
        <v>technology</v>
      </c>
      <c r="T982" t="str">
        <f t="shared" si="75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6">
        <f t="shared" si="76"/>
        <v>2.75</v>
      </c>
      <c r="N983" t="b">
        <v>0</v>
      </c>
      <c r="O983" t="s">
        <v>8273</v>
      </c>
      <c r="P983" s="8">
        <f t="shared" si="77"/>
        <v>1.2375123751237513E-4</v>
      </c>
      <c r="Q983" s="12">
        <f t="shared" si="78"/>
        <v>41830.947013888886</v>
      </c>
      <c r="R983" s="12">
        <f>(((I983/60)/60)/24)+DATE(1970,1,1)</f>
        <v>41860.947013888886</v>
      </c>
      <c r="S983" t="str">
        <f t="shared" si="79"/>
        <v>technology</v>
      </c>
      <c r="T983" t="str">
        <f t="shared" si="75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6">
        <f t="shared" si="76"/>
        <v>1</v>
      </c>
      <c r="N984" t="b">
        <v>0</v>
      </c>
      <c r="O984" t="s">
        <v>8273</v>
      </c>
      <c r="P984" s="8">
        <f t="shared" si="77"/>
        <v>1.7142857142857143E-4</v>
      </c>
      <c r="Q984" s="12">
        <f t="shared" si="78"/>
        <v>42615.753310185188</v>
      </c>
      <c r="R984" s="12">
        <f>(((I984/60)/60)/24)+DATE(1970,1,1)</f>
        <v>42645.753310185188</v>
      </c>
      <c r="S984" t="str">
        <f t="shared" si="79"/>
        <v>technology</v>
      </c>
      <c r="T984" t="str">
        <f t="shared" si="75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6">
        <f t="shared" si="76"/>
        <v>171.79329608938548</v>
      </c>
      <c r="N985" t="b">
        <v>0</v>
      </c>
      <c r="O985" t="s">
        <v>8273</v>
      </c>
      <c r="P985" s="8">
        <f t="shared" si="77"/>
        <v>0.2950613611721471</v>
      </c>
      <c r="Q985" s="12">
        <f t="shared" si="78"/>
        <v>42574.667650462965</v>
      </c>
      <c r="R985" s="12">
        <f>(((I985/60)/60)/24)+DATE(1970,1,1)</f>
        <v>42605.870833333334</v>
      </c>
      <c r="S985" t="str">
        <f t="shared" si="79"/>
        <v>technology</v>
      </c>
      <c r="T985" t="str">
        <f t="shared" si="75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6">
        <f t="shared" si="76"/>
        <v>35.333333333333336</v>
      </c>
      <c r="N986" t="b">
        <v>0</v>
      </c>
      <c r="O986" t="s">
        <v>8273</v>
      </c>
      <c r="P986" s="8">
        <f t="shared" si="77"/>
        <v>1.06E-2</v>
      </c>
      <c r="Q986" s="12">
        <f t="shared" si="78"/>
        <v>42061.11583333333</v>
      </c>
      <c r="R986" s="12">
        <f>(((I986/60)/60)/24)+DATE(1970,1,1)</f>
        <v>42091.074166666673</v>
      </c>
      <c r="S986" t="str">
        <f t="shared" si="79"/>
        <v>technology</v>
      </c>
      <c r="T986" t="str">
        <f t="shared" si="75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6">
        <f t="shared" si="76"/>
        <v>82.086956521739125</v>
      </c>
      <c r="N987" t="b">
        <v>0</v>
      </c>
      <c r="O987" t="s">
        <v>8273</v>
      </c>
      <c r="P987" s="8">
        <f t="shared" si="77"/>
        <v>6.2933333333333327E-2</v>
      </c>
      <c r="Q987" s="12">
        <f t="shared" si="78"/>
        <v>42339.967708333337</v>
      </c>
      <c r="R987" s="12">
        <f>(((I987/60)/60)/24)+DATE(1970,1,1)</f>
        <v>42369.958333333328</v>
      </c>
      <c r="S987" t="str">
        <f t="shared" si="79"/>
        <v>technology</v>
      </c>
      <c r="T987" t="str">
        <f t="shared" si="75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6">
        <f t="shared" si="76"/>
        <v>110.8695652173913</v>
      </c>
      <c r="N988" t="b">
        <v>0</v>
      </c>
      <c r="O988" t="s">
        <v>8273</v>
      </c>
      <c r="P988" s="8">
        <f t="shared" si="77"/>
        <v>0.1275</v>
      </c>
      <c r="Q988" s="12">
        <f t="shared" si="78"/>
        <v>42324.767361111109</v>
      </c>
      <c r="R988" s="12">
        <f>(((I988/60)/60)/24)+DATE(1970,1,1)</f>
        <v>42379</v>
      </c>
      <c r="S988" t="str">
        <f t="shared" si="79"/>
        <v>technology</v>
      </c>
      <c r="T988" t="str">
        <f t="shared" si="75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6">
        <f t="shared" si="76"/>
        <v>161.21951219512195</v>
      </c>
      <c r="N989" t="b">
        <v>0</v>
      </c>
      <c r="O989" t="s">
        <v>8273</v>
      </c>
      <c r="P989" s="8">
        <f t="shared" si="77"/>
        <v>0.13220000000000001</v>
      </c>
      <c r="Q989" s="12">
        <f t="shared" si="78"/>
        <v>41773.294560185182</v>
      </c>
      <c r="R989" s="12">
        <f>(((I989/60)/60)/24)+DATE(1970,1,1)</f>
        <v>41813.294560185182</v>
      </c>
      <c r="S989" t="str">
        <f t="shared" si="79"/>
        <v>technology</v>
      </c>
      <c r="T989" t="str">
        <f t="shared" si="75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6" t="str">
        <f t="shared" si="76"/>
        <v/>
      </c>
      <c r="N990" t="b">
        <v>0</v>
      </c>
      <c r="O990" t="s">
        <v>8273</v>
      </c>
      <c r="P990" s="8">
        <f t="shared" si="77"/>
        <v>0</v>
      </c>
      <c r="Q990" s="12">
        <f t="shared" si="78"/>
        <v>42614.356770833328</v>
      </c>
      <c r="R990" s="12">
        <f>(((I990/60)/60)/24)+DATE(1970,1,1)</f>
        <v>42644.356770833328</v>
      </c>
      <c r="S990" t="str">
        <f t="shared" si="79"/>
        <v>technology</v>
      </c>
      <c r="T990" t="str">
        <f t="shared" si="75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6">
        <f t="shared" si="76"/>
        <v>52.40625</v>
      </c>
      <c r="N991" t="b">
        <v>0</v>
      </c>
      <c r="O991" t="s">
        <v>8273</v>
      </c>
      <c r="P991" s="8">
        <f t="shared" si="77"/>
        <v>0.16769999999999999</v>
      </c>
      <c r="Q991" s="12">
        <f t="shared" si="78"/>
        <v>42611.933969907404</v>
      </c>
      <c r="R991" s="12">
        <f>(((I991/60)/60)/24)+DATE(1970,1,1)</f>
        <v>42641.933969907404</v>
      </c>
      <c r="S991" t="str">
        <f t="shared" si="79"/>
        <v>technology</v>
      </c>
      <c r="T991" t="str">
        <f t="shared" si="75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6">
        <f t="shared" si="76"/>
        <v>13</v>
      </c>
      <c r="N992" t="b">
        <v>0</v>
      </c>
      <c r="O992" t="s">
        <v>8273</v>
      </c>
      <c r="P992" s="8">
        <f t="shared" si="77"/>
        <v>1.0399999999999999E-3</v>
      </c>
      <c r="Q992" s="12">
        <f t="shared" si="78"/>
        <v>41855.784305555557</v>
      </c>
      <c r="R992" s="12">
        <f>(((I992/60)/60)/24)+DATE(1970,1,1)</f>
        <v>41885.784305555557</v>
      </c>
      <c r="S992" t="str">
        <f t="shared" si="79"/>
        <v>technology</v>
      </c>
      <c r="T992" t="str">
        <f t="shared" si="75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6">
        <f t="shared" si="76"/>
        <v>30.285714285714285</v>
      </c>
      <c r="N993" t="b">
        <v>0</v>
      </c>
      <c r="O993" t="s">
        <v>8273</v>
      </c>
      <c r="P993" s="8">
        <f t="shared" si="77"/>
        <v>4.24E-2</v>
      </c>
      <c r="Q993" s="12">
        <f t="shared" si="78"/>
        <v>42538.75680555556</v>
      </c>
      <c r="R993" s="12">
        <f>(((I993/60)/60)/24)+DATE(1970,1,1)</f>
        <v>42563.785416666666</v>
      </c>
      <c r="S993" t="str">
        <f t="shared" si="79"/>
        <v>technology</v>
      </c>
      <c r="T993" t="str">
        <f t="shared" si="75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6">
        <f t="shared" si="76"/>
        <v>116.75</v>
      </c>
      <c r="N994" t="b">
        <v>0</v>
      </c>
      <c r="O994" t="s">
        <v>8273</v>
      </c>
      <c r="P994" s="8">
        <f t="shared" si="77"/>
        <v>4.6699999999999997E-3</v>
      </c>
      <c r="Q994" s="12">
        <f t="shared" si="78"/>
        <v>42437.924988425926</v>
      </c>
      <c r="R994" s="12">
        <f>(((I994/60)/60)/24)+DATE(1970,1,1)</f>
        <v>42497.883321759262</v>
      </c>
      <c r="S994" t="str">
        <f t="shared" si="79"/>
        <v>technology</v>
      </c>
      <c r="T994" t="str">
        <f t="shared" si="75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6">
        <f t="shared" si="76"/>
        <v>89.59693877551021</v>
      </c>
      <c r="N995" t="b">
        <v>0</v>
      </c>
      <c r="O995" t="s">
        <v>8273</v>
      </c>
      <c r="P995" s="8">
        <f t="shared" si="77"/>
        <v>0.25087142857142858</v>
      </c>
      <c r="Q995" s="12">
        <f t="shared" si="78"/>
        <v>42652.964907407411</v>
      </c>
      <c r="R995" s="12">
        <f>(((I995/60)/60)/24)+DATE(1970,1,1)</f>
        <v>42686.208333333328</v>
      </c>
      <c r="S995" t="str">
        <f t="shared" si="79"/>
        <v>technology</v>
      </c>
      <c r="T995" t="str">
        <f t="shared" si="75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6">
        <f t="shared" si="76"/>
        <v>424.45454545454544</v>
      </c>
      <c r="N996" t="b">
        <v>0</v>
      </c>
      <c r="O996" t="s">
        <v>8273</v>
      </c>
      <c r="P996" s="8">
        <f t="shared" si="77"/>
        <v>2.3345000000000001E-2</v>
      </c>
      <c r="Q996" s="12">
        <f t="shared" si="78"/>
        <v>41921.263078703705</v>
      </c>
      <c r="R996" s="12">
        <f>(((I996/60)/60)/24)+DATE(1970,1,1)</f>
        <v>41973.957638888889</v>
      </c>
      <c r="S996" t="str">
        <f t="shared" si="79"/>
        <v>technology</v>
      </c>
      <c r="T996" t="str">
        <f t="shared" si="75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6">
        <f t="shared" si="76"/>
        <v>80.666666666666671</v>
      </c>
      <c r="N997" t="b">
        <v>0</v>
      </c>
      <c r="O997" t="s">
        <v>8273</v>
      </c>
      <c r="P997" s="8">
        <f t="shared" si="77"/>
        <v>7.2599999999999998E-2</v>
      </c>
      <c r="Q997" s="12">
        <f t="shared" si="78"/>
        <v>41947.940740740742</v>
      </c>
      <c r="R997" s="12">
        <f>(((I997/60)/60)/24)+DATE(1970,1,1)</f>
        <v>41972.666666666672</v>
      </c>
      <c r="S997" t="str">
        <f t="shared" si="79"/>
        <v>technology</v>
      </c>
      <c r="T997" t="str">
        <f t="shared" si="75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6">
        <f t="shared" si="76"/>
        <v>13</v>
      </c>
      <c r="N998" t="b">
        <v>0</v>
      </c>
      <c r="O998" t="s">
        <v>8273</v>
      </c>
      <c r="P998" s="8">
        <f t="shared" si="77"/>
        <v>1.6250000000000001E-2</v>
      </c>
      <c r="Q998" s="12">
        <f t="shared" si="78"/>
        <v>41817.866435185184</v>
      </c>
      <c r="R998" s="12">
        <f>(((I998/60)/60)/24)+DATE(1970,1,1)</f>
        <v>41847.643750000003</v>
      </c>
      <c r="S998" t="str">
        <f t="shared" si="79"/>
        <v>technology</v>
      </c>
      <c r="T998" t="str">
        <f t="shared" si="75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6">
        <f t="shared" si="76"/>
        <v>8.125</v>
      </c>
      <c r="N999" t="b">
        <v>0</v>
      </c>
      <c r="O999" t="s">
        <v>8273</v>
      </c>
      <c r="P999" s="8">
        <f t="shared" si="77"/>
        <v>1.2999999999999999E-2</v>
      </c>
      <c r="Q999" s="12">
        <f t="shared" si="78"/>
        <v>41941.10297453704</v>
      </c>
      <c r="R999" s="12">
        <f>(((I999/60)/60)/24)+DATE(1970,1,1)</f>
        <v>41971.144641203704</v>
      </c>
      <c r="S999" t="str">
        <f t="shared" si="79"/>
        <v>technology</v>
      </c>
      <c r="T999" t="str">
        <f t="shared" si="75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6">
        <f t="shared" si="76"/>
        <v>153.42794759825327</v>
      </c>
      <c r="N1000" t="b">
        <v>0</v>
      </c>
      <c r="O1000" t="s">
        <v>8273</v>
      </c>
      <c r="P1000" s="8">
        <f t="shared" si="77"/>
        <v>0.58558333333333334</v>
      </c>
      <c r="Q1000" s="12">
        <f t="shared" si="78"/>
        <v>42282.168993055559</v>
      </c>
      <c r="R1000" s="12">
        <f>(((I1000/60)/60)/24)+DATE(1970,1,1)</f>
        <v>42327.210659722223</v>
      </c>
      <c r="S1000" t="str">
        <f t="shared" si="79"/>
        <v>technology</v>
      </c>
      <c r="T1000" t="str">
        <f t="shared" si="75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6">
        <f t="shared" si="76"/>
        <v>292.07499999999999</v>
      </c>
      <c r="N1001" t="b">
        <v>0</v>
      </c>
      <c r="O1001" t="s">
        <v>8273</v>
      </c>
      <c r="P1001" s="8">
        <f t="shared" si="77"/>
        <v>7.7886666666666673E-2</v>
      </c>
      <c r="Q1001" s="12">
        <f t="shared" si="78"/>
        <v>41926.29965277778</v>
      </c>
      <c r="R1001" s="12">
        <f>(((I1001/60)/60)/24)+DATE(1970,1,1)</f>
        <v>41956.334722222222</v>
      </c>
      <c r="S1001" t="str">
        <f t="shared" si="79"/>
        <v>technology</v>
      </c>
      <c r="T1001" t="str">
        <f t="shared" si="75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6">
        <f t="shared" si="76"/>
        <v>3304</v>
      </c>
      <c r="N1002" t="b">
        <v>0</v>
      </c>
      <c r="O1002" t="s">
        <v>8273</v>
      </c>
      <c r="P1002" s="8">
        <f t="shared" si="77"/>
        <v>2.2157147647256063E-2</v>
      </c>
      <c r="Q1002" s="12">
        <f t="shared" si="78"/>
        <v>42749.059722222228</v>
      </c>
      <c r="R1002" s="12">
        <f>(((I1002/60)/60)/24)+DATE(1970,1,1)</f>
        <v>42809.018055555556</v>
      </c>
      <c r="S1002" t="str">
        <f t="shared" si="79"/>
        <v>technology</v>
      </c>
      <c r="T1002" t="str">
        <f t="shared" si="75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6">
        <f t="shared" si="76"/>
        <v>1300</v>
      </c>
      <c r="N1003" t="b">
        <v>0</v>
      </c>
      <c r="O1003" t="s">
        <v>8273</v>
      </c>
      <c r="P1003" s="8">
        <f t="shared" si="77"/>
        <v>1.04</v>
      </c>
      <c r="Q1003" s="12">
        <f t="shared" si="78"/>
        <v>42720.720057870371</v>
      </c>
      <c r="R1003" s="12">
        <f>(((I1003/60)/60)/24)+DATE(1970,1,1)</f>
        <v>42765.720057870371</v>
      </c>
      <c r="S1003" t="str">
        <f t="shared" si="79"/>
        <v>technology</v>
      </c>
      <c r="T1003" t="str">
        <f t="shared" si="75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6">
        <f t="shared" si="76"/>
        <v>134.54545454545453</v>
      </c>
      <c r="N1004" t="b">
        <v>0</v>
      </c>
      <c r="O1004" t="s">
        <v>8273</v>
      </c>
      <c r="P1004" s="8">
        <f t="shared" si="77"/>
        <v>0.29602960296029601</v>
      </c>
      <c r="Q1004" s="12">
        <f t="shared" si="78"/>
        <v>42325.684189814812</v>
      </c>
      <c r="R1004" s="12">
        <f>(((I1004/60)/60)/24)+DATE(1970,1,1)</f>
        <v>42355.249305555553</v>
      </c>
      <c r="S1004" t="str">
        <f t="shared" si="79"/>
        <v>technology</v>
      </c>
      <c r="T1004" t="str">
        <f t="shared" si="75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6">
        <f t="shared" si="76"/>
        <v>214.06666666666666</v>
      </c>
      <c r="N1005" t="b">
        <v>0</v>
      </c>
      <c r="O1005" t="s">
        <v>8273</v>
      </c>
      <c r="P1005" s="8">
        <f t="shared" si="77"/>
        <v>0.16055</v>
      </c>
      <c r="Q1005" s="12">
        <f t="shared" si="78"/>
        <v>42780.709039351852</v>
      </c>
      <c r="R1005" s="12">
        <f>(((I1005/60)/60)/24)+DATE(1970,1,1)</f>
        <v>42810.667372685188</v>
      </c>
      <c r="S1005" t="str">
        <f t="shared" si="79"/>
        <v>technology</v>
      </c>
      <c r="T1005" t="str">
        <f t="shared" si="75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6">
        <f t="shared" si="76"/>
        <v>216.33684210526314</v>
      </c>
      <c r="N1006" t="b">
        <v>0</v>
      </c>
      <c r="O1006" t="s">
        <v>8273</v>
      </c>
      <c r="P1006" s="8">
        <f t="shared" si="77"/>
        <v>0.82208000000000003</v>
      </c>
      <c r="Q1006" s="12">
        <f t="shared" si="78"/>
        <v>42388.708645833336</v>
      </c>
      <c r="R1006" s="12">
        <f>(((I1006/60)/60)/24)+DATE(1970,1,1)</f>
        <v>42418.708645833336</v>
      </c>
      <c r="S1006" t="str">
        <f t="shared" si="79"/>
        <v>technology</v>
      </c>
      <c r="T1006" t="str">
        <f t="shared" si="75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6">
        <f t="shared" si="76"/>
        <v>932.31055900621118</v>
      </c>
      <c r="N1007" t="b">
        <v>0</v>
      </c>
      <c r="O1007" t="s">
        <v>8273</v>
      </c>
      <c r="P1007" s="8">
        <f t="shared" si="77"/>
        <v>0.75051000000000001</v>
      </c>
      <c r="Q1007" s="12">
        <f t="shared" si="78"/>
        <v>42276.624803240738</v>
      </c>
      <c r="R1007" s="12">
        <f>(((I1007/60)/60)/24)+DATE(1970,1,1)</f>
        <v>42307.624803240738</v>
      </c>
      <c r="S1007" t="str">
        <f t="shared" si="79"/>
        <v>technology</v>
      </c>
      <c r="T1007" t="str">
        <f t="shared" si="75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6">
        <f t="shared" si="76"/>
        <v>29.25</v>
      </c>
      <c r="N1008" t="b">
        <v>0</v>
      </c>
      <c r="O1008" t="s">
        <v>8273</v>
      </c>
      <c r="P1008" s="8">
        <f t="shared" si="77"/>
        <v>5.8500000000000003E-2</v>
      </c>
      <c r="Q1008" s="12">
        <f t="shared" si="78"/>
        <v>41977.040185185186</v>
      </c>
      <c r="R1008" s="12">
        <f>(((I1008/60)/60)/24)+DATE(1970,1,1)</f>
        <v>41985.299305555556</v>
      </c>
      <c r="S1008" t="str">
        <f t="shared" si="79"/>
        <v>technology</v>
      </c>
      <c r="T1008" t="str">
        <f t="shared" si="75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6">
        <f t="shared" si="76"/>
        <v>174.94736842105263</v>
      </c>
      <c r="N1009" t="b">
        <v>0</v>
      </c>
      <c r="O1009" t="s">
        <v>8273</v>
      </c>
      <c r="P1009" s="8">
        <f t="shared" si="77"/>
        <v>0.44319999999999998</v>
      </c>
      <c r="Q1009" s="12">
        <f t="shared" si="78"/>
        <v>42676.583599537036</v>
      </c>
      <c r="R1009" s="12">
        <f>(((I1009/60)/60)/24)+DATE(1970,1,1)</f>
        <v>42718.6252662037</v>
      </c>
      <c r="S1009" t="str">
        <f t="shared" si="79"/>
        <v>technology</v>
      </c>
      <c r="T1009" t="str">
        <f t="shared" si="75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6">
        <f t="shared" si="76"/>
        <v>250</v>
      </c>
      <c r="N1010" t="b">
        <v>0</v>
      </c>
      <c r="O1010" t="s">
        <v>8273</v>
      </c>
      <c r="P1010" s="8">
        <f t="shared" si="77"/>
        <v>2.6737967914438501E-3</v>
      </c>
      <c r="Q1010" s="12">
        <f t="shared" si="78"/>
        <v>42702.809201388889</v>
      </c>
      <c r="R1010" s="12">
        <f>(((I1010/60)/60)/24)+DATE(1970,1,1)</f>
        <v>42732.809201388889</v>
      </c>
      <c r="S1010" t="str">
        <f t="shared" si="79"/>
        <v>technology</v>
      </c>
      <c r="T1010" t="str">
        <f t="shared" si="75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6">
        <f t="shared" si="76"/>
        <v>65</v>
      </c>
      <c r="N1011" t="b">
        <v>0</v>
      </c>
      <c r="O1011" t="s">
        <v>8273</v>
      </c>
      <c r="P1011" s="8">
        <f t="shared" si="77"/>
        <v>0.1313</v>
      </c>
      <c r="Q1011" s="12">
        <f t="shared" si="78"/>
        <v>42510.604699074072</v>
      </c>
      <c r="R1011" s="12">
        <f>(((I1011/60)/60)/24)+DATE(1970,1,1)</f>
        <v>42540.604699074072</v>
      </c>
      <c r="S1011" t="str">
        <f t="shared" si="79"/>
        <v>technology</v>
      </c>
      <c r="T1011" t="str">
        <f t="shared" si="75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6">
        <f t="shared" si="76"/>
        <v>55</v>
      </c>
      <c r="N1012" t="b">
        <v>0</v>
      </c>
      <c r="O1012" t="s">
        <v>8273</v>
      </c>
      <c r="P1012" s="8">
        <f t="shared" si="77"/>
        <v>1.9088937093275488E-3</v>
      </c>
      <c r="Q1012" s="12">
        <f t="shared" si="78"/>
        <v>42561.829421296294</v>
      </c>
      <c r="R1012" s="12">
        <f>(((I1012/60)/60)/24)+DATE(1970,1,1)</f>
        <v>42618.124305555553</v>
      </c>
      <c r="S1012" t="str">
        <f t="shared" si="79"/>
        <v>technology</v>
      </c>
      <c r="T1012" t="str">
        <f t="shared" si="75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6">
        <f t="shared" si="76"/>
        <v>75</v>
      </c>
      <c r="N1013" t="b">
        <v>0</v>
      </c>
      <c r="O1013" t="s">
        <v>8273</v>
      </c>
      <c r="P1013" s="8">
        <f t="shared" si="77"/>
        <v>3.7499999999999999E-3</v>
      </c>
      <c r="Q1013" s="12">
        <f t="shared" si="78"/>
        <v>41946.898090277777</v>
      </c>
      <c r="R1013" s="12">
        <f>(((I1013/60)/60)/24)+DATE(1970,1,1)</f>
        <v>41991.898090277777</v>
      </c>
      <c r="S1013" t="str">
        <f t="shared" si="79"/>
        <v>technology</v>
      </c>
      <c r="T1013" t="str">
        <f t="shared" si="75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6">
        <f t="shared" si="76"/>
        <v>1389.3561935483872</v>
      </c>
      <c r="N1014" t="b">
        <v>0</v>
      </c>
      <c r="O1014" t="s">
        <v>8273</v>
      </c>
      <c r="P1014" s="8">
        <f t="shared" si="77"/>
        <v>215.35021</v>
      </c>
      <c r="Q1014" s="12">
        <f t="shared" si="78"/>
        <v>42714.440416666665</v>
      </c>
      <c r="R1014" s="12">
        <f>(((I1014/60)/60)/24)+DATE(1970,1,1)</f>
        <v>42759.440416666665</v>
      </c>
      <c r="S1014" t="str">
        <f t="shared" si="79"/>
        <v>technology</v>
      </c>
      <c r="T1014" t="str">
        <f t="shared" si="75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6">
        <f t="shared" si="76"/>
        <v>95.911111111111111</v>
      </c>
      <c r="N1015" t="b">
        <v>0</v>
      </c>
      <c r="O1015" t="s">
        <v>8273</v>
      </c>
      <c r="P1015" s="8">
        <f t="shared" si="77"/>
        <v>0.34527999999999998</v>
      </c>
      <c r="Q1015" s="12">
        <f t="shared" si="78"/>
        <v>42339.833981481483</v>
      </c>
      <c r="R1015" s="12">
        <f>(((I1015/60)/60)/24)+DATE(1970,1,1)</f>
        <v>42367.833333333328</v>
      </c>
      <c r="S1015" t="str">
        <f t="shared" si="79"/>
        <v>technology</v>
      </c>
      <c r="T1015" t="str">
        <f t="shared" si="75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6">
        <f t="shared" si="76"/>
        <v>191.25</v>
      </c>
      <c r="N1016" t="b">
        <v>0</v>
      </c>
      <c r="O1016" t="s">
        <v>8273</v>
      </c>
      <c r="P1016" s="8">
        <f t="shared" si="77"/>
        <v>0.30599999999999999</v>
      </c>
      <c r="Q1016" s="12">
        <f t="shared" si="78"/>
        <v>41955.002488425926</v>
      </c>
      <c r="R1016" s="12">
        <f>(((I1016/60)/60)/24)+DATE(1970,1,1)</f>
        <v>42005.002488425926</v>
      </c>
      <c r="S1016" t="str">
        <f t="shared" si="79"/>
        <v>technology</v>
      </c>
      <c r="T1016" t="str">
        <f t="shared" si="75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6">
        <f t="shared" si="76"/>
        <v>40</v>
      </c>
      <c r="N1017" t="b">
        <v>0</v>
      </c>
      <c r="O1017" t="s">
        <v>8273</v>
      </c>
      <c r="P1017" s="8">
        <f t="shared" si="77"/>
        <v>2.6666666666666668E-2</v>
      </c>
      <c r="Q1017" s="12">
        <f t="shared" si="78"/>
        <v>42303.878414351857</v>
      </c>
      <c r="R1017" s="12">
        <f>(((I1017/60)/60)/24)+DATE(1970,1,1)</f>
        <v>42333.920081018514</v>
      </c>
      <c r="S1017" t="str">
        <f t="shared" si="79"/>
        <v>technology</v>
      </c>
      <c r="T1017" t="str">
        <f t="shared" si="75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6">
        <f t="shared" si="76"/>
        <v>74.78947368421052</v>
      </c>
      <c r="N1018" t="b">
        <v>0</v>
      </c>
      <c r="O1018" t="s">
        <v>8273</v>
      </c>
      <c r="P1018" s="8">
        <f t="shared" si="77"/>
        <v>2.8420000000000001E-2</v>
      </c>
      <c r="Q1018" s="12">
        <f t="shared" si="78"/>
        <v>42422.107129629629</v>
      </c>
      <c r="R1018" s="12">
        <f>(((I1018/60)/60)/24)+DATE(1970,1,1)</f>
        <v>42467.065462962957</v>
      </c>
      <c r="S1018" t="str">
        <f t="shared" si="79"/>
        <v>technology</v>
      </c>
      <c r="T1018" t="str">
        <f t="shared" si="75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6">
        <f t="shared" si="76"/>
        <v>161.11830985915492</v>
      </c>
      <c r="N1019" t="b">
        <v>0</v>
      </c>
      <c r="O1019" t="s">
        <v>8273</v>
      </c>
      <c r="P1019" s="8">
        <f t="shared" si="77"/>
        <v>0.22878799999999999</v>
      </c>
      <c r="Q1019" s="12">
        <f t="shared" si="78"/>
        <v>42289.675173611111</v>
      </c>
      <c r="R1019" s="12">
        <f>(((I1019/60)/60)/24)+DATE(1970,1,1)</f>
        <v>42329.716840277775</v>
      </c>
      <c r="S1019" t="str">
        <f t="shared" si="79"/>
        <v>technology</v>
      </c>
      <c r="T1019" t="str">
        <f t="shared" si="75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6">
        <f t="shared" si="76"/>
        <v>88.714285714285708</v>
      </c>
      <c r="N1020" t="b">
        <v>0</v>
      </c>
      <c r="O1020" t="s">
        <v>8273</v>
      </c>
      <c r="P1020" s="8">
        <f t="shared" si="77"/>
        <v>3.1050000000000001E-2</v>
      </c>
      <c r="Q1020" s="12">
        <f t="shared" si="78"/>
        <v>42535.492280092592</v>
      </c>
      <c r="R1020" s="12">
        <f>(((I1020/60)/60)/24)+DATE(1970,1,1)</f>
        <v>42565.492280092592</v>
      </c>
      <c r="S1020" t="str">
        <f t="shared" si="79"/>
        <v>technology</v>
      </c>
      <c r="T1020" t="str">
        <f t="shared" si="75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6">
        <f t="shared" si="76"/>
        <v>53.25</v>
      </c>
      <c r="N1021" t="b">
        <v>0</v>
      </c>
      <c r="O1021" t="s">
        <v>8273</v>
      </c>
      <c r="P1021" s="8">
        <f t="shared" si="77"/>
        <v>0.47333333333333333</v>
      </c>
      <c r="Q1021" s="12">
        <f t="shared" si="78"/>
        <v>42009.973946759259</v>
      </c>
      <c r="R1021" s="12">
        <f>(((I1021/60)/60)/24)+DATE(1970,1,1)</f>
        <v>42039.973946759259</v>
      </c>
      <c r="S1021" t="str">
        <f t="shared" si="79"/>
        <v>technology</v>
      </c>
      <c r="T1021" t="str">
        <f t="shared" si="75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6">
        <f t="shared" si="76"/>
        <v>106.2</v>
      </c>
      <c r="N1022" t="b">
        <v>1</v>
      </c>
      <c r="O1022" t="s">
        <v>8280</v>
      </c>
      <c r="P1022" s="8">
        <f t="shared" si="77"/>
        <v>2.0554838709677421</v>
      </c>
      <c r="Q1022" s="12">
        <f t="shared" si="78"/>
        <v>42127.069548611107</v>
      </c>
      <c r="R1022" s="12">
        <f>(((I1022/60)/60)/24)+DATE(1970,1,1)</f>
        <v>42157.032638888893</v>
      </c>
      <c r="S1022" t="str">
        <f t="shared" si="79"/>
        <v>music</v>
      </c>
      <c r="T1022" t="str">
        <f t="shared" si="75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6">
        <f t="shared" si="76"/>
        <v>22.079728033472804</v>
      </c>
      <c r="N1023" t="b">
        <v>1</v>
      </c>
      <c r="O1023" t="s">
        <v>8280</v>
      </c>
      <c r="P1023" s="8">
        <f t="shared" si="77"/>
        <v>3.5180366666666667</v>
      </c>
      <c r="Q1023" s="12">
        <f t="shared" si="78"/>
        <v>42271.251979166671</v>
      </c>
      <c r="R1023" s="12">
        <f>(((I1023/60)/60)/24)+DATE(1970,1,1)</f>
        <v>42294.166666666672</v>
      </c>
      <c r="S1023" t="str">
        <f t="shared" si="79"/>
        <v>music</v>
      </c>
      <c r="T1023" t="str">
        <f t="shared" si="75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6">
        <f t="shared" si="76"/>
        <v>31.054054054054053</v>
      </c>
      <c r="N1024" t="b">
        <v>1</v>
      </c>
      <c r="O1024" t="s">
        <v>8280</v>
      </c>
      <c r="P1024" s="8">
        <f t="shared" si="77"/>
        <v>1.149</v>
      </c>
      <c r="Q1024" s="12">
        <f t="shared" si="78"/>
        <v>42111.646724537044</v>
      </c>
      <c r="R1024" s="12">
        <f>(((I1024/60)/60)/24)+DATE(1970,1,1)</f>
        <v>42141.646724537044</v>
      </c>
      <c r="S1024" t="str">
        <f t="shared" si="79"/>
        <v>music</v>
      </c>
      <c r="T1024" t="str">
        <f t="shared" si="75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6">
        <f t="shared" si="76"/>
        <v>36.206106870229007</v>
      </c>
      <c r="N1025" t="b">
        <v>1</v>
      </c>
      <c r="O1025" t="s">
        <v>8280</v>
      </c>
      <c r="P1025" s="8">
        <f t="shared" si="77"/>
        <v>2.3715000000000002</v>
      </c>
      <c r="Q1025" s="12">
        <f t="shared" si="78"/>
        <v>42145.919687500005</v>
      </c>
      <c r="R1025" s="12">
        <f>(((I1025/60)/60)/24)+DATE(1970,1,1)</f>
        <v>42175.919687500005</v>
      </c>
      <c r="S1025" t="str">
        <f t="shared" si="79"/>
        <v>music</v>
      </c>
      <c r="T1025" t="str">
        <f t="shared" si="75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6">
        <f t="shared" si="76"/>
        <v>388.9762295081967</v>
      </c>
      <c r="N1026" t="b">
        <v>1</v>
      </c>
      <c r="O1026" t="s">
        <v>8280</v>
      </c>
      <c r="P1026" s="8">
        <f t="shared" si="77"/>
        <v>1.1863774999999999</v>
      </c>
      <c r="Q1026" s="12">
        <f t="shared" si="78"/>
        <v>42370.580590277779</v>
      </c>
      <c r="R1026" s="12">
        <f>(((I1026/60)/60)/24)+DATE(1970,1,1)</f>
        <v>42400.580590277779</v>
      </c>
      <c r="S1026" t="str">
        <f t="shared" si="79"/>
        <v>music</v>
      </c>
      <c r="T1026" t="str">
        <f t="shared" ref="T1026:T1089" si="80">RIGHT(O1026,LEN(O1026)-FIND("/",O1026,1))</f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6">
        <f t="shared" ref="M1027:M1090" si="81">IFERROR(E1027/L1027,"")</f>
        <v>71.848571428571432</v>
      </c>
      <c r="N1027" t="b">
        <v>1</v>
      </c>
      <c r="O1027" t="s">
        <v>8280</v>
      </c>
      <c r="P1027" s="8">
        <f t="shared" ref="P1027:P1090" si="82">E1027/D1027</f>
        <v>1.099283142857143</v>
      </c>
      <c r="Q1027" s="12">
        <f t="shared" ref="Q1027:Q1090" si="83">(((J1027/60)/60)/24)+DATE(1970,1,1)</f>
        <v>42049.833761574075</v>
      </c>
      <c r="R1027" s="12">
        <f>(((I1027/60)/60)/24)+DATE(1970,1,1)</f>
        <v>42079.792094907403</v>
      </c>
      <c r="S1027" t="str">
        <f t="shared" ref="S1027:S1090" si="84">LEFT(O1027,FIND("/",O1027,1)-1)</f>
        <v>music</v>
      </c>
      <c r="T1027" t="str">
        <f t="shared" si="80"/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6">
        <f t="shared" si="81"/>
        <v>57.381803278688523</v>
      </c>
      <c r="N1028" t="b">
        <v>1</v>
      </c>
      <c r="O1028" t="s">
        <v>8280</v>
      </c>
      <c r="P1028" s="8">
        <f t="shared" si="82"/>
        <v>1.0000828571428571</v>
      </c>
      <c r="Q1028" s="12">
        <f t="shared" si="83"/>
        <v>42426.407592592594</v>
      </c>
      <c r="R1028" s="12">
        <f>(((I1028/60)/60)/24)+DATE(1970,1,1)</f>
        <v>42460.365925925929</v>
      </c>
      <c r="S1028" t="str">
        <f t="shared" si="84"/>
        <v>music</v>
      </c>
      <c r="T1028" t="str">
        <f t="shared" si="80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6">
        <f t="shared" si="81"/>
        <v>69.666666666666671</v>
      </c>
      <c r="N1029" t="b">
        <v>1</v>
      </c>
      <c r="O1029" t="s">
        <v>8280</v>
      </c>
      <c r="P1029" s="8">
        <f t="shared" si="82"/>
        <v>1.0309292094387414</v>
      </c>
      <c r="Q1029" s="12">
        <f t="shared" si="83"/>
        <v>41905.034108796295</v>
      </c>
      <c r="R1029" s="12">
        <f>(((I1029/60)/60)/24)+DATE(1970,1,1)</f>
        <v>41935.034108796295</v>
      </c>
      <c r="S1029" t="str">
        <f t="shared" si="84"/>
        <v>music</v>
      </c>
      <c r="T1029" t="str">
        <f t="shared" si="80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6">
        <f t="shared" si="81"/>
        <v>45.988235294117644</v>
      </c>
      <c r="N1030" t="b">
        <v>1</v>
      </c>
      <c r="O1030" t="s">
        <v>8280</v>
      </c>
      <c r="P1030" s="8">
        <f t="shared" si="82"/>
        <v>1.1727000000000001</v>
      </c>
      <c r="Q1030" s="12">
        <f t="shared" si="83"/>
        <v>42755.627372685187</v>
      </c>
      <c r="R1030" s="12">
        <f>(((I1030/60)/60)/24)+DATE(1970,1,1)</f>
        <v>42800.833333333328</v>
      </c>
      <c r="S1030" t="str">
        <f t="shared" si="84"/>
        <v>music</v>
      </c>
      <c r="T1030" t="str">
        <f t="shared" si="80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6">
        <f t="shared" si="81"/>
        <v>79.262411347517727</v>
      </c>
      <c r="N1031" t="b">
        <v>1</v>
      </c>
      <c r="O1031" t="s">
        <v>8280</v>
      </c>
      <c r="P1031" s="8">
        <f t="shared" si="82"/>
        <v>1.1175999999999999</v>
      </c>
      <c r="Q1031" s="12">
        <f t="shared" si="83"/>
        <v>42044.711886574078</v>
      </c>
      <c r="R1031" s="12">
        <f>(((I1031/60)/60)/24)+DATE(1970,1,1)</f>
        <v>42098.915972222225</v>
      </c>
      <c r="S1031" t="str">
        <f t="shared" si="84"/>
        <v>music</v>
      </c>
      <c r="T1031" t="str">
        <f t="shared" si="80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6">
        <f t="shared" si="81"/>
        <v>43.031446540880502</v>
      </c>
      <c r="N1032" t="b">
        <v>1</v>
      </c>
      <c r="O1032" t="s">
        <v>8280</v>
      </c>
      <c r="P1032" s="8">
        <f t="shared" si="82"/>
        <v>3.4209999999999998</v>
      </c>
      <c r="Q1032" s="12">
        <f t="shared" si="83"/>
        <v>42611.483206018514</v>
      </c>
      <c r="R1032" s="12">
        <f>(((I1032/60)/60)/24)+DATE(1970,1,1)</f>
        <v>42625.483206018514</v>
      </c>
      <c r="S1032" t="str">
        <f t="shared" si="84"/>
        <v>music</v>
      </c>
      <c r="T1032" t="str">
        <f t="shared" si="80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6">
        <f t="shared" si="81"/>
        <v>108.48484848484848</v>
      </c>
      <c r="N1033" t="b">
        <v>1</v>
      </c>
      <c r="O1033" t="s">
        <v>8280</v>
      </c>
      <c r="P1033" s="8">
        <f t="shared" si="82"/>
        <v>1.0740000000000001</v>
      </c>
      <c r="Q1033" s="12">
        <f t="shared" si="83"/>
        <v>42324.764004629629</v>
      </c>
      <c r="R1033" s="12">
        <f>(((I1033/60)/60)/24)+DATE(1970,1,1)</f>
        <v>42354.764004629629</v>
      </c>
      <c r="S1033" t="str">
        <f t="shared" si="84"/>
        <v>music</v>
      </c>
      <c r="T1033" t="str">
        <f t="shared" si="80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6">
        <f t="shared" si="81"/>
        <v>61.029583333333335</v>
      </c>
      <c r="N1034" t="b">
        <v>1</v>
      </c>
      <c r="O1034" t="s">
        <v>8280</v>
      </c>
      <c r="P1034" s="8">
        <f t="shared" si="82"/>
        <v>1.0849703703703704</v>
      </c>
      <c r="Q1034" s="12">
        <f t="shared" si="83"/>
        <v>42514.666956018518</v>
      </c>
      <c r="R1034" s="12">
        <f>(((I1034/60)/60)/24)+DATE(1970,1,1)</f>
        <v>42544.666956018518</v>
      </c>
      <c r="S1034" t="str">
        <f t="shared" si="84"/>
        <v>music</v>
      </c>
      <c r="T1034" t="str">
        <f t="shared" si="80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6">
        <f t="shared" si="81"/>
        <v>50.592592592592595</v>
      </c>
      <c r="N1035" t="b">
        <v>1</v>
      </c>
      <c r="O1035" t="s">
        <v>8280</v>
      </c>
      <c r="P1035" s="8">
        <f t="shared" si="82"/>
        <v>1.0286144578313252</v>
      </c>
      <c r="Q1035" s="12">
        <f t="shared" si="83"/>
        <v>42688.732407407413</v>
      </c>
      <c r="R1035" s="12">
        <f>(((I1035/60)/60)/24)+DATE(1970,1,1)</f>
        <v>42716.732407407413</v>
      </c>
      <c r="S1035" t="str">
        <f t="shared" si="84"/>
        <v>music</v>
      </c>
      <c r="T1035" t="str">
        <f t="shared" si="80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6">
        <f t="shared" si="81"/>
        <v>39.157168674698795</v>
      </c>
      <c r="N1036" t="b">
        <v>1</v>
      </c>
      <c r="O1036" t="s">
        <v>8280</v>
      </c>
      <c r="P1036" s="8">
        <f t="shared" si="82"/>
        <v>1.3000180000000001</v>
      </c>
      <c r="Q1036" s="12">
        <f t="shared" si="83"/>
        <v>42555.166712962964</v>
      </c>
      <c r="R1036" s="12">
        <f>(((I1036/60)/60)/24)+DATE(1970,1,1)</f>
        <v>42587.165972222225</v>
      </c>
      <c r="S1036" t="str">
        <f t="shared" si="84"/>
        <v>music</v>
      </c>
      <c r="T1036" t="str">
        <f t="shared" si="80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6">
        <f t="shared" si="81"/>
        <v>65.15789473684211</v>
      </c>
      <c r="N1037" t="b">
        <v>1</v>
      </c>
      <c r="O1037" t="s">
        <v>8280</v>
      </c>
      <c r="P1037" s="8">
        <f t="shared" si="82"/>
        <v>1.0765217391304347</v>
      </c>
      <c r="Q1037" s="12">
        <f t="shared" si="83"/>
        <v>42016.641435185185</v>
      </c>
      <c r="R1037" s="12">
        <f>(((I1037/60)/60)/24)+DATE(1970,1,1)</f>
        <v>42046.641435185185</v>
      </c>
      <c r="S1037" t="str">
        <f t="shared" si="84"/>
        <v>music</v>
      </c>
      <c r="T1037" t="str">
        <f t="shared" si="80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6">
        <f t="shared" si="81"/>
        <v>23.963127962085309</v>
      </c>
      <c r="N1038" t="b">
        <v>1</v>
      </c>
      <c r="O1038" t="s">
        <v>8280</v>
      </c>
      <c r="P1038" s="8">
        <f t="shared" si="82"/>
        <v>1.1236044444444444</v>
      </c>
      <c r="Q1038" s="12">
        <f t="shared" si="83"/>
        <v>41249.448958333334</v>
      </c>
      <c r="R1038" s="12">
        <f>(((I1038/60)/60)/24)+DATE(1970,1,1)</f>
        <v>41281.333333333336</v>
      </c>
      <c r="S1038" t="str">
        <f t="shared" si="84"/>
        <v>music</v>
      </c>
      <c r="T1038" t="str">
        <f t="shared" si="80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6">
        <f t="shared" si="81"/>
        <v>48.61904761904762</v>
      </c>
      <c r="N1039" t="b">
        <v>1</v>
      </c>
      <c r="O1039" t="s">
        <v>8280</v>
      </c>
      <c r="P1039" s="8">
        <f t="shared" si="82"/>
        <v>1.0209999999999999</v>
      </c>
      <c r="Q1039" s="12">
        <f t="shared" si="83"/>
        <v>42119.822476851856</v>
      </c>
      <c r="R1039" s="12">
        <f>(((I1039/60)/60)/24)+DATE(1970,1,1)</f>
        <v>42142.208333333328</v>
      </c>
      <c r="S1039" t="str">
        <f t="shared" si="84"/>
        <v>music</v>
      </c>
      <c r="T1039" t="str">
        <f t="shared" si="80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6">
        <f t="shared" si="81"/>
        <v>35.73770491803279</v>
      </c>
      <c r="N1040" t="b">
        <v>1</v>
      </c>
      <c r="O1040" t="s">
        <v>8280</v>
      </c>
      <c r="P1040" s="8">
        <f t="shared" si="82"/>
        <v>1.4533333333333334</v>
      </c>
      <c r="Q1040" s="12">
        <f t="shared" si="83"/>
        <v>42418.231747685189</v>
      </c>
      <c r="R1040" s="12">
        <f>(((I1040/60)/60)/24)+DATE(1970,1,1)</f>
        <v>42448.190081018518</v>
      </c>
      <c r="S1040" t="str">
        <f t="shared" si="84"/>
        <v>music</v>
      </c>
      <c r="T1040" t="str">
        <f t="shared" si="80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6">
        <f t="shared" si="81"/>
        <v>21.366666666666667</v>
      </c>
      <c r="N1041" t="b">
        <v>1</v>
      </c>
      <c r="O1041" t="s">
        <v>8280</v>
      </c>
      <c r="P1041" s="8">
        <f t="shared" si="82"/>
        <v>1.282</v>
      </c>
      <c r="Q1041" s="12">
        <f t="shared" si="83"/>
        <v>42692.109328703707</v>
      </c>
      <c r="R1041" s="12">
        <f>(((I1041/60)/60)/24)+DATE(1970,1,1)</f>
        <v>42717.332638888889</v>
      </c>
      <c r="S1041" t="str">
        <f t="shared" si="84"/>
        <v>music</v>
      </c>
      <c r="T1041" t="str">
        <f t="shared" si="80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6">
        <f t="shared" si="81"/>
        <v>250</v>
      </c>
      <c r="N1042" t="b">
        <v>0</v>
      </c>
      <c r="O1042" t="s">
        <v>8281</v>
      </c>
      <c r="P1042" s="8">
        <f t="shared" si="82"/>
        <v>2.9411764705882353E-3</v>
      </c>
      <c r="Q1042" s="12">
        <f t="shared" si="83"/>
        <v>42579.708437499998</v>
      </c>
      <c r="R1042" s="12">
        <f>(((I1042/60)/60)/24)+DATE(1970,1,1)</f>
        <v>42609.708437499998</v>
      </c>
      <c r="S1042" t="str">
        <f t="shared" si="84"/>
        <v>journalism</v>
      </c>
      <c r="T1042" t="str">
        <f t="shared" si="80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6" t="str">
        <f t="shared" si="81"/>
        <v/>
      </c>
      <c r="N1043" t="b">
        <v>0</v>
      </c>
      <c r="O1043" t="s">
        <v>8281</v>
      </c>
      <c r="P1043" s="8">
        <f t="shared" si="82"/>
        <v>0</v>
      </c>
      <c r="Q1043" s="12">
        <f t="shared" si="83"/>
        <v>41831.060092592597</v>
      </c>
      <c r="R1043" s="12">
        <f>(((I1043/60)/60)/24)+DATE(1970,1,1)</f>
        <v>41851.060092592597</v>
      </c>
      <c r="S1043" t="str">
        <f t="shared" si="84"/>
        <v>journalism</v>
      </c>
      <c r="T1043" t="str">
        <f t="shared" si="80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6">
        <f t="shared" si="81"/>
        <v>10</v>
      </c>
      <c r="N1044" t="b">
        <v>0</v>
      </c>
      <c r="O1044" t="s">
        <v>8281</v>
      </c>
      <c r="P1044" s="8">
        <f t="shared" si="82"/>
        <v>1.5384615384615385E-2</v>
      </c>
      <c r="Q1044" s="12">
        <f t="shared" si="83"/>
        <v>41851.696157407408</v>
      </c>
      <c r="R1044" s="12">
        <f>(((I1044/60)/60)/24)+DATE(1970,1,1)</f>
        <v>41894.416666666664</v>
      </c>
      <c r="S1044" t="str">
        <f t="shared" si="84"/>
        <v>journalism</v>
      </c>
      <c r="T1044" t="str">
        <f t="shared" si="80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6">
        <f t="shared" si="81"/>
        <v>29.236301369863014</v>
      </c>
      <c r="N1045" t="b">
        <v>0</v>
      </c>
      <c r="O1045" t="s">
        <v>8281</v>
      </c>
      <c r="P1045" s="8">
        <f t="shared" si="82"/>
        <v>8.5370000000000001E-2</v>
      </c>
      <c r="Q1045" s="12">
        <f t="shared" si="83"/>
        <v>42114.252951388888</v>
      </c>
      <c r="R1045" s="12">
        <f>(((I1045/60)/60)/24)+DATE(1970,1,1)</f>
        <v>42144.252951388888</v>
      </c>
      <c r="S1045" t="str">
        <f t="shared" si="84"/>
        <v>journalism</v>
      </c>
      <c r="T1045" t="str">
        <f t="shared" si="80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6">
        <f t="shared" si="81"/>
        <v>3</v>
      </c>
      <c r="N1046" t="b">
        <v>0</v>
      </c>
      <c r="O1046" t="s">
        <v>8281</v>
      </c>
      <c r="P1046" s="8">
        <f t="shared" si="82"/>
        <v>8.571428571428571E-4</v>
      </c>
      <c r="Q1046" s="12">
        <f t="shared" si="83"/>
        <v>42011.925937499997</v>
      </c>
      <c r="R1046" s="12">
        <f>(((I1046/60)/60)/24)+DATE(1970,1,1)</f>
        <v>42068.852083333331</v>
      </c>
      <c r="S1046" t="str">
        <f t="shared" si="84"/>
        <v>journalism</v>
      </c>
      <c r="T1046" t="str">
        <f t="shared" si="80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6">
        <f t="shared" si="81"/>
        <v>33.25</v>
      </c>
      <c r="N1047" t="b">
        <v>0</v>
      </c>
      <c r="O1047" t="s">
        <v>8281</v>
      </c>
      <c r="P1047" s="8">
        <f t="shared" si="82"/>
        <v>2.6599999999999999E-2</v>
      </c>
      <c r="Q1047" s="12">
        <f t="shared" si="83"/>
        <v>41844.874421296299</v>
      </c>
      <c r="R1047" s="12">
        <f>(((I1047/60)/60)/24)+DATE(1970,1,1)</f>
        <v>41874.874421296299</v>
      </c>
      <c r="S1047" t="str">
        <f t="shared" si="84"/>
        <v>journalism</v>
      </c>
      <c r="T1047" t="str">
        <f t="shared" si="80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6" t="str">
        <f t="shared" si="81"/>
        <v/>
      </c>
      <c r="N1048" t="b">
        <v>0</v>
      </c>
      <c r="O1048" t="s">
        <v>8281</v>
      </c>
      <c r="P1048" s="8">
        <f t="shared" si="82"/>
        <v>0</v>
      </c>
      <c r="Q1048" s="12">
        <f t="shared" si="83"/>
        <v>42319.851388888885</v>
      </c>
      <c r="R1048" s="12">
        <f>(((I1048/60)/60)/24)+DATE(1970,1,1)</f>
        <v>42364.851388888885</v>
      </c>
      <c r="S1048" t="str">
        <f t="shared" si="84"/>
        <v>journalism</v>
      </c>
      <c r="T1048" t="str">
        <f t="shared" si="80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6">
        <f t="shared" si="81"/>
        <v>1</v>
      </c>
      <c r="N1049" t="b">
        <v>0</v>
      </c>
      <c r="O1049" t="s">
        <v>8281</v>
      </c>
      <c r="P1049" s="8">
        <f t="shared" si="82"/>
        <v>5.0000000000000001E-4</v>
      </c>
      <c r="Q1049" s="12">
        <f t="shared" si="83"/>
        <v>41918.818460648145</v>
      </c>
      <c r="R1049" s="12">
        <f>(((I1049/60)/60)/24)+DATE(1970,1,1)</f>
        <v>41948.860127314816</v>
      </c>
      <c r="S1049" t="str">
        <f t="shared" si="84"/>
        <v>journalism</v>
      </c>
      <c r="T1049" t="str">
        <f t="shared" si="80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6">
        <f t="shared" si="81"/>
        <v>53</v>
      </c>
      <c r="N1050" t="b">
        <v>0</v>
      </c>
      <c r="O1050" t="s">
        <v>8281</v>
      </c>
      <c r="P1050" s="8">
        <f t="shared" si="82"/>
        <v>1.4133333333333333E-2</v>
      </c>
      <c r="Q1050" s="12">
        <f t="shared" si="83"/>
        <v>42598.053113425922</v>
      </c>
      <c r="R1050" s="12">
        <f>(((I1050/60)/60)/24)+DATE(1970,1,1)</f>
        <v>42638.053113425922</v>
      </c>
      <c r="S1050" t="str">
        <f t="shared" si="84"/>
        <v>journalism</v>
      </c>
      <c r="T1050" t="str">
        <f t="shared" si="80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6" t="str">
        <f t="shared" si="81"/>
        <v/>
      </c>
      <c r="N1051" t="b">
        <v>0</v>
      </c>
      <c r="O1051" t="s">
        <v>8281</v>
      </c>
      <c r="P1051" s="8">
        <f t="shared" si="82"/>
        <v>0</v>
      </c>
      <c r="Q1051" s="12">
        <f t="shared" si="83"/>
        <v>42382.431076388893</v>
      </c>
      <c r="R1051" s="12">
        <f>(((I1051/60)/60)/24)+DATE(1970,1,1)</f>
        <v>42412.431076388893</v>
      </c>
      <c r="S1051" t="str">
        <f t="shared" si="84"/>
        <v>journalism</v>
      </c>
      <c r="T1051" t="str">
        <f t="shared" si="80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6" t="str">
        <f t="shared" si="81"/>
        <v/>
      </c>
      <c r="N1052" t="b">
        <v>0</v>
      </c>
      <c r="O1052" t="s">
        <v>8281</v>
      </c>
      <c r="P1052" s="8">
        <f t="shared" si="82"/>
        <v>0</v>
      </c>
      <c r="Q1052" s="12">
        <f t="shared" si="83"/>
        <v>42231.7971875</v>
      </c>
      <c r="R1052" s="12">
        <f>(((I1052/60)/60)/24)+DATE(1970,1,1)</f>
        <v>42261.7971875</v>
      </c>
      <c r="S1052" t="str">
        <f t="shared" si="84"/>
        <v>journalism</v>
      </c>
      <c r="T1052" t="str">
        <f t="shared" si="80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6" t="str">
        <f t="shared" si="81"/>
        <v/>
      </c>
      <c r="N1053" t="b">
        <v>0</v>
      </c>
      <c r="O1053" t="s">
        <v>8281</v>
      </c>
      <c r="P1053" s="8">
        <f t="shared" si="82"/>
        <v>0</v>
      </c>
      <c r="Q1053" s="12">
        <f t="shared" si="83"/>
        <v>41850.014178240745</v>
      </c>
      <c r="R1053" s="12">
        <f>(((I1053/60)/60)/24)+DATE(1970,1,1)</f>
        <v>41878.014178240745</v>
      </c>
      <c r="S1053" t="str">
        <f t="shared" si="84"/>
        <v>journalism</v>
      </c>
      <c r="T1053" t="str">
        <f t="shared" si="80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6" t="str">
        <f t="shared" si="81"/>
        <v/>
      </c>
      <c r="N1054" t="b">
        <v>0</v>
      </c>
      <c r="O1054" t="s">
        <v>8281</v>
      </c>
      <c r="P1054" s="8">
        <f t="shared" si="82"/>
        <v>0</v>
      </c>
      <c r="Q1054" s="12">
        <f t="shared" si="83"/>
        <v>42483.797395833331</v>
      </c>
      <c r="R1054" s="12">
        <f>(((I1054/60)/60)/24)+DATE(1970,1,1)</f>
        <v>42527.839583333334</v>
      </c>
      <c r="S1054" t="str">
        <f t="shared" si="84"/>
        <v>journalism</v>
      </c>
      <c r="T1054" t="str">
        <f t="shared" si="80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6">
        <f t="shared" si="81"/>
        <v>15</v>
      </c>
      <c r="N1055" t="b">
        <v>0</v>
      </c>
      <c r="O1055" t="s">
        <v>8281</v>
      </c>
      <c r="P1055" s="8">
        <f t="shared" si="82"/>
        <v>0.01</v>
      </c>
      <c r="Q1055" s="12">
        <f t="shared" si="83"/>
        <v>42775.172824074078</v>
      </c>
      <c r="R1055" s="12">
        <f>(((I1055/60)/60)/24)+DATE(1970,1,1)</f>
        <v>42800.172824074078</v>
      </c>
      <c r="S1055" t="str">
        <f t="shared" si="84"/>
        <v>journalism</v>
      </c>
      <c r="T1055" t="str">
        <f t="shared" si="80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6" t="str">
        <f t="shared" si="81"/>
        <v/>
      </c>
      <c r="N1056" t="b">
        <v>0</v>
      </c>
      <c r="O1056" t="s">
        <v>8281</v>
      </c>
      <c r="P1056" s="8">
        <f t="shared" si="82"/>
        <v>0</v>
      </c>
      <c r="Q1056" s="12">
        <f t="shared" si="83"/>
        <v>41831.851840277777</v>
      </c>
      <c r="R1056" s="12">
        <f>(((I1056/60)/60)/24)+DATE(1970,1,1)</f>
        <v>41861.916666666664</v>
      </c>
      <c r="S1056" t="str">
        <f t="shared" si="84"/>
        <v>journalism</v>
      </c>
      <c r="T1056" t="str">
        <f t="shared" si="80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6" t="str">
        <f t="shared" si="81"/>
        <v/>
      </c>
      <c r="N1057" t="b">
        <v>0</v>
      </c>
      <c r="O1057" t="s">
        <v>8281</v>
      </c>
      <c r="P1057" s="8">
        <f t="shared" si="82"/>
        <v>0</v>
      </c>
      <c r="Q1057" s="12">
        <f t="shared" si="83"/>
        <v>42406.992418981477</v>
      </c>
      <c r="R1057" s="12">
        <f>(((I1057/60)/60)/24)+DATE(1970,1,1)</f>
        <v>42436.992418981477</v>
      </c>
      <c r="S1057" t="str">
        <f t="shared" si="84"/>
        <v>journalism</v>
      </c>
      <c r="T1057" t="str">
        <f t="shared" si="80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6" t="str">
        <f t="shared" si="81"/>
        <v/>
      </c>
      <c r="N1058" t="b">
        <v>0</v>
      </c>
      <c r="O1058" t="s">
        <v>8281</v>
      </c>
      <c r="P1058" s="8">
        <f t="shared" si="82"/>
        <v>0</v>
      </c>
      <c r="Q1058" s="12">
        <f t="shared" si="83"/>
        <v>42058.719641203701</v>
      </c>
      <c r="R1058" s="12">
        <f>(((I1058/60)/60)/24)+DATE(1970,1,1)</f>
        <v>42118.677974537044</v>
      </c>
      <c r="S1058" t="str">
        <f t="shared" si="84"/>
        <v>journalism</v>
      </c>
      <c r="T1058" t="str">
        <f t="shared" si="80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6" t="str">
        <f t="shared" si="81"/>
        <v/>
      </c>
      <c r="N1059" t="b">
        <v>0</v>
      </c>
      <c r="O1059" t="s">
        <v>8281</v>
      </c>
      <c r="P1059" s="8">
        <f t="shared" si="82"/>
        <v>0</v>
      </c>
      <c r="Q1059" s="12">
        <f t="shared" si="83"/>
        <v>42678.871331018512</v>
      </c>
      <c r="R1059" s="12">
        <f>(((I1059/60)/60)/24)+DATE(1970,1,1)</f>
        <v>42708.912997685184</v>
      </c>
      <c r="S1059" t="str">
        <f t="shared" si="84"/>
        <v>journalism</v>
      </c>
      <c r="T1059" t="str">
        <f t="shared" si="80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6" t="str">
        <f t="shared" si="81"/>
        <v/>
      </c>
      <c r="N1060" t="b">
        <v>0</v>
      </c>
      <c r="O1060" t="s">
        <v>8281</v>
      </c>
      <c r="P1060" s="8">
        <f t="shared" si="82"/>
        <v>0</v>
      </c>
      <c r="Q1060" s="12">
        <f t="shared" si="83"/>
        <v>42047.900960648149</v>
      </c>
      <c r="R1060" s="12">
        <f>(((I1060/60)/60)/24)+DATE(1970,1,1)</f>
        <v>42089</v>
      </c>
      <c r="S1060" t="str">
        <f t="shared" si="84"/>
        <v>journalism</v>
      </c>
      <c r="T1060" t="str">
        <f t="shared" si="80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6" t="str">
        <f t="shared" si="81"/>
        <v/>
      </c>
      <c r="N1061" t="b">
        <v>0</v>
      </c>
      <c r="O1061" t="s">
        <v>8281</v>
      </c>
      <c r="P1061" s="8">
        <f t="shared" si="82"/>
        <v>0</v>
      </c>
      <c r="Q1061" s="12">
        <f t="shared" si="83"/>
        <v>42046.79</v>
      </c>
      <c r="R1061" s="12">
        <f>(((I1061/60)/60)/24)+DATE(1970,1,1)</f>
        <v>42076.748333333337</v>
      </c>
      <c r="S1061" t="str">
        <f t="shared" si="84"/>
        <v>journalism</v>
      </c>
      <c r="T1061" t="str">
        <f t="shared" si="80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6">
        <f t="shared" si="81"/>
        <v>50</v>
      </c>
      <c r="N1062" t="b">
        <v>0</v>
      </c>
      <c r="O1062" t="s">
        <v>8281</v>
      </c>
      <c r="P1062" s="8">
        <f t="shared" si="82"/>
        <v>0.01</v>
      </c>
      <c r="Q1062" s="12">
        <f t="shared" si="83"/>
        <v>42079.913113425922</v>
      </c>
      <c r="R1062" s="12">
        <f>(((I1062/60)/60)/24)+DATE(1970,1,1)</f>
        <v>42109.913113425922</v>
      </c>
      <c r="S1062" t="str">
        <f t="shared" si="84"/>
        <v>journalism</v>
      </c>
      <c r="T1062" t="str">
        <f t="shared" si="80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6" t="str">
        <f t="shared" si="81"/>
        <v/>
      </c>
      <c r="N1063" t="b">
        <v>0</v>
      </c>
      <c r="O1063" t="s">
        <v>8281</v>
      </c>
      <c r="P1063" s="8">
        <f t="shared" si="82"/>
        <v>0</v>
      </c>
      <c r="Q1063" s="12">
        <f t="shared" si="83"/>
        <v>42432.276712962965</v>
      </c>
      <c r="R1063" s="12">
        <f>(((I1063/60)/60)/24)+DATE(1970,1,1)</f>
        <v>42492.041666666672</v>
      </c>
      <c r="S1063" t="str">
        <f t="shared" si="84"/>
        <v>journalism</v>
      </c>
      <c r="T1063" t="str">
        <f t="shared" si="80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6">
        <f t="shared" si="81"/>
        <v>47.5</v>
      </c>
      <c r="N1064" t="b">
        <v>0</v>
      </c>
      <c r="O1064" t="s">
        <v>8281</v>
      </c>
      <c r="P1064" s="8">
        <f t="shared" si="82"/>
        <v>0.95477386934673369</v>
      </c>
      <c r="Q1064" s="12">
        <f t="shared" si="83"/>
        <v>42556.807187500002</v>
      </c>
      <c r="R1064" s="12">
        <f>(((I1064/60)/60)/24)+DATE(1970,1,1)</f>
        <v>42563.807187500002</v>
      </c>
      <c r="S1064" t="str">
        <f t="shared" si="84"/>
        <v>journalism</v>
      </c>
      <c r="T1064" t="str">
        <f t="shared" si="80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6" t="str">
        <f t="shared" si="81"/>
        <v/>
      </c>
      <c r="N1065" t="b">
        <v>0</v>
      </c>
      <c r="O1065" t="s">
        <v>8281</v>
      </c>
      <c r="P1065" s="8">
        <f t="shared" si="82"/>
        <v>0</v>
      </c>
      <c r="Q1065" s="12">
        <f t="shared" si="83"/>
        <v>42583.030810185184</v>
      </c>
      <c r="R1065" s="12">
        <f>(((I1065/60)/60)/24)+DATE(1970,1,1)</f>
        <v>42613.030810185184</v>
      </c>
      <c r="S1065" t="str">
        <f t="shared" si="84"/>
        <v>journalism</v>
      </c>
      <c r="T1065" t="str">
        <f t="shared" si="80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6">
        <f t="shared" si="81"/>
        <v>65.666666666666671</v>
      </c>
      <c r="N1066" t="b">
        <v>0</v>
      </c>
      <c r="O1066" t="s">
        <v>8282</v>
      </c>
      <c r="P1066" s="8">
        <f t="shared" si="82"/>
        <v>8.9744444444444446E-2</v>
      </c>
      <c r="Q1066" s="12">
        <f t="shared" si="83"/>
        <v>41417.228043981479</v>
      </c>
      <c r="R1066" s="12">
        <f>(((I1066/60)/60)/24)+DATE(1970,1,1)</f>
        <v>41462.228043981479</v>
      </c>
      <c r="S1066" t="str">
        <f t="shared" si="84"/>
        <v>games</v>
      </c>
      <c r="T1066" t="str">
        <f t="shared" si="80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6">
        <f t="shared" si="81"/>
        <v>16.2</v>
      </c>
      <c r="N1067" t="b">
        <v>0</v>
      </c>
      <c r="O1067" t="s">
        <v>8282</v>
      </c>
      <c r="P1067" s="8">
        <f t="shared" si="82"/>
        <v>2.7E-2</v>
      </c>
      <c r="Q1067" s="12">
        <f t="shared" si="83"/>
        <v>41661.381041666667</v>
      </c>
      <c r="R1067" s="12">
        <f>(((I1067/60)/60)/24)+DATE(1970,1,1)</f>
        <v>41689.381041666667</v>
      </c>
      <c r="S1067" t="str">
        <f t="shared" si="84"/>
        <v>games</v>
      </c>
      <c r="T1067" t="str">
        <f t="shared" si="80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6">
        <f t="shared" si="81"/>
        <v>34.128378378378379</v>
      </c>
      <c r="N1068" t="b">
        <v>0</v>
      </c>
      <c r="O1068" t="s">
        <v>8282</v>
      </c>
      <c r="P1068" s="8">
        <f t="shared" si="82"/>
        <v>3.3673333333333333E-2</v>
      </c>
      <c r="Q1068" s="12">
        <f t="shared" si="83"/>
        <v>41445.962754629632</v>
      </c>
      <c r="R1068" s="12">
        <f>(((I1068/60)/60)/24)+DATE(1970,1,1)</f>
        <v>41490.962754629632</v>
      </c>
      <c r="S1068" t="str">
        <f t="shared" si="84"/>
        <v>games</v>
      </c>
      <c r="T1068" t="str">
        <f t="shared" si="80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6">
        <f t="shared" si="81"/>
        <v>13</v>
      </c>
      <c r="N1069" t="b">
        <v>0</v>
      </c>
      <c r="O1069" t="s">
        <v>8282</v>
      </c>
      <c r="P1069" s="8">
        <f t="shared" si="82"/>
        <v>0.26</v>
      </c>
      <c r="Q1069" s="12">
        <f t="shared" si="83"/>
        <v>41599.855682870373</v>
      </c>
      <c r="R1069" s="12">
        <f>(((I1069/60)/60)/24)+DATE(1970,1,1)</f>
        <v>41629.855682870373</v>
      </c>
      <c r="S1069" t="str">
        <f t="shared" si="84"/>
        <v>games</v>
      </c>
      <c r="T1069" t="str">
        <f t="shared" si="80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6">
        <f t="shared" si="81"/>
        <v>11.25</v>
      </c>
      <c r="N1070" t="b">
        <v>0</v>
      </c>
      <c r="O1070" t="s">
        <v>8282</v>
      </c>
      <c r="P1070" s="8">
        <f t="shared" si="82"/>
        <v>1.5E-3</v>
      </c>
      <c r="Q1070" s="12">
        <f t="shared" si="83"/>
        <v>42440.371111111104</v>
      </c>
      <c r="R1070" s="12">
        <f>(((I1070/60)/60)/24)+DATE(1970,1,1)</f>
        <v>42470.329444444447</v>
      </c>
      <c r="S1070" t="str">
        <f t="shared" si="84"/>
        <v>games</v>
      </c>
      <c r="T1070" t="str">
        <f t="shared" si="80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6">
        <f t="shared" si="81"/>
        <v>40.476190476190474</v>
      </c>
      <c r="N1071" t="b">
        <v>0</v>
      </c>
      <c r="O1071" t="s">
        <v>8282</v>
      </c>
      <c r="P1071" s="8">
        <f t="shared" si="82"/>
        <v>0.38636363636363635</v>
      </c>
      <c r="Q1071" s="12">
        <f t="shared" si="83"/>
        <v>41572.229849537034</v>
      </c>
      <c r="R1071" s="12">
        <f>(((I1071/60)/60)/24)+DATE(1970,1,1)</f>
        <v>41604.271516203706</v>
      </c>
      <c r="S1071" t="str">
        <f t="shared" si="84"/>
        <v>games</v>
      </c>
      <c r="T1071" t="str">
        <f t="shared" si="80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6">
        <f t="shared" si="81"/>
        <v>35</v>
      </c>
      <c r="N1072" t="b">
        <v>0</v>
      </c>
      <c r="O1072" t="s">
        <v>8282</v>
      </c>
      <c r="P1072" s="8">
        <f t="shared" si="82"/>
        <v>7.0000000000000001E-3</v>
      </c>
      <c r="Q1072" s="12">
        <f t="shared" si="83"/>
        <v>41163.011828703704</v>
      </c>
      <c r="R1072" s="12">
        <f>(((I1072/60)/60)/24)+DATE(1970,1,1)</f>
        <v>41183.011828703704</v>
      </c>
      <c r="S1072" t="str">
        <f t="shared" si="84"/>
        <v>games</v>
      </c>
      <c r="T1072" t="str">
        <f t="shared" si="80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6" t="str">
        <f t="shared" si="81"/>
        <v/>
      </c>
      <c r="N1073" t="b">
        <v>0</v>
      </c>
      <c r="O1073" t="s">
        <v>8282</v>
      </c>
      <c r="P1073" s="8">
        <f t="shared" si="82"/>
        <v>0</v>
      </c>
      <c r="Q1073" s="12">
        <f t="shared" si="83"/>
        <v>42295.753391203703</v>
      </c>
      <c r="R1073" s="12">
        <f>(((I1073/60)/60)/24)+DATE(1970,1,1)</f>
        <v>42325.795057870375</v>
      </c>
      <c r="S1073" t="str">
        <f t="shared" si="84"/>
        <v>games</v>
      </c>
      <c r="T1073" t="str">
        <f t="shared" si="80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6">
        <f t="shared" si="81"/>
        <v>12.75</v>
      </c>
      <c r="N1074" t="b">
        <v>0</v>
      </c>
      <c r="O1074" t="s">
        <v>8282</v>
      </c>
      <c r="P1074" s="8">
        <f t="shared" si="82"/>
        <v>6.8000000000000005E-4</v>
      </c>
      <c r="Q1074" s="12">
        <f t="shared" si="83"/>
        <v>41645.832141203704</v>
      </c>
      <c r="R1074" s="12">
        <f>(((I1074/60)/60)/24)+DATE(1970,1,1)</f>
        <v>41675.832141203704</v>
      </c>
      <c r="S1074" t="str">
        <f t="shared" si="84"/>
        <v>games</v>
      </c>
      <c r="T1074" t="str">
        <f t="shared" si="80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6">
        <f t="shared" si="81"/>
        <v>10</v>
      </c>
      <c r="N1075" t="b">
        <v>0</v>
      </c>
      <c r="O1075" t="s">
        <v>8282</v>
      </c>
      <c r="P1075" s="8">
        <f t="shared" si="82"/>
        <v>1.3333333333333334E-2</v>
      </c>
      <c r="Q1075" s="12">
        <f t="shared" si="83"/>
        <v>40802.964594907404</v>
      </c>
      <c r="R1075" s="12">
        <f>(((I1075/60)/60)/24)+DATE(1970,1,1)</f>
        <v>40832.964594907404</v>
      </c>
      <c r="S1075" t="str">
        <f t="shared" si="84"/>
        <v>games</v>
      </c>
      <c r="T1075" t="str">
        <f t="shared" si="80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6">
        <f t="shared" si="81"/>
        <v>113.56666666666666</v>
      </c>
      <c r="N1076" t="b">
        <v>0</v>
      </c>
      <c r="O1076" t="s">
        <v>8282</v>
      </c>
      <c r="P1076" s="8">
        <f t="shared" si="82"/>
        <v>6.3092592592592589E-2</v>
      </c>
      <c r="Q1076" s="12">
        <f t="shared" si="83"/>
        <v>41613.172974537039</v>
      </c>
      <c r="R1076" s="12">
        <f>(((I1076/60)/60)/24)+DATE(1970,1,1)</f>
        <v>41643.172974537039</v>
      </c>
      <c r="S1076" t="str">
        <f t="shared" si="84"/>
        <v>games</v>
      </c>
      <c r="T1076" t="str">
        <f t="shared" si="80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6">
        <f t="shared" si="81"/>
        <v>15</v>
      </c>
      <c r="N1077" t="b">
        <v>0</v>
      </c>
      <c r="O1077" t="s">
        <v>8282</v>
      </c>
      <c r="P1077" s="8">
        <f t="shared" si="82"/>
        <v>4.4999999999999998E-2</v>
      </c>
      <c r="Q1077" s="12">
        <f t="shared" si="83"/>
        <v>41005.904120370367</v>
      </c>
      <c r="R1077" s="12">
        <f>(((I1077/60)/60)/24)+DATE(1970,1,1)</f>
        <v>41035.904120370367</v>
      </c>
      <c r="S1077" t="str">
        <f t="shared" si="84"/>
        <v>games</v>
      </c>
      <c r="T1077" t="str">
        <f t="shared" si="80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6">
        <f t="shared" si="81"/>
        <v>48.281025641025643</v>
      </c>
      <c r="N1078" t="b">
        <v>0</v>
      </c>
      <c r="O1078" t="s">
        <v>8282</v>
      </c>
      <c r="P1078" s="8">
        <f t="shared" si="82"/>
        <v>0.62765333333333329</v>
      </c>
      <c r="Q1078" s="12">
        <f t="shared" si="83"/>
        <v>41838.377893518518</v>
      </c>
      <c r="R1078" s="12">
        <f>(((I1078/60)/60)/24)+DATE(1970,1,1)</f>
        <v>41893.377893518518</v>
      </c>
      <c r="S1078" t="str">
        <f t="shared" si="84"/>
        <v>games</v>
      </c>
      <c r="T1078" t="str">
        <f t="shared" si="80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6">
        <f t="shared" si="81"/>
        <v>43.976047904191617</v>
      </c>
      <c r="N1079" t="b">
        <v>0</v>
      </c>
      <c r="O1079" t="s">
        <v>8282</v>
      </c>
      <c r="P1079" s="8">
        <f t="shared" si="82"/>
        <v>0.29376000000000002</v>
      </c>
      <c r="Q1079" s="12">
        <f t="shared" si="83"/>
        <v>42353.16679398148</v>
      </c>
      <c r="R1079" s="12">
        <f>(((I1079/60)/60)/24)+DATE(1970,1,1)</f>
        <v>42383.16679398148</v>
      </c>
      <c r="S1079" t="str">
        <f t="shared" si="84"/>
        <v>games</v>
      </c>
      <c r="T1079" t="str">
        <f t="shared" si="80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6">
        <f t="shared" si="81"/>
        <v>9</v>
      </c>
      <c r="N1080" t="b">
        <v>0</v>
      </c>
      <c r="O1080" t="s">
        <v>8282</v>
      </c>
      <c r="P1080" s="8">
        <f t="shared" si="82"/>
        <v>7.4999999999999997E-2</v>
      </c>
      <c r="Q1080" s="12">
        <f t="shared" si="83"/>
        <v>40701.195844907408</v>
      </c>
      <c r="R1080" s="12">
        <f>(((I1080/60)/60)/24)+DATE(1970,1,1)</f>
        <v>40746.195844907408</v>
      </c>
      <c r="S1080" t="str">
        <f t="shared" si="84"/>
        <v>games</v>
      </c>
      <c r="T1080" t="str">
        <f t="shared" si="80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6">
        <f t="shared" si="81"/>
        <v>37.666666666666664</v>
      </c>
      <c r="N1081" t="b">
        <v>0</v>
      </c>
      <c r="O1081" t="s">
        <v>8282</v>
      </c>
      <c r="P1081" s="8">
        <f t="shared" si="82"/>
        <v>2.6076923076923077E-2</v>
      </c>
      <c r="Q1081" s="12">
        <f t="shared" si="83"/>
        <v>42479.566388888896</v>
      </c>
      <c r="R1081" s="12">
        <f>(((I1081/60)/60)/24)+DATE(1970,1,1)</f>
        <v>42504.566388888896</v>
      </c>
      <c r="S1081" t="str">
        <f t="shared" si="84"/>
        <v>games</v>
      </c>
      <c r="T1081" t="str">
        <f t="shared" si="80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6">
        <f t="shared" si="81"/>
        <v>18.581632653061224</v>
      </c>
      <c r="N1082" t="b">
        <v>0</v>
      </c>
      <c r="O1082" t="s">
        <v>8282</v>
      </c>
      <c r="P1082" s="8">
        <f t="shared" si="82"/>
        <v>9.1050000000000006E-2</v>
      </c>
      <c r="Q1082" s="12">
        <f t="shared" si="83"/>
        <v>41740.138113425928</v>
      </c>
      <c r="R1082" s="12">
        <f>(((I1082/60)/60)/24)+DATE(1970,1,1)</f>
        <v>41770.138113425928</v>
      </c>
      <c r="S1082" t="str">
        <f t="shared" si="84"/>
        <v>games</v>
      </c>
      <c r="T1082" t="str">
        <f t="shared" si="80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6">
        <f t="shared" si="81"/>
        <v>3</v>
      </c>
      <c r="N1083" t="b">
        <v>0</v>
      </c>
      <c r="O1083" t="s">
        <v>8282</v>
      </c>
      <c r="P1083" s="8">
        <f t="shared" si="82"/>
        <v>1.7647058823529413E-4</v>
      </c>
      <c r="Q1083" s="12">
        <f t="shared" si="83"/>
        <v>42002.926990740743</v>
      </c>
      <c r="R1083" s="12">
        <f>(((I1083/60)/60)/24)+DATE(1970,1,1)</f>
        <v>42032.926990740743</v>
      </c>
      <c r="S1083" t="str">
        <f t="shared" si="84"/>
        <v>games</v>
      </c>
      <c r="T1083" t="str">
        <f t="shared" si="80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6">
        <f t="shared" si="81"/>
        <v>18.666666666666668</v>
      </c>
      <c r="N1084" t="b">
        <v>0</v>
      </c>
      <c r="O1084" t="s">
        <v>8282</v>
      </c>
      <c r="P1084" s="8">
        <f t="shared" si="82"/>
        <v>5.5999999999999999E-3</v>
      </c>
      <c r="Q1084" s="12">
        <f t="shared" si="83"/>
        <v>41101.906111111115</v>
      </c>
      <c r="R1084" s="12">
        <f>(((I1084/60)/60)/24)+DATE(1970,1,1)</f>
        <v>41131.906111111115</v>
      </c>
      <c r="S1084" t="str">
        <f t="shared" si="84"/>
        <v>games</v>
      </c>
      <c r="T1084" t="str">
        <f t="shared" si="80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6">
        <f t="shared" si="81"/>
        <v>410</v>
      </c>
      <c r="N1085" t="b">
        <v>0</v>
      </c>
      <c r="O1085" t="s">
        <v>8282</v>
      </c>
      <c r="P1085" s="8">
        <f t="shared" si="82"/>
        <v>8.2000000000000007E-3</v>
      </c>
      <c r="Q1085" s="12">
        <f t="shared" si="83"/>
        <v>41793.659525462965</v>
      </c>
      <c r="R1085" s="12">
        <f>(((I1085/60)/60)/24)+DATE(1970,1,1)</f>
        <v>41853.659525462965</v>
      </c>
      <c r="S1085" t="str">
        <f t="shared" si="84"/>
        <v>games</v>
      </c>
      <c r="T1085" t="str">
        <f t="shared" si="80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6" t="str">
        <f t="shared" si="81"/>
        <v/>
      </c>
      <c r="N1086" t="b">
        <v>0</v>
      </c>
      <c r="O1086" t="s">
        <v>8282</v>
      </c>
      <c r="P1086" s="8">
        <f t="shared" si="82"/>
        <v>0</v>
      </c>
      <c r="Q1086" s="12">
        <f t="shared" si="83"/>
        <v>41829.912083333329</v>
      </c>
      <c r="R1086" s="12">
        <f>(((I1086/60)/60)/24)+DATE(1970,1,1)</f>
        <v>41859.912083333329</v>
      </c>
      <c r="S1086" t="str">
        <f t="shared" si="84"/>
        <v>games</v>
      </c>
      <c r="T1086" t="str">
        <f t="shared" si="80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6">
        <f t="shared" si="81"/>
        <v>114</v>
      </c>
      <c r="N1087" t="b">
        <v>0</v>
      </c>
      <c r="O1087" t="s">
        <v>8282</v>
      </c>
      <c r="P1087" s="8">
        <f t="shared" si="82"/>
        <v>3.4200000000000001E-2</v>
      </c>
      <c r="Q1087" s="12">
        <f t="shared" si="83"/>
        <v>42413.671006944445</v>
      </c>
      <c r="R1087" s="12">
        <f>(((I1087/60)/60)/24)+DATE(1970,1,1)</f>
        <v>42443.629340277781</v>
      </c>
      <c r="S1087" t="str">
        <f t="shared" si="84"/>
        <v>games</v>
      </c>
      <c r="T1087" t="str">
        <f t="shared" si="80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6">
        <f t="shared" si="81"/>
        <v>7.5</v>
      </c>
      <c r="N1088" t="b">
        <v>0</v>
      </c>
      <c r="O1088" t="s">
        <v>8282</v>
      </c>
      <c r="P1088" s="8">
        <f t="shared" si="82"/>
        <v>8.3333333333333339E-4</v>
      </c>
      <c r="Q1088" s="12">
        <f t="shared" si="83"/>
        <v>41845.866793981484</v>
      </c>
      <c r="R1088" s="12">
        <f>(((I1088/60)/60)/24)+DATE(1970,1,1)</f>
        <v>41875.866793981484</v>
      </c>
      <c r="S1088" t="str">
        <f t="shared" si="84"/>
        <v>games</v>
      </c>
      <c r="T1088" t="str">
        <f t="shared" si="80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6" t="str">
        <f t="shared" si="81"/>
        <v/>
      </c>
      <c r="N1089" t="b">
        <v>0</v>
      </c>
      <c r="O1089" t="s">
        <v>8282</v>
      </c>
      <c r="P1089" s="8">
        <f t="shared" si="82"/>
        <v>0</v>
      </c>
      <c r="Q1089" s="12">
        <f t="shared" si="83"/>
        <v>41775.713969907411</v>
      </c>
      <c r="R1089" s="12">
        <f>(((I1089/60)/60)/24)+DATE(1970,1,1)</f>
        <v>41805.713969907411</v>
      </c>
      <c r="S1089" t="str">
        <f t="shared" si="84"/>
        <v>games</v>
      </c>
      <c r="T1089" t="str">
        <f t="shared" si="80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6">
        <f t="shared" si="81"/>
        <v>43.41727891156463</v>
      </c>
      <c r="N1090" t="b">
        <v>0</v>
      </c>
      <c r="O1090" t="s">
        <v>8282</v>
      </c>
      <c r="P1090" s="8">
        <f t="shared" si="82"/>
        <v>0.14182977777777778</v>
      </c>
      <c r="Q1090" s="12">
        <f t="shared" si="83"/>
        <v>41723.799386574072</v>
      </c>
      <c r="R1090" s="12">
        <f>(((I1090/60)/60)/24)+DATE(1970,1,1)</f>
        <v>41753.799386574072</v>
      </c>
      <c r="S1090" t="str">
        <f t="shared" si="84"/>
        <v>games</v>
      </c>
      <c r="T1090" t="str">
        <f t="shared" ref="T1090:T1153" si="85">RIGHT(O1090,LEN(O1090)-FIND("/",O1090,1))</f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6">
        <f t="shared" ref="M1091:M1154" si="86">IFERROR(E1091/L1091,"")</f>
        <v>23.959183673469386</v>
      </c>
      <c r="N1091" t="b">
        <v>0</v>
      </c>
      <c r="O1091" t="s">
        <v>8282</v>
      </c>
      <c r="P1091" s="8">
        <f t="shared" ref="P1091:P1154" si="87">E1091/D1091</f>
        <v>7.8266666666666665E-2</v>
      </c>
      <c r="Q1091" s="12">
        <f t="shared" ref="Q1091:Q1154" si="88">(((J1091/60)/60)/24)+DATE(1970,1,1)</f>
        <v>42151.189525462964</v>
      </c>
      <c r="R1091" s="12">
        <f>(((I1091/60)/60)/24)+DATE(1970,1,1)</f>
        <v>42181.189525462964</v>
      </c>
      <c r="S1091" t="str">
        <f t="shared" ref="S1091:S1154" si="89">LEFT(O1091,FIND("/",O1091,1)-1)</f>
        <v>games</v>
      </c>
      <c r="T1091" t="str">
        <f t="shared" si="85"/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6">
        <f t="shared" si="86"/>
        <v>5</v>
      </c>
      <c r="N1092" t="b">
        <v>0</v>
      </c>
      <c r="O1092" t="s">
        <v>8282</v>
      </c>
      <c r="P1092" s="8">
        <f t="shared" si="87"/>
        <v>3.8464497269020693E-4</v>
      </c>
      <c r="Q1092" s="12">
        <f t="shared" si="88"/>
        <v>42123.185798611114</v>
      </c>
      <c r="R1092" s="12">
        <f>(((I1092/60)/60)/24)+DATE(1970,1,1)</f>
        <v>42153.185798611114</v>
      </c>
      <c r="S1092" t="str">
        <f t="shared" si="89"/>
        <v>games</v>
      </c>
      <c r="T1092" t="str">
        <f t="shared" si="85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6">
        <f t="shared" si="86"/>
        <v>12.5</v>
      </c>
      <c r="N1093" t="b">
        <v>0</v>
      </c>
      <c r="O1093" t="s">
        <v>8282</v>
      </c>
      <c r="P1093" s="8">
        <f t="shared" si="87"/>
        <v>0.125</v>
      </c>
      <c r="Q1093" s="12">
        <f t="shared" si="88"/>
        <v>42440.820277777777</v>
      </c>
      <c r="R1093" s="12">
        <f>(((I1093/60)/60)/24)+DATE(1970,1,1)</f>
        <v>42470.778611111105</v>
      </c>
      <c r="S1093" t="str">
        <f t="shared" si="89"/>
        <v>games</v>
      </c>
      <c r="T1093" t="str">
        <f t="shared" si="85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6">
        <f t="shared" si="86"/>
        <v>3</v>
      </c>
      <c r="N1094" t="b">
        <v>0</v>
      </c>
      <c r="O1094" t="s">
        <v>8282</v>
      </c>
      <c r="P1094" s="8">
        <f t="shared" si="87"/>
        <v>1.0500000000000001E-2</v>
      </c>
      <c r="Q1094" s="12">
        <f t="shared" si="88"/>
        <v>41250.025902777779</v>
      </c>
      <c r="R1094" s="12">
        <f>(((I1094/60)/60)/24)+DATE(1970,1,1)</f>
        <v>41280.025902777779</v>
      </c>
      <c r="S1094" t="str">
        <f t="shared" si="89"/>
        <v>games</v>
      </c>
      <c r="T1094" t="str">
        <f t="shared" si="85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6">
        <f t="shared" si="86"/>
        <v>10.5625</v>
      </c>
      <c r="N1095" t="b">
        <v>0</v>
      </c>
      <c r="O1095" t="s">
        <v>8282</v>
      </c>
      <c r="P1095" s="8">
        <f t="shared" si="87"/>
        <v>0.14083333333333334</v>
      </c>
      <c r="Q1095" s="12">
        <f t="shared" si="88"/>
        <v>42396.973807870367</v>
      </c>
      <c r="R1095" s="12">
        <f>(((I1095/60)/60)/24)+DATE(1970,1,1)</f>
        <v>42411.973807870367</v>
      </c>
      <c r="S1095" t="str">
        <f t="shared" si="89"/>
        <v>games</v>
      </c>
      <c r="T1095" t="str">
        <f t="shared" si="85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6">
        <f t="shared" si="86"/>
        <v>122.00037037037038</v>
      </c>
      <c r="N1096" t="b">
        <v>0</v>
      </c>
      <c r="O1096" t="s">
        <v>8282</v>
      </c>
      <c r="P1096" s="8">
        <f t="shared" si="87"/>
        <v>0.18300055555555556</v>
      </c>
      <c r="Q1096" s="12">
        <f t="shared" si="88"/>
        <v>40795.713344907403</v>
      </c>
      <c r="R1096" s="12">
        <f>(((I1096/60)/60)/24)+DATE(1970,1,1)</f>
        <v>40825.713344907403</v>
      </c>
      <c r="S1096" t="str">
        <f t="shared" si="89"/>
        <v>games</v>
      </c>
      <c r="T1096" t="str">
        <f t="shared" si="85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6">
        <f t="shared" si="86"/>
        <v>267.80851063829789</v>
      </c>
      <c r="N1097" t="b">
        <v>0</v>
      </c>
      <c r="O1097" t="s">
        <v>8282</v>
      </c>
      <c r="P1097" s="8">
        <f t="shared" si="87"/>
        <v>5.0347999999999997E-2</v>
      </c>
      <c r="Q1097" s="12">
        <f t="shared" si="88"/>
        <v>41486.537268518521</v>
      </c>
      <c r="R1097" s="12">
        <f>(((I1097/60)/60)/24)+DATE(1970,1,1)</f>
        <v>41516.537268518521</v>
      </c>
      <c r="S1097" t="str">
        <f t="shared" si="89"/>
        <v>games</v>
      </c>
      <c r="T1097" t="str">
        <f t="shared" si="85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6">
        <f t="shared" si="86"/>
        <v>74.206896551724142</v>
      </c>
      <c r="N1098" t="b">
        <v>0</v>
      </c>
      <c r="O1098" t="s">
        <v>8282</v>
      </c>
      <c r="P1098" s="8">
        <f t="shared" si="87"/>
        <v>0.17933333333333334</v>
      </c>
      <c r="Q1098" s="12">
        <f t="shared" si="88"/>
        <v>41885.51798611111</v>
      </c>
      <c r="R1098" s="12">
        <f>(((I1098/60)/60)/24)+DATE(1970,1,1)</f>
        <v>41916.145833333336</v>
      </c>
      <c r="S1098" t="str">
        <f t="shared" si="89"/>
        <v>games</v>
      </c>
      <c r="T1098" t="str">
        <f t="shared" si="85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6">
        <f t="shared" si="86"/>
        <v>6.7142857142857144</v>
      </c>
      <c r="N1099" t="b">
        <v>0</v>
      </c>
      <c r="O1099" t="s">
        <v>8282</v>
      </c>
      <c r="P1099" s="8">
        <f t="shared" si="87"/>
        <v>4.6999999999999999E-4</v>
      </c>
      <c r="Q1099" s="12">
        <f t="shared" si="88"/>
        <v>41660.792557870373</v>
      </c>
      <c r="R1099" s="12">
        <f>(((I1099/60)/60)/24)+DATE(1970,1,1)</f>
        <v>41700.792557870373</v>
      </c>
      <c r="S1099" t="str">
        <f t="shared" si="89"/>
        <v>games</v>
      </c>
      <c r="T1099" t="str">
        <f t="shared" si="85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6">
        <f t="shared" si="86"/>
        <v>81.954545454545453</v>
      </c>
      <c r="N1100" t="b">
        <v>0</v>
      </c>
      <c r="O1100" t="s">
        <v>8282</v>
      </c>
      <c r="P1100" s="8">
        <f t="shared" si="87"/>
        <v>7.2120000000000004E-2</v>
      </c>
      <c r="Q1100" s="12">
        <f t="shared" si="88"/>
        <v>41712.762673611112</v>
      </c>
      <c r="R1100" s="12">
        <f>(((I1100/60)/60)/24)+DATE(1970,1,1)</f>
        <v>41742.762673611112</v>
      </c>
      <c r="S1100" t="str">
        <f t="shared" si="89"/>
        <v>games</v>
      </c>
      <c r="T1100" t="str">
        <f t="shared" si="85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6">
        <f t="shared" si="86"/>
        <v>25</v>
      </c>
      <c r="N1101" t="b">
        <v>0</v>
      </c>
      <c r="O1101" t="s">
        <v>8282</v>
      </c>
      <c r="P1101" s="8">
        <f t="shared" si="87"/>
        <v>5.0000000000000001E-3</v>
      </c>
      <c r="Q1101" s="12">
        <f t="shared" si="88"/>
        <v>42107.836435185185</v>
      </c>
      <c r="R1101" s="12">
        <f>(((I1101/60)/60)/24)+DATE(1970,1,1)</f>
        <v>42137.836435185185</v>
      </c>
      <c r="S1101" t="str">
        <f t="shared" si="89"/>
        <v>games</v>
      </c>
      <c r="T1101" t="str">
        <f t="shared" si="85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6">
        <f t="shared" si="86"/>
        <v>10</v>
      </c>
      <c r="N1102" t="b">
        <v>0</v>
      </c>
      <c r="O1102" t="s">
        <v>8282</v>
      </c>
      <c r="P1102" s="8">
        <f t="shared" si="87"/>
        <v>2.5000000000000001E-2</v>
      </c>
      <c r="Q1102" s="12">
        <f t="shared" si="88"/>
        <v>42384.110775462963</v>
      </c>
      <c r="R1102" s="12">
        <f>(((I1102/60)/60)/24)+DATE(1970,1,1)</f>
        <v>42414.110775462963</v>
      </c>
      <c r="S1102" t="str">
        <f t="shared" si="89"/>
        <v>games</v>
      </c>
      <c r="T1102" t="str">
        <f t="shared" si="85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6">
        <f t="shared" si="86"/>
        <v>6.833333333333333</v>
      </c>
      <c r="N1103" t="b">
        <v>0</v>
      </c>
      <c r="O1103" t="s">
        <v>8282</v>
      </c>
      <c r="P1103" s="8">
        <f t="shared" si="87"/>
        <v>4.0999999999999999E-4</v>
      </c>
      <c r="Q1103" s="12">
        <f t="shared" si="88"/>
        <v>42538.77243055556</v>
      </c>
      <c r="R1103" s="12">
        <f>(((I1103/60)/60)/24)+DATE(1970,1,1)</f>
        <v>42565.758333333331</v>
      </c>
      <c r="S1103" t="str">
        <f t="shared" si="89"/>
        <v>games</v>
      </c>
      <c r="T1103" t="str">
        <f t="shared" si="85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6">
        <f t="shared" si="86"/>
        <v>17.708333333333332</v>
      </c>
      <c r="N1104" t="b">
        <v>0</v>
      </c>
      <c r="O1104" t="s">
        <v>8282</v>
      </c>
      <c r="P1104" s="8">
        <f t="shared" si="87"/>
        <v>5.3124999999999999E-2</v>
      </c>
      <c r="Q1104" s="12">
        <f t="shared" si="88"/>
        <v>41577.045428240745</v>
      </c>
      <c r="R1104" s="12">
        <f>(((I1104/60)/60)/24)+DATE(1970,1,1)</f>
        <v>41617.249305555553</v>
      </c>
      <c r="S1104" t="str">
        <f t="shared" si="89"/>
        <v>games</v>
      </c>
      <c r="T1104" t="str">
        <f t="shared" si="85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6">
        <f t="shared" si="86"/>
        <v>16.2</v>
      </c>
      <c r="N1105" t="b">
        <v>0</v>
      </c>
      <c r="O1105" t="s">
        <v>8282</v>
      </c>
      <c r="P1105" s="8">
        <f t="shared" si="87"/>
        <v>1.6199999999999999E-2</v>
      </c>
      <c r="Q1105" s="12">
        <f t="shared" si="88"/>
        <v>42479.22210648148</v>
      </c>
      <c r="R1105" s="12">
        <f>(((I1105/60)/60)/24)+DATE(1970,1,1)</f>
        <v>42539.22210648148</v>
      </c>
      <c r="S1105" t="str">
        <f t="shared" si="89"/>
        <v>games</v>
      </c>
      <c r="T1105" t="str">
        <f t="shared" si="85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6">
        <f t="shared" si="86"/>
        <v>80.297297297297291</v>
      </c>
      <c r="N1106" t="b">
        <v>0</v>
      </c>
      <c r="O1106" t="s">
        <v>8282</v>
      </c>
      <c r="P1106" s="8">
        <f t="shared" si="87"/>
        <v>4.9516666666666667E-2</v>
      </c>
      <c r="Q1106" s="12">
        <f t="shared" si="88"/>
        <v>41771.40996527778</v>
      </c>
      <c r="R1106" s="12">
        <f>(((I1106/60)/60)/24)+DATE(1970,1,1)</f>
        <v>41801.40996527778</v>
      </c>
      <c r="S1106" t="str">
        <f t="shared" si="89"/>
        <v>games</v>
      </c>
      <c r="T1106" t="str">
        <f t="shared" si="85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6">
        <f t="shared" si="86"/>
        <v>71.55</v>
      </c>
      <c r="N1107" t="b">
        <v>0</v>
      </c>
      <c r="O1107" t="s">
        <v>8282</v>
      </c>
      <c r="P1107" s="8">
        <f t="shared" si="87"/>
        <v>1.5900000000000001E-3</v>
      </c>
      <c r="Q1107" s="12">
        <f t="shared" si="88"/>
        <v>41692.135729166665</v>
      </c>
      <c r="R1107" s="12">
        <f>(((I1107/60)/60)/24)+DATE(1970,1,1)</f>
        <v>41722.0940625</v>
      </c>
      <c r="S1107" t="str">
        <f t="shared" si="89"/>
        <v>games</v>
      </c>
      <c r="T1107" t="str">
        <f t="shared" si="85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6">
        <f t="shared" si="86"/>
        <v>23.571428571428573</v>
      </c>
      <c r="N1108" t="b">
        <v>0</v>
      </c>
      <c r="O1108" t="s">
        <v>8282</v>
      </c>
      <c r="P1108" s="8">
        <f t="shared" si="87"/>
        <v>0.41249999999999998</v>
      </c>
      <c r="Q1108" s="12">
        <f t="shared" si="88"/>
        <v>40973.740451388891</v>
      </c>
      <c r="R1108" s="12">
        <f>(((I1108/60)/60)/24)+DATE(1970,1,1)</f>
        <v>41003.698784722219</v>
      </c>
      <c r="S1108" t="str">
        <f t="shared" si="89"/>
        <v>games</v>
      </c>
      <c r="T1108" t="str">
        <f t="shared" si="85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6" t="str">
        <f t="shared" si="86"/>
        <v/>
      </c>
      <c r="N1109" t="b">
        <v>0</v>
      </c>
      <c r="O1109" t="s">
        <v>8282</v>
      </c>
      <c r="P1109" s="8">
        <f t="shared" si="87"/>
        <v>0</v>
      </c>
      <c r="Q1109" s="12">
        <f t="shared" si="88"/>
        <v>41813.861388888887</v>
      </c>
      <c r="R1109" s="12">
        <f>(((I1109/60)/60)/24)+DATE(1970,1,1)</f>
        <v>41843.861388888887</v>
      </c>
      <c r="S1109" t="str">
        <f t="shared" si="89"/>
        <v>games</v>
      </c>
      <c r="T1109" t="str">
        <f t="shared" si="85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6">
        <f t="shared" si="86"/>
        <v>34.88095238095238</v>
      </c>
      <c r="N1110" t="b">
        <v>0</v>
      </c>
      <c r="O1110" t="s">
        <v>8282</v>
      </c>
      <c r="P1110" s="8">
        <f t="shared" si="87"/>
        <v>2.93E-2</v>
      </c>
      <c r="Q1110" s="12">
        <f t="shared" si="88"/>
        <v>40952.636979166666</v>
      </c>
      <c r="R1110" s="12">
        <f>(((I1110/60)/60)/24)+DATE(1970,1,1)</f>
        <v>41012.595312500001</v>
      </c>
      <c r="S1110" t="str">
        <f t="shared" si="89"/>
        <v>games</v>
      </c>
      <c r="T1110" t="str">
        <f t="shared" si="85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6">
        <f t="shared" si="86"/>
        <v>15</v>
      </c>
      <c r="N1111" t="b">
        <v>0</v>
      </c>
      <c r="O1111" t="s">
        <v>8282</v>
      </c>
      <c r="P1111" s="8">
        <f t="shared" si="87"/>
        <v>4.4999999999999997E-3</v>
      </c>
      <c r="Q1111" s="12">
        <f t="shared" si="88"/>
        <v>42662.752199074079</v>
      </c>
      <c r="R1111" s="12">
        <f>(((I1111/60)/60)/24)+DATE(1970,1,1)</f>
        <v>42692.793865740736</v>
      </c>
      <c r="S1111" t="str">
        <f t="shared" si="89"/>
        <v>games</v>
      </c>
      <c r="T1111" t="str">
        <f t="shared" si="85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6">
        <f t="shared" si="86"/>
        <v>23.181818181818183</v>
      </c>
      <c r="N1112" t="b">
        <v>0</v>
      </c>
      <c r="O1112" t="s">
        <v>8282</v>
      </c>
      <c r="P1112" s="8">
        <f t="shared" si="87"/>
        <v>5.1000000000000004E-3</v>
      </c>
      <c r="Q1112" s="12">
        <f t="shared" si="88"/>
        <v>41220.933124999996</v>
      </c>
      <c r="R1112" s="12">
        <f>(((I1112/60)/60)/24)+DATE(1970,1,1)</f>
        <v>41250.933124999996</v>
      </c>
      <c r="S1112" t="str">
        <f t="shared" si="89"/>
        <v>games</v>
      </c>
      <c r="T1112" t="str">
        <f t="shared" si="85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6">
        <f t="shared" si="86"/>
        <v>1</v>
      </c>
      <c r="N1113" t="b">
        <v>0</v>
      </c>
      <c r="O1113" t="s">
        <v>8282</v>
      </c>
      <c r="P1113" s="8">
        <f t="shared" si="87"/>
        <v>4.0000000000000002E-4</v>
      </c>
      <c r="Q1113" s="12">
        <f t="shared" si="88"/>
        <v>42347.203587962969</v>
      </c>
      <c r="R1113" s="12">
        <f>(((I1113/60)/60)/24)+DATE(1970,1,1)</f>
        <v>42377.203587962969</v>
      </c>
      <c r="S1113" t="str">
        <f t="shared" si="89"/>
        <v>games</v>
      </c>
      <c r="T1113" t="str">
        <f t="shared" si="85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6">
        <f t="shared" si="86"/>
        <v>100.23371794871794</v>
      </c>
      <c r="N1114" t="b">
        <v>0</v>
      </c>
      <c r="O1114" t="s">
        <v>8282</v>
      </c>
      <c r="P1114" s="8">
        <f t="shared" si="87"/>
        <v>0.35537409090909089</v>
      </c>
      <c r="Q1114" s="12">
        <f t="shared" si="88"/>
        <v>41963.759386574078</v>
      </c>
      <c r="R1114" s="12">
        <f>(((I1114/60)/60)/24)+DATE(1970,1,1)</f>
        <v>42023.354166666672</v>
      </c>
      <c r="S1114" t="str">
        <f t="shared" si="89"/>
        <v>games</v>
      </c>
      <c r="T1114" t="str">
        <f t="shared" si="85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6">
        <f t="shared" si="86"/>
        <v>5</v>
      </c>
      <c r="N1115" t="b">
        <v>0</v>
      </c>
      <c r="O1115" t="s">
        <v>8282</v>
      </c>
      <c r="P1115" s="8">
        <f t="shared" si="87"/>
        <v>5.0000000000000001E-3</v>
      </c>
      <c r="Q1115" s="12">
        <f t="shared" si="88"/>
        <v>41835.977083333331</v>
      </c>
      <c r="R1115" s="12">
        <f>(((I1115/60)/60)/24)+DATE(1970,1,1)</f>
        <v>41865.977083333331</v>
      </c>
      <c r="S1115" t="str">
        <f t="shared" si="89"/>
        <v>games</v>
      </c>
      <c r="T1115" t="str">
        <f t="shared" si="85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6">
        <f t="shared" si="86"/>
        <v>3.3333333333333335</v>
      </c>
      <c r="N1116" t="b">
        <v>0</v>
      </c>
      <c r="O1116" t="s">
        <v>8282</v>
      </c>
      <c r="P1116" s="8">
        <f t="shared" si="87"/>
        <v>1.6666666666666668E-3</v>
      </c>
      <c r="Q1116" s="12">
        <f t="shared" si="88"/>
        <v>41526.345914351856</v>
      </c>
      <c r="R1116" s="12">
        <f>(((I1116/60)/60)/24)+DATE(1970,1,1)</f>
        <v>41556.345914351856</v>
      </c>
      <c r="S1116" t="str">
        <f t="shared" si="89"/>
        <v>games</v>
      </c>
      <c r="T1116" t="str">
        <f t="shared" si="85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6">
        <f t="shared" si="86"/>
        <v>13.25</v>
      </c>
      <c r="N1117" t="b">
        <v>0</v>
      </c>
      <c r="O1117" t="s">
        <v>8282</v>
      </c>
      <c r="P1117" s="8">
        <f t="shared" si="87"/>
        <v>1.325E-3</v>
      </c>
      <c r="Q1117" s="12">
        <f t="shared" si="88"/>
        <v>42429.695543981477</v>
      </c>
      <c r="R1117" s="12">
        <f>(((I1117/60)/60)/24)+DATE(1970,1,1)</f>
        <v>42459.653877314813</v>
      </c>
      <c r="S1117" t="str">
        <f t="shared" si="89"/>
        <v>games</v>
      </c>
      <c r="T1117" t="str">
        <f t="shared" si="85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6">
        <f t="shared" si="86"/>
        <v>17.852</v>
      </c>
      <c r="N1118" t="b">
        <v>0</v>
      </c>
      <c r="O1118" t="s">
        <v>8282</v>
      </c>
      <c r="P1118" s="8">
        <f t="shared" si="87"/>
        <v>3.5704000000000004E-4</v>
      </c>
      <c r="Q1118" s="12">
        <f t="shared" si="88"/>
        <v>41009.847314814811</v>
      </c>
      <c r="R1118" s="12">
        <f>(((I1118/60)/60)/24)+DATE(1970,1,1)</f>
        <v>41069.847314814811</v>
      </c>
      <c r="S1118" t="str">
        <f t="shared" si="89"/>
        <v>games</v>
      </c>
      <c r="T1118" t="str">
        <f t="shared" si="85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6">
        <f t="shared" si="86"/>
        <v>10.375</v>
      </c>
      <c r="N1119" t="b">
        <v>0</v>
      </c>
      <c r="O1119" t="s">
        <v>8282</v>
      </c>
      <c r="P1119" s="8">
        <f t="shared" si="87"/>
        <v>8.3000000000000004E-2</v>
      </c>
      <c r="Q1119" s="12">
        <f t="shared" si="88"/>
        <v>42333.598530092597</v>
      </c>
      <c r="R1119" s="12">
        <f>(((I1119/60)/60)/24)+DATE(1970,1,1)</f>
        <v>42363.598530092597</v>
      </c>
      <c r="S1119" t="str">
        <f t="shared" si="89"/>
        <v>games</v>
      </c>
      <c r="T1119" t="str">
        <f t="shared" si="85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6">
        <f t="shared" si="86"/>
        <v>36.333333333333336</v>
      </c>
      <c r="N1120" t="b">
        <v>0</v>
      </c>
      <c r="O1120" t="s">
        <v>8282</v>
      </c>
      <c r="P1120" s="8">
        <f t="shared" si="87"/>
        <v>2.4222222222222221E-2</v>
      </c>
      <c r="Q1120" s="12">
        <f t="shared" si="88"/>
        <v>41704.16642361111</v>
      </c>
      <c r="R1120" s="12">
        <f>(((I1120/60)/60)/24)+DATE(1970,1,1)</f>
        <v>41734.124756944446</v>
      </c>
      <c r="S1120" t="str">
        <f t="shared" si="89"/>
        <v>games</v>
      </c>
      <c r="T1120" t="str">
        <f t="shared" si="85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6">
        <f t="shared" si="86"/>
        <v>5</v>
      </c>
      <c r="N1121" t="b">
        <v>0</v>
      </c>
      <c r="O1121" t="s">
        <v>8282</v>
      </c>
      <c r="P1121" s="8">
        <f t="shared" si="87"/>
        <v>2.3809523809523812E-3</v>
      </c>
      <c r="Q1121" s="12">
        <f t="shared" si="88"/>
        <v>41722.792407407411</v>
      </c>
      <c r="R1121" s="12">
        <f>(((I1121/60)/60)/24)+DATE(1970,1,1)</f>
        <v>41735.792407407411</v>
      </c>
      <c r="S1121" t="str">
        <f t="shared" si="89"/>
        <v>games</v>
      </c>
      <c r="T1121" t="str">
        <f t="shared" si="85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6" t="str">
        <f t="shared" si="86"/>
        <v/>
      </c>
      <c r="N1122" t="b">
        <v>0</v>
      </c>
      <c r="O1122" t="s">
        <v>8282</v>
      </c>
      <c r="P1122" s="8">
        <f t="shared" si="87"/>
        <v>0</v>
      </c>
      <c r="Q1122" s="12">
        <f t="shared" si="88"/>
        <v>40799.872685185182</v>
      </c>
      <c r="R1122" s="12">
        <f>(((I1122/60)/60)/24)+DATE(1970,1,1)</f>
        <v>40844.872685185182</v>
      </c>
      <c r="S1122" t="str">
        <f t="shared" si="89"/>
        <v>games</v>
      </c>
      <c r="T1122" t="str">
        <f t="shared" si="85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6">
        <f t="shared" si="86"/>
        <v>5.8</v>
      </c>
      <c r="N1123" t="b">
        <v>0</v>
      </c>
      <c r="O1123" t="s">
        <v>8282</v>
      </c>
      <c r="P1123" s="8">
        <f t="shared" si="87"/>
        <v>1.16E-4</v>
      </c>
      <c r="Q1123" s="12">
        <f t="shared" si="88"/>
        <v>42412.934212962966</v>
      </c>
      <c r="R1123" s="12">
        <f>(((I1123/60)/60)/24)+DATE(1970,1,1)</f>
        <v>42442.892546296294</v>
      </c>
      <c r="S1123" t="str">
        <f t="shared" si="89"/>
        <v>games</v>
      </c>
      <c r="T1123" t="str">
        <f t="shared" si="85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6" t="str">
        <f t="shared" si="86"/>
        <v/>
      </c>
      <c r="N1124" t="b">
        <v>0</v>
      </c>
      <c r="O1124" t="s">
        <v>8282</v>
      </c>
      <c r="P1124" s="8">
        <f t="shared" si="87"/>
        <v>0</v>
      </c>
      <c r="Q1124" s="12">
        <f t="shared" si="88"/>
        <v>41410.703993055555</v>
      </c>
      <c r="R1124" s="12">
        <f>(((I1124/60)/60)/24)+DATE(1970,1,1)</f>
        <v>41424.703993055555</v>
      </c>
      <c r="S1124" t="str">
        <f t="shared" si="89"/>
        <v>games</v>
      </c>
      <c r="T1124" t="str">
        <f t="shared" si="85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6">
        <f t="shared" si="86"/>
        <v>3.6666666666666665</v>
      </c>
      <c r="N1125" t="b">
        <v>0</v>
      </c>
      <c r="O1125" t="s">
        <v>8282</v>
      </c>
      <c r="P1125" s="8">
        <f t="shared" si="87"/>
        <v>2.2000000000000001E-3</v>
      </c>
      <c r="Q1125" s="12">
        <f t="shared" si="88"/>
        <v>41718.5237037037</v>
      </c>
      <c r="R1125" s="12">
        <f>(((I1125/60)/60)/24)+DATE(1970,1,1)</f>
        <v>41748.5237037037</v>
      </c>
      <c r="S1125" t="str">
        <f t="shared" si="89"/>
        <v>games</v>
      </c>
      <c r="T1125" t="str">
        <f t="shared" si="85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6">
        <f t="shared" si="86"/>
        <v>60.714285714285715</v>
      </c>
      <c r="N1126" t="b">
        <v>0</v>
      </c>
      <c r="O1126" t="s">
        <v>8283</v>
      </c>
      <c r="P1126" s="8">
        <f t="shared" si="87"/>
        <v>4.7222222222222223E-3</v>
      </c>
      <c r="Q1126" s="12">
        <f t="shared" si="88"/>
        <v>42094.667256944449</v>
      </c>
      <c r="R1126" s="12">
        <f>(((I1126/60)/60)/24)+DATE(1970,1,1)</f>
        <v>42124.667256944449</v>
      </c>
      <c r="S1126" t="str">
        <f t="shared" si="89"/>
        <v>games</v>
      </c>
      <c r="T1126" t="str">
        <f t="shared" si="85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6" t="str">
        <f t="shared" si="86"/>
        <v/>
      </c>
      <c r="N1127" t="b">
        <v>0</v>
      </c>
      <c r="O1127" t="s">
        <v>8283</v>
      </c>
      <c r="P1127" s="8">
        <f t="shared" si="87"/>
        <v>0</v>
      </c>
      <c r="Q1127" s="12">
        <f t="shared" si="88"/>
        <v>42212.624189814815</v>
      </c>
      <c r="R1127" s="12">
        <f>(((I1127/60)/60)/24)+DATE(1970,1,1)</f>
        <v>42272.624189814815</v>
      </c>
      <c r="S1127" t="str">
        <f t="shared" si="89"/>
        <v>games</v>
      </c>
      <c r="T1127" t="str">
        <f t="shared" si="85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6">
        <f t="shared" si="86"/>
        <v>5</v>
      </c>
      <c r="N1128" t="b">
        <v>0</v>
      </c>
      <c r="O1128" t="s">
        <v>8283</v>
      </c>
      <c r="P1128" s="8">
        <f t="shared" si="87"/>
        <v>5.0000000000000001E-3</v>
      </c>
      <c r="Q1128" s="12">
        <f t="shared" si="88"/>
        <v>42535.327476851846</v>
      </c>
      <c r="R1128" s="12">
        <f>(((I1128/60)/60)/24)+DATE(1970,1,1)</f>
        <v>42565.327476851846</v>
      </c>
      <c r="S1128" t="str">
        <f t="shared" si="89"/>
        <v>games</v>
      </c>
      <c r="T1128" t="str">
        <f t="shared" si="85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6">
        <f t="shared" si="86"/>
        <v>25.434782608695652</v>
      </c>
      <c r="N1129" t="b">
        <v>0</v>
      </c>
      <c r="O1129" t="s">
        <v>8283</v>
      </c>
      <c r="P1129" s="8">
        <f t="shared" si="87"/>
        <v>1.6714285714285713E-2</v>
      </c>
      <c r="Q1129" s="12">
        <f t="shared" si="88"/>
        <v>41926.854166666664</v>
      </c>
      <c r="R1129" s="12">
        <f>(((I1129/60)/60)/24)+DATE(1970,1,1)</f>
        <v>41957.895833333328</v>
      </c>
      <c r="S1129" t="str">
        <f t="shared" si="89"/>
        <v>games</v>
      </c>
      <c r="T1129" t="str">
        <f t="shared" si="85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6">
        <f t="shared" si="86"/>
        <v>1</v>
      </c>
      <c r="N1130" t="b">
        <v>0</v>
      </c>
      <c r="O1130" t="s">
        <v>8283</v>
      </c>
      <c r="P1130" s="8">
        <f t="shared" si="87"/>
        <v>1E-3</v>
      </c>
      <c r="Q1130" s="12">
        <f t="shared" si="88"/>
        <v>41828.649502314816</v>
      </c>
      <c r="R1130" s="12">
        <f>(((I1130/60)/60)/24)+DATE(1970,1,1)</f>
        <v>41858.649502314816</v>
      </c>
      <c r="S1130" t="str">
        <f t="shared" si="89"/>
        <v>games</v>
      </c>
      <c r="T1130" t="str">
        <f t="shared" si="85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6">
        <f t="shared" si="86"/>
        <v>10.5</v>
      </c>
      <c r="N1131" t="b">
        <v>0</v>
      </c>
      <c r="O1131" t="s">
        <v>8283</v>
      </c>
      <c r="P1131" s="8">
        <f t="shared" si="87"/>
        <v>1.0499999999999999E-3</v>
      </c>
      <c r="Q1131" s="12">
        <f t="shared" si="88"/>
        <v>42496.264965277776</v>
      </c>
      <c r="R1131" s="12">
        <f>(((I1131/60)/60)/24)+DATE(1970,1,1)</f>
        <v>42526.264965277776</v>
      </c>
      <c r="S1131" t="str">
        <f t="shared" si="89"/>
        <v>games</v>
      </c>
      <c r="T1131" t="str">
        <f t="shared" si="85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6">
        <f t="shared" si="86"/>
        <v>3.6666666666666665</v>
      </c>
      <c r="N1132" t="b">
        <v>0</v>
      </c>
      <c r="O1132" t="s">
        <v>8283</v>
      </c>
      <c r="P1132" s="8">
        <f t="shared" si="87"/>
        <v>2.2000000000000001E-3</v>
      </c>
      <c r="Q1132" s="12">
        <f t="shared" si="88"/>
        <v>41908.996527777781</v>
      </c>
      <c r="R1132" s="12">
        <f>(((I1132/60)/60)/24)+DATE(1970,1,1)</f>
        <v>41969.038194444445</v>
      </c>
      <c r="S1132" t="str">
        <f t="shared" si="89"/>
        <v>games</v>
      </c>
      <c r="T1132" t="str">
        <f t="shared" si="85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6" t="str">
        <f t="shared" si="86"/>
        <v/>
      </c>
      <c r="N1133" t="b">
        <v>0</v>
      </c>
      <c r="O1133" t="s">
        <v>8283</v>
      </c>
      <c r="P1133" s="8">
        <f t="shared" si="87"/>
        <v>0</v>
      </c>
      <c r="Q1133" s="12">
        <f t="shared" si="88"/>
        <v>42332.908194444448</v>
      </c>
      <c r="R1133" s="12">
        <f>(((I1133/60)/60)/24)+DATE(1970,1,1)</f>
        <v>42362.908194444448</v>
      </c>
      <c r="S1133" t="str">
        <f t="shared" si="89"/>
        <v>games</v>
      </c>
      <c r="T1133" t="str">
        <f t="shared" si="85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6">
        <f t="shared" si="86"/>
        <v>110.61538461538461</v>
      </c>
      <c r="N1134" t="b">
        <v>0</v>
      </c>
      <c r="O1134" t="s">
        <v>8283</v>
      </c>
      <c r="P1134" s="8">
        <f t="shared" si="87"/>
        <v>0.14380000000000001</v>
      </c>
      <c r="Q1134" s="12">
        <f t="shared" si="88"/>
        <v>42706.115405092598</v>
      </c>
      <c r="R1134" s="12">
        <f>(((I1134/60)/60)/24)+DATE(1970,1,1)</f>
        <v>42736.115405092598</v>
      </c>
      <c r="S1134" t="str">
        <f t="shared" si="89"/>
        <v>games</v>
      </c>
      <c r="T1134" t="str">
        <f t="shared" si="85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6">
        <f t="shared" si="86"/>
        <v>20</v>
      </c>
      <c r="N1135" t="b">
        <v>0</v>
      </c>
      <c r="O1135" t="s">
        <v>8283</v>
      </c>
      <c r="P1135" s="8">
        <f t="shared" si="87"/>
        <v>6.6666666666666671E-3</v>
      </c>
      <c r="Q1135" s="12">
        <f t="shared" si="88"/>
        <v>41821.407187500001</v>
      </c>
      <c r="R1135" s="12">
        <f>(((I1135/60)/60)/24)+DATE(1970,1,1)</f>
        <v>41851.407187500001</v>
      </c>
      <c r="S1135" t="str">
        <f t="shared" si="89"/>
        <v>games</v>
      </c>
      <c r="T1135" t="str">
        <f t="shared" si="85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6">
        <f t="shared" si="86"/>
        <v>1</v>
      </c>
      <c r="N1136" t="b">
        <v>0</v>
      </c>
      <c r="O1136" t="s">
        <v>8283</v>
      </c>
      <c r="P1136" s="8">
        <f t="shared" si="87"/>
        <v>4.0000000000000003E-5</v>
      </c>
      <c r="Q1136" s="12">
        <f t="shared" si="88"/>
        <v>41958.285046296296</v>
      </c>
      <c r="R1136" s="12">
        <f>(((I1136/60)/60)/24)+DATE(1970,1,1)</f>
        <v>41972.189583333333</v>
      </c>
      <c r="S1136" t="str">
        <f t="shared" si="89"/>
        <v>games</v>
      </c>
      <c r="T1136" t="str">
        <f t="shared" si="85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6">
        <f t="shared" si="86"/>
        <v>50</v>
      </c>
      <c r="N1137" t="b">
        <v>0</v>
      </c>
      <c r="O1137" t="s">
        <v>8283</v>
      </c>
      <c r="P1137" s="8">
        <f t="shared" si="87"/>
        <v>0.05</v>
      </c>
      <c r="Q1137" s="12">
        <f t="shared" si="88"/>
        <v>42558.989513888882</v>
      </c>
      <c r="R1137" s="12">
        <f>(((I1137/60)/60)/24)+DATE(1970,1,1)</f>
        <v>42588.989513888882</v>
      </c>
      <c r="S1137" t="str">
        <f t="shared" si="89"/>
        <v>games</v>
      </c>
      <c r="T1137" t="str">
        <f t="shared" si="85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6">
        <f t="shared" si="86"/>
        <v>45</v>
      </c>
      <c r="N1138" t="b">
        <v>0</v>
      </c>
      <c r="O1138" t="s">
        <v>8283</v>
      </c>
      <c r="P1138" s="8">
        <f t="shared" si="87"/>
        <v>6.4439140811455853E-2</v>
      </c>
      <c r="Q1138" s="12">
        <f t="shared" si="88"/>
        <v>42327.671631944439</v>
      </c>
      <c r="R1138" s="12">
        <f>(((I1138/60)/60)/24)+DATE(1970,1,1)</f>
        <v>42357.671631944439</v>
      </c>
      <c r="S1138" t="str">
        <f t="shared" si="89"/>
        <v>games</v>
      </c>
      <c r="T1138" t="str">
        <f t="shared" si="85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6">
        <f t="shared" si="86"/>
        <v>253.2051282051282</v>
      </c>
      <c r="N1139" t="b">
        <v>0</v>
      </c>
      <c r="O1139" t="s">
        <v>8283</v>
      </c>
      <c r="P1139" s="8">
        <f t="shared" si="87"/>
        <v>0.39500000000000002</v>
      </c>
      <c r="Q1139" s="12">
        <f t="shared" si="88"/>
        <v>42453.819687499999</v>
      </c>
      <c r="R1139" s="12">
        <f>(((I1139/60)/60)/24)+DATE(1970,1,1)</f>
        <v>42483.819687499999</v>
      </c>
      <c r="S1139" t="str">
        <f t="shared" si="89"/>
        <v>games</v>
      </c>
      <c r="T1139" t="str">
        <f t="shared" si="85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6">
        <f t="shared" si="86"/>
        <v>31.25</v>
      </c>
      <c r="N1140" t="b">
        <v>0</v>
      </c>
      <c r="O1140" t="s">
        <v>8283</v>
      </c>
      <c r="P1140" s="8">
        <f t="shared" si="87"/>
        <v>3.5714285714285713E-3</v>
      </c>
      <c r="Q1140" s="12">
        <f t="shared" si="88"/>
        <v>42736.9066087963</v>
      </c>
      <c r="R1140" s="12">
        <f>(((I1140/60)/60)/24)+DATE(1970,1,1)</f>
        <v>42756.9066087963</v>
      </c>
      <c r="S1140" t="str">
        <f t="shared" si="89"/>
        <v>games</v>
      </c>
      <c r="T1140" t="str">
        <f t="shared" si="85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6">
        <f t="shared" si="86"/>
        <v>5</v>
      </c>
      <c r="N1141" t="b">
        <v>0</v>
      </c>
      <c r="O1141" t="s">
        <v>8283</v>
      </c>
      <c r="P1141" s="8">
        <f t="shared" si="87"/>
        <v>6.2500000000000001E-4</v>
      </c>
      <c r="Q1141" s="12">
        <f t="shared" si="88"/>
        <v>41975.347523148142</v>
      </c>
      <c r="R1141" s="12">
        <f>(((I1141/60)/60)/24)+DATE(1970,1,1)</f>
        <v>42005.347523148142</v>
      </c>
      <c r="S1141" t="str">
        <f t="shared" si="89"/>
        <v>games</v>
      </c>
      <c r="T1141" t="str">
        <f t="shared" si="85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6" t="str">
        <f t="shared" si="86"/>
        <v/>
      </c>
      <c r="N1142" t="b">
        <v>0</v>
      </c>
      <c r="O1142" t="s">
        <v>8283</v>
      </c>
      <c r="P1142" s="8">
        <f t="shared" si="87"/>
        <v>0</v>
      </c>
      <c r="Q1142" s="12">
        <f t="shared" si="88"/>
        <v>42192.462048611109</v>
      </c>
      <c r="R1142" s="12">
        <f>(((I1142/60)/60)/24)+DATE(1970,1,1)</f>
        <v>42222.462048611109</v>
      </c>
      <c r="S1142" t="str">
        <f t="shared" si="89"/>
        <v>games</v>
      </c>
      <c r="T1142" t="str">
        <f t="shared" si="85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6" t="str">
        <f t="shared" si="86"/>
        <v/>
      </c>
      <c r="N1143" t="b">
        <v>0</v>
      </c>
      <c r="O1143" t="s">
        <v>8283</v>
      </c>
      <c r="P1143" s="8">
        <f t="shared" si="87"/>
        <v>0</v>
      </c>
      <c r="Q1143" s="12">
        <f t="shared" si="88"/>
        <v>42164.699652777781</v>
      </c>
      <c r="R1143" s="12">
        <f>(((I1143/60)/60)/24)+DATE(1970,1,1)</f>
        <v>42194.699652777781</v>
      </c>
      <c r="S1143" t="str">
        <f t="shared" si="89"/>
        <v>games</v>
      </c>
      <c r="T1143" t="str">
        <f t="shared" si="85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6" t="str">
        <f t="shared" si="86"/>
        <v/>
      </c>
      <c r="N1144" t="b">
        <v>0</v>
      </c>
      <c r="O1144" t="s">
        <v>8283</v>
      </c>
      <c r="P1144" s="8">
        <f t="shared" si="87"/>
        <v>0</v>
      </c>
      <c r="Q1144" s="12">
        <f t="shared" si="88"/>
        <v>42022.006099537044</v>
      </c>
      <c r="R1144" s="12">
        <f>(((I1144/60)/60)/24)+DATE(1970,1,1)</f>
        <v>42052.006099537044</v>
      </c>
      <c r="S1144" t="str">
        <f t="shared" si="89"/>
        <v>games</v>
      </c>
      <c r="T1144" t="str">
        <f t="shared" si="85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6">
        <f t="shared" si="86"/>
        <v>23.25</v>
      </c>
      <c r="N1145" t="b">
        <v>0</v>
      </c>
      <c r="O1145" t="s">
        <v>8283</v>
      </c>
      <c r="P1145" s="8">
        <f t="shared" si="87"/>
        <v>4.1333333333333335E-3</v>
      </c>
      <c r="Q1145" s="12">
        <f t="shared" si="88"/>
        <v>42325.19358796296</v>
      </c>
      <c r="R1145" s="12">
        <f>(((I1145/60)/60)/24)+DATE(1970,1,1)</f>
        <v>42355.19358796296</v>
      </c>
      <c r="S1145" t="str">
        <f t="shared" si="89"/>
        <v>games</v>
      </c>
      <c r="T1145" t="str">
        <f t="shared" si="85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6" t="str">
        <f t="shared" si="86"/>
        <v/>
      </c>
      <c r="N1146" t="b">
        <v>0</v>
      </c>
      <c r="O1146" t="s">
        <v>8284</v>
      </c>
      <c r="P1146" s="8">
        <f t="shared" si="87"/>
        <v>0</v>
      </c>
      <c r="Q1146" s="12">
        <f t="shared" si="88"/>
        <v>42093.181944444441</v>
      </c>
      <c r="R1146" s="12">
        <f>(((I1146/60)/60)/24)+DATE(1970,1,1)</f>
        <v>42123.181944444441</v>
      </c>
      <c r="S1146" t="str">
        <f t="shared" si="89"/>
        <v>food</v>
      </c>
      <c r="T1146" t="str">
        <f t="shared" si="85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6">
        <f t="shared" si="86"/>
        <v>100</v>
      </c>
      <c r="N1147" t="b">
        <v>0</v>
      </c>
      <c r="O1147" t="s">
        <v>8284</v>
      </c>
      <c r="P1147" s="8">
        <f t="shared" si="87"/>
        <v>1.25E-3</v>
      </c>
      <c r="Q1147" s="12">
        <f t="shared" si="88"/>
        <v>41854.747592592597</v>
      </c>
      <c r="R1147" s="12">
        <f>(((I1147/60)/60)/24)+DATE(1970,1,1)</f>
        <v>41914.747592592597</v>
      </c>
      <c r="S1147" t="str">
        <f t="shared" si="89"/>
        <v>food</v>
      </c>
      <c r="T1147" t="str">
        <f t="shared" si="85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6">
        <f t="shared" si="86"/>
        <v>44.166666666666664</v>
      </c>
      <c r="N1148" t="b">
        <v>0</v>
      </c>
      <c r="O1148" t="s">
        <v>8284</v>
      </c>
      <c r="P1148" s="8">
        <f t="shared" si="87"/>
        <v>8.8333333333333333E-2</v>
      </c>
      <c r="Q1148" s="12">
        <f t="shared" si="88"/>
        <v>41723.9533912037</v>
      </c>
      <c r="R1148" s="12">
        <f>(((I1148/60)/60)/24)+DATE(1970,1,1)</f>
        <v>41761.9533912037</v>
      </c>
      <c r="S1148" t="str">
        <f t="shared" si="89"/>
        <v>food</v>
      </c>
      <c r="T1148" t="str">
        <f t="shared" si="85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6" t="str">
        <f t="shared" si="86"/>
        <v/>
      </c>
      <c r="N1149" t="b">
        <v>0</v>
      </c>
      <c r="O1149" t="s">
        <v>8284</v>
      </c>
      <c r="P1149" s="8">
        <f t="shared" si="87"/>
        <v>0</v>
      </c>
      <c r="Q1149" s="12">
        <f t="shared" si="88"/>
        <v>41871.972025462965</v>
      </c>
      <c r="R1149" s="12">
        <f>(((I1149/60)/60)/24)+DATE(1970,1,1)</f>
        <v>41931.972025462965</v>
      </c>
      <c r="S1149" t="str">
        <f t="shared" si="89"/>
        <v>food</v>
      </c>
      <c r="T1149" t="str">
        <f t="shared" si="85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6">
        <f t="shared" si="86"/>
        <v>24.333333333333332</v>
      </c>
      <c r="N1150" t="b">
        <v>0</v>
      </c>
      <c r="O1150" t="s">
        <v>8284</v>
      </c>
      <c r="P1150" s="8">
        <f t="shared" si="87"/>
        <v>4.8666666666666667E-3</v>
      </c>
      <c r="Q1150" s="12">
        <f t="shared" si="88"/>
        <v>42675.171076388884</v>
      </c>
      <c r="R1150" s="12">
        <f>(((I1150/60)/60)/24)+DATE(1970,1,1)</f>
        <v>42705.212743055556</v>
      </c>
      <c r="S1150" t="str">
        <f t="shared" si="89"/>
        <v>food</v>
      </c>
      <c r="T1150" t="str">
        <f t="shared" si="85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6">
        <f t="shared" si="86"/>
        <v>37.5</v>
      </c>
      <c r="N1151" t="b">
        <v>0</v>
      </c>
      <c r="O1151" t="s">
        <v>8284</v>
      </c>
      <c r="P1151" s="8">
        <f t="shared" si="87"/>
        <v>1.5E-3</v>
      </c>
      <c r="Q1151" s="12">
        <f t="shared" si="88"/>
        <v>42507.71025462963</v>
      </c>
      <c r="R1151" s="12">
        <f>(((I1151/60)/60)/24)+DATE(1970,1,1)</f>
        <v>42537.71025462963</v>
      </c>
      <c r="S1151" t="str">
        <f t="shared" si="89"/>
        <v>food</v>
      </c>
      <c r="T1151" t="str">
        <f t="shared" si="85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6">
        <f t="shared" si="86"/>
        <v>42</v>
      </c>
      <c r="N1152" t="b">
        <v>0</v>
      </c>
      <c r="O1152" t="s">
        <v>8284</v>
      </c>
      <c r="P1152" s="8">
        <f t="shared" si="87"/>
        <v>0.1008</v>
      </c>
      <c r="Q1152" s="12">
        <f t="shared" si="88"/>
        <v>42317.954571759255</v>
      </c>
      <c r="R1152" s="12">
        <f>(((I1152/60)/60)/24)+DATE(1970,1,1)</f>
        <v>42377.954571759255</v>
      </c>
      <c r="S1152" t="str">
        <f t="shared" si="89"/>
        <v>food</v>
      </c>
      <c r="T1152" t="str">
        <f t="shared" si="85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6" t="str">
        <f t="shared" si="86"/>
        <v/>
      </c>
      <c r="N1153" t="b">
        <v>0</v>
      </c>
      <c r="O1153" t="s">
        <v>8284</v>
      </c>
      <c r="P1153" s="8">
        <f t="shared" si="87"/>
        <v>0</v>
      </c>
      <c r="Q1153" s="12">
        <f t="shared" si="88"/>
        <v>42224.102581018517</v>
      </c>
      <c r="R1153" s="12">
        <f>(((I1153/60)/60)/24)+DATE(1970,1,1)</f>
        <v>42254.102581018517</v>
      </c>
      <c r="S1153" t="str">
        <f t="shared" si="89"/>
        <v>food</v>
      </c>
      <c r="T1153" t="str">
        <f t="shared" si="85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6">
        <f t="shared" si="86"/>
        <v>60.733333333333334</v>
      </c>
      <c r="N1154" t="b">
        <v>0</v>
      </c>
      <c r="O1154" t="s">
        <v>8284</v>
      </c>
      <c r="P1154" s="8">
        <f t="shared" si="87"/>
        <v>5.6937500000000002E-2</v>
      </c>
      <c r="Q1154" s="12">
        <f t="shared" si="88"/>
        <v>42109.709629629629</v>
      </c>
      <c r="R1154" s="12">
        <f>(((I1154/60)/60)/24)+DATE(1970,1,1)</f>
        <v>42139.709629629629</v>
      </c>
      <c r="S1154" t="str">
        <f t="shared" si="89"/>
        <v>food</v>
      </c>
      <c r="T1154" t="str">
        <f t="shared" ref="T1154:T1217" si="90">RIGHT(O1154,LEN(O1154)-FIND("/",O1154,1))</f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6">
        <f t="shared" ref="M1155:M1218" si="91">IFERROR(E1155/L1155,"")</f>
        <v>50</v>
      </c>
      <c r="N1155" t="b">
        <v>0</v>
      </c>
      <c r="O1155" t="s">
        <v>8284</v>
      </c>
      <c r="P1155" s="8">
        <f t="shared" ref="P1155:P1218" si="92">E1155/D1155</f>
        <v>6.2500000000000003E-3</v>
      </c>
      <c r="Q1155" s="12">
        <f t="shared" ref="Q1155:Q1218" si="93">(((J1155/60)/60)/24)+DATE(1970,1,1)</f>
        <v>42143.714178240742</v>
      </c>
      <c r="R1155" s="12">
        <f>(((I1155/60)/60)/24)+DATE(1970,1,1)</f>
        <v>42173.714178240742</v>
      </c>
      <c r="S1155" t="str">
        <f t="shared" ref="S1155:S1218" si="94">LEFT(O1155,FIND("/",O1155,1)-1)</f>
        <v>food</v>
      </c>
      <c r="T1155" t="str">
        <f t="shared" si="90"/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6">
        <f t="shared" si="91"/>
        <v>108.33333333333333</v>
      </c>
      <c r="N1156" t="b">
        <v>0</v>
      </c>
      <c r="O1156" t="s">
        <v>8284</v>
      </c>
      <c r="P1156" s="8">
        <f t="shared" si="92"/>
        <v>6.5000000000000002E-2</v>
      </c>
      <c r="Q1156" s="12">
        <f t="shared" si="93"/>
        <v>42223.108865740738</v>
      </c>
      <c r="R1156" s="12">
        <f>(((I1156/60)/60)/24)+DATE(1970,1,1)</f>
        <v>42253.108865740738</v>
      </c>
      <c r="S1156" t="str">
        <f t="shared" si="94"/>
        <v>food</v>
      </c>
      <c r="T1156" t="str">
        <f t="shared" si="90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6">
        <f t="shared" si="91"/>
        <v>23.5</v>
      </c>
      <c r="N1157" t="b">
        <v>0</v>
      </c>
      <c r="O1157" t="s">
        <v>8284</v>
      </c>
      <c r="P1157" s="8">
        <f t="shared" si="92"/>
        <v>7.5199999999999998E-3</v>
      </c>
      <c r="Q1157" s="12">
        <f t="shared" si="93"/>
        <v>41835.763981481483</v>
      </c>
      <c r="R1157" s="12">
        <f>(((I1157/60)/60)/24)+DATE(1970,1,1)</f>
        <v>41865.763981481483</v>
      </c>
      <c r="S1157" t="str">
        <f t="shared" si="94"/>
        <v>food</v>
      </c>
      <c r="T1157" t="str">
        <f t="shared" si="90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6" t="str">
        <f t="shared" si="91"/>
        <v/>
      </c>
      <c r="N1158" t="b">
        <v>0</v>
      </c>
      <c r="O1158" t="s">
        <v>8284</v>
      </c>
      <c r="P1158" s="8">
        <f t="shared" si="92"/>
        <v>0</v>
      </c>
      <c r="Q1158" s="12">
        <f t="shared" si="93"/>
        <v>42029.07131944444</v>
      </c>
      <c r="R1158" s="12">
        <f>(((I1158/60)/60)/24)+DATE(1970,1,1)</f>
        <v>42059.07131944444</v>
      </c>
      <c r="S1158" t="str">
        <f t="shared" si="94"/>
        <v>food</v>
      </c>
      <c r="T1158" t="str">
        <f t="shared" si="90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6">
        <f t="shared" si="91"/>
        <v>50.333333333333336</v>
      </c>
      <c r="N1159" t="b">
        <v>0</v>
      </c>
      <c r="O1159" t="s">
        <v>8284</v>
      </c>
      <c r="P1159" s="8">
        <f t="shared" si="92"/>
        <v>1.5100000000000001E-2</v>
      </c>
      <c r="Q1159" s="12">
        <f t="shared" si="93"/>
        <v>41918.628240740742</v>
      </c>
      <c r="R1159" s="12">
        <f>(((I1159/60)/60)/24)+DATE(1970,1,1)</f>
        <v>41978.669907407413</v>
      </c>
      <c r="S1159" t="str">
        <f t="shared" si="94"/>
        <v>food</v>
      </c>
      <c r="T1159" t="str">
        <f t="shared" si="90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6">
        <f t="shared" si="91"/>
        <v>11.666666666666666</v>
      </c>
      <c r="N1160" t="b">
        <v>0</v>
      </c>
      <c r="O1160" t="s">
        <v>8284</v>
      </c>
      <c r="P1160" s="8">
        <f t="shared" si="92"/>
        <v>4.6666666666666671E-3</v>
      </c>
      <c r="Q1160" s="12">
        <f t="shared" si="93"/>
        <v>41952.09175925926</v>
      </c>
      <c r="R1160" s="12">
        <f>(((I1160/60)/60)/24)+DATE(1970,1,1)</f>
        <v>41982.09175925926</v>
      </c>
      <c r="S1160" t="str">
        <f t="shared" si="94"/>
        <v>food</v>
      </c>
      <c r="T1160" t="str">
        <f t="shared" si="90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6" t="str">
        <f t="shared" si="91"/>
        <v/>
      </c>
      <c r="N1161" t="b">
        <v>0</v>
      </c>
      <c r="O1161" t="s">
        <v>8284</v>
      </c>
      <c r="P1161" s="8">
        <f t="shared" si="92"/>
        <v>0</v>
      </c>
      <c r="Q1161" s="12">
        <f t="shared" si="93"/>
        <v>42154.726446759261</v>
      </c>
      <c r="R1161" s="12">
        <f>(((I1161/60)/60)/24)+DATE(1970,1,1)</f>
        <v>42185.65625</v>
      </c>
      <c r="S1161" t="str">
        <f t="shared" si="94"/>
        <v>food</v>
      </c>
      <c r="T1161" t="str">
        <f t="shared" si="90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6">
        <f t="shared" si="91"/>
        <v>60.789473684210527</v>
      </c>
      <c r="N1162" t="b">
        <v>0</v>
      </c>
      <c r="O1162" t="s">
        <v>8284</v>
      </c>
      <c r="P1162" s="8">
        <f t="shared" si="92"/>
        <v>3.85E-2</v>
      </c>
      <c r="Q1162" s="12">
        <f t="shared" si="93"/>
        <v>42061.154930555553</v>
      </c>
      <c r="R1162" s="12">
        <f>(((I1162/60)/60)/24)+DATE(1970,1,1)</f>
        <v>42091.113263888896</v>
      </c>
      <c r="S1162" t="str">
        <f t="shared" si="94"/>
        <v>food</v>
      </c>
      <c r="T1162" t="str">
        <f t="shared" si="90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6" t="str">
        <f t="shared" si="91"/>
        <v/>
      </c>
      <c r="N1163" t="b">
        <v>0</v>
      </c>
      <c r="O1163" t="s">
        <v>8284</v>
      </c>
      <c r="P1163" s="8">
        <f t="shared" si="92"/>
        <v>0</v>
      </c>
      <c r="Q1163" s="12">
        <f t="shared" si="93"/>
        <v>42122.629502314812</v>
      </c>
      <c r="R1163" s="12">
        <f>(((I1163/60)/60)/24)+DATE(1970,1,1)</f>
        <v>42143.629502314812</v>
      </c>
      <c r="S1163" t="str">
        <f t="shared" si="94"/>
        <v>food</v>
      </c>
      <c r="T1163" t="str">
        <f t="shared" si="90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6">
        <f t="shared" si="91"/>
        <v>17.5</v>
      </c>
      <c r="N1164" t="b">
        <v>0</v>
      </c>
      <c r="O1164" t="s">
        <v>8284</v>
      </c>
      <c r="P1164" s="8">
        <f t="shared" si="92"/>
        <v>5.8333333333333338E-4</v>
      </c>
      <c r="Q1164" s="12">
        <f t="shared" si="93"/>
        <v>41876.683611111112</v>
      </c>
      <c r="R1164" s="12">
        <f>(((I1164/60)/60)/24)+DATE(1970,1,1)</f>
        <v>41907.683611111112</v>
      </c>
      <c r="S1164" t="str">
        <f t="shared" si="94"/>
        <v>food</v>
      </c>
      <c r="T1164" t="str">
        <f t="shared" si="90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6" t="str">
        <f t="shared" si="91"/>
        <v/>
      </c>
      <c r="N1165" t="b">
        <v>0</v>
      </c>
      <c r="O1165" t="s">
        <v>8284</v>
      </c>
      <c r="P1165" s="8">
        <f t="shared" si="92"/>
        <v>0</v>
      </c>
      <c r="Q1165" s="12">
        <f t="shared" si="93"/>
        <v>41830.723611111112</v>
      </c>
      <c r="R1165" s="12">
        <f>(((I1165/60)/60)/24)+DATE(1970,1,1)</f>
        <v>41860.723611111112</v>
      </c>
      <c r="S1165" t="str">
        <f t="shared" si="94"/>
        <v>food</v>
      </c>
      <c r="T1165" t="str">
        <f t="shared" si="90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6" t="str">
        <f t="shared" si="91"/>
        <v/>
      </c>
      <c r="N1166" t="b">
        <v>0</v>
      </c>
      <c r="O1166" t="s">
        <v>8284</v>
      </c>
      <c r="P1166" s="8">
        <f t="shared" si="92"/>
        <v>0</v>
      </c>
      <c r="Q1166" s="12">
        <f t="shared" si="93"/>
        <v>42509.724328703705</v>
      </c>
      <c r="R1166" s="12">
        <f>(((I1166/60)/60)/24)+DATE(1970,1,1)</f>
        <v>42539.724328703705</v>
      </c>
      <c r="S1166" t="str">
        <f t="shared" si="94"/>
        <v>food</v>
      </c>
      <c r="T1166" t="str">
        <f t="shared" si="90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6">
        <f t="shared" si="91"/>
        <v>82.82</v>
      </c>
      <c r="N1167" t="b">
        <v>0</v>
      </c>
      <c r="O1167" t="s">
        <v>8284</v>
      </c>
      <c r="P1167" s="8">
        <f t="shared" si="92"/>
        <v>0.20705000000000001</v>
      </c>
      <c r="Q1167" s="12">
        <f t="shared" si="93"/>
        <v>41792.214467592588</v>
      </c>
      <c r="R1167" s="12">
        <f>(((I1167/60)/60)/24)+DATE(1970,1,1)</f>
        <v>41826.214467592588</v>
      </c>
      <c r="S1167" t="str">
        <f t="shared" si="94"/>
        <v>food</v>
      </c>
      <c r="T1167" t="str">
        <f t="shared" si="90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6">
        <f t="shared" si="91"/>
        <v>358.875</v>
      </c>
      <c r="N1168" t="b">
        <v>0</v>
      </c>
      <c r="O1168" t="s">
        <v>8284</v>
      </c>
      <c r="P1168" s="8">
        <f t="shared" si="92"/>
        <v>0.19139999999999999</v>
      </c>
      <c r="Q1168" s="12">
        <f t="shared" si="93"/>
        <v>42150.485439814816</v>
      </c>
      <c r="R1168" s="12">
        <f>(((I1168/60)/60)/24)+DATE(1970,1,1)</f>
        <v>42181.166666666672</v>
      </c>
      <c r="S1168" t="str">
        <f t="shared" si="94"/>
        <v>food</v>
      </c>
      <c r="T1168" t="str">
        <f t="shared" si="90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6">
        <f t="shared" si="91"/>
        <v>61.1875</v>
      </c>
      <c r="N1169" t="b">
        <v>0</v>
      </c>
      <c r="O1169" t="s">
        <v>8284</v>
      </c>
      <c r="P1169" s="8">
        <f t="shared" si="92"/>
        <v>1.6316666666666667E-2</v>
      </c>
      <c r="Q1169" s="12">
        <f t="shared" si="93"/>
        <v>41863.734895833331</v>
      </c>
      <c r="R1169" s="12">
        <f>(((I1169/60)/60)/24)+DATE(1970,1,1)</f>
        <v>41894.734895833331</v>
      </c>
      <c r="S1169" t="str">
        <f t="shared" si="94"/>
        <v>food</v>
      </c>
      <c r="T1169" t="str">
        <f t="shared" si="90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6">
        <f t="shared" si="91"/>
        <v>340</v>
      </c>
      <c r="N1170" t="b">
        <v>0</v>
      </c>
      <c r="O1170" t="s">
        <v>8284</v>
      </c>
      <c r="P1170" s="8">
        <f t="shared" si="92"/>
        <v>5.6666666666666664E-2</v>
      </c>
      <c r="Q1170" s="12">
        <f t="shared" si="93"/>
        <v>42605.053993055553</v>
      </c>
      <c r="R1170" s="12">
        <f>(((I1170/60)/60)/24)+DATE(1970,1,1)</f>
        <v>42635.053993055553</v>
      </c>
      <c r="S1170" t="str">
        <f t="shared" si="94"/>
        <v>food</v>
      </c>
      <c r="T1170" t="str">
        <f t="shared" si="90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6">
        <f t="shared" si="91"/>
        <v>5.666666666666667</v>
      </c>
      <c r="N1171" t="b">
        <v>0</v>
      </c>
      <c r="O1171" t="s">
        <v>8284</v>
      </c>
      <c r="P1171" s="8">
        <f t="shared" si="92"/>
        <v>1.6999999999999999E-3</v>
      </c>
      <c r="Q1171" s="12">
        <f t="shared" si="93"/>
        <v>42027.353738425925</v>
      </c>
      <c r="R1171" s="12">
        <f>(((I1171/60)/60)/24)+DATE(1970,1,1)</f>
        <v>42057.353738425925</v>
      </c>
      <c r="S1171" t="str">
        <f t="shared" si="94"/>
        <v>food</v>
      </c>
      <c r="T1171" t="str">
        <f t="shared" si="90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6">
        <f t="shared" si="91"/>
        <v>50</v>
      </c>
      <c r="N1172" t="b">
        <v>0</v>
      </c>
      <c r="O1172" t="s">
        <v>8284</v>
      </c>
      <c r="P1172" s="8">
        <f t="shared" si="92"/>
        <v>4.0000000000000001E-3</v>
      </c>
      <c r="Q1172" s="12">
        <f t="shared" si="93"/>
        <v>42124.893182870372</v>
      </c>
      <c r="R1172" s="12">
        <f>(((I1172/60)/60)/24)+DATE(1970,1,1)</f>
        <v>42154.893182870372</v>
      </c>
      <c r="S1172" t="str">
        <f t="shared" si="94"/>
        <v>food</v>
      </c>
      <c r="T1172" t="str">
        <f t="shared" si="90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6">
        <f t="shared" si="91"/>
        <v>25</v>
      </c>
      <c r="N1173" t="b">
        <v>0</v>
      </c>
      <c r="O1173" t="s">
        <v>8284</v>
      </c>
      <c r="P1173" s="8">
        <f t="shared" si="92"/>
        <v>1E-3</v>
      </c>
      <c r="Q1173" s="12">
        <f t="shared" si="93"/>
        <v>41938.804710648146</v>
      </c>
      <c r="R1173" s="12">
        <f>(((I1173/60)/60)/24)+DATE(1970,1,1)</f>
        <v>41956.846377314811</v>
      </c>
      <c r="S1173" t="str">
        <f t="shared" si="94"/>
        <v>food</v>
      </c>
      <c r="T1173" t="str">
        <f t="shared" si="90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6" t="str">
        <f t="shared" si="91"/>
        <v/>
      </c>
      <c r="N1174" t="b">
        <v>0</v>
      </c>
      <c r="O1174" t="s">
        <v>8284</v>
      </c>
      <c r="P1174" s="8">
        <f t="shared" si="92"/>
        <v>0</v>
      </c>
      <c r="Q1174" s="12">
        <f t="shared" si="93"/>
        <v>41841.682314814818</v>
      </c>
      <c r="R1174" s="12">
        <f>(((I1174/60)/60)/24)+DATE(1970,1,1)</f>
        <v>41871.682314814818</v>
      </c>
      <c r="S1174" t="str">
        <f t="shared" si="94"/>
        <v>food</v>
      </c>
      <c r="T1174" t="str">
        <f t="shared" si="90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6">
        <f t="shared" si="91"/>
        <v>30</v>
      </c>
      <c r="N1175" t="b">
        <v>0</v>
      </c>
      <c r="O1175" t="s">
        <v>8284</v>
      </c>
      <c r="P1175" s="8">
        <f t="shared" si="92"/>
        <v>2.4000000000000001E-4</v>
      </c>
      <c r="Q1175" s="12">
        <f t="shared" si="93"/>
        <v>42184.185844907406</v>
      </c>
      <c r="R1175" s="12">
        <f>(((I1175/60)/60)/24)+DATE(1970,1,1)</f>
        <v>42219.185844907406</v>
      </c>
      <c r="S1175" t="str">
        <f t="shared" si="94"/>
        <v>food</v>
      </c>
      <c r="T1175" t="str">
        <f t="shared" si="90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6">
        <f t="shared" si="91"/>
        <v>46.631578947368418</v>
      </c>
      <c r="N1176" t="b">
        <v>0</v>
      </c>
      <c r="O1176" t="s">
        <v>8284</v>
      </c>
      <c r="P1176" s="8">
        <f t="shared" si="92"/>
        <v>5.906666666666667E-2</v>
      </c>
      <c r="Q1176" s="12">
        <f t="shared" si="93"/>
        <v>42468.84174768519</v>
      </c>
      <c r="R1176" s="12">
        <f>(((I1176/60)/60)/24)+DATE(1970,1,1)</f>
        <v>42498.84174768519</v>
      </c>
      <c r="S1176" t="str">
        <f t="shared" si="94"/>
        <v>food</v>
      </c>
      <c r="T1176" t="str">
        <f t="shared" si="90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6">
        <f t="shared" si="91"/>
        <v>65</v>
      </c>
      <c r="N1177" t="b">
        <v>0</v>
      </c>
      <c r="O1177" t="s">
        <v>8284</v>
      </c>
      <c r="P1177" s="8">
        <f t="shared" si="92"/>
        <v>2.9250000000000002E-2</v>
      </c>
      <c r="Q1177" s="12">
        <f t="shared" si="93"/>
        <v>42170.728460648148</v>
      </c>
      <c r="R1177" s="12">
        <f>(((I1177/60)/60)/24)+DATE(1970,1,1)</f>
        <v>42200.728460648148</v>
      </c>
      <c r="S1177" t="str">
        <f t="shared" si="94"/>
        <v>food</v>
      </c>
      <c r="T1177" t="str">
        <f t="shared" si="90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6">
        <f t="shared" si="91"/>
        <v>10</v>
      </c>
      <c r="N1178" t="b">
        <v>0</v>
      </c>
      <c r="O1178" t="s">
        <v>8284</v>
      </c>
      <c r="P1178" s="8">
        <f t="shared" si="92"/>
        <v>5.7142857142857142E-5</v>
      </c>
      <c r="Q1178" s="12">
        <f t="shared" si="93"/>
        <v>42746.019652777773</v>
      </c>
      <c r="R1178" s="12">
        <f>(((I1178/60)/60)/24)+DATE(1970,1,1)</f>
        <v>42800.541666666672</v>
      </c>
      <c r="S1178" t="str">
        <f t="shared" si="94"/>
        <v>food</v>
      </c>
      <c r="T1178" t="str">
        <f t="shared" si="90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6" t="str">
        <f t="shared" si="91"/>
        <v/>
      </c>
      <c r="N1179" t="b">
        <v>0</v>
      </c>
      <c r="O1179" t="s">
        <v>8284</v>
      </c>
      <c r="P1179" s="8">
        <f t="shared" si="92"/>
        <v>0</v>
      </c>
      <c r="Q1179" s="12">
        <f t="shared" si="93"/>
        <v>41897.660833333335</v>
      </c>
      <c r="R1179" s="12">
        <f>(((I1179/60)/60)/24)+DATE(1970,1,1)</f>
        <v>41927.660833333335</v>
      </c>
      <c r="S1179" t="str">
        <f t="shared" si="94"/>
        <v>food</v>
      </c>
      <c r="T1179" t="str">
        <f t="shared" si="90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6">
        <f t="shared" si="91"/>
        <v>5</v>
      </c>
      <c r="N1180" t="b">
        <v>0</v>
      </c>
      <c r="O1180" t="s">
        <v>8284</v>
      </c>
      <c r="P1180" s="8">
        <f t="shared" si="92"/>
        <v>6.666666666666667E-5</v>
      </c>
      <c r="Q1180" s="12">
        <f t="shared" si="93"/>
        <v>41837.905694444446</v>
      </c>
      <c r="R1180" s="12">
        <f>(((I1180/60)/60)/24)+DATE(1970,1,1)</f>
        <v>41867.905694444446</v>
      </c>
      <c r="S1180" t="str">
        <f t="shared" si="94"/>
        <v>food</v>
      </c>
      <c r="T1180" t="str">
        <f t="shared" si="90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6">
        <f t="shared" si="91"/>
        <v>640</v>
      </c>
      <c r="N1181" t="b">
        <v>0</v>
      </c>
      <c r="O1181" t="s">
        <v>8284</v>
      </c>
      <c r="P1181" s="8">
        <f t="shared" si="92"/>
        <v>5.3333333333333337E-2</v>
      </c>
      <c r="Q1181" s="12">
        <f t="shared" si="93"/>
        <v>42275.720219907409</v>
      </c>
      <c r="R1181" s="12">
        <f>(((I1181/60)/60)/24)+DATE(1970,1,1)</f>
        <v>42305.720219907409</v>
      </c>
      <c r="S1181" t="str">
        <f t="shared" si="94"/>
        <v>food</v>
      </c>
      <c r="T1181" t="str">
        <f t="shared" si="90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6">
        <f t="shared" si="91"/>
        <v>69.117647058823536</v>
      </c>
      <c r="N1182" t="b">
        <v>0</v>
      </c>
      <c r="O1182" t="s">
        <v>8284</v>
      </c>
      <c r="P1182" s="8">
        <f t="shared" si="92"/>
        <v>0.11749999999999999</v>
      </c>
      <c r="Q1182" s="12">
        <f t="shared" si="93"/>
        <v>41781.806875000002</v>
      </c>
      <c r="R1182" s="12">
        <f>(((I1182/60)/60)/24)+DATE(1970,1,1)</f>
        <v>41818.806875000002</v>
      </c>
      <c r="S1182" t="str">
        <f t="shared" si="94"/>
        <v>food</v>
      </c>
      <c r="T1182" t="str">
        <f t="shared" si="90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6">
        <f t="shared" si="91"/>
        <v>1.3333333333333333</v>
      </c>
      <c r="N1183" t="b">
        <v>0</v>
      </c>
      <c r="O1183" t="s">
        <v>8284</v>
      </c>
      <c r="P1183" s="8">
        <f t="shared" si="92"/>
        <v>8.0000000000000007E-5</v>
      </c>
      <c r="Q1183" s="12">
        <f t="shared" si="93"/>
        <v>42034.339363425926</v>
      </c>
      <c r="R1183" s="12">
        <f>(((I1183/60)/60)/24)+DATE(1970,1,1)</f>
        <v>42064.339363425926</v>
      </c>
      <c r="S1183" t="str">
        <f t="shared" si="94"/>
        <v>food</v>
      </c>
      <c r="T1183" t="str">
        <f t="shared" si="90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6">
        <f t="shared" si="91"/>
        <v>10.5</v>
      </c>
      <c r="N1184" t="b">
        <v>0</v>
      </c>
      <c r="O1184" t="s">
        <v>8284</v>
      </c>
      <c r="P1184" s="8">
        <f t="shared" si="92"/>
        <v>4.2000000000000003E-2</v>
      </c>
      <c r="Q1184" s="12">
        <f t="shared" si="93"/>
        <v>42728.827407407407</v>
      </c>
      <c r="R1184" s="12">
        <f>(((I1184/60)/60)/24)+DATE(1970,1,1)</f>
        <v>42747.695833333331</v>
      </c>
      <c r="S1184" t="str">
        <f t="shared" si="94"/>
        <v>food</v>
      </c>
      <c r="T1184" t="str">
        <f t="shared" si="90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6">
        <f t="shared" si="91"/>
        <v>33.333333333333336</v>
      </c>
      <c r="N1185" t="b">
        <v>0</v>
      </c>
      <c r="O1185" t="s">
        <v>8284</v>
      </c>
      <c r="P1185" s="8">
        <f t="shared" si="92"/>
        <v>0.04</v>
      </c>
      <c r="Q1185" s="12">
        <f t="shared" si="93"/>
        <v>42656.86137731481</v>
      </c>
      <c r="R1185" s="12">
        <f>(((I1185/60)/60)/24)+DATE(1970,1,1)</f>
        <v>42676.165972222225</v>
      </c>
      <c r="S1185" t="str">
        <f t="shared" si="94"/>
        <v>food</v>
      </c>
      <c r="T1185" t="str">
        <f t="shared" si="90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6">
        <f t="shared" si="91"/>
        <v>61.562666666666665</v>
      </c>
      <c r="N1186" t="b">
        <v>1</v>
      </c>
      <c r="O1186" t="s">
        <v>8285</v>
      </c>
      <c r="P1186" s="8">
        <f t="shared" si="92"/>
        <v>1.0493636363636363</v>
      </c>
      <c r="Q1186" s="12">
        <f t="shared" si="93"/>
        <v>42741.599664351852</v>
      </c>
      <c r="R1186" s="12">
        <f>(((I1186/60)/60)/24)+DATE(1970,1,1)</f>
        <v>42772.599664351852</v>
      </c>
      <c r="S1186" t="str">
        <f t="shared" si="94"/>
        <v>photography</v>
      </c>
      <c r="T1186" t="str">
        <f t="shared" si="90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6">
        <f t="shared" si="91"/>
        <v>118.73873873873873</v>
      </c>
      <c r="N1187" t="b">
        <v>1</v>
      </c>
      <c r="O1187" t="s">
        <v>8285</v>
      </c>
      <c r="P1187" s="8">
        <f t="shared" si="92"/>
        <v>1.0544</v>
      </c>
      <c r="Q1187" s="12">
        <f t="shared" si="93"/>
        <v>42130.865150462967</v>
      </c>
      <c r="R1187" s="12">
        <f>(((I1187/60)/60)/24)+DATE(1970,1,1)</f>
        <v>42163.166666666672</v>
      </c>
      <c r="S1187" t="str">
        <f t="shared" si="94"/>
        <v>photography</v>
      </c>
      <c r="T1187" t="str">
        <f t="shared" si="90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6">
        <f t="shared" si="91"/>
        <v>65.081300813008127</v>
      </c>
      <c r="N1188" t="b">
        <v>1</v>
      </c>
      <c r="O1188" t="s">
        <v>8285</v>
      </c>
      <c r="P1188" s="8">
        <f t="shared" si="92"/>
        <v>1.0673333333333332</v>
      </c>
      <c r="Q1188" s="12">
        <f t="shared" si="93"/>
        <v>42123.86336805555</v>
      </c>
      <c r="R1188" s="12">
        <f>(((I1188/60)/60)/24)+DATE(1970,1,1)</f>
        <v>42156.945833333331</v>
      </c>
      <c r="S1188" t="str">
        <f t="shared" si="94"/>
        <v>photography</v>
      </c>
      <c r="T1188" t="str">
        <f t="shared" si="90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6">
        <f t="shared" si="91"/>
        <v>130.15714285714284</v>
      </c>
      <c r="N1189" t="b">
        <v>1</v>
      </c>
      <c r="O1189" t="s">
        <v>8285</v>
      </c>
      <c r="P1189" s="8">
        <f t="shared" si="92"/>
        <v>1.0412571428571429</v>
      </c>
      <c r="Q1189" s="12">
        <f t="shared" si="93"/>
        <v>42109.894942129627</v>
      </c>
      <c r="R1189" s="12">
        <f>(((I1189/60)/60)/24)+DATE(1970,1,1)</f>
        <v>42141.75</v>
      </c>
      <c r="S1189" t="str">
        <f t="shared" si="94"/>
        <v>photography</v>
      </c>
      <c r="T1189" t="str">
        <f t="shared" si="90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6">
        <f t="shared" si="91"/>
        <v>37.776470588235291</v>
      </c>
      <c r="N1190" t="b">
        <v>1</v>
      </c>
      <c r="O1190" t="s">
        <v>8285</v>
      </c>
      <c r="P1190" s="8">
        <f t="shared" si="92"/>
        <v>1.6054999999999999</v>
      </c>
      <c r="Q1190" s="12">
        <f t="shared" si="93"/>
        <v>42711.700694444444</v>
      </c>
      <c r="R1190" s="12">
        <f>(((I1190/60)/60)/24)+DATE(1970,1,1)</f>
        <v>42732.700694444444</v>
      </c>
      <c r="S1190" t="str">
        <f t="shared" si="94"/>
        <v>photography</v>
      </c>
      <c r="T1190" t="str">
        <f t="shared" si="90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6">
        <f t="shared" si="91"/>
        <v>112.79069767441861</v>
      </c>
      <c r="N1191" t="b">
        <v>1</v>
      </c>
      <c r="O1191" t="s">
        <v>8285</v>
      </c>
      <c r="P1191" s="8">
        <f t="shared" si="92"/>
        <v>1.0777777777777777</v>
      </c>
      <c r="Q1191" s="12">
        <f t="shared" si="93"/>
        <v>42529.979108796295</v>
      </c>
      <c r="R1191" s="12">
        <f>(((I1191/60)/60)/24)+DATE(1970,1,1)</f>
        <v>42550.979108796295</v>
      </c>
      <c r="S1191" t="str">
        <f t="shared" si="94"/>
        <v>photography</v>
      </c>
      <c r="T1191" t="str">
        <f t="shared" si="90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6">
        <f t="shared" si="91"/>
        <v>51.92307692307692</v>
      </c>
      <c r="N1192" t="b">
        <v>1</v>
      </c>
      <c r="O1192" t="s">
        <v>8285</v>
      </c>
      <c r="P1192" s="8">
        <f t="shared" si="92"/>
        <v>1.35</v>
      </c>
      <c r="Q1192" s="12">
        <f t="shared" si="93"/>
        <v>41852.665798611109</v>
      </c>
      <c r="R1192" s="12">
        <f>(((I1192/60)/60)/24)+DATE(1970,1,1)</f>
        <v>41882.665798611109</v>
      </c>
      <c r="S1192" t="str">
        <f t="shared" si="94"/>
        <v>photography</v>
      </c>
      <c r="T1192" t="str">
        <f t="shared" si="90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6">
        <f t="shared" si="91"/>
        <v>89.242424242424249</v>
      </c>
      <c r="N1193" t="b">
        <v>1</v>
      </c>
      <c r="O1193" t="s">
        <v>8285</v>
      </c>
      <c r="P1193" s="8">
        <f t="shared" si="92"/>
        <v>1.0907407407407408</v>
      </c>
      <c r="Q1193" s="12">
        <f t="shared" si="93"/>
        <v>42419.603703703702</v>
      </c>
      <c r="R1193" s="12">
        <f>(((I1193/60)/60)/24)+DATE(1970,1,1)</f>
        <v>42449.562037037031</v>
      </c>
      <c r="S1193" t="str">
        <f t="shared" si="94"/>
        <v>photography</v>
      </c>
      <c r="T1193" t="str">
        <f t="shared" si="90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6">
        <f t="shared" si="91"/>
        <v>19.333333333333332</v>
      </c>
      <c r="N1194" t="b">
        <v>1</v>
      </c>
      <c r="O1194" t="s">
        <v>8285</v>
      </c>
      <c r="P1194" s="8">
        <f t="shared" si="92"/>
        <v>2.9</v>
      </c>
      <c r="Q1194" s="12">
        <f t="shared" si="93"/>
        <v>42747.506689814814</v>
      </c>
      <c r="R1194" s="12">
        <f>(((I1194/60)/60)/24)+DATE(1970,1,1)</f>
        <v>42777.506689814814</v>
      </c>
      <c r="S1194" t="str">
        <f t="shared" si="94"/>
        <v>photography</v>
      </c>
      <c r="T1194" t="str">
        <f t="shared" si="90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6">
        <f t="shared" si="91"/>
        <v>79.967032967032964</v>
      </c>
      <c r="N1195" t="b">
        <v>1</v>
      </c>
      <c r="O1195" t="s">
        <v>8285</v>
      </c>
      <c r="P1195" s="8">
        <f t="shared" si="92"/>
        <v>1.0395714285714286</v>
      </c>
      <c r="Q1195" s="12">
        <f t="shared" si="93"/>
        <v>42409.776076388895</v>
      </c>
      <c r="R1195" s="12">
        <f>(((I1195/60)/60)/24)+DATE(1970,1,1)</f>
        <v>42469.734409722223</v>
      </c>
      <c r="S1195" t="str">
        <f t="shared" si="94"/>
        <v>photography</v>
      </c>
      <c r="T1195" t="str">
        <f t="shared" si="90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6">
        <f t="shared" si="91"/>
        <v>56.414565826330531</v>
      </c>
      <c r="N1196" t="b">
        <v>1</v>
      </c>
      <c r="O1196" t="s">
        <v>8285</v>
      </c>
      <c r="P1196" s="8">
        <f t="shared" si="92"/>
        <v>3.2223999999999999</v>
      </c>
      <c r="Q1196" s="12">
        <f t="shared" si="93"/>
        <v>42072.488182870366</v>
      </c>
      <c r="R1196" s="12">
        <f>(((I1196/60)/60)/24)+DATE(1970,1,1)</f>
        <v>42102.488182870366</v>
      </c>
      <c r="S1196" t="str">
        <f t="shared" si="94"/>
        <v>photography</v>
      </c>
      <c r="T1196" t="str">
        <f t="shared" si="90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6">
        <f t="shared" si="91"/>
        <v>79.411764705882348</v>
      </c>
      <c r="N1197" t="b">
        <v>1</v>
      </c>
      <c r="O1197" t="s">
        <v>8285</v>
      </c>
      <c r="P1197" s="8">
        <f t="shared" si="92"/>
        <v>1.35</v>
      </c>
      <c r="Q1197" s="12">
        <f t="shared" si="93"/>
        <v>42298.34783564815</v>
      </c>
      <c r="R1197" s="12">
        <f>(((I1197/60)/60)/24)+DATE(1970,1,1)</f>
        <v>42358.375</v>
      </c>
      <c r="S1197" t="str">
        <f t="shared" si="94"/>
        <v>photography</v>
      </c>
      <c r="T1197" t="str">
        <f t="shared" si="90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6">
        <f t="shared" si="91"/>
        <v>76.439453125</v>
      </c>
      <c r="N1198" t="b">
        <v>1</v>
      </c>
      <c r="O1198" t="s">
        <v>8285</v>
      </c>
      <c r="P1198" s="8">
        <f t="shared" si="92"/>
        <v>2.6991034482758622</v>
      </c>
      <c r="Q1198" s="12">
        <f t="shared" si="93"/>
        <v>42326.818738425922</v>
      </c>
      <c r="R1198" s="12">
        <f>(((I1198/60)/60)/24)+DATE(1970,1,1)</f>
        <v>42356.818738425922</v>
      </c>
      <c r="S1198" t="str">
        <f t="shared" si="94"/>
        <v>photography</v>
      </c>
      <c r="T1198" t="str">
        <f t="shared" si="90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6">
        <f t="shared" si="91"/>
        <v>121</v>
      </c>
      <c r="N1199" t="b">
        <v>1</v>
      </c>
      <c r="O1199" t="s">
        <v>8285</v>
      </c>
      <c r="P1199" s="8">
        <f t="shared" si="92"/>
        <v>2.5329333333333333</v>
      </c>
      <c r="Q1199" s="12">
        <f t="shared" si="93"/>
        <v>42503.66474537037</v>
      </c>
      <c r="R1199" s="12">
        <f>(((I1199/60)/60)/24)+DATE(1970,1,1)</f>
        <v>42534.249305555553</v>
      </c>
      <c r="S1199" t="str">
        <f t="shared" si="94"/>
        <v>photography</v>
      </c>
      <c r="T1199" t="str">
        <f t="shared" si="90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6">
        <f t="shared" si="91"/>
        <v>54.616766467065865</v>
      </c>
      <c r="N1200" t="b">
        <v>1</v>
      </c>
      <c r="O1200" t="s">
        <v>8285</v>
      </c>
      <c r="P1200" s="8">
        <f t="shared" si="92"/>
        <v>2.6059999999999999</v>
      </c>
      <c r="Q1200" s="12">
        <f t="shared" si="93"/>
        <v>42333.619050925925</v>
      </c>
      <c r="R1200" s="12">
        <f>(((I1200/60)/60)/24)+DATE(1970,1,1)</f>
        <v>42369.125</v>
      </c>
      <c r="S1200" t="str">
        <f t="shared" si="94"/>
        <v>photography</v>
      </c>
      <c r="T1200" t="str">
        <f t="shared" si="90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6">
        <f t="shared" si="91"/>
        <v>299.22222222222223</v>
      </c>
      <c r="N1201" t="b">
        <v>1</v>
      </c>
      <c r="O1201" t="s">
        <v>8285</v>
      </c>
      <c r="P1201" s="8">
        <f t="shared" si="92"/>
        <v>1.0131677953348381</v>
      </c>
      <c r="Q1201" s="12">
        <f t="shared" si="93"/>
        <v>42161.770833333328</v>
      </c>
      <c r="R1201" s="12">
        <f>(((I1201/60)/60)/24)+DATE(1970,1,1)</f>
        <v>42193.770833333328</v>
      </c>
      <c r="S1201" t="str">
        <f t="shared" si="94"/>
        <v>photography</v>
      </c>
      <c r="T1201" t="str">
        <f t="shared" si="90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6">
        <f t="shared" si="91"/>
        <v>58.533980582524272</v>
      </c>
      <c r="N1202" t="b">
        <v>1</v>
      </c>
      <c r="O1202" t="s">
        <v>8285</v>
      </c>
      <c r="P1202" s="8">
        <f t="shared" si="92"/>
        <v>1.2560416666666667</v>
      </c>
      <c r="Q1202" s="12">
        <f t="shared" si="93"/>
        <v>42089.477500000001</v>
      </c>
      <c r="R1202" s="12">
        <f>(((I1202/60)/60)/24)+DATE(1970,1,1)</f>
        <v>42110.477500000001</v>
      </c>
      <c r="S1202" t="str">
        <f t="shared" si="94"/>
        <v>photography</v>
      </c>
      <c r="T1202" t="str">
        <f t="shared" si="90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6">
        <f t="shared" si="91"/>
        <v>55.371801801801809</v>
      </c>
      <c r="N1203" t="b">
        <v>1</v>
      </c>
      <c r="O1203" t="s">
        <v>8285</v>
      </c>
      <c r="P1203" s="8">
        <f t="shared" si="92"/>
        <v>1.0243783333333334</v>
      </c>
      <c r="Q1203" s="12">
        <f t="shared" si="93"/>
        <v>42536.60701388889</v>
      </c>
      <c r="R1203" s="12">
        <f>(((I1203/60)/60)/24)+DATE(1970,1,1)</f>
        <v>42566.60701388889</v>
      </c>
      <c r="S1203" t="str">
        <f t="shared" si="94"/>
        <v>photography</v>
      </c>
      <c r="T1203" t="str">
        <f t="shared" si="90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6">
        <f t="shared" si="91"/>
        <v>183.80442804428046</v>
      </c>
      <c r="N1204" t="b">
        <v>1</v>
      </c>
      <c r="O1204" t="s">
        <v>8285</v>
      </c>
      <c r="P1204" s="8">
        <f t="shared" si="92"/>
        <v>1.99244</v>
      </c>
      <c r="Q1204" s="12">
        <f t="shared" si="93"/>
        <v>42152.288819444439</v>
      </c>
      <c r="R1204" s="12">
        <f>(((I1204/60)/60)/24)+DATE(1970,1,1)</f>
        <v>42182.288819444439</v>
      </c>
      <c r="S1204" t="str">
        <f t="shared" si="94"/>
        <v>photography</v>
      </c>
      <c r="T1204" t="str">
        <f t="shared" si="90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6">
        <f t="shared" si="91"/>
        <v>165.34653465346534</v>
      </c>
      <c r="N1205" t="b">
        <v>1</v>
      </c>
      <c r="O1205" t="s">
        <v>8285</v>
      </c>
      <c r="P1205" s="8">
        <f t="shared" si="92"/>
        <v>1.0245398773006136</v>
      </c>
      <c r="Q1205" s="12">
        <f t="shared" si="93"/>
        <v>42125.614895833336</v>
      </c>
      <c r="R1205" s="12">
        <f>(((I1205/60)/60)/24)+DATE(1970,1,1)</f>
        <v>42155.614895833336</v>
      </c>
      <c r="S1205" t="str">
        <f t="shared" si="94"/>
        <v>photography</v>
      </c>
      <c r="T1205" t="str">
        <f t="shared" si="90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6">
        <f t="shared" si="91"/>
        <v>234.78947368421052</v>
      </c>
      <c r="N1206" t="b">
        <v>1</v>
      </c>
      <c r="O1206" t="s">
        <v>8285</v>
      </c>
      <c r="P1206" s="8">
        <f t="shared" si="92"/>
        <v>1.0294615384615384</v>
      </c>
      <c r="Q1206" s="12">
        <f t="shared" si="93"/>
        <v>42297.748067129629</v>
      </c>
      <c r="R1206" s="12">
        <f>(((I1206/60)/60)/24)+DATE(1970,1,1)</f>
        <v>42342.208333333328</v>
      </c>
      <c r="S1206" t="str">
        <f t="shared" si="94"/>
        <v>photography</v>
      </c>
      <c r="T1206" t="str">
        <f t="shared" si="90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6">
        <f t="shared" si="91"/>
        <v>211.48387096774192</v>
      </c>
      <c r="N1207" t="b">
        <v>1</v>
      </c>
      <c r="O1207" t="s">
        <v>8285</v>
      </c>
      <c r="P1207" s="8">
        <f t="shared" si="92"/>
        <v>1.0086153846153847</v>
      </c>
      <c r="Q1207" s="12">
        <f t="shared" si="93"/>
        <v>42138.506377314814</v>
      </c>
      <c r="R1207" s="12">
        <f>(((I1207/60)/60)/24)+DATE(1970,1,1)</f>
        <v>42168.506377314814</v>
      </c>
      <c r="S1207" t="str">
        <f t="shared" si="94"/>
        <v>photography</v>
      </c>
      <c r="T1207" t="str">
        <f t="shared" si="90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6">
        <f t="shared" si="91"/>
        <v>32.34375</v>
      </c>
      <c r="N1208" t="b">
        <v>1</v>
      </c>
      <c r="O1208" t="s">
        <v>8285</v>
      </c>
      <c r="P1208" s="8">
        <f t="shared" si="92"/>
        <v>1.1499999999999999</v>
      </c>
      <c r="Q1208" s="12">
        <f t="shared" si="93"/>
        <v>42772.776076388895</v>
      </c>
      <c r="R1208" s="12">
        <f>(((I1208/60)/60)/24)+DATE(1970,1,1)</f>
        <v>42805.561805555553</v>
      </c>
      <c r="S1208" t="str">
        <f t="shared" si="94"/>
        <v>photography</v>
      </c>
      <c r="T1208" t="str">
        <f t="shared" si="90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6">
        <f t="shared" si="91"/>
        <v>123.37588652482269</v>
      </c>
      <c r="N1209" t="b">
        <v>1</v>
      </c>
      <c r="O1209" t="s">
        <v>8285</v>
      </c>
      <c r="P1209" s="8">
        <f t="shared" si="92"/>
        <v>1.0416766467065868</v>
      </c>
      <c r="Q1209" s="12">
        <f t="shared" si="93"/>
        <v>42430.430243055554</v>
      </c>
      <c r="R1209" s="12">
        <f>(((I1209/60)/60)/24)+DATE(1970,1,1)</f>
        <v>42460.416666666672</v>
      </c>
      <c r="S1209" t="str">
        <f t="shared" si="94"/>
        <v>photography</v>
      </c>
      <c r="T1209" t="str">
        <f t="shared" si="90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6">
        <f t="shared" si="91"/>
        <v>207.06666666666666</v>
      </c>
      <c r="N1210" t="b">
        <v>1</v>
      </c>
      <c r="O1210" t="s">
        <v>8285</v>
      </c>
      <c r="P1210" s="8">
        <f t="shared" si="92"/>
        <v>1.5529999999999999</v>
      </c>
      <c r="Q1210" s="12">
        <f t="shared" si="93"/>
        <v>42423.709074074075</v>
      </c>
      <c r="R1210" s="12">
        <f>(((I1210/60)/60)/24)+DATE(1970,1,1)</f>
        <v>42453.667407407411</v>
      </c>
      <c r="S1210" t="str">
        <f t="shared" si="94"/>
        <v>photography</v>
      </c>
      <c r="T1210" t="str">
        <f t="shared" si="90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6">
        <f t="shared" si="91"/>
        <v>138.2608695652174</v>
      </c>
      <c r="N1211" t="b">
        <v>1</v>
      </c>
      <c r="O1211" t="s">
        <v>8285</v>
      </c>
      <c r="P1211" s="8">
        <f t="shared" si="92"/>
        <v>1.06</v>
      </c>
      <c r="Q1211" s="12">
        <f t="shared" si="93"/>
        <v>42761.846122685187</v>
      </c>
      <c r="R1211" s="12">
        <f>(((I1211/60)/60)/24)+DATE(1970,1,1)</f>
        <v>42791.846122685187</v>
      </c>
      <c r="S1211" t="str">
        <f t="shared" si="94"/>
        <v>photography</v>
      </c>
      <c r="T1211" t="str">
        <f t="shared" si="90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6">
        <f t="shared" si="91"/>
        <v>493.81553398058253</v>
      </c>
      <c r="N1212" t="b">
        <v>1</v>
      </c>
      <c r="O1212" t="s">
        <v>8285</v>
      </c>
      <c r="P1212" s="8">
        <f t="shared" si="92"/>
        <v>2.5431499999999998</v>
      </c>
      <c r="Q1212" s="12">
        <f t="shared" si="93"/>
        <v>42132.941805555558</v>
      </c>
      <c r="R1212" s="12">
        <f>(((I1212/60)/60)/24)+DATE(1970,1,1)</f>
        <v>42155.875</v>
      </c>
      <c r="S1212" t="str">
        <f t="shared" si="94"/>
        <v>photography</v>
      </c>
      <c r="T1212" t="str">
        <f t="shared" si="90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6">
        <f t="shared" si="91"/>
        <v>168.5</v>
      </c>
      <c r="N1213" t="b">
        <v>1</v>
      </c>
      <c r="O1213" t="s">
        <v>8285</v>
      </c>
      <c r="P1213" s="8">
        <f t="shared" si="92"/>
        <v>1.0109999999999999</v>
      </c>
      <c r="Q1213" s="12">
        <f t="shared" si="93"/>
        <v>42515.866446759261</v>
      </c>
      <c r="R1213" s="12">
        <f>(((I1213/60)/60)/24)+DATE(1970,1,1)</f>
        <v>42530.866446759261</v>
      </c>
      <c r="S1213" t="str">
        <f t="shared" si="94"/>
        <v>photography</v>
      </c>
      <c r="T1213" t="str">
        <f t="shared" si="90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6">
        <f t="shared" si="91"/>
        <v>38.867469879518069</v>
      </c>
      <c r="N1214" t="b">
        <v>1</v>
      </c>
      <c r="O1214" t="s">
        <v>8285</v>
      </c>
      <c r="P1214" s="8">
        <f t="shared" si="92"/>
        <v>1.2904</v>
      </c>
      <c r="Q1214" s="12">
        <f t="shared" si="93"/>
        <v>42318.950173611112</v>
      </c>
      <c r="R1214" s="12">
        <f>(((I1214/60)/60)/24)+DATE(1970,1,1)</f>
        <v>42335.041666666672</v>
      </c>
      <c r="S1214" t="str">
        <f t="shared" si="94"/>
        <v>photography</v>
      </c>
      <c r="T1214" t="str">
        <f t="shared" si="90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6">
        <f t="shared" si="91"/>
        <v>61.527777777777779</v>
      </c>
      <c r="N1215" t="b">
        <v>1</v>
      </c>
      <c r="O1215" t="s">
        <v>8285</v>
      </c>
      <c r="P1215" s="8">
        <f t="shared" si="92"/>
        <v>1.0223076923076924</v>
      </c>
      <c r="Q1215" s="12">
        <f t="shared" si="93"/>
        <v>42731.755787037036</v>
      </c>
      <c r="R1215" s="12">
        <f>(((I1215/60)/60)/24)+DATE(1970,1,1)</f>
        <v>42766.755787037036</v>
      </c>
      <c r="S1215" t="str">
        <f t="shared" si="94"/>
        <v>photography</v>
      </c>
      <c r="T1215" t="str">
        <f t="shared" si="90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6">
        <f t="shared" si="91"/>
        <v>105.44</v>
      </c>
      <c r="N1216" t="b">
        <v>1</v>
      </c>
      <c r="O1216" t="s">
        <v>8285</v>
      </c>
      <c r="P1216" s="8">
        <f t="shared" si="92"/>
        <v>1.3180000000000001</v>
      </c>
      <c r="Q1216" s="12">
        <f t="shared" si="93"/>
        <v>42104.840335648143</v>
      </c>
      <c r="R1216" s="12">
        <f>(((I1216/60)/60)/24)+DATE(1970,1,1)</f>
        <v>42164.840335648143</v>
      </c>
      <c r="S1216" t="str">
        <f t="shared" si="94"/>
        <v>photography</v>
      </c>
      <c r="T1216" t="str">
        <f t="shared" si="90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6">
        <f t="shared" si="91"/>
        <v>71.592003642987251</v>
      </c>
      <c r="N1217" t="b">
        <v>1</v>
      </c>
      <c r="O1217" t="s">
        <v>8285</v>
      </c>
      <c r="P1217" s="8">
        <f t="shared" si="92"/>
        <v>7.8608020000000005</v>
      </c>
      <c r="Q1217" s="12">
        <f t="shared" si="93"/>
        <v>41759.923101851848</v>
      </c>
      <c r="R1217" s="12">
        <f>(((I1217/60)/60)/24)+DATE(1970,1,1)</f>
        <v>41789.923101851848</v>
      </c>
      <c r="S1217" t="str">
        <f t="shared" si="94"/>
        <v>photography</v>
      </c>
      <c r="T1217" t="str">
        <f t="shared" si="90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6">
        <f t="shared" si="91"/>
        <v>91.882882882882882</v>
      </c>
      <c r="N1218" t="b">
        <v>1</v>
      </c>
      <c r="O1218" t="s">
        <v>8285</v>
      </c>
      <c r="P1218" s="8">
        <f t="shared" si="92"/>
        <v>1.4570000000000001</v>
      </c>
      <c r="Q1218" s="12">
        <f t="shared" si="93"/>
        <v>42247.616400462968</v>
      </c>
      <c r="R1218" s="12">
        <f>(((I1218/60)/60)/24)+DATE(1970,1,1)</f>
        <v>42279.960416666669</v>
      </c>
      <c r="S1218" t="str">
        <f t="shared" si="94"/>
        <v>photography</v>
      </c>
      <c r="T1218" t="str">
        <f t="shared" ref="T1218:T1281" si="95">RIGHT(O1218,LEN(O1218)-FIND("/",O1218,1))</f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6">
        <f t="shared" ref="M1219:M1282" si="96">IFERROR(E1219/L1219,"")</f>
        <v>148.57377049180329</v>
      </c>
      <c r="N1219" t="b">
        <v>1</v>
      </c>
      <c r="O1219" t="s">
        <v>8285</v>
      </c>
      <c r="P1219" s="8">
        <f t="shared" ref="P1219:P1282" si="97">E1219/D1219</f>
        <v>1.026</v>
      </c>
      <c r="Q1219" s="12">
        <f t="shared" ref="Q1219:Q1282" si="98">(((J1219/60)/60)/24)+DATE(1970,1,1)</f>
        <v>42535.809490740736</v>
      </c>
      <c r="R1219" s="12">
        <f>(((I1219/60)/60)/24)+DATE(1970,1,1)</f>
        <v>42565.809490740736</v>
      </c>
      <c r="S1219" t="str">
        <f t="shared" ref="S1219:S1282" si="99">LEFT(O1219,FIND("/",O1219,1)-1)</f>
        <v>photography</v>
      </c>
      <c r="T1219" t="str">
        <f t="shared" si="95"/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6">
        <f t="shared" si="96"/>
        <v>174.2134831460674</v>
      </c>
      <c r="N1220" t="b">
        <v>1</v>
      </c>
      <c r="O1220" t="s">
        <v>8285</v>
      </c>
      <c r="P1220" s="8">
        <f t="shared" si="97"/>
        <v>1.7227777777777777</v>
      </c>
      <c r="Q1220" s="12">
        <f t="shared" si="98"/>
        <v>42278.662037037036</v>
      </c>
      <c r="R1220" s="12">
        <f>(((I1220/60)/60)/24)+DATE(1970,1,1)</f>
        <v>42309.125</v>
      </c>
      <c r="S1220" t="str">
        <f t="shared" si="99"/>
        <v>photography</v>
      </c>
      <c r="T1220" t="str">
        <f t="shared" si="95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6">
        <f t="shared" si="96"/>
        <v>102.86166007905139</v>
      </c>
      <c r="N1221" t="b">
        <v>1</v>
      </c>
      <c r="O1221" t="s">
        <v>8285</v>
      </c>
      <c r="P1221" s="8">
        <f t="shared" si="97"/>
        <v>1.5916819571865444</v>
      </c>
      <c r="Q1221" s="12">
        <f t="shared" si="98"/>
        <v>42633.461956018517</v>
      </c>
      <c r="R1221" s="12">
        <f>(((I1221/60)/60)/24)+DATE(1970,1,1)</f>
        <v>42663.461956018517</v>
      </c>
      <c r="S1221" t="str">
        <f t="shared" si="99"/>
        <v>photography</v>
      </c>
      <c r="T1221" t="str">
        <f t="shared" si="95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6">
        <f t="shared" si="96"/>
        <v>111.17857142857143</v>
      </c>
      <c r="N1222" t="b">
        <v>1</v>
      </c>
      <c r="O1222" t="s">
        <v>8285</v>
      </c>
      <c r="P1222" s="8">
        <f t="shared" si="97"/>
        <v>1.0376666666666667</v>
      </c>
      <c r="Q1222" s="12">
        <f t="shared" si="98"/>
        <v>42211.628611111111</v>
      </c>
      <c r="R1222" s="12">
        <f>(((I1222/60)/60)/24)+DATE(1970,1,1)</f>
        <v>42241.628611111111</v>
      </c>
      <c r="S1222" t="str">
        <f t="shared" si="99"/>
        <v>photography</v>
      </c>
      <c r="T1222" t="str">
        <f t="shared" si="95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6">
        <f t="shared" si="96"/>
        <v>23.796213592233013</v>
      </c>
      <c r="N1223" t="b">
        <v>1</v>
      </c>
      <c r="O1223" t="s">
        <v>8285</v>
      </c>
      <c r="P1223" s="8">
        <f t="shared" si="97"/>
        <v>1.1140954545454547</v>
      </c>
      <c r="Q1223" s="12">
        <f t="shared" si="98"/>
        <v>42680.47555555556</v>
      </c>
      <c r="R1223" s="12">
        <f>(((I1223/60)/60)/24)+DATE(1970,1,1)</f>
        <v>42708</v>
      </c>
      <c r="S1223" t="str">
        <f t="shared" si="99"/>
        <v>photography</v>
      </c>
      <c r="T1223" t="str">
        <f t="shared" si="95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6">
        <f t="shared" si="96"/>
        <v>81.268115942028984</v>
      </c>
      <c r="N1224" t="b">
        <v>1</v>
      </c>
      <c r="O1224" t="s">
        <v>8285</v>
      </c>
      <c r="P1224" s="8">
        <f t="shared" si="97"/>
        <v>2.80375</v>
      </c>
      <c r="Q1224" s="12">
        <f t="shared" si="98"/>
        <v>42430.720451388886</v>
      </c>
      <c r="R1224" s="12">
        <f>(((I1224/60)/60)/24)+DATE(1970,1,1)</f>
        <v>42461.166666666672</v>
      </c>
      <c r="S1224" t="str">
        <f t="shared" si="99"/>
        <v>photography</v>
      </c>
      <c r="T1224" t="str">
        <f t="shared" si="95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6">
        <f t="shared" si="96"/>
        <v>116.21465968586388</v>
      </c>
      <c r="N1225" t="b">
        <v>1</v>
      </c>
      <c r="O1225" t="s">
        <v>8285</v>
      </c>
      <c r="P1225" s="8">
        <f t="shared" si="97"/>
        <v>1.1210606060606061</v>
      </c>
      <c r="Q1225" s="12">
        <f t="shared" si="98"/>
        <v>42654.177187499998</v>
      </c>
      <c r="R1225" s="12">
        <f>(((I1225/60)/60)/24)+DATE(1970,1,1)</f>
        <v>42684.218854166669</v>
      </c>
      <c r="S1225" t="str">
        <f t="shared" si="99"/>
        <v>photography</v>
      </c>
      <c r="T1225" t="str">
        <f t="shared" si="95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6">
        <f t="shared" si="96"/>
        <v>58.888888888888886</v>
      </c>
      <c r="N1226" t="b">
        <v>0</v>
      </c>
      <c r="O1226" t="s">
        <v>8286</v>
      </c>
      <c r="P1226" s="8">
        <f t="shared" si="97"/>
        <v>7.0666666666666669E-2</v>
      </c>
      <c r="Q1226" s="12">
        <f t="shared" si="98"/>
        <v>41736.549791666665</v>
      </c>
      <c r="R1226" s="12">
        <f>(((I1226/60)/60)/24)+DATE(1970,1,1)</f>
        <v>41796.549791666665</v>
      </c>
      <c r="S1226" t="str">
        <f t="shared" si="99"/>
        <v>music</v>
      </c>
      <c r="T1226" t="str">
        <f t="shared" si="95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6">
        <f t="shared" si="96"/>
        <v>44</v>
      </c>
      <c r="N1227" t="b">
        <v>0</v>
      </c>
      <c r="O1227" t="s">
        <v>8286</v>
      </c>
      <c r="P1227" s="8">
        <f t="shared" si="97"/>
        <v>4.3999999999999997E-2</v>
      </c>
      <c r="Q1227" s="12">
        <f t="shared" si="98"/>
        <v>41509.905995370369</v>
      </c>
      <c r="R1227" s="12">
        <f>(((I1227/60)/60)/24)+DATE(1970,1,1)</f>
        <v>41569.905995370369</v>
      </c>
      <c r="S1227" t="str">
        <f t="shared" si="99"/>
        <v>music</v>
      </c>
      <c r="T1227" t="str">
        <f t="shared" si="95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6">
        <f t="shared" si="96"/>
        <v>48.424999999999997</v>
      </c>
      <c r="N1228" t="b">
        <v>0</v>
      </c>
      <c r="O1228" t="s">
        <v>8286</v>
      </c>
      <c r="P1228" s="8">
        <f t="shared" si="97"/>
        <v>3.8739999999999997E-2</v>
      </c>
      <c r="Q1228" s="12">
        <f t="shared" si="98"/>
        <v>41715.874780092592</v>
      </c>
      <c r="R1228" s="12">
        <f>(((I1228/60)/60)/24)+DATE(1970,1,1)</f>
        <v>41750.041666666664</v>
      </c>
      <c r="S1228" t="str">
        <f t="shared" si="99"/>
        <v>music</v>
      </c>
      <c r="T1228" t="str">
        <f t="shared" si="95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6" t="str">
        <f t="shared" si="96"/>
        <v/>
      </c>
      <c r="N1229" t="b">
        <v>0</v>
      </c>
      <c r="O1229" t="s">
        <v>8286</v>
      </c>
      <c r="P1229" s="8">
        <f t="shared" si="97"/>
        <v>0</v>
      </c>
      <c r="Q1229" s="12">
        <f t="shared" si="98"/>
        <v>41827.919166666667</v>
      </c>
      <c r="R1229" s="12">
        <f>(((I1229/60)/60)/24)+DATE(1970,1,1)</f>
        <v>41858.291666666664</v>
      </c>
      <c r="S1229" t="str">
        <f t="shared" si="99"/>
        <v>music</v>
      </c>
      <c r="T1229" t="str">
        <f t="shared" si="95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6">
        <f t="shared" si="96"/>
        <v>61.041666666666664</v>
      </c>
      <c r="N1230" t="b">
        <v>0</v>
      </c>
      <c r="O1230" t="s">
        <v>8286</v>
      </c>
      <c r="P1230" s="8">
        <f t="shared" si="97"/>
        <v>0.29299999999999998</v>
      </c>
      <c r="Q1230" s="12">
        <f t="shared" si="98"/>
        <v>40754.729259259257</v>
      </c>
      <c r="R1230" s="12">
        <f>(((I1230/60)/60)/24)+DATE(1970,1,1)</f>
        <v>40814.729259259257</v>
      </c>
      <c r="S1230" t="str">
        <f t="shared" si="99"/>
        <v>music</v>
      </c>
      <c r="T1230" t="str">
        <f t="shared" si="95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6">
        <f t="shared" si="96"/>
        <v>25</v>
      </c>
      <c r="N1231" t="b">
        <v>0</v>
      </c>
      <c r="O1231" t="s">
        <v>8286</v>
      </c>
      <c r="P1231" s="8">
        <f t="shared" si="97"/>
        <v>9.0909090909090905E-3</v>
      </c>
      <c r="Q1231" s="12">
        <f t="shared" si="98"/>
        <v>40985.459803240738</v>
      </c>
      <c r="R1231" s="12">
        <f>(((I1231/60)/60)/24)+DATE(1970,1,1)</f>
        <v>41015.666666666664</v>
      </c>
      <c r="S1231" t="str">
        <f t="shared" si="99"/>
        <v>music</v>
      </c>
      <c r="T1231" t="str">
        <f t="shared" si="95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6" t="str">
        <f t="shared" si="96"/>
        <v/>
      </c>
      <c r="N1232" t="b">
        <v>0</v>
      </c>
      <c r="O1232" t="s">
        <v>8286</v>
      </c>
      <c r="P1232" s="8">
        <f t="shared" si="97"/>
        <v>0</v>
      </c>
      <c r="Q1232" s="12">
        <f t="shared" si="98"/>
        <v>40568.972569444442</v>
      </c>
      <c r="R1232" s="12">
        <f>(((I1232/60)/60)/24)+DATE(1970,1,1)</f>
        <v>40598.972569444442</v>
      </c>
      <c r="S1232" t="str">
        <f t="shared" si="99"/>
        <v>music</v>
      </c>
      <c r="T1232" t="str">
        <f t="shared" si="95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6" t="str">
        <f t="shared" si="96"/>
        <v/>
      </c>
      <c r="N1233" t="b">
        <v>0</v>
      </c>
      <c r="O1233" t="s">
        <v>8286</v>
      </c>
      <c r="P1233" s="8">
        <f t="shared" si="97"/>
        <v>0</v>
      </c>
      <c r="Q1233" s="12">
        <f t="shared" si="98"/>
        <v>42193.941759259258</v>
      </c>
      <c r="R1233" s="12">
        <f>(((I1233/60)/60)/24)+DATE(1970,1,1)</f>
        <v>42244.041666666672</v>
      </c>
      <c r="S1233" t="str">
        <f t="shared" si="99"/>
        <v>music</v>
      </c>
      <c r="T1233" t="str">
        <f t="shared" si="95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6">
        <f t="shared" si="96"/>
        <v>40</v>
      </c>
      <c r="N1234" t="b">
        <v>0</v>
      </c>
      <c r="O1234" t="s">
        <v>8286</v>
      </c>
      <c r="P1234" s="8">
        <f t="shared" si="97"/>
        <v>8.0000000000000002E-3</v>
      </c>
      <c r="Q1234" s="12">
        <f t="shared" si="98"/>
        <v>41506.848032407412</v>
      </c>
      <c r="R1234" s="12">
        <f>(((I1234/60)/60)/24)+DATE(1970,1,1)</f>
        <v>41553.848032407412</v>
      </c>
      <c r="S1234" t="str">
        <f t="shared" si="99"/>
        <v>music</v>
      </c>
      <c r="T1234" t="str">
        <f t="shared" si="95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6">
        <f t="shared" si="96"/>
        <v>19.333333333333332</v>
      </c>
      <c r="N1235" t="b">
        <v>0</v>
      </c>
      <c r="O1235" t="s">
        <v>8286</v>
      </c>
      <c r="P1235" s="8">
        <f t="shared" si="97"/>
        <v>0.11600000000000001</v>
      </c>
      <c r="Q1235" s="12">
        <f t="shared" si="98"/>
        <v>40939.948773148149</v>
      </c>
      <c r="R1235" s="12">
        <f>(((I1235/60)/60)/24)+DATE(1970,1,1)</f>
        <v>40960.948773148149</v>
      </c>
      <c r="S1235" t="str">
        <f t="shared" si="99"/>
        <v>music</v>
      </c>
      <c r="T1235" t="str">
        <f t="shared" si="95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6" t="str">
        <f t="shared" si="96"/>
        <v/>
      </c>
      <c r="N1236" t="b">
        <v>0</v>
      </c>
      <c r="O1236" t="s">
        <v>8286</v>
      </c>
      <c r="P1236" s="8">
        <f t="shared" si="97"/>
        <v>0</v>
      </c>
      <c r="Q1236" s="12">
        <f t="shared" si="98"/>
        <v>42007.788680555561</v>
      </c>
      <c r="R1236" s="12">
        <f>(((I1236/60)/60)/24)+DATE(1970,1,1)</f>
        <v>42037.788680555561</v>
      </c>
      <c r="S1236" t="str">
        <f t="shared" si="99"/>
        <v>music</v>
      </c>
      <c r="T1236" t="str">
        <f t="shared" si="95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6">
        <f t="shared" si="96"/>
        <v>35</v>
      </c>
      <c r="N1237" t="b">
        <v>0</v>
      </c>
      <c r="O1237" t="s">
        <v>8286</v>
      </c>
      <c r="P1237" s="8">
        <f t="shared" si="97"/>
        <v>2.787363950092912E-2</v>
      </c>
      <c r="Q1237" s="12">
        <f t="shared" si="98"/>
        <v>41583.135405092595</v>
      </c>
      <c r="R1237" s="12">
        <f>(((I1237/60)/60)/24)+DATE(1970,1,1)</f>
        <v>41623.135405092595</v>
      </c>
      <c r="S1237" t="str">
        <f t="shared" si="99"/>
        <v>music</v>
      </c>
      <c r="T1237" t="str">
        <f t="shared" si="95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6" t="str">
        <f t="shared" si="96"/>
        <v/>
      </c>
      <c r="N1238" t="b">
        <v>0</v>
      </c>
      <c r="O1238" t="s">
        <v>8286</v>
      </c>
      <c r="P1238" s="8">
        <f t="shared" si="97"/>
        <v>0</v>
      </c>
      <c r="Q1238" s="12">
        <f t="shared" si="98"/>
        <v>41110.680138888885</v>
      </c>
      <c r="R1238" s="12">
        <f>(((I1238/60)/60)/24)+DATE(1970,1,1)</f>
        <v>41118.666666666664</v>
      </c>
      <c r="S1238" t="str">
        <f t="shared" si="99"/>
        <v>music</v>
      </c>
      <c r="T1238" t="str">
        <f t="shared" si="95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6" t="str">
        <f t="shared" si="96"/>
        <v/>
      </c>
      <c r="N1239" t="b">
        <v>0</v>
      </c>
      <c r="O1239" t="s">
        <v>8286</v>
      </c>
      <c r="P1239" s="8">
        <f t="shared" si="97"/>
        <v>0</v>
      </c>
      <c r="Q1239" s="12">
        <f t="shared" si="98"/>
        <v>41125.283159722225</v>
      </c>
      <c r="R1239" s="12">
        <f>(((I1239/60)/60)/24)+DATE(1970,1,1)</f>
        <v>41145.283159722225</v>
      </c>
      <c r="S1239" t="str">
        <f t="shared" si="99"/>
        <v>music</v>
      </c>
      <c r="T1239" t="str">
        <f t="shared" si="95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6">
        <f t="shared" si="96"/>
        <v>59.333333333333336</v>
      </c>
      <c r="N1240" t="b">
        <v>0</v>
      </c>
      <c r="O1240" t="s">
        <v>8286</v>
      </c>
      <c r="P1240" s="8">
        <f t="shared" si="97"/>
        <v>0.17799999999999999</v>
      </c>
      <c r="Q1240" s="12">
        <f t="shared" si="98"/>
        <v>40731.61037037037</v>
      </c>
      <c r="R1240" s="12">
        <f>(((I1240/60)/60)/24)+DATE(1970,1,1)</f>
        <v>40761.61037037037</v>
      </c>
      <c r="S1240" t="str">
        <f t="shared" si="99"/>
        <v>music</v>
      </c>
      <c r="T1240" t="str">
        <f t="shared" si="95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6" t="str">
        <f t="shared" si="96"/>
        <v/>
      </c>
      <c r="N1241" t="b">
        <v>0</v>
      </c>
      <c r="O1241" t="s">
        <v>8286</v>
      </c>
      <c r="P1241" s="8">
        <f t="shared" si="97"/>
        <v>0</v>
      </c>
      <c r="Q1241" s="12">
        <f t="shared" si="98"/>
        <v>40883.962581018517</v>
      </c>
      <c r="R1241" s="12">
        <f>(((I1241/60)/60)/24)+DATE(1970,1,1)</f>
        <v>40913.962581018517</v>
      </c>
      <c r="S1241" t="str">
        <f t="shared" si="99"/>
        <v>music</v>
      </c>
      <c r="T1241" t="str">
        <f t="shared" si="95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6">
        <f t="shared" si="96"/>
        <v>30.125</v>
      </c>
      <c r="N1242" t="b">
        <v>0</v>
      </c>
      <c r="O1242" t="s">
        <v>8286</v>
      </c>
      <c r="P1242" s="8">
        <f t="shared" si="97"/>
        <v>3.0124999999999999E-2</v>
      </c>
      <c r="Q1242" s="12">
        <f t="shared" si="98"/>
        <v>41409.040011574078</v>
      </c>
      <c r="R1242" s="12">
        <f>(((I1242/60)/60)/24)+DATE(1970,1,1)</f>
        <v>41467.910416666666</v>
      </c>
      <c r="S1242" t="str">
        <f t="shared" si="99"/>
        <v>music</v>
      </c>
      <c r="T1242" t="str">
        <f t="shared" si="95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6">
        <f t="shared" si="96"/>
        <v>74.617647058823536</v>
      </c>
      <c r="N1243" t="b">
        <v>0</v>
      </c>
      <c r="O1243" t="s">
        <v>8286</v>
      </c>
      <c r="P1243" s="8">
        <f t="shared" si="97"/>
        <v>0.50739999999999996</v>
      </c>
      <c r="Q1243" s="12">
        <f t="shared" si="98"/>
        <v>41923.837731481479</v>
      </c>
      <c r="R1243" s="12">
        <f>(((I1243/60)/60)/24)+DATE(1970,1,1)</f>
        <v>41946.249305555553</v>
      </c>
      <c r="S1243" t="str">
        <f t="shared" si="99"/>
        <v>music</v>
      </c>
      <c r="T1243" t="str">
        <f t="shared" si="95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6">
        <f t="shared" si="96"/>
        <v>5</v>
      </c>
      <c r="N1244" t="b">
        <v>0</v>
      </c>
      <c r="O1244" t="s">
        <v>8286</v>
      </c>
      <c r="P1244" s="8">
        <f t="shared" si="97"/>
        <v>5.4884742041712408E-3</v>
      </c>
      <c r="Q1244" s="12">
        <f t="shared" si="98"/>
        <v>40782.165532407409</v>
      </c>
      <c r="R1244" s="12">
        <f>(((I1244/60)/60)/24)+DATE(1970,1,1)</f>
        <v>40797.554166666669</v>
      </c>
      <c r="S1244" t="str">
        <f t="shared" si="99"/>
        <v>music</v>
      </c>
      <c r="T1244" t="str">
        <f t="shared" si="95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6">
        <f t="shared" si="96"/>
        <v>44.5</v>
      </c>
      <c r="N1245" t="b">
        <v>0</v>
      </c>
      <c r="O1245" t="s">
        <v>8286</v>
      </c>
      <c r="P1245" s="8">
        <f t="shared" si="97"/>
        <v>0.14091666666666666</v>
      </c>
      <c r="Q1245" s="12">
        <f t="shared" si="98"/>
        <v>40671.879293981481</v>
      </c>
      <c r="R1245" s="12">
        <f>(((I1245/60)/60)/24)+DATE(1970,1,1)</f>
        <v>40732.875</v>
      </c>
      <c r="S1245" t="str">
        <f t="shared" si="99"/>
        <v>music</v>
      </c>
      <c r="T1245" t="str">
        <f t="shared" si="95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6">
        <f t="shared" si="96"/>
        <v>46.133333333333333</v>
      </c>
      <c r="N1246" t="b">
        <v>1</v>
      </c>
      <c r="O1246" t="s">
        <v>8276</v>
      </c>
      <c r="P1246" s="8">
        <f t="shared" si="97"/>
        <v>1.038</v>
      </c>
      <c r="Q1246" s="12">
        <f t="shared" si="98"/>
        <v>41355.825497685182</v>
      </c>
      <c r="R1246" s="12">
        <f>(((I1246/60)/60)/24)+DATE(1970,1,1)</f>
        <v>41386.875</v>
      </c>
      <c r="S1246" t="str">
        <f t="shared" si="99"/>
        <v>music</v>
      </c>
      <c r="T1246" t="str">
        <f t="shared" si="95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6">
        <f t="shared" si="96"/>
        <v>141.47058823529412</v>
      </c>
      <c r="N1247" t="b">
        <v>1</v>
      </c>
      <c r="O1247" t="s">
        <v>8276</v>
      </c>
      <c r="P1247" s="8">
        <f t="shared" si="97"/>
        <v>1.2024999999999999</v>
      </c>
      <c r="Q1247" s="12">
        <f t="shared" si="98"/>
        <v>41774.599930555552</v>
      </c>
      <c r="R1247" s="12">
        <f>(((I1247/60)/60)/24)+DATE(1970,1,1)</f>
        <v>41804.599930555552</v>
      </c>
      <c r="S1247" t="str">
        <f t="shared" si="99"/>
        <v>music</v>
      </c>
      <c r="T1247" t="str">
        <f t="shared" si="95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6">
        <f t="shared" si="96"/>
        <v>75.483870967741936</v>
      </c>
      <c r="N1248" t="b">
        <v>1</v>
      </c>
      <c r="O1248" t="s">
        <v>8276</v>
      </c>
      <c r="P1248" s="8">
        <f t="shared" si="97"/>
        <v>1.17</v>
      </c>
      <c r="Q1248" s="12">
        <f t="shared" si="98"/>
        <v>40838.043391203704</v>
      </c>
      <c r="R1248" s="12">
        <f>(((I1248/60)/60)/24)+DATE(1970,1,1)</f>
        <v>40883.085057870368</v>
      </c>
      <c r="S1248" t="str">
        <f t="shared" si="99"/>
        <v>music</v>
      </c>
      <c r="T1248" t="str">
        <f t="shared" si="95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6">
        <f t="shared" si="96"/>
        <v>85.5</v>
      </c>
      <c r="N1249" t="b">
        <v>1</v>
      </c>
      <c r="O1249" t="s">
        <v>8276</v>
      </c>
      <c r="P1249" s="8">
        <f t="shared" si="97"/>
        <v>1.2214285714285715</v>
      </c>
      <c r="Q1249" s="12">
        <f t="shared" si="98"/>
        <v>41370.292303240742</v>
      </c>
      <c r="R1249" s="12">
        <f>(((I1249/60)/60)/24)+DATE(1970,1,1)</f>
        <v>41400.292303240742</v>
      </c>
      <c r="S1249" t="str">
        <f t="shared" si="99"/>
        <v>music</v>
      </c>
      <c r="T1249" t="str">
        <f t="shared" si="95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6">
        <f t="shared" si="96"/>
        <v>64.254237288135599</v>
      </c>
      <c r="N1250" t="b">
        <v>1</v>
      </c>
      <c r="O1250" t="s">
        <v>8276</v>
      </c>
      <c r="P1250" s="8">
        <f t="shared" si="97"/>
        <v>1.5164</v>
      </c>
      <c r="Q1250" s="12">
        <f t="shared" si="98"/>
        <v>41767.656863425924</v>
      </c>
      <c r="R1250" s="12">
        <f>(((I1250/60)/60)/24)+DATE(1970,1,1)</f>
        <v>41803.290972222225</v>
      </c>
      <c r="S1250" t="str">
        <f t="shared" si="99"/>
        <v>music</v>
      </c>
      <c r="T1250" t="str">
        <f t="shared" si="95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6">
        <f t="shared" si="96"/>
        <v>64.46913580246914</v>
      </c>
      <c r="N1251" t="b">
        <v>1</v>
      </c>
      <c r="O1251" t="s">
        <v>8276</v>
      </c>
      <c r="P1251" s="8">
        <f t="shared" si="97"/>
        <v>1.0444</v>
      </c>
      <c r="Q1251" s="12">
        <f t="shared" si="98"/>
        <v>41067.74086805556</v>
      </c>
      <c r="R1251" s="12">
        <f>(((I1251/60)/60)/24)+DATE(1970,1,1)</f>
        <v>41097.74086805556</v>
      </c>
      <c r="S1251" t="str">
        <f t="shared" si="99"/>
        <v>music</v>
      </c>
      <c r="T1251" t="str">
        <f t="shared" si="95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6">
        <f t="shared" si="96"/>
        <v>118.2007874015748</v>
      </c>
      <c r="N1252" t="b">
        <v>1</v>
      </c>
      <c r="O1252" t="s">
        <v>8276</v>
      </c>
      <c r="P1252" s="8">
        <f t="shared" si="97"/>
        <v>2.0015333333333332</v>
      </c>
      <c r="Q1252" s="12">
        <f t="shared" si="98"/>
        <v>41843.64271990741</v>
      </c>
      <c r="R1252" s="12">
        <f>(((I1252/60)/60)/24)+DATE(1970,1,1)</f>
        <v>41888.64271990741</v>
      </c>
      <c r="S1252" t="str">
        <f t="shared" si="99"/>
        <v>music</v>
      </c>
      <c r="T1252" t="str">
        <f t="shared" si="95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6">
        <f t="shared" si="96"/>
        <v>82.540540540540547</v>
      </c>
      <c r="N1253" t="b">
        <v>1</v>
      </c>
      <c r="O1253" t="s">
        <v>8276</v>
      </c>
      <c r="P1253" s="8">
        <f t="shared" si="97"/>
        <v>1.018</v>
      </c>
      <c r="Q1253" s="12">
        <f t="shared" si="98"/>
        <v>40751.814432870371</v>
      </c>
      <c r="R1253" s="12">
        <f>(((I1253/60)/60)/24)+DATE(1970,1,1)</f>
        <v>40811.814432870371</v>
      </c>
      <c r="S1253" t="str">
        <f t="shared" si="99"/>
        <v>music</v>
      </c>
      <c r="T1253" t="str">
        <f t="shared" si="95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6">
        <f t="shared" si="96"/>
        <v>34.170212765957444</v>
      </c>
      <c r="N1254" t="b">
        <v>1</v>
      </c>
      <c r="O1254" t="s">
        <v>8276</v>
      </c>
      <c r="P1254" s="8">
        <f t="shared" si="97"/>
        <v>1.3765714285714286</v>
      </c>
      <c r="Q1254" s="12">
        <f t="shared" si="98"/>
        <v>41543.988067129627</v>
      </c>
      <c r="R1254" s="12">
        <f>(((I1254/60)/60)/24)+DATE(1970,1,1)</f>
        <v>41571.988067129627</v>
      </c>
      <c r="S1254" t="str">
        <f t="shared" si="99"/>
        <v>music</v>
      </c>
      <c r="T1254" t="str">
        <f t="shared" si="95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6">
        <f t="shared" si="96"/>
        <v>42.73322081575246</v>
      </c>
      <c r="N1255" t="b">
        <v>1</v>
      </c>
      <c r="O1255" t="s">
        <v>8276</v>
      </c>
      <c r="P1255" s="8">
        <f t="shared" si="97"/>
        <v>3038.3319999999999</v>
      </c>
      <c r="Q1255" s="12">
        <f t="shared" si="98"/>
        <v>41855.783645833333</v>
      </c>
      <c r="R1255" s="12">
        <f>(((I1255/60)/60)/24)+DATE(1970,1,1)</f>
        <v>41885.783645833333</v>
      </c>
      <c r="S1255" t="str">
        <f t="shared" si="99"/>
        <v>music</v>
      </c>
      <c r="T1255" t="str">
        <f t="shared" si="95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6">
        <f t="shared" si="96"/>
        <v>94.489361702127653</v>
      </c>
      <c r="N1256" t="b">
        <v>1</v>
      </c>
      <c r="O1256" t="s">
        <v>8276</v>
      </c>
      <c r="P1256" s="8">
        <f t="shared" si="97"/>
        <v>1.9885074626865671</v>
      </c>
      <c r="Q1256" s="12">
        <f t="shared" si="98"/>
        <v>40487.621365740742</v>
      </c>
      <c r="R1256" s="12">
        <f>(((I1256/60)/60)/24)+DATE(1970,1,1)</f>
        <v>40544.207638888889</v>
      </c>
      <c r="S1256" t="str">
        <f t="shared" si="99"/>
        <v>music</v>
      </c>
      <c r="T1256" t="str">
        <f t="shared" si="95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6">
        <f t="shared" si="96"/>
        <v>55.697247706422019</v>
      </c>
      <c r="N1257" t="b">
        <v>1</v>
      </c>
      <c r="O1257" t="s">
        <v>8276</v>
      </c>
      <c r="P1257" s="8">
        <f t="shared" si="97"/>
        <v>2.0236666666666667</v>
      </c>
      <c r="Q1257" s="12">
        <f t="shared" si="98"/>
        <v>41579.845509259263</v>
      </c>
      <c r="R1257" s="12">
        <f>(((I1257/60)/60)/24)+DATE(1970,1,1)</f>
        <v>41609.887175925927</v>
      </c>
      <c r="S1257" t="str">
        <f t="shared" si="99"/>
        <v>music</v>
      </c>
      <c r="T1257" t="str">
        <f t="shared" si="95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6">
        <f t="shared" si="96"/>
        <v>98.030831024930734</v>
      </c>
      <c r="N1258" t="b">
        <v>1</v>
      </c>
      <c r="O1258" t="s">
        <v>8276</v>
      </c>
      <c r="P1258" s="8">
        <f t="shared" si="97"/>
        <v>1.1796376666666666</v>
      </c>
      <c r="Q1258" s="12">
        <f t="shared" si="98"/>
        <v>40921.919340277782</v>
      </c>
      <c r="R1258" s="12">
        <f>(((I1258/60)/60)/24)+DATE(1970,1,1)</f>
        <v>40951.919340277782</v>
      </c>
      <c r="S1258" t="str">
        <f t="shared" si="99"/>
        <v>music</v>
      </c>
      <c r="T1258" t="str">
        <f t="shared" si="95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6">
        <f t="shared" si="96"/>
        <v>92.102272727272734</v>
      </c>
      <c r="N1259" t="b">
        <v>1</v>
      </c>
      <c r="O1259" t="s">
        <v>8276</v>
      </c>
      <c r="P1259" s="8">
        <f t="shared" si="97"/>
        <v>2.9472727272727273</v>
      </c>
      <c r="Q1259" s="12">
        <f t="shared" si="98"/>
        <v>40587.085532407407</v>
      </c>
      <c r="R1259" s="12">
        <f>(((I1259/60)/60)/24)+DATE(1970,1,1)</f>
        <v>40636.043865740743</v>
      </c>
      <c r="S1259" t="str">
        <f t="shared" si="99"/>
        <v>music</v>
      </c>
      <c r="T1259" t="str">
        <f t="shared" si="95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6">
        <f t="shared" si="96"/>
        <v>38.175462686567165</v>
      </c>
      <c r="N1260" t="b">
        <v>1</v>
      </c>
      <c r="O1260" t="s">
        <v>8276</v>
      </c>
      <c r="P1260" s="8">
        <f t="shared" si="97"/>
        <v>2.1314633333333335</v>
      </c>
      <c r="Q1260" s="12">
        <f t="shared" si="98"/>
        <v>41487.611250000002</v>
      </c>
      <c r="R1260" s="12">
        <f>(((I1260/60)/60)/24)+DATE(1970,1,1)</f>
        <v>41517.611250000002</v>
      </c>
      <c r="S1260" t="str">
        <f t="shared" si="99"/>
        <v>music</v>
      </c>
      <c r="T1260" t="str">
        <f t="shared" si="95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6">
        <f t="shared" si="96"/>
        <v>27.145833333333332</v>
      </c>
      <c r="N1261" t="b">
        <v>1</v>
      </c>
      <c r="O1261" t="s">
        <v>8276</v>
      </c>
      <c r="P1261" s="8">
        <f t="shared" si="97"/>
        <v>1.0424</v>
      </c>
      <c r="Q1261" s="12">
        <f t="shared" si="98"/>
        <v>41766.970648148148</v>
      </c>
      <c r="R1261" s="12">
        <f>(((I1261/60)/60)/24)+DATE(1970,1,1)</f>
        <v>41799.165972222225</v>
      </c>
      <c r="S1261" t="str">
        <f t="shared" si="99"/>
        <v>music</v>
      </c>
      <c r="T1261" t="str">
        <f t="shared" si="95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6">
        <f t="shared" si="96"/>
        <v>50.689189189189186</v>
      </c>
      <c r="N1262" t="b">
        <v>1</v>
      </c>
      <c r="O1262" t="s">
        <v>8276</v>
      </c>
      <c r="P1262" s="8">
        <f t="shared" si="97"/>
        <v>1.1366666666666667</v>
      </c>
      <c r="Q1262" s="12">
        <f t="shared" si="98"/>
        <v>41666.842824074076</v>
      </c>
      <c r="R1262" s="12">
        <f>(((I1262/60)/60)/24)+DATE(1970,1,1)</f>
        <v>41696.842824074076</v>
      </c>
      <c r="S1262" t="str">
        <f t="shared" si="99"/>
        <v>music</v>
      </c>
      <c r="T1262" t="str">
        <f t="shared" si="95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6">
        <f t="shared" si="96"/>
        <v>38.942307692307693</v>
      </c>
      <c r="N1263" t="b">
        <v>1</v>
      </c>
      <c r="O1263" t="s">
        <v>8276</v>
      </c>
      <c r="P1263" s="8">
        <f t="shared" si="97"/>
        <v>1.0125</v>
      </c>
      <c r="Q1263" s="12">
        <f t="shared" si="98"/>
        <v>41638.342905092592</v>
      </c>
      <c r="R1263" s="12">
        <f>(((I1263/60)/60)/24)+DATE(1970,1,1)</f>
        <v>41668.342905092592</v>
      </c>
      <c r="S1263" t="str">
        <f t="shared" si="99"/>
        <v>music</v>
      </c>
      <c r="T1263" t="str">
        <f t="shared" si="95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6">
        <f t="shared" si="96"/>
        <v>77.638095238095232</v>
      </c>
      <c r="N1264" t="b">
        <v>1</v>
      </c>
      <c r="O1264" t="s">
        <v>8276</v>
      </c>
      <c r="P1264" s="8">
        <f t="shared" si="97"/>
        <v>1.2541538461538462</v>
      </c>
      <c r="Q1264" s="12">
        <f t="shared" si="98"/>
        <v>41656.762638888889</v>
      </c>
      <c r="R1264" s="12">
        <f>(((I1264/60)/60)/24)+DATE(1970,1,1)</f>
        <v>41686.762638888889</v>
      </c>
      <c r="S1264" t="str">
        <f t="shared" si="99"/>
        <v>music</v>
      </c>
      <c r="T1264" t="str">
        <f t="shared" si="95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6">
        <f t="shared" si="96"/>
        <v>43.536585365853661</v>
      </c>
      <c r="N1265" t="b">
        <v>1</v>
      </c>
      <c r="O1265" t="s">
        <v>8276</v>
      </c>
      <c r="P1265" s="8">
        <f t="shared" si="97"/>
        <v>1.19</v>
      </c>
      <c r="Q1265" s="12">
        <f t="shared" si="98"/>
        <v>41692.084143518521</v>
      </c>
      <c r="R1265" s="12">
        <f>(((I1265/60)/60)/24)+DATE(1970,1,1)</f>
        <v>41727.041666666664</v>
      </c>
      <c r="S1265" t="str">
        <f t="shared" si="99"/>
        <v>music</v>
      </c>
      <c r="T1265" t="str">
        <f t="shared" si="95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6">
        <f t="shared" si="96"/>
        <v>31.823529411764707</v>
      </c>
      <c r="N1266" t="b">
        <v>1</v>
      </c>
      <c r="O1266" t="s">
        <v>8276</v>
      </c>
      <c r="P1266" s="8">
        <f t="shared" si="97"/>
        <v>1.6646153846153846</v>
      </c>
      <c r="Q1266" s="12">
        <f t="shared" si="98"/>
        <v>41547.662997685184</v>
      </c>
      <c r="R1266" s="12">
        <f>(((I1266/60)/60)/24)+DATE(1970,1,1)</f>
        <v>41576.662997685184</v>
      </c>
      <c r="S1266" t="str">
        <f t="shared" si="99"/>
        <v>music</v>
      </c>
      <c r="T1266" t="str">
        <f t="shared" si="95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6">
        <f t="shared" si="96"/>
        <v>63.184393939393942</v>
      </c>
      <c r="N1267" t="b">
        <v>1</v>
      </c>
      <c r="O1267" t="s">
        <v>8276</v>
      </c>
      <c r="P1267" s="8">
        <f t="shared" si="97"/>
        <v>1.1914771428571429</v>
      </c>
      <c r="Q1267" s="12">
        <f t="shared" si="98"/>
        <v>40465.655266203699</v>
      </c>
      <c r="R1267" s="12">
        <f>(((I1267/60)/60)/24)+DATE(1970,1,1)</f>
        <v>40512.655266203699</v>
      </c>
      <c r="S1267" t="str">
        <f t="shared" si="99"/>
        <v>music</v>
      </c>
      <c r="T1267" t="str">
        <f t="shared" si="95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6">
        <f t="shared" si="96"/>
        <v>190.9</v>
      </c>
      <c r="N1268" t="b">
        <v>1</v>
      </c>
      <c r="O1268" t="s">
        <v>8276</v>
      </c>
      <c r="P1268" s="8">
        <f t="shared" si="97"/>
        <v>1.0047368421052632</v>
      </c>
      <c r="Q1268" s="12">
        <f t="shared" si="98"/>
        <v>41620.87667824074</v>
      </c>
      <c r="R1268" s="12">
        <f>(((I1268/60)/60)/24)+DATE(1970,1,1)</f>
        <v>41650.87667824074</v>
      </c>
      <c r="S1268" t="str">
        <f t="shared" si="99"/>
        <v>music</v>
      </c>
      <c r="T1268" t="str">
        <f t="shared" si="95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6">
        <f t="shared" si="96"/>
        <v>140.85534591194968</v>
      </c>
      <c r="N1269" t="b">
        <v>1</v>
      </c>
      <c r="O1269" t="s">
        <v>8276</v>
      </c>
      <c r="P1269" s="8">
        <f t="shared" si="97"/>
        <v>1.018</v>
      </c>
      <c r="Q1269" s="12">
        <f t="shared" si="98"/>
        <v>41449.585162037038</v>
      </c>
      <c r="R1269" s="12">
        <f>(((I1269/60)/60)/24)+DATE(1970,1,1)</f>
        <v>41479.585162037038</v>
      </c>
      <c r="S1269" t="str">
        <f t="shared" si="99"/>
        <v>music</v>
      </c>
      <c r="T1269" t="str">
        <f t="shared" si="95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6">
        <f t="shared" si="96"/>
        <v>76.92307692307692</v>
      </c>
      <c r="N1270" t="b">
        <v>1</v>
      </c>
      <c r="O1270" t="s">
        <v>8276</v>
      </c>
      <c r="P1270" s="8">
        <f t="shared" si="97"/>
        <v>1.1666666666666667</v>
      </c>
      <c r="Q1270" s="12">
        <f t="shared" si="98"/>
        <v>41507.845451388886</v>
      </c>
      <c r="R1270" s="12">
        <f>(((I1270/60)/60)/24)+DATE(1970,1,1)</f>
        <v>41537.845451388886</v>
      </c>
      <c r="S1270" t="str">
        <f t="shared" si="99"/>
        <v>music</v>
      </c>
      <c r="T1270" t="str">
        <f t="shared" si="95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6">
        <f t="shared" si="96"/>
        <v>99.15533980582525</v>
      </c>
      <c r="N1271" t="b">
        <v>1</v>
      </c>
      <c r="O1271" t="s">
        <v>8276</v>
      </c>
      <c r="P1271" s="8">
        <f t="shared" si="97"/>
        <v>1.0864893617021276</v>
      </c>
      <c r="Q1271" s="12">
        <f t="shared" si="98"/>
        <v>42445.823055555549</v>
      </c>
      <c r="R1271" s="12">
        <f>(((I1271/60)/60)/24)+DATE(1970,1,1)</f>
        <v>42476</v>
      </c>
      <c r="S1271" t="str">
        <f t="shared" si="99"/>
        <v>music</v>
      </c>
      <c r="T1271" t="str">
        <f t="shared" si="95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6">
        <f t="shared" si="96"/>
        <v>67.881656804733723</v>
      </c>
      <c r="N1272" t="b">
        <v>1</v>
      </c>
      <c r="O1272" t="s">
        <v>8276</v>
      </c>
      <c r="P1272" s="8">
        <f t="shared" si="97"/>
        <v>1.1472</v>
      </c>
      <c r="Q1272" s="12">
        <f t="shared" si="98"/>
        <v>40933.856967592597</v>
      </c>
      <c r="R1272" s="12">
        <f>(((I1272/60)/60)/24)+DATE(1970,1,1)</f>
        <v>40993.815300925926</v>
      </c>
      <c r="S1272" t="str">
        <f t="shared" si="99"/>
        <v>music</v>
      </c>
      <c r="T1272" t="str">
        <f t="shared" si="95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6">
        <f t="shared" si="96"/>
        <v>246.29032258064515</v>
      </c>
      <c r="N1273" t="b">
        <v>1</v>
      </c>
      <c r="O1273" t="s">
        <v>8276</v>
      </c>
      <c r="P1273" s="8">
        <f t="shared" si="97"/>
        <v>1.018</v>
      </c>
      <c r="Q1273" s="12">
        <f t="shared" si="98"/>
        <v>41561.683553240742</v>
      </c>
      <c r="R1273" s="12">
        <f>(((I1273/60)/60)/24)+DATE(1970,1,1)</f>
        <v>41591.725219907406</v>
      </c>
      <c r="S1273" t="str">
        <f t="shared" si="99"/>
        <v>music</v>
      </c>
      <c r="T1273" t="str">
        <f t="shared" si="95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6">
        <f t="shared" si="96"/>
        <v>189.28571428571428</v>
      </c>
      <c r="N1274" t="b">
        <v>1</v>
      </c>
      <c r="O1274" t="s">
        <v>8276</v>
      </c>
      <c r="P1274" s="8">
        <f t="shared" si="97"/>
        <v>1.06</v>
      </c>
      <c r="Q1274" s="12">
        <f t="shared" si="98"/>
        <v>40274.745127314818</v>
      </c>
      <c r="R1274" s="12">
        <f>(((I1274/60)/60)/24)+DATE(1970,1,1)</f>
        <v>40344.166666666664</v>
      </c>
      <c r="S1274" t="str">
        <f t="shared" si="99"/>
        <v>music</v>
      </c>
      <c r="T1274" t="str">
        <f t="shared" si="95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6">
        <f t="shared" si="96"/>
        <v>76.666666666666671</v>
      </c>
      <c r="N1275" t="b">
        <v>1</v>
      </c>
      <c r="O1275" t="s">
        <v>8276</v>
      </c>
      <c r="P1275" s="8">
        <f t="shared" si="97"/>
        <v>1.0349999999999999</v>
      </c>
      <c r="Q1275" s="12">
        <f t="shared" si="98"/>
        <v>41852.730219907404</v>
      </c>
      <c r="R1275" s="12">
        <f>(((I1275/60)/60)/24)+DATE(1970,1,1)</f>
        <v>41882.730219907404</v>
      </c>
      <c r="S1275" t="str">
        <f t="shared" si="99"/>
        <v>music</v>
      </c>
      <c r="T1275" t="str">
        <f t="shared" si="95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6">
        <f t="shared" si="96"/>
        <v>82.963254817987149</v>
      </c>
      <c r="N1276" t="b">
        <v>1</v>
      </c>
      <c r="O1276" t="s">
        <v>8276</v>
      </c>
      <c r="P1276" s="8">
        <f t="shared" si="97"/>
        <v>1.5497535999999998</v>
      </c>
      <c r="Q1276" s="12">
        <f t="shared" si="98"/>
        <v>41116.690104166664</v>
      </c>
      <c r="R1276" s="12">
        <f>(((I1276/60)/60)/24)+DATE(1970,1,1)</f>
        <v>41151.690104166664</v>
      </c>
      <c r="S1276" t="str">
        <f t="shared" si="99"/>
        <v>music</v>
      </c>
      <c r="T1276" t="str">
        <f t="shared" si="95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6">
        <f t="shared" si="96"/>
        <v>62.522107969151669</v>
      </c>
      <c r="N1277" t="b">
        <v>1</v>
      </c>
      <c r="O1277" t="s">
        <v>8276</v>
      </c>
      <c r="P1277" s="8">
        <f t="shared" si="97"/>
        <v>1.6214066666666667</v>
      </c>
      <c r="Q1277" s="12">
        <f t="shared" si="98"/>
        <v>41458.867905092593</v>
      </c>
      <c r="R1277" s="12">
        <f>(((I1277/60)/60)/24)+DATE(1970,1,1)</f>
        <v>41493.867905092593</v>
      </c>
      <c r="S1277" t="str">
        <f t="shared" si="99"/>
        <v>music</v>
      </c>
      <c r="T1277" t="str">
        <f t="shared" si="95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6">
        <f t="shared" si="96"/>
        <v>46.06808823529412</v>
      </c>
      <c r="N1278" t="b">
        <v>1</v>
      </c>
      <c r="O1278" t="s">
        <v>8276</v>
      </c>
      <c r="P1278" s="8">
        <f t="shared" si="97"/>
        <v>1.0442100000000001</v>
      </c>
      <c r="Q1278" s="12">
        <f t="shared" si="98"/>
        <v>40007.704247685186</v>
      </c>
      <c r="R1278" s="12">
        <f>(((I1278/60)/60)/24)+DATE(1970,1,1)</f>
        <v>40057.166666666664</v>
      </c>
      <c r="S1278" t="str">
        <f t="shared" si="99"/>
        <v>music</v>
      </c>
      <c r="T1278" t="str">
        <f t="shared" si="95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6">
        <f t="shared" si="96"/>
        <v>38.543946731234868</v>
      </c>
      <c r="N1279" t="b">
        <v>1</v>
      </c>
      <c r="O1279" t="s">
        <v>8276</v>
      </c>
      <c r="P1279" s="8">
        <f t="shared" si="97"/>
        <v>1.0612433333333333</v>
      </c>
      <c r="Q1279" s="12">
        <f t="shared" si="98"/>
        <v>41121.561886574076</v>
      </c>
      <c r="R1279" s="12">
        <f>(((I1279/60)/60)/24)+DATE(1970,1,1)</f>
        <v>41156.561886574076</v>
      </c>
      <c r="S1279" t="str">
        <f t="shared" si="99"/>
        <v>music</v>
      </c>
      <c r="T1279" t="str">
        <f t="shared" si="95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6">
        <f t="shared" si="96"/>
        <v>53.005263157894738</v>
      </c>
      <c r="N1280" t="b">
        <v>1</v>
      </c>
      <c r="O1280" t="s">
        <v>8276</v>
      </c>
      <c r="P1280" s="8">
        <f t="shared" si="97"/>
        <v>1.5493846153846154</v>
      </c>
      <c r="Q1280" s="12">
        <f t="shared" si="98"/>
        <v>41786.555162037039</v>
      </c>
      <c r="R1280" s="12">
        <f>(((I1280/60)/60)/24)+DATE(1970,1,1)</f>
        <v>41815.083333333336</v>
      </c>
      <c r="S1280" t="str">
        <f t="shared" si="99"/>
        <v>music</v>
      </c>
      <c r="T1280" t="str">
        <f t="shared" si="95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6">
        <f t="shared" si="96"/>
        <v>73.355396825396824</v>
      </c>
      <c r="N1281" t="b">
        <v>1</v>
      </c>
      <c r="O1281" t="s">
        <v>8276</v>
      </c>
      <c r="P1281" s="8">
        <f t="shared" si="97"/>
        <v>1.1077157238734421</v>
      </c>
      <c r="Q1281" s="12">
        <f t="shared" si="98"/>
        <v>41682.099189814813</v>
      </c>
      <c r="R1281" s="12">
        <f>(((I1281/60)/60)/24)+DATE(1970,1,1)</f>
        <v>41722.057523148149</v>
      </c>
      <c r="S1281" t="str">
        <f t="shared" si="99"/>
        <v>music</v>
      </c>
      <c r="T1281" t="str">
        <f t="shared" si="95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6">
        <f t="shared" si="96"/>
        <v>127.97523076923076</v>
      </c>
      <c r="N1282" t="b">
        <v>1</v>
      </c>
      <c r="O1282" t="s">
        <v>8276</v>
      </c>
      <c r="P1282" s="8">
        <f t="shared" si="97"/>
        <v>1.1091186666666666</v>
      </c>
      <c r="Q1282" s="12">
        <f t="shared" si="98"/>
        <v>40513.757569444446</v>
      </c>
      <c r="R1282" s="12">
        <f>(((I1282/60)/60)/24)+DATE(1970,1,1)</f>
        <v>40603.757569444446</v>
      </c>
      <c r="S1282" t="str">
        <f t="shared" si="99"/>
        <v>music</v>
      </c>
      <c r="T1282" t="str">
        <f t="shared" ref="T1282:T1345" si="100">RIGHT(O1282,LEN(O1282)-FIND("/",O1282,1))</f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6">
        <f t="shared" ref="M1283:M1346" si="101">IFERROR(E1283/L1283,"")</f>
        <v>104.72972972972973</v>
      </c>
      <c r="N1283" t="b">
        <v>1</v>
      </c>
      <c r="O1283" t="s">
        <v>8276</v>
      </c>
      <c r="P1283" s="8">
        <f t="shared" ref="P1283:P1346" si="102">E1283/D1283</f>
        <v>1.1071428571428572</v>
      </c>
      <c r="Q1283" s="12">
        <f t="shared" ref="Q1283:Q1346" si="103">(((J1283/60)/60)/24)+DATE(1970,1,1)</f>
        <v>41463.743472222224</v>
      </c>
      <c r="R1283" s="12">
        <f>(((I1283/60)/60)/24)+DATE(1970,1,1)</f>
        <v>41483.743472222224</v>
      </c>
      <c r="S1283" t="str">
        <f t="shared" ref="S1283:S1346" si="104">LEFT(O1283,FIND("/",O1283,1)-1)</f>
        <v>music</v>
      </c>
      <c r="T1283" t="str">
        <f t="shared" si="100"/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6">
        <f t="shared" si="101"/>
        <v>67.671532846715323</v>
      </c>
      <c r="N1284" t="b">
        <v>1</v>
      </c>
      <c r="O1284" t="s">
        <v>8276</v>
      </c>
      <c r="P1284" s="8">
        <f t="shared" si="102"/>
        <v>1.2361333333333333</v>
      </c>
      <c r="Q1284" s="12">
        <f t="shared" si="103"/>
        <v>41586.475173611114</v>
      </c>
      <c r="R1284" s="12">
        <f>(((I1284/60)/60)/24)+DATE(1970,1,1)</f>
        <v>41617.207638888889</v>
      </c>
      <c r="S1284" t="str">
        <f t="shared" si="104"/>
        <v>music</v>
      </c>
      <c r="T1284" t="str">
        <f t="shared" si="100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6">
        <f t="shared" si="101"/>
        <v>95.931818181818187</v>
      </c>
      <c r="N1285" t="b">
        <v>1</v>
      </c>
      <c r="O1285" t="s">
        <v>8276</v>
      </c>
      <c r="P1285" s="8">
        <f t="shared" si="102"/>
        <v>2.1105</v>
      </c>
      <c r="Q1285" s="12">
        <f t="shared" si="103"/>
        <v>41320.717465277776</v>
      </c>
      <c r="R1285" s="12">
        <f>(((I1285/60)/60)/24)+DATE(1970,1,1)</f>
        <v>41344.166666666664</v>
      </c>
      <c r="S1285" t="str">
        <f t="shared" si="104"/>
        <v>music</v>
      </c>
      <c r="T1285" t="str">
        <f t="shared" si="100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6">
        <f t="shared" si="101"/>
        <v>65.161290322580641</v>
      </c>
      <c r="N1286" t="b">
        <v>1</v>
      </c>
      <c r="O1286" t="s">
        <v>8271</v>
      </c>
      <c r="P1286" s="8">
        <f t="shared" si="102"/>
        <v>1.01</v>
      </c>
      <c r="Q1286" s="12">
        <f t="shared" si="103"/>
        <v>42712.23474537037</v>
      </c>
      <c r="R1286" s="12">
        <f>(((I1286/60)/60)/24)+DATE(1970,1,1)</f>
        <v>42735.707638888889</v>
      </c>
      <c r="S1286" t="str">
        <f t="shared" si="104"/>
        <v>theater</v>
      </c>
      <c r="T1286" t="str">
        <f t="shared" si="100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6">
        <f t="shared" si="101"/>
        <v>32.269841269841272</v>
      </c>
      <c r="N1287" t="b">
        <v>1</v>
      </c>
      <c r="O1287" t="s">
        <v>8271</v>
      </c>
      <c r="P1287" s="8">
        <f t="shared" si="102"/>
        <v>1.0165</v>
      </c>
      <c r="Q1287" s="12">
        <f t="shared" si="103"/>
        <v>42160.583043981482</v>
      </c>
      <c r="R1287" s="12">
        <f>(((I1287/60)/60)/24)+DATE(1970,1,1)</f>
        <v>42175.583043981482</v>
      </c>
      <c r="S1287" t="str">
        <f t="shared" si="104"/>
        <v>theater</v>
      </c>
      <c r="T1287" t="str">
        <f t="shared" si="100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6">
        <f t="shared" si="101"/>
        <v>81.25</v>
      </c>
      <c r="N1288" t="b">
        <v>1</v>
      </c>
      <c r="O1288" t="s">
        <v>8271</v>
      </c>
      <c r="P1288" s="8">
        <f t="shared" si="102"/>
        <v>1.0833333333333333</v>
      </c>
      <c r="Q1288" s="12">
        <f t="shared" si="103"/>
        <v>42039.384571759263</v>
      </c>
      <c r="R1288" s="12">
        <f>(((I1288/60)/60)/24)+DATE(1970,1,1)</f>
        <v>42052.583333333328</v>
      </c>
      <c r="S1288" t="str">
        <f t="shared" si="104"/>
        <v>theater</v>
      </c>
      <c r="T1288" t="str">
        <f t="shared" si="100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6">
        <f t="shared" si="101"/>
        <v>24.2</v>
      </c>
      <c r="N1289" t="b">
        <v>1</v>
      </c>
      <c r="O1289" t="s">
        <v>8271</v>
      </c>
      <c r="P1289" s="8">
        <f t="shared" si="102"/>
        <v>2.42</v>
      </c>
      <c r="Q1289" s="12">
        <f t="shared" si="103"/>
        <v>42107.621018518519</v>
      </c>
      <c r="R1289" s="12">
        <f>(((I1289/60)/60)/24)+DATE(1970,1,1)</f>
        <v>42167.621018518519</v>
      </c>
      <c r="S1289" t="str">
        <f t="shared" si="104"/>
        <v>theater</v>
      </c>
      <c r="T1289" t="str">
        <f t="shared" si="100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6">
        <f t="shared" si="101"/>
        <v>65.868852459016395</v>
      </c>
      <c r="N1290" t="b">
        <v>1</v>
      </c>
      <c r="O1290" t="s">
        <v>8271</v>
      </c>
      <c r="P1290" s="8">
        <f t="shared" si="102"/>
        <v>1.0044999999999999</v>
      </c>
      <c r="Q1290" s="12">
        <f t="shared" si="103"/>
        <v>42561.154664351852</v>
      </c>
      <c r="R1290" s="12">
        <f>(((I1290/60)/60)/24)+DATE(1970,1,1)</f>
        <v>42592.166666666672</v>
      </c>
      <c r="S1290" t="str">
        <f t="shared" si="104"/>
        <v>theater</v>
      </c>
      <c r="T1290" t="str">
        <f t="shared" si="100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6">
        <f t="shared" si="101"/>
        <v>36.07692307692308</v>
      </c>
      <c r="N1291" t="b">
        <v>1</v>
      </c>
      <c r="O1291" t="s">
        <v>8271</v>
      </c>
      <c r="P1291" s="8">
        <f t="shared" si="102"/>
        <v>1.2506666666666666</v>
      </c>
      <c r="Q1291" s="12">
        <f t="shared" si="103"/>
        <v>42709.134780092587</v>
      </c>
      <c r="R1291" s="12">
        <f>(((I1291/60)/60)/24)+DATE(1970,1,1)</f>
        <v>42739.134780092587</v>
      </c>
      <c r="S1291" t="str">
        <f t="shared" si="104"/>
        <v>theater</v>
      </c>
      <c r="T1291" t="str">
        <f t="shared" si="100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6">
        <f t="shared" si="101"/>
        <v>44.186046511627907</v>
      </c>
      <c r="N1292" t="b">
        <v>1</v>
      </c>
      <c r="O1292" t="s">
        <v>8271</v>
      </c>
      <c r="P1292" s="8">
        <f t="shared" si="102"/>
        <v>1.0857142857142856</v>
      </c>
      <c r="Q1292" s="12">
        <f t="shared" si="103"/>
        <v>42086.614942129629</v>
      </c>
      <c r="R1292" s="12">
        <f>(((I1292/60)/60)/24)+DATE(1970,1,1)</f>
        <v>42117.290972222225</v>
      </c>
      <c r="S1292" t="str">
        <f t="shared" si="104"/>
        <v>theater</v>
      </c>
      <c r="T1292" t="str">
        <f t="shared" si="100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6">
        <f t="shared" si="101"/>
        <v>104.07142857142857</v>
      </c>
      <c r="N1293" t="b">
        <v>1</v>
      </c>
      <c r="O1293" t="s">
        <v>8271</v>
      </c>
      <c r="P1293" s="8">
        <f t="shared" si="102"/>
        <v>1.4570000000000001</v>
      </c>
      <c r="Q1293" s="12">
        <f t="shared" si="103"/>
        <v>42064.652673611112</v>
      </c>
      <c r="R1293" s="12">
        <f>(((I1293/60)/60)/24)+DATE(1970,1,1)</f>
        <v>42101.291666666672</v>
      </c>
      <c r="S1293" t="str">
        <f t="shared" si="104"/>
        <v>theater</v>
      </c>
      <c r="T1293" t="str">
        <f t="shared" si="100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6">
        <f t="shared" si="101"/>
        <v>35.96153846153846</v>
      </c>
      <c r="N1294" t="b">
        <v>1</v>
      </c>
      <c r="O1294" t="s">
        <v>8271</v>
      </c>
      <c r="P1294" s="8">
        <f t="shared" si="102"/>
        <v>1.1000000000000001</v>
      </c>
      <c r="Q1294" s="12">
        <f t="shared" si="103"/>
        <v>42256.764212962968</v>
      </c>
      <c r="R1294" s="12">
        <f>(((I1294/60)/60)/24)+DATE(1970,1,1)</f>
        <v>42283.957638888889</v>
      </c>
      <c r="S1294" t="str">
        <f t="shared" si="104"/>
        <v>theater</v>
      </c>
      <c r="T1294" t="str">
        <f t="shared" si="100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6">
        <f t="shared" si="101"/>
        <v>127.79166666666667</v>
      </c>
      <c r="N1295" t="b">
        <v>1</v>
      </c>
      <c r="O1295" t="s">
        <v>8271</v>
      </c>
      <c r="P1295" s="8">
        <f t="shared" si="102"/>
        <v>1.0223333333333333</v>
      </c>
      <c r="Q1295" s="12">
        <f t="shared" si="103"/>
        <v>42292.701053240744</v>
      </c>
      <c r="R1295" s="12">
        <f>(((I1295/60)/60)/24)+DATE(1970,1,1)</f>
        <v>42322.742719907401</v>
      </c>
      <c r="S1295" t="str">
        <f t="shared" si="104"/>
        <v>theater</v>
      </c>
      <c r="T1295" t="str">
        <f t="shared" si="100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6">
        <f t="shared" si="101"/>
        <v>27.727272727272727</v>
      </c>
      <c r="N1296" t="b">
        <v>1</v>
      </c>
      <c r="O1296" t="s">
        <v>8271</v>
      </c>
      <c r="P1296" s="8">
        <f t="shared" si="102"/>
        <v>1.22</v>
      </c>
      <c r="Q1296" s="12">
        <f t="shared" si="103"/>
        <v>42278.453668981485</v>
      </c>
      <c r="R1296" s="12">
        <f>(((I1296/60)/60)/24)+DATE(1970,1,1)</f>
        <v>42296.458333333328</v>
      </c>
      <c r="S1296" t="str">
        <f t="shared" si="104"/>
        <v>theater</v>
      </c>
      <c r="T1296" t="str">
        <f t="shared" si="100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6">
        <f t="shared" si="101"/>
        <v>39.828125</v>
      </c>
      <c r="N1297" t="b">
        <v>1</v>
      </c>
      <c r="O1297" t="s">
        <v>8271</v>
      </c>
      <c r="P1297" s="8">
        <f t="shared" si="102"/>
        <v>1.0196000000000001</v>
      </c>
      <c r="Q1297" s="12">
        <f t="shared" si="103"/>
        <v>42184.572881944448</v>
      </c>
      <c r="R1297" s="12">
        <f>(((I1297/60)/60)/24)+DATE(1970,1,1)</f>
        <v>42214.708333333328</v>
      </c>
      <c r="S1297" t="str">
        <f t="shared" si="104"/>
        <v>theater</v>
      </c>
      <c r="T1297" t="str">
        <f t="shared" si="100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6">
        <f t="shared" si="101"/>
        <v>52.173913043478258</v>
      </c>
      <c r="N1298" t="b">
        <v>1</v>
      </c>
      <c r="O1298" t="s">
        <v>8271</v>
      </c>
      <c r="P1298" s="8">
        <f t="shared" si="102"/>
        <v>1.411764705882353</v>
      </c>
      <c r="Q1298" s="12">
        <f t="shared" si="103"/>
        <v>42423.050613425927</v>
      </c>
      <c r="R1298" s="12">
        <f>(((I1298/60)/60)/24)+DATE(1970,1,1)</f>
        <v>42443.008946759262</v>
      </c>
      <c r="S1298" t="str">
        <f t="shared" si="104"/>
        <v>theater</v>
      </c>
      <c r="T1298" t="str">
        <f t="shared" si="100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6">
        <f t="shared" si="101"/>
        <v>92.037815126050418</v>
      </c>
      <c r="N1299" t="b">
        <v>1</v>
      </c>
      <c r="O1299" t="s">
        <v>8271</v>
      </c>
      <c r="P1299" s="8">
        <f t="shared" si="102"/>
        <v>1.0952500000000001</v>
      </c>
      <c r="Q1299" s="12">
        <f t="shared" si="103"/>
        <v>42461.747199074074</v>
      </c>
      <c r="R1299" s="12">
        <f>(((I1299/60)/60)/24)+DATE(1970,1,1)</f>
        <v>42491.747199074074</v>
      </c>
      <c r="S1299" t="str">
        <f t="shared" si="104"/>
        <v>theater</v>
      </c>
      <c r="T1299" t="str">
        <f t="shared" si="100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6">
        <f t="shared" si="101"/>
        <v>63.424242424242422</v>
      </c>
      <c r="N1300" t="b">
        <v>1</v>
      </c>
      <c r="O1300" t="s">
        <v>8271</v>
      </c>
      <c r="P1300" s="8">
        <f t="shared" si="102"/>
        <v>1.0465</v>
      </c>
      <c r="Q1300" s="12">
        <f t="shared" si="103"/>
        <v>42458.680925925932</v>
      </c>
      <c r="R1300" s="12">
        <f>(((I1300/60)/60)/24)+DATE(1970,1,1)</f>
        <v>42488.680925925932</v>
      </c>
      <c r="S1300" t="str">
        <f t="shared" si="104"/>
        <v>theater</v>
      </c>
      <c r="T1300" t="str">
        <f t="shared" si="100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6">
        <f t="shared" si="101"/>
        <v>135.625</v>
      </c>
      <c r="N1301" t="b">
        <v>1</v>
      </c>
      <c r="O1301" t="s">
        <v>8271</v>
      </c>
      <c r="P1301" s="8">
        <f t="shared" si="102"/>
        <v>1.24</v>
      </c>
      <c r="Q1301" s="12">
        <f t="shared" si="103"/>
        <v>42169.814340277779</v>
      </c>
      <c r="R1301" s="12">
        <f>(((I1301/60)/60)/24)+DATE(1970,1,1)</f>
        <v>42199.814340277779</v>
      </c>
      <c r="S1301" t="str">
        <f t="shared" si="104"/>
        <v>theater</v>
      </c>
      <c r="T1301" t="str">
        <f t="shared" si="100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6">
        <f t="shared" si="101"/>
        <v>168.75</v>
      </c>
      <c r="N1302" t="b">
        <v>1</v>
      </c>
      <c r="O1302" t="s">
        <v>8271</v>
      </c>
      <c r="P1302" s="8">
        <f t="shared" si="102"/>
        <v>1.35</v>
      </c>
      <c r="Q1302" s="12">
        <f t="shared" si="103"/>
        <v>42483.675208333334</v>
      </c>
      <c r="R1302" s="12">
        <f>(((I1302/60)/60)/24)+DATE(1970,1,1)</f>
        <v>42522.789583333331</v>
      </c>
      <c r="S1302" t="str">
        <f t="shared" si="104"/>
        <v>theater</v>
      </c>
      <c r="T1302" t="str">
        <f t="shared" si="100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6">
        <f t="shared" si="101"/>
        <v>70.862068965517238</v>
      </c>
      <c r="N1303" t="b">
        <v>1</v>
      </c>
      <c r="O1303" t="s">
        <v>8271</v>
      </c>
      <c r="P1303" s="8">
        <f t="shared" si="102"/>
        <v>1.0275000000000001</v>
      </c>
      <c r="Q1303" s="12">
        <f t="shared" si="103"/>
        <v>42195.749745370369</v>
      </c>
      <c r="R1303" s="12">
        <f>(((I1303/60)/60)/24)+DATE(1970,1,1)</f>
        <v>42206.125</v>
      </c>
      <c r="S1303" t="str">
        <f t="shared" si="104"/>
        <v>theater</v>
      </c>
      <c r="T1303" t="str">
        <f t="shared" si="100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6">
        <f t="shared" si="101"/>
        <v>50</v>
      </c>
      <c r="N1304" t="b">
        <v>1</v>
      </c>
      <c r="O1304" t="s">
        <v>8271</v>
      </c>
      <c r="P1304" s="8">
        <f t="shared" si="102"/>
        <v>1</v>
      </c>
      <c r="Q1304" s="12">
        <f t="shared" si="103"/>
        <v>42675.057997685188</v>
      </c>
      <c r="R1304" s="12">
        <f>(((I1304/60)/60)/24)+DATE(1970,1,1)</f>
        <v>42705.099664351852</v>
      </c>
      <c r="S1304" t="str">
        <f t="shared" si="104"/>
        <v>theater</v>
      </c>
      <c r="T1304" t="str">
        <f t="shared" si="100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6">
        <f t="shared" si="101"/>
        <v>42.214166666666671</v>
      </c>
      <c r="N1305" t="b">
        <v>1</v>
      </c>
      <c r="O1305" t="s">
        <v>8271</v>
      </c>
      <c r="P1305" s="8">
        <f t="shared" si="102"/>
        <v>1.3026085714285716</v>
      </c>
      <c r="Q1305" s="12">
        <f t="shared" si="103"/>
        <v>42566.441203703704</v>
      </c>
      <c r="R1305" s="12">
        <f>(((I1305/60)/60)/24)+DATE(1970,1,1)</f>
        <v>42582.458333333328</v>
      </c>
      <c r="S1305" t="str">
        <f t="shared" si="104"/>
        <v>theater</v>
      </c>
      <c r="T1305" t="str">
        <f t="shared" si="100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6">
        <f t="shared" si="101"/>
        <v>152.41346153846155</v>
      </c>
      <c r="N1306" t="b">
        <v>0</v>
      </c>
      <c r="O1306" t="s">
        <v>8273</v>
      </c>
      <c r="P1306" s="8">
        <f t="shared" si="102"/>
        <v>0.39627499999999999</v>
      </c>
      <c r="Q1306" s="12">
        <f t="shared" si="103"/>
        <v>42747.194502314815</v>
      </c>
      <c r="R1306" s="12">
        <f>(((I1306/60)/60)/24)+DATE(1970,1,1)</f>
        <v>42807.152835648143</v>
      </c>
      <c r="S1306" t="str">
        <f t="shared" si="104"/>
        <v>technology</v>
      </c>
      <c r="T1306" t="str">
        <f t="shared" si="100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6">
        <f t="shared" si="101"/>
        <v>90.616279069767444</v>
      </c>
      <c r="N1307" t="b">
        <v>0</v>
      </c>
      <c r="O1307" t="s">
        <v>8273</v>
      </c>
      <c r="P1307" s="8">
        <f t="shared" si="102"/>
        <v>0.25976666666666665</v>
      </c>
      <c r="Q1307" s="12">
        <f t="shared" si="103"/>
        <v>42543.665601851855</v>
      </c>
      <c r="R1307" s="12">
        <f>(((I1307/60)/60)/24)+DATE(1970,1,1)</f>
        <v>42572.729166666672</v>
      </c>
      <c r="S1307" t="str">
        <f t="shared" si="104"/>
        <v>technology</v>
      </c>
      <c r="T1307" t="str">
        <f t="shared" si="100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6">
        <f t="shared" si="101"/>
        <v>201.60393258426967</v>
      </c>
      <c r="N1308" t="b">
        <v>0</v>
      </c>
      <c r="O1308" t="s">
        <v>8273</v>
      </c>
      <c r="P1308" s="8">
        <f t="shared" si="102"/>
        <v>0.65246363636363636</v>
      </c>
      <c r="Q1308" s="12">
        <f t="shared" si="103"/>
        <v>41947.457569444443</v>
      </c>
      <c r="R1308" s="12">
        <f>(((I1308/60)/60)/24)+DATE(1970,1,1)</f>
        <v>41977.457569444443</v>
      </c>
      <c r="S1308" t="str">
        <f t="shared" si="104"/>
        <v>technology</v>
      </c>
      <c r="T1308" t="str">
        <f t="shared" si="100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6">
        <f t="shared" si="101"/>
        <v>127.93333333333334</v>
      </c>
      <c r="N1309" t="b">
        <v>0</v>
      </c>
      <c r="O1309" t="s">
        <v>8273</v>
      </c>
      <c r="P1309" s="8">
        <f t="shared" si="102"/>
        <v>0.11514000000000001</v>
      </c>
      <c r="Q1309" s="12">
        <f t="shared" si="103"/>
        <v>42387.503229166665</v>
      </c>
      <c r="R1309" s="12">
        <f>(((I1309/60)/60)/24)+DATE(1970,1,1)</f>
        <v>42417.503229166665</v>
      </c>
      <c r="S1309" t="str">
        <f t="shared" si="104"/>
        <v>technology</v>
      </c>
      <c r="T1309" t="str">
        <f t="shared" si="100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6">
        <f t="shared" si="101"/>
        <v>29.894736842105264</v>
      </c>
      <c r="N1310" t="b">
        <v>0</v>
      </c>
      <c r="O1310" t="s">
        <v>8273</v>
      </c>
      <c r="P1310" s="8">
        <f t="shared" si="102"/>
        <v>0.11360000000000001</v>
      </c>
      <c r="Q1310" s="12">
        <f t="shared" si="103"/>
        <v>42611.613564814819</v>
      </c>
      <c r="R1310" s="12">
        <f>(((I1310/60)/60)/24)+DATE(1970,1,1)</f>
        <v>42651.613564814819</v>
      </c>
      <c r="S1310" t="str">
        <f t="shared" si="104"/>
        <v>technology</v>
      </c>
      <c r="T1310" t="str">
        <f t="shared" si="100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6">
        <f t="shared" si="101"/>
        <v>367.97142857142859</v>
      </c>
      <c r="N1311" t="b">
        <v>0</v>
      </c>
      <c r="O1311" t="s">
        <v>8273</v>
      </c>
      <c r="P1311" s="8">
        <f t="shared" si="102"/>
        <v>1.1199130434782609</v>
      </c>
      <c r="Q1311" s="12">
        <f t="shared" si="103"/>
        <v>42257.882731481484</v>
      </c>
      <c r="R1311" s="12">
        <f>(((I1311/60)/60)/24)+DATE(1970,1,1)</f>
        <v>42292.882731481484</v>
      </c>
      <c r="S1311" t="str">
        <f t="shared" si="104"/>
        <v>technology</v>
      </c>
      <c r="T1311" t="str">
        <f t="shared" si="100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6">
        <f t="shared" si="101"/>
        <v>129.16666666666666</v>
      </c>
      <c r="N1312" t="b">
        <v>0</v>
      </c>
      <c r="O1312" t="s">
        <v>8273</v>
      </c>
      <c r="P1312" s="8">
        <f t="shared" si="102"/>
        <v>0.155</v>
      </c>
      <c r="Q1312" s="12">
        <f t="shared" si="103"/>
        <v>42556.667245370365</v>
      </c>
      <c r="R1312" s="12">
        <f>(((I1312/60)/60)/24)+DATE(1970,1,1)</f>
        <v>42601.667245370365</v>
      </c>
      <c r="S1312" t="str">
        <f t="shared" si="104"/>
        <v>technology</v>
      </c>
      <c r="T1312" t="str">
        <f t="shared" si="100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6">
        <f t="shared" si="101"/>
        <v>800.7</v>
      </c>
      <c r="N1313" t="b">
        <v>0</v>
      </c>
      <c r="O1313" t="s">
        <v>8273</v>
      </c>
      <c r="P1313" s="8">
        <f t="shared" si="102"/>
        <v>0.32028000000000001</v>
      </c>
      <c r="Q1313" s="12">
        <f t="shared" si="103"/>
        <v>42669.802303240736</v>
      </c>
      <c r="R1313" s="12">
        <f>(((I1313/60)/60)/24)+DATE(1970,1,1)</f>
        <v>42704.843969907408</v>
      </c>
      <c r="S1313" t="str">
        <f t="shared" si="104"/>
        <v>technology</v>
      </c>
      <c r="T1313" t="str">
        <f t="shared" si="100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6">
        <f t="shared" si="101"/>
        <v>28</v>
      </c>
      <c r="N1314" t="b">
        <v>0</v>
      </c>
      <c r="O1314" t="s">
        <v>8273</v>
      </c>
      <c r="P1314" s="8">
        <f t="shared" si="102"/>
        <v>6.0869565217391303E-3</v>
      </c>
      <c r="Q1314" s="12">
        <f t="shared" si="103"/>
        <v>42082.702800925923</v>
      </c>
      <c r="R1314" s="12">
        <f>(((I1314/60)/60)/24)+DATE(1970,1,1)</f>
        <v>42112.702800925923</v>
      </c>
      <c r="S1314" t="str">
        <f t="shared" si="104"/>
        <v>technology</v>
      </c>
      <c r="T1314" t="str">
        <f t="shared" si="100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6">
        <f t="shared" si="101"/>
        <v>102.01639344262296</v>
      </c>
      <c r="N1315" t="b">
        <v>0</v>
      </c>
      <c r="O1315" t="s">
        <v>8273</v>
      </c>
      <c r="P1315" s="8">
        <f t="shared" si="102"/>
        <v>0.31114999999999998</v>
      </c>
      <c r="Q1315" s="12">
        <f t="shared" si="103"/>
        <v>42402.709652777776</v>
      </c>
      <c r="R1315" s="12">
        <f>(((I1315/60)/60)/24)+DATE(1970,1,1)</f>
        <v>42432.709652777776</v>
      </c>
      <c r="S1315" t="str">
        <f t="shared" si="104"/>
        <v>technology</v>
      </c>
      <c r="T1315" t="str">
        <f t="shared" si="100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6">
        <f t="shared" si="101"/>
        <v>184.36363636363637</v>
      </c>
      <c r="N1316" t="b">
        <v>0</v>
      </c>
      <c r="O1316" t="s">
        <v>8273</v>
      </c>
      <c r="P1316" s="8">
        <f t="shared" si="102"/>
        <v>1.1266666666666666E-2</v>
      </c>
      <c r="Q1316" s="12">
        <f t="shared" si="103"/>
        <v>42604.669675925921</v>
      </c>
      <c r="R1316" s="12">
        <f>(((I1316/60)/60)/24)+DATE(1970,1,1)</f>
        <v>42664.669675925921</v>
      </c>
      <c r="S1316" t="str">
        <f t="shared" si="104"/>
        <v>technology</v>
      </c>
      <c r="T1316" t="str">
        <f t="shared" si="100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6">
        <f t="shared" si="101"/>
        <v>162.91935483870967</v>
      </c>
      <c r="N1317" t="b">
        <v>0</v>
      </c>
      <c r="O1317" t="s">
        <v>8273</v>
      </c>
      <c r="P1317" s="8">
        <f t="shared" si="102"/>
        <v>0.40404000000000001</v>
      </c>
      <c r="Q1317" s="12">
        <f t="shared" si="103"/>
        <v>42278.498240740737</v>
      </c>
      <c r="R1317" s="12">
        <f>(((I1317/60)/60)/24)+DATE(1970,1,1)</f>
        <v>42314.041666666672</v>
      </c>
      <c r="S1317" t="str">
        <f t="shared" si="104"/>
        <v>technology</v>
      </c>
      <c r="T1317" t="str">
        <f t="shared" si="100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6">
        <f t="shared" si="101"/>
        <v>1</v>
      </c>
      <c r="N1318" t="b">
        <v>0</v>
      </c>
      <c r="O1318" t="s">
        <v>8273</v>
      </c>
      <c r="P1318" s="8">
        <f t="shared" si="102"/>
        <v>1.3333333333333333E-5</v>
      </c>
      <c r="Q1318" s="12">
        <f t="shared" si="103"/>
        <v>42393.961909722217</v>
      </c>
      <c r="R1318" s="12">
        <f>(((I1318/60)/60)/24)+DATE(1970,1,1)</f>
        <v>42428.961909722217</v>
      </c>
      <c r="S1318" t="str">
        <f t="shared" si="104"/>
        <v>technology</v>
      </c>
      <c r="T1318" t="str">
        <f t="shared" si="100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6">
        <f t="shared" si="101"/>
        <v>603.52631578947364</v>
      </c>
      <c r="N1319" t="b">
        <v>0</v>
      </c>
      <c r="O1319" t="s">
        <v>8273</v>
      </c>
      <c r="P1319" s="8">
        <f t="shared" si="102"/>
        <v>5.7334999999999997E-2</v>
      </c>
      <c r="Q1319" s="12">
        <f t="shared" si="103"/>
        <v>42520.235486111109</v>
      </c>
      <c r="R1319" s="12">
        <f>(((I1319/60)/60)/24)+DATE(1970,1,1)</f>
        <v>42572.583333333328</v>
      </c>
      <c r="S1319" t="str">
        <f t="shared" si="104"/>
        <v>technology</v>
      </c>
      <c r="T1319" t="str">
        <f t="shared" si="100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6">
        <f t="shared" si="101"/>
        <v>45.407407407407405</v>
      </c>
      <c r="N1320" t="b">
        <v>0</v>
      </c>
      <c r="O1320" t="s">
        <v>8273</v>
      </c>
      <c r="P1320" s="8">
        <f t="shared" si="102"/>
        <v>0.15325</v>
      </c>
      <c r="Q1320" s="12">
        <f t="shared" si="103"/>
        <v>41985.043657407412</v>
      </c>
      <c r="R1320" s="12">
        <f>(((I1320/60)/60)/24)+DATE(1970,1,1)</f>
        <v>42015.043657407412</v>
      </c>
      <c r="S1320" t="str">
        <f t="shared" si="104"/>
        <v>technology</v>
      </c>
      <c r="T1320" t="str">
        <f t="shared" si="100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6">
        <f t="shared" si="101"/>
        <v>97.333333333333329</v>
      </c>
      <c r="N1321" t="b">
        <v>0</v>
      </c>
      <c r="O1321" t="s">
        <v>8273</v>
      </c>
      <c r="P1321" s="8">
        <f t="shared" si="102"/>
        <v>0.15103448275862069</v>
      </c>
      <c r="Q1321" s="12">
        <f t="shared" si="103"/>
        <v>41816.812094907407</v>
      </c>
      <c r="R1321" s="12">
        <f>(((I1321/60)/60)/24)+DATE(1970,1,1)</f>
        <v>41831.666666666664</v>
      </c>
      <c r="S1321" t="str">
        <f t="shared" si="104"/>
        <v>technology</v>
      </c>
      <c r="T1321" t="str">
        <f t="shared" si="100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6">
        <f t="shared" si="101"/>
        <v>167.66666666666666</v>
      </c>
      <c r="N1322" t="b">
        <v>0</v>
      </c>
      <c r="O1322" t="s">
        <v>8273</v>
      </c>
      <c r="P1322" s="8">
        <f t="shared" si="102"/>
        <v>5.0299999999999997E-3</v>
      </c>
      <c r="Q1322" s="12">
        <f t="shared" si="103"/>
        <v>42705.690347222218</v>
      </c>
      <c r="R1322" s="12">
        <f>(((I1322/60)/60)/24)+DATE(1970,1,1)</f>
        <v>42734.958333333328</v>
      </c>
      <c r="S1322" t="str">
        <f t="shared" si="104"/>
        <v>technology</v>
      </c>
      <c r="T1322" t="str">
        <f t="shared" si="100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6">
        <f t="shared" si="101"/>
        <v>859.85714285714289</v>
      </c>
      <c r="N1323" t="b">
        <v>0</v>
      </c>
      <c r="O1323" t="s">
        <v>8273</v>
      </c>
      <c r="P1323" s="8">
        <f t="shared" si="102"/>
        <v>1.3028138528138528E-2</v>
      </c>
      <c r="Q1323" s="12">
        <f t="shared" si="103"/>
        <v>42697.74927083333</v>
      </c>
      <c r="R1323" s="12">
        <f>(((I1323/60)/60)/24)+DATE(1970,1,1)</f>
        <v>42727.74927083333</v>
      </c>
      <c r="S1323" t="str">
        <f t="shared" si="104"/>
        <v>technology</v>
      </c>
      <c r="T1323" t="str">
        <f t="shared" si="100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6">
        <f t="shared" si="101"/>
        <v>26.5</v>
      </c>
      <c r="N1324" t="b">
        <v>0</v>
      </c>
      <c r="O1324" t="s">
        <v>8273</v>
      </c>
      <c r="P1324" s="8">
        <f t="shared" si="102"/>
        <v>3.0285714285714286E-3</v>
      </c>
      <c r="Q1324" s="12">
        <f t="shared" si="103"/>
        <v>42115.656539351854</v>
      </c>
      <c r="R1324" s="12">
        <f>(((I1324/60)/60)/24)+DATE(1970,1,1)</f>
        <v>42145.656539351854</v>
      </c>
      <c r="S1324" t="str">
        <f t="shared" si="104"/>
        <v>technology</v>
      </c>
      <c r="T1324" t="str">
        <f t="shared" si="100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6">
        <f t="shared" si="101"/>
        <v>30.272727272727273</v>
      </c>
      <c r="N1325" t="b">
        <v>0</v>
      </c>
      <c r="O1325" t="s">
        <v>8273</v>
      </c>
      <c r="P1325" s="8">
        <f t="shared" si="102"/>
        <v>8.8800000000000004E-2</v>
      </c>
      <c r="Q1325" s="12">
        <f t="shared" si="103"/>
        <v>42451.698449074072</v>
      </c>
      <c r="R1325" s="12">
        <f>(((I1325/60)/60)/24)+DATE(1970,1,1)</f>
        <v>42486.288194444445</v>
      </c>
      <c r="S1325" t="str">
        <f t="shared" si="104"/>
        <v>technology</v>
      </c>
      <c r="T1325" t="str">
        <f t="shared" si="100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6">
        <f t="shared" si="101"/>
        <v>54.666666666666664</v>
      </c>
      <c r="N1326" t="b">
        <v>0</v>
      </c>
      <c r="O1326" t="s">
        <v>8273</v>
      </c>
      <c r="P1326" s="8">
        <f t="shared" si="102"/>
        <v>9.8400000000000001E-2</v>
      </c>
      <c r="Q1326" s="12">
        <f t="shared" si="103"/>
        <v>42626.633703703701</v>
      </c>
      <c r="R1326" s="12">
        <f>(((I1326/60)/60)/24)+DATE(1970,1,1)</f>
        <v>42656.633703703701</v>
      </c>
      <c r="S1326" t="str">
        <f t="shared" si="104"/>
        <v>technology</v>
      </c>
      <c r="T1326" t="str">
        <f t="shared" si="100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6">
        <f t="shared" si="101"/>
        <v>60.75</v>
      </c>
      <c r="N1327" t="b">
        <v>0</v>
      </c>
      <c r="O1327" t="s">
        <v>8273</v>
      </c>
      <c r="P1327" s="8">
        <f t="shared" si="102"/>
        <v>2.4299999999999999E-2</v>
      </c>
      <c r="Q1327" s="12">
        <f t="shared" si="103"/>
        <v>42704.086053240739</v>
      </c>
      <c r="R1327" s="12">
        <f>(((I1327/60)/60)/24)+DATE(1970,1,1)</f>
        <v>42734.086053240739</v>
      </c>
      <c r="S1327" t="str">
        <f t="shared" si="104"/>
        <v>technology</v>
      </c>
      <c r="T1327" t="str">
        <f t="shared" si="100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6">
        <f t="shared" si="101"/>
        <v>102.72727272727273</v>
      </c>
      <c r="N1328" t="b">
        <v>0</v>
      </c>
      <c r="O1328" t="s">
        <v>8273</v>
      </c>
      <c r="P1328" s="8">
        <f t="shared" si="102"/>
        <v>1.1299999999999999E-2</v>
      </c>
      <c r="Q1328" s="12">
        <f t="shared" si="103"/>
        <v>41974.791990740734</v>
      </c>
      <c r="R1328" s="12">
        <f>(((I1328/60)/60)/24)+DATE(1970,1,1)</f>
        <v>42019.791990740734</v>
      </c>
      <c r="S1328" t="str">
        <f t="shared" si="104"/>
        <v>technology</v>
      </c>
      <c r="T1328" t="str">
        <f t="shared" si="100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6">
        <f t="shared" si="101"/>
        <v>41.585365853658537</v>
      </c>
      <c r="N1329" t="b">
        <v>0</v>
      </c>
      <c r="O1329" t="s">
        <v>8273</v>
      </c>
      <c r="P1329" s="8">
        <f t="shared" si="102"/>
        <v>3.5520833333333335E-2</v>
      </c>
      <c r="Q1329" s="12">
        <f t="shared" si="103"/>
        <v>42123.678645833337</v>
      </c>
      <c r="R1329" s="12">
        <f>(((I1329/60)/60)/24)+DATE(1970,1,1)</f>
        <v>42153.678645833337</v>
      </c>
      <c r="S1329" t="str">
        <f t="shared" si="104"/>
        <v>technology</v>
      </c>
      <c r="T1329" t="str">
        <f t="shared" si="100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6">
        <f t="shared" si="101"/>
        <v>116.53333333333333</v>
      </c>
      <c r="N1330" t="b">
        <v>0</v>
      </c>
      <c r="O1330" t="s">
        <v>8273</v>
      </c>
      <c r="P1330" s="8">
        <f t="shared" si="102"/>
        <v>2.3306666666666667E-2</v>
      </c>
      <c r="Q1330" s="12">
        <f t="shared" si="103"/>
        <v>42612.642754629633</v>
      </c>
      <c r="R1330" s="12">
        <f>(((I1330/60)/60)/24)+DATE(1970,1,1)</f>
        <v>42657.642754629633</v>
      </c>
      <c r="S1330" t="str">
        <f t="shared" si="104"/>
        <v>technology</v>
      </c>
      <c r="T1330" t="str">
        <f t="shared" si="100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6">
        <f t="shared" si="101"/>
        <v>45.333333333333336</v>
      </c>
      <c r="N1331" t="b">
        <v>0</v>
      </c>
      <c r="O1331" t="s">
        <v>8273</v>
      </c>
      <c r="P1331" s="8">
        <f t="shared" si="102"/>
        <v>8.1600000000000006E-3</v>
      </c>
      <c r="Q1331" s="12">
        <f t="shared" si="103"/>
        <v>41935.221585648149</v>
      </c>
      <c r="R1331" s="12">
        <f>(((I1331/60)/60)/24)+DATE(1970,1,1)</f>
        <v>41975.263252314813</v>
      </c>
      <c r="S1331" t="str">
        <f t="shared" si="104"/>
        <v>technology</v>
      </c>
      <c r="T1331" t="str">
        <f t="shared" si="100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6">
        <f t="shared" si="101"/>
        <v>157.46</v>
      </c>
      <c r="N1332" t="b">
        <v>0</v>
      </c>
      <c r="O1332" t="s">
        <v>8273</v>
      </c>
      <c r="P1332" s="8">
        <f t="shared" si="102"/>
        <v>0.22494285714285714</v>
      </c>
      <c r="Q1332" s="12">
        <f t="shared" si="103"/>
        <v>42522.276724537034</v>
      </c>
      <c r="R1332" s="12">
        <f>(((I1332/60)/60)/24)+DATE(1970,1,1)</f>
        <v>42553.166666666672</v>
      </c>
      <c r="S1332" t="str">
        <f t="shared" si="104"/>
        <v>technology</v>
      </c>
      <c r="T1332" t="str">
        <f t="shared" si="100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6">
        <f t="shared" si="101"/>
        <v>100.5</v>
      </c>
      <c r="N1333" t="b">
        <v>0</v>
      </c>
      <c r="O1333" t="s">
        <v>8273</v>
      </c>
      <c r="P1333" s="8">
        <f t="shared" si="102"/>
        <v>1.3668E-2</v>
      </c>
      <c r="Q1333" s="12">
        <f t="shared" si="103"/>
        <v>42569.50409722222</v>
      </c>
      <c r="R1333" s="12">
        <f>(((I1333/60)/60)/24)+DATE(1970,1,1)</f>
        <v>42599.50409722222</v>
      </c>
      <c r="S1333" t="str">
        <f t="shared" si="104"/>
        <v>technology</v>
      </c>
      <c r="T1333" t="str">
        <f t="shared" si="100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6" t="str">
        <f t="shared" si="101"/>
        <v/>
      </c>
      <c r="N1334" t="b">
        <v>0</v>
      </c>
      <c r="O1334" t="s">
        <v>8273</v>
      </c>
      <c r="P1334" s="8">
        <f t="shared" si="102"/>
        <v>0</v>
      </c>
      <c r="Q1334" s="12">
        <f t="shared" si="103"/>
        <v>42732.060277777782</v>
      </c>
      <c r="R1334" s="12">
        <f>(((I1334/60)/60)/24)+DATE(1970,1,1)</f>
        <v>42762.060277777782</v>
      </c>
      <c r="S1334" t="str">
        <f t="shared" si="104"/>
        <v>technology</v>
      </c>
      <c r="T1334" t="str">
        <f t="shared" si="100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6" t="str">
        <f t="shared" si="101"/>
        <v/>
      </c>
      <c r="N1335" t="b">
        <v>0</v>
      </c>
      <c r="O1335" t="s">
        <v>8273</v>
      </c>
      <c r="P1335" s="8">
        <f t="shared" si="102"/>
        <v>0</v>
      </c>
      <c r="Q1335" s="12">
        <f t="shared" si="103"/>
        <v>41806.106770833336</v>
      </c>
      <c r="R1335" s="12">
        <f>(((I1335/60)/60)/24)+DATE(1970,1,1)</f>
        <v>41836.106770833336</v>
      </c>
      <c r="S1335" t="str">
        <f t="shared" si="104"/>
        <v>technology</v>
      </c>
      <c r="T1335" t="str">
        <f t="shared" si="100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6">
        <f t="shared" si="101"/>
        <v>51.822463768115945</v>
      </c>
      <c r="N1336" t="b">
        <v>0</v>
      </c>
      <c r="O1336" t="s">
        <v>8273</v>
      </c>
      <c r="P1336" s="8">
        <f t="shared" si="102"/>
        <v>0.10754135338345865</v>
      </c>
      <c r="Q1336" s="12">
        <f t="shared" si="103"/>
        <v>42410.774155092593</v>
      </c>
      <c r="R1336" s="12">
        <f>(((I1336/60)/60)/24)+DATE(1970,1,1)</f>
        <v>42440.774155092593</v>
      </c>
      <c r="S1336" t="str">
        <f t="shared" si="104"/>
        <v>technology</v>
      </c>
      <c r="T1336" t="str">
        <f t="shared" si="100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6">
        <f t="shared" si="101"/>
        <v>308.75</v>
      </c>
      <c r="N1337" t="b">
        <v>0</v>
      </c>
      <c r="O1337" t="s">
        <v>8273</v>
      </c>
      <c r="P1337" s="8">
        <f t="shared" si="102"/>
        <v>0.1976</v>
      </c>
      <c r="Q1337" s="12">
        <f t="shared" si="103"/>
        <v>42313.936365740738</v>
      </c>
      <c r="R1337" s="12">
        <f>(((I1337/60)/60)/24)+DATE(1970,1,1)</f>
        <v>42343.936365740738</v>
      </c>
      <c r="S1337" t="str">
        <f t="shared" si="104"/>
        <v>technology</v>
      </c>
      <c r="T1337" t="str">
        <f t="shared" si="100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6">
        <f t="shared" si="101"/>
        <v>379.22767857142856</v>
      </c>
      <c r="N1338" t="b">
        <v>0</v>
      </c>
      <c r="O1338" t="s">
        <v>8273</v>
      </c>
      <c r="P1338" s="8">
        <f t="shared" si="102"/>
        <v>0.84946999999999995</v>
      </c>
      <c r="Q1338" s="12">
        <f t="shared" si="103"/>
        <v>41955.863750000004</v>
      </c>
      <c r="R1338" s="12">
        <f>(((I1338/60)/60)/24)+DATE(1970,1,1)</f>
        <v>41990.863750000004</v>
      </c>
      <c r="S1338" t="str">
        <f t="shared" si="104"/>
        <v>technology</v>
      </c>
      <c r="T1338" t="str">
        <f t="shared" si="100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6">
        <f t="shared" si="101"/>
        <v>176.36428571428573</v>
      </c>
      <c r="N1339" t="b">
        <v>0</v>
      </c>
      <c r="O1339" t="s">
        <v>8273</v>
      </c>
      <c r="P1339" s="8">
        <f t="shared" si="102"/>
        <v>0.49381999999999998</v>
      </c>
      <c r="Q1339" s="12">
        <f t="shared" si="103"/>
        <v>42767.577303240745</v>
      </c>
      <c r="R1339" s="12">
        <f>(((I1339/60)/60)/24)+DATE(1970,1,1)</f>
        <v>42797.577303240745</v>
      </c>
      <c r="S1339" t="str">
        <f t="shared" si="104"/>
        <v>technology</v>
      </c>
      <c r="T1339" t="str">
        <f t="shared" si="100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6">
        <f t="shared" si="101"/>
        <v>66.066666666666663</v>
      </c>
      <c r="N1340" t="b">
        <v>0</v>
      </c>
      <c r="O1340" t="s">
        <v>8273</v>
      </c>
      <c r="P1340" s="8">
        <f t="shared" si="102"/>
        <v>3.3033333333333331E-2</v>
      </c>
      <c r="Q1340" s="12">
        <f t="shared" si="103"/>
        <v>42188.803622685184</v>
      </c>
      <c r="R1340" s="12">
        <f>(((I1340/60)/60)/24)+DATE(1970,1,1)</f>
        <v>42218.803622685184</v>
      </c>
      <c r="S1340" t="str">
        <f t="shared" si="104"/>
        <v>technology</v>
      </c>
      <c r="T1340" t="str">
        <f t="shared" si="100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6">
        <f t="shared" si="101"/>
        <v>89.648648648648646</v>
      </c>
      <c r="N1341" t="b">
        <v>0</v>
      </c>
      <c r="O1341" t="s">
        <v>8273</v>
      </c>
      <c r="P1341" s="8">
        <f t="shared" si="102"/>
        <v>6.6339999999999996E-2</v>
      </c>
      <c r="Q1341" s="12">
        <f t="shared" si="103"/>
        <v>41936.647164351853</v>
      </c>
      <c r="R1341" s="12">
        <f>(((I1341/60)/60)/24)+DATE(1970,1,1)</f>
        <v>41981.688831018517</v>
      </c>
      <c r="S1341" t="str">
        <f t="shared" si="104"/>
        <v>technology</v>
      </c>
      <c r="T1341" t="str">
        <f t="shared" si="100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6" t="str">
        <f t="shared" si="101"/>
        <v/>
      </c>
      <c r="N1342" t="b">
        <v>0</v>
      </c>
      <c r="O1342" t="s">
        <v>8273</v>
      </c>
      <c r="P1342" s="8">
        <f t="shared" si="102"/>
        <v>0</v>
      </c>
      <c r="Q1342" s="12">
        <f t="shared" si="103"/>
        <v>41836.595520833333</v>
      </c>
      <c r="R1342" s="12">
        <f>(((I1342/60)/60)/24)+DATE(1970,1,1)</f>
        <v>41866.595520833333</v>
      </c>
      <c r="S1342" t="str">
        <f t="shared" si="104"/>
        <v>technology</v>
      </c>
      <c r="T1342" t="str">
        <f t="shared" si="100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6">
        <f t="shared" si="101"/>
        <v>382.39130434782606</v>
      </c>
      <c r="N1343" t="b">
        <v>0</v>
      </c>
      <c r="O1343" t="s">
        <v>8273</v>
      </c>
      <c r="P1343" s="8">
        <f t="shared" si="102"/>
        <v>0.7036</v>
      </c>
      <c r="Q1343" s="12">
        <f t="shared" si="103"/>
        <v>42612.624039351853</v>
      </c>
      <c r="R1343" s="12">
        <f>(((I1343/60)/60)/24)+DATE(1970,1,1)</f>
        <v>42644.624039351853</v>
      </c>
      <c r="S1343" t="str">
        <f t="shared" si="104"/>
        <v>technology</v>
      </c>
      <c r="T1343" t="str">
        <f t="shared" si="100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6">
        <f t="shared" si="101"/>
        <v>100</v>
      </c>
      <c r="N1344" t="b">
        <v>0</v>
      </c>
      <c r="O1344" t="s">
        <v>8273</v>
      </c>
      <c r="P1344" s="8">
        <f t="shared" si="102"/>
        <v>2E-3</v>
      </c>
      <c r="Q1344" s="12">
        <f t="shared" si="103"/>
        <v>42172.816423611104</v>
      </c>
      <c r="R1344" s="12">
        <f>(((I1344/60)/60)/24)+DATE(1970,1,1)</f>
        <v>42202.816423611104</v>
      </c>
      <c r="S1344" t="str">
        <f t="shared" si="104"/>
        <v>technology</v>
      </c>
      <c r="T1344" t="str">
        <f t="shared" si="100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6">
        <f t="shared" si="101"/>
        <v>158.35603715170279</v>
      </c>
      <c r="N1345" t="b">
        <v>0</v>
      </c>
      <c r="O1345" t="s">
        <v>8273</v>
      </c>
      <c r="P1345" s="8">
        <f t="shared" si="102"/>
        <v>1.02298</v>
      </c>
      <c r="Q1345" s="12">
        <f t="shared" si="103"/>
        <v>42542.526423611111</v>
      </c>
      <c r="R1345" s="12">
        <f>(((I1345/60)/60)/24)+DATE(1970,1,1)</f>
        <v>42601.165972222225</v>
      </c>
      <c r="S1345" t="str">
        <f t="shared" si="104"/>
        <v>technology</v>
      </c>
      <c r="T1345" t="str">
        <f t="shared" si="100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6">
        <f t="shared" si="101"/>
        <v>40.762589928057551</v>
      </c>
      <c r="N1346" t="b">
        <v>1</v>
      </c>
      <c r="O1346" t="s">
        <v>8274</v>
      </c>
      <c r="P1346" s="8">
        <f t="shared" si="102"/>
        <v>3.7773333333333334</v>
      </c>
      <c r="Q1346" s="12">
        <f t="shared" si="103"/>
        <v>42522.789803240739</v>
      </c>
      <c r="R1346" s="12">
        <f>(((I1346/60)/60)/24)+DATE(1970,1,1)</f>
        <v>42551.789803240739</v>
      </c>
      <c r="S1346" t="str">
        <f t="shared" si="104"/>
        <v>publishing</v>
      </c>
      <c r="T1346" t="str">
        <f t="shared" ref="T1346:T1409" si="105">RIGHT(O1346,LEN(O1346)-FIND("/",O1346,1))</f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6">
        <f t="shared" ref="M1347:M1410" si="106">IFERROR(E1347/L1347,"")</f>
        <v>53.571428571428569</v>
      </c>
      <c r="N1347" t="b">
        <v>1</v>
      </c>
      <c r="O1347" t="s">
        <v>8274</v>
      </c>
      <c r="P1347" s="8">
        <f t="shared" ref="P1347:P1410" si="107">E1347/D1347</f>
        <v>1.25</v>
      </c>
      <c r="Q1347" s="12">
        <f t="shared" ref="Q1347:Q1410" si="108">(((J1347/60)/60)/24)+DATE(1970,1,1)</f>
        <v>41799.814340277779</v>
      </c>
      <c r="R1347" s="12">
        <f>(((I1347/60)/60)/24)+DATE(1970,1,1)</f>
        <v>41834.814340277779</v>
      </c>
      <c r="S1347" t="str">
        <f t="shared" ref="S1347:S1410" si="109">LEFT(O1347,FIND("/",O1347,1)-1)</f>
        <v>publishing</v>
      </c>
      <c r="T1347" t="str">
        <f t="shared" si="105"/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6">
        <f t="shared" si="106"/>
        <v>48.449664429530202</v>
      </c>
      <c r="N1348" t="b">
        <v>1</v>
      </c>
      <c r="O1348" t="s">
        <v>8274</v>
      </c>
      <c r="P1348" s="8">
        <f t="shared" si="107"/>
        <v>1.473265306122449</v>
      </c>
      <c r="Q1348" s="12">
        <f t="shared" si="108"/>
        <v>41422.075821759259</v>
      </c>
      <c r="R1348" s="12">
        <f>(((I1348/60)/60)/24)+DATE(1970,1,1)</f>
        <v>41452.075821759259</v>
      </c>
      <c r="S1348" t="str">
        <f t="shared" si="109"/>
        <v>publishing</v>
      </c>
      <c r="T1348" t="str">
        <f t="shared" si="105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6">
        <f t="shared" si="106"/>
        <v>82.41935483870968</v>
      </c>
      <c r="N1349" t="b">
        <v>1</v>
      </c>
      <c r="O1349" t="s">
        <v>8274</v>
      </c>
      <c r="P1349" s="8">
        <f t="shared" si="107"/>
        <v>1.022</v>
      </c>
      <c r="Q1349" s="12">
        <f t="shared" si="108"/>
        <v>42040.638020833328</v>
      </c>
      <c r="R1349" s="12">
        <f>(((I1349/60)/60)/24)+DATE(1970,1,1)</f>
        <v>42070.638020833328</v>
      </c>
      <c r="S1349" t="str">
        <f t="shared" si="109"/>
        <v>publishing</v>
      </c>
      <c r="T1349" t="str">
        <f t="shared" si="105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6">
        <f t="shared" si="106"/>
        <v>230.19230769230768</v>
      </c>
      <c r="N1350" t="b">
        <v>1</v>
      </c>
      <c r="O1350" t="s">
        <v>8274</v>
      </c>
      <c r="P1350" s="8">
        <f t="shared" si="107"/>
        <v>1.018723404255319</v>
      </c>
      <c r="Q1350" s="12">
        <f t="shared" si="108"/>
        <v>41963.506168981476</v>
      </c>
      <c r="R1350" s="12">
        <f>(((I1350/60)/60)/24)+DATE(1970,1,1)</f>
        <v>41991.506168981476</v>
      </c>
      <c r="S1350" t="str">
        <f t="shared" si="109"/>
        <v>publishing</v>
      </c>
      <c r="T1350" t="str">
        <f t="shared" si="105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6">
        <f t="shared" si="106"/>
        <v>59.360465116279073</v>
      </c>
      <c r="N1351" t="b">
        <v>1</v>
      </c>
      <c r="O1351" t="s">
        <v>8274</v>
      </c>
      <c r="P1351" s="8">
        <f t="shared" si="107"/>
        <v>2.0419999999999998</v>
      </c>
      <c r="Q1351" s="12">
        <f t="shared" si="108"/>
        <v>42317.33258101852</v>
      </c>
      <c r="R1351" s="12">
        <f>(((I1351/60)/60)/24)+DATE(1970,1,1)</f>
        <v>42354.290972222225</v>
      </c>
      <c r="S1351" t="str">
        <f t="shared" si="109"/>
        <v>publishing</v>
      </c>
      <c r="T1351" t="str">
        <f t="shared" si="105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6">
        <f t="shared" si="106"/>
        <v>66.698717948717942</v>
      </c>
      <c r="N1352" t="b">
        <v>1</v>
      </c>
      <c r="O1352" t="s">
        <v>8274</v>
      </c>
      <c r="P1352" s="8">
        <f t="shared" si="107"/>
        <v>1.0405</v>
      </c>
      <c r="Q1352" s="12">
        <f t="shared" si="108"/>
        <v>42334.013124999998</v>
      </c>
      <c r="R1352" s="12">
        <f>(((I1352/60)/60)/24)+DATE(1970,1,1)</f>
        <v>42364.013124999998</v>
      </c>
      <c r="S1352" t="str">
        <f t="shared" si="109"/>
        <v>publishing</v>
      </c>
      <c r="T1352" t="str">
        <f t="shared" si="105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6">
        <f t="shared" si="106"/>
        <v>168.77500000000001</v>
      </c>
      <c r="N1353" t="b">
        <v>1</v>
      </c>
      <c r="O1353" t="s">
        <v>8274</v>
      </c>
      <c r="P1353" s="8">
        <f t="shared" si="107"/>
        <v>1.0126500000000001</v>
      </c>
      <c r="Q1353" s="12">
        <f t="shared" si="108"/>
        <v>42382.74009259259</v>
      </c>
      <c r="R1353" s="12">
        <f>(((I1353/60)/60)/24)+DATE(1970,1,1)</f>
        <v>42412.74009259259</v>
      </c>
      <c r="S1353" t="str">
        <f t="shared" si="109"/>
        <v>publishing</v>
      </c>
      <c r="T1353" t="str">
        <f t="shared" si="105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6">
        <f t="shared" si="106"/>
        <v>59.973568281938327</v>
      </c>
      <c r="N1354" t="b">
        <v>1</v>
      </c>
      <c r="O1354" t="s">
        <v>8274</v>
      </c>
      <c r="P1354" s="8">
        <f t="shared" si="107"/>
        <v>1.3613999999999999</v>
      </c>
      <c r="Q1354" s="12">
        <f t="shared" si="108"/>
        <v>42200.578310185185</v>
      </c>
      <c r="R1354" s="12">
        <f>(((I1354/60)/60)/24)+DATE(1970,1,1)</f>
        <v>42252.165972222225</v>
      </c>
      <c r="S1354" t="str">
        <f t="shared" si="109"/>
        <v>publishing</v>
      </c>
      <c r="T1354" t="str">
        <f t="shared" si="105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6">
        <f t="shared" si="106"/>
        <v>31.80952380952381</v>
      </c>
      <c r="N1355" t="b">
        <v>1</v>
      </c>
      <c r="O1355" t="s">
        <v>8274</v>
      </c>
      <c r="P1355" s="8">
        <f t="shared" si="107"/>
        <v>1.3360000000000001</v>
      </c>
      <c r="Q1355" s="12">
        <f t="shared" si="108"/>
        <v>41309.11791666667</v>
      </c>
      <c r="R1355" s="12">
        <f>(((I1355/60)/60)/24)+DATE(1970,1,1)</f>
        <v>41344</v>
      </c>
      <c r="S1355" t="str">
        <f t="shared" si="109"/>
        <v>publishing</v>
      </c>
      <c r="T1355" t="str">
        <f t="shared" si="105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6">
        <f t="shared" si="106"/>
        <v>24.421875</v>
      </c>
      <c r="N1356" t="b">
        <v>1</v>
      </c>
      <c r="O1356" t="s">
        <v>8274</v>
      </c>
      <c r="P1356" s="8">
        <f t="shared" si="107"/>
        <v>1.3025</v>
      </c>
      <c r="Q1356" s="12">
        <f t="shared" si="108"/>
        <v>42502.807627314818</v>
      </c>
      <c r="R1356" s="12">
        <f>(((I1356/60)/60)/24)+DATE(1970,1,1)</f>
        <v>42532.807627314818</v>
      </c>
      <c r="S1356" t="str">
        <f t="shared" si="109"/>
        <v>publishing</v>
      </c>
      <c r="T1356" t="str">
        <f t="shared" si="105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6">
        <f t="shared" si="106"/>
        <v>25.347107438016529</v>
      </c>
      <c r="N1357" t="b">
        <v>1</v>
      </c>
      <c r="O1357" t="s">
        <v>8274</v>
      </c>
      <c r="P1357" s="8">
        <f t="shared" si="107"/>
        <v>1.2267999999999999</v>
      </c>
      <c r="Q1357" s="12">
        <f t="shared" si="108"/>
        <v>41213.254687499997</v>
      </c>
      <c r="R1357" s="12">
        <f>(((I1357/60)/60)/24)+DATE(1970,1,1)</f>
        <v>41243.416666666664</v>
      </c>
      <c r="S1357" t="str">
        <f t="shared" si="109"/>
        <v>publishing</v>
      </c>
      <c r="T1357" t="str">
        <f t="shared" si="105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6">
        <f t="shared" si="106"/>
        <v>71.443218390804603</v>
      </c>
      <c r="N1358" t="b">
        <v>1</v>
      </c>
      <c r="O1358" t="s">
        <v>8274</v>
      </c>
      <c r="P1358" s="8">
        <f t="shared" si="107"/>
        <v>1.8281058823529412</v>
      </c>
      <c r="Q1358" s="12">
        <f t="shared" si="108"/>
        <v>41430.038888888892</v>
      </c>
      <c r="R1358" s="12">
        <f>(((I1358/60)/60)/24)+DATE(1970,1,1)</f>
        <v>41460.038888888892</v>
      </c>
      <c r="S1358" t="str">
        <f t="shared" si="109"/>
        <v>publishing</v>
      </c>
      <c r="T1358" t="str">
        <f t="shared" si="105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6">
        <f t="shared" si="106"/>
        <v>38.553846153846152</v>
      </c>
      <c r="N1359" t="b">
        <v>1</v>
      </c>
      <c r="O1359" t="s">
        <v>8274</v>
      </c>
      <c r="P1359" s="8">
        <f t="shared" si="107"/>
        <v>1.2529999999999999</v>
      </c>
      <c r="Q1359" s="12">
        <f t="shared" si="108"/>
        <v>41304.962233796294</v>
      </c>
      <c r="R1359" s="12">
        <f>(((I1359/60)/60)/24)+DATE(1970,1,1)</f>
        <v>41334.249305555553</v>
      </c>
      <c r="S1359" t="str">
        <f t="shared" si="109"/>
        <v>publishing</v>
      </c>
      <c r="T1359" t="str">
        <f t="shared" si="105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6">
        <f t="shared" si="106"/>
        <v>68.367346938775512</v>
      </c>
      <c r="N1360" t="b">
        <v>1</v>
      </c>
      <c r="O1360" t="s">
        <v>8274</v>
      </c>
      <c r="P1360" s="8">
        <f t="shared" si="107"/>
        <v>1.1166666666666667</v>
      </c>
      <c r="Q1360" s="12">
        <f t="shared" si="108"/>
        <v>40689.570868055554</v>
      </c>
      <c r="R1360" s="12">
        <f>(((I1360/60)/60)/24)+DATE(1970,1,1)</f>
        <v>40719.570868055554</v>
      </c>
      <c r="S1360" t="str">
        <f t="shared" si="109"/>
        <v>publishing</v>
      </c>
      <c r="T1360" t="str">
        <f t="shared" si="105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6">
        <f t="shared" si="106"/>
        <v>40.210526315789473</v>
      </c>
      <c r="N1361" t="b">
        <v>1</v>
      </c>
      <c r="O1361" t="s">
        <v>8274</v>
      </c>
      <c r="P1361" s="8">
        <f t="shared" si="107"/>
        <v>1.1575757575757575</v>
      </c>
      <c r="Q1361" s="12">
        <f t="shared" si="108"/>
        <v>40668.814699074072</v>
      </c>
      <c r="R1361" s="12">
        <f>(((I1361/60)/60)/24)+DATE(1970,1,1)</f>
        <v>40730.814699074072</v>
      </c>
      <c r="S1361" t="str">
        <f t="shared" si="109"/>
        <v>publishing</v>
      </c>
      <c r="T1361" t="str">
        <f t="shared" si="105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6">
        <f t="shared" si="106"/>
        <v>32.074074074074076</v>
      </c>
      <c r="N1362" t="b">
        <v>1</v>
      </c>
      <c r="O1362" t="s">
        <v>8274</v>
      </c>
      <c r="P1362" s="8">
        <f t="shared" si="107"/>
        <v>1.732</v>
      </c>
      <c r="Q1362" s="12">
        <f t="shared" si="108"/>
        <v>41095.900694444441</v>
      </c>
      <c r="R1362" s="12">
        <f>(((I1362/60)/60)/24)+DATE(1970,1,1)</f>
        <v>41123.900694444441</v>
      </c>
      <c r="S1362" t="str">
        <f t="shared" si="109"/>
        <v>publishing</v>
      </c>
      <c r="T1362" t="str">
        <f t="shared" si="105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6">
        <f t="shared" si="106"/>
        <v>28.632575757575758</v>
      </c>
      <c r="N1363" t="b">
        <v>1</v>
      </c>
      <c r="O1363" t="s">
        <v>8274</v>
      </c>
      <c r="P1363" s="8">
        <f t="shared" si="107"/>
        <v>1.2598333333333334</v>
      </c>
      <c r="Q1363" s="12">
        <f t="shared" si="108"/>
        <v>41781.717268518521</v>
      </c>
      <c r="R1363" s="12">
        <f>(((I1363/60)/60)/24)+DATE(1970,1,1)</f>
        <v>41811.717268518521</v>
      </c>
      <c r="S1363" t="str">
        <f t="shared" si="109"/>
        <v>publishing</v>
      </c>
      <c r="T1363" t="str">
        <f t="shared" si="105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6">
        <f t="shared" si="106"/>
        <v>43.64</v>
      </c>
      <c r="N1364" t="b">
        <v>1</v>
      </c>
      <c r="O1364" t="s">
        <v>8274</v>
      </c>
      <c r="P1364" s="8">
        <f t="shared" si="107"/>
        <v>1.091</v>
      </c>
      <c r="Q1364" s="12">
        <f t="shared" si="108"/>
        <v>41464.934386574074</v>
      </c>
      <c r="R1364" s="12">
        <f>(((I1364/60)/60)/24)+DATE(1970,1,1)</f>
        <v>41524.934386574074</v>
      </c>
      <c r="S1364" t="str">
        <f t="shared" si="109"/>
        <v>publishing</v>
      </c>
      <c r="T1364" t="str">
        <f t="shared" si="105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6">
        <f t="shared" si="106"/>
        <v>40</v>
      </c>
      <c r="N1365" t="b">
        <v>1</v>
      </c>
      <c r="O1365" t="s">
        <v>8274</v>
      </c>
      <c r="P1365" s="8">
        <f t="shared" si="107"/>
        <v>1</v>
      </c>
      <c r="Q1365" s="12">
        <f t="shared" si="108"/>
        <v>42396.8440625</v>
      </c>
      <c r="R1365" s="12">
        <f>(((I1365/60)/60)/24)+DATE(1970,1,1)</f>
        <v>42415.332638888889</v>
      </c>
      <c r="S1365" t="str">
        <f t="shared" si="109"/>
        <v>publishing</v>
      </c>
      <c r="T1365" t="str">
        <f t="shared" si="105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6">
        <f t="shared" si="106"/>
        <v>346.04166666666669</v>
      </c>
      <c r="N1366" t="b">
        <v>1</v>
      </c>
      <c r="O1366" t="s">
        <v>8276</v>
      </c>
      <c r="P1366" s="8">
        <f t="shared" si="107"/>
        <v>1.1864285714285714</v>
      </c>
      <c r="Q1366" s="12">
        <f t="shared" si="108"/>
        <v>41951.695671296293</v>
      </c>
      <c r="R1366" s="12">
        <f>(((I1366/60)/60)/24)+DATE(1970,1,1)</f>
        <v>42011.6956712963</v>
      </c>
      <c r="S1366" t="str">
        <f t="shared" si="109"/>
        <v>music</v>
      </c>
      <c r="T1366" t="str">
        <f t="shared" si="105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6">
        <f t="shared" si="106"/>
        <v>81.739130434782609</v>
      </c>
      <c r="N1367" t="b">
        <v>1</v>
      </c>
      <c r="O1367" t="s">
        <v>8276</v>
      </c>
      <c r="P1367" s="8">
        <f t="shared" si="107"/>
        <v>1.0026666666666666</v>
      </c>
      <c r="Q1367" s="12">
        <f t="shared" si="108"/>
        <v>42049.733240740738</v>
      </c>
      <c r="R1367" s="12">
        <f>(((I1367/60)/60)/24)+DATE(1970,1,1)</f>
        <v>42079.691574074073</v>
      </c>
      <c r="S1367" t="str">
        <f t="shared" si="109"/>
        <v>music</v>
      </c>
      <c r="T1367" t="str">
        <f t="shared" si="105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6">
        <f t="shared" si="106"/>
        <v>64.535306122448986</v>
      </c>
      <c r="N1368" t="b">
        <v>1</v>
      </c>
      <c r="O1368" t="s">
        <v>8276</v>
      </c>
      <c r="P1368" s="8">
        <f t="shared" si="107"/>
        <v>1.2648920000000001</v>
      </c>
      <c r="Q1368" s="12">
        <f t="shared" si="108"/>
        <v>41924.996099537035</v>
      </c>
      <c r="R1368" s="12">
        <f>(((I1368/60)/60)/24)+DATE(1970,1,1)</f>
        <v>41970.037766203706</v>
      </c>
      <c r="S1368" t="str">
        <f t="shared" si="109"/>
        <v>music</v>
      </c>
      <c r="T1368" t="str">
        <f t="shared" si="105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6">
        <f t="shared" si="106"/>
        <v>63.477777777777774</v>
      </c>
      <c r="N1369" t="b">
        <v>1</v>
      </c>
      <c r="O1369" t="s">
        <v>8276</v>
      </c>
      <c r="P1369" s="8">
        <f t="shared" si="107"/>
        <v>1.1426000000000001</v>
      </c>
      <c r="Q1369" s="12">
        <f t="shared" si="108"/>
        <v>42292.002893518518</v>
      </c>
      <c r="R1369" s="12">
        <f>(((I1369/60)/60)/24)+DATE(1970,1,1)</f>
        <v>42322.044560185182</v>
      </c>
      <c r="S1369" t="str">
        <f t="shared" si="109"/>
        <v>music</v>
      </c>
      <c r="T1369" t="str">
        <f t="shared" si="105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6">
        <f t="shared" si="106"/>
        <v>63.620689655172413</v>
      </c>
      <c r="N1370" t="b">
        <v>1</v>
      </c>
      <c r="O1370" t="s">
        <v>8276</v>
      </c>
      <c r="P1370" s="8">
        <f t="shared" si="107"/>
        <v>1.107</v>
      </c>
      <c r="Q1370" s="12">
        <f t="shared" si="108"/>
        <v>42146.190902777773</v>
      </c>
      <c r="R1370" s="12">
        <f>(((I1370/60)/60)/24)+DATE(1970,1,1)</f>
        <v>42170.190902777773</v>
      </c>
      <c r="S1370" t="str">
        <f t="shared" si="109"/>
        <v>music</v>
      </c>
      <c r="T1370" t="str">
        <f t="shared" si="105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6">
        <f t="shared" si="106"/>
        <v>83.967068965517228</v>
      </c>
      <c r="N1371" t="b">
        <v>1</v>
      </c>
      <c r="O1371" t="s">
        <v>8276</v>
      </c>
      <c r="P1371" s="8">
        <f t="shared" si="107"/>
        <v>1.0534805315203954</v>
      </c>
      <c r="Q1371" s="12">
        <f t="shared" si="108"/>
        <v>41710.594282407408</v>
      </c>
      <c r="R1371" s="12">
        <f>(((I1371/60)/60)/24)+DATE(1970,1,1)</f>
        <v>41740.594282407408</v>
      </c>
      <c r="S1371" t="str">
        <f t="shared" si="109"/>
        <v>music</v>
      </c>
      <c r="T1371" t="str">
        <f t="shared" si="105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6">
        <f t="shared" si="106"/>
        <v>77.75</v>
      </c>
      <c r="N1372" t="b">
        <v>1</v>
      </c>
      <c r="O1372" t="s">
        <v>8276</v>
      </c>
      <c r="P1372" s="8">
        <f t="shared" si="107"/>
        <v>1.0366666666666666</v>
      </c>
      <c r="Q1372" s="12">
        <f t="shared" si="108"/>
        <v>41548.00335648148</v>
      </c>
      <c r="R1372" s="12">
        <f>(((I1372/60)/60)/24)+DATE(1970,1,1)</f>
        <v>41563.00335648148</v>
      </c>
      <c r="S1372" t="str">
        <f t="shared" si="109"/>
        <v>music</v>
      </c>
      <c r="T1372" t="str">
        <f t="shared" si="105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6">
        <f t="shared" si="106"/>
        <v>107.07142857142857</v>
      </c>
      <c r="N1373" t="b">
        <v>1</v>
      </c>
      <c r="O1373" t="s">
        <v>8276</v>
      </c>
      <c r="P1373" s="8">
        <f t="shared" si="107"/>
        <v>1.0708672667523933</v>
      </c>
      <c r="Q1373" s="12">
        <f t="shared" si="108"/>
        <v>42101.758587962962</v>
      </c>
      <c r="R1373" s="12">
        <f>(((I1373/60)/60)/24)+DATE(1970,1,1)</f>
        <v>42131.758587962962</v>
      </c>
      <c r="S1373" t="str">
        <f t="shared" si="109"/>
        <v>music</v>
      </c>
      <c r="T1373" t="str">
        <f t="shared" si="105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6">
        <f t="shared" si="106"/>
        <v>38.75</v>
      </c>
      <c r="N1374" t="b">
        <v>1</v>
      </c>
      <c r="O1374" t="s">
        <v>8276</v>
      </c>
      <c r="P1374" s="8">
        <f t="shared" si="107"/>
        <v>1.24</v>
      </c>
      <c r="Q1374" s="12">
        <f t="shared" si="108"/>
        <v>41072.739953703705</v>
      </c>
      <c r="R1374" s="12">
        <f>(((I1374/60)/60)/24)+DATE(1970,1,1)</f>
        <v>41102.739953703705</v>
      </c>
      <c r="S1374" t="str">
        <f t="shared" si="109"/>
        <v>music</v>
      </c>
      <c r="T1374" t="str">
        <f t="shared" si="105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6">
        <f t="shared" si="106"/>
        <v>201.94230769230768</v>
      </c>
      <c r="N1375" t="b">
        <v>1</v>
      </c>
      <c r="O1375" t="s">
        <v>8276</v>
      </c>
      <c r="P1375" s="8">
        <f t="shared" si="107"/>
        <v>1.0501</v>
      </c>
      <c r="Q1375" s="12">
        <f t="shared" si="108"/>
        <v>42704.95177083333</v>
      </c>
      <c r="R1375" s="12">
        <f>(((I1375/60)/60)/24)+DATE(1970,1,1)</f>
        <v>42734.95177083333</v>
      </c>
      <c r="S1375" t="str">
        <f t="shared" si="109"/>
        <v>music</v>
      </c>
      <c r="T1375" t="str">
        <f t="shared" si="105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6">
        <f t="shared" si="106"/>
        <v>43.060606060606062</v>
      </c>
      <c r="N1376" t="b">
        <v>1</v>
      </c>
      <c r="O1376" t="s">
        <v>8276</v>
      </c>
      <c r="P1376" s="8">
        <f t="shared" si="107"/>
        <v>1.8946666666666667</v>
      </c>
      <c r="Q1376" s="12">
        <f t="shared" si="108"/>
        <v>42424.161898148144</v>
      </c>
      <c r="R1376" s="12">
        <f>(((I1376/60)/60)/24)+DATE(1970,1,1)</f>
        <v>42454.12023148148</v>
      </c>
      <c r="S1376" t="str">
        <f t="shared" si="109"/>
        <v>music</v>
      </c>
      <c r="T1376" t="str">
        <f t="shared" si="105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6">
        <f t="shared" si="106"/>
        <v>62.871559633027523</v>
      </c>
      <c r="N1377" t="b">
        <v>1</v>
      </c>
      <c r="O1377" t="s">
        <v>8276</v>
      </c>
      <c r="P1377" s="8">
        <f t="shared" si="107"/>
        <v>1.7132499999999999</v>
      </c>
      <c r="Q1377" s="12">
        <f t="shared" si="108"/>
        <v>42720.066192129627</v>
      </c>
      <c r="R1377" s="12">
        <f>(((I1377/60)/60)/24)+DATE(1970,1,1)</f>
        <v>42750.066192129627</v>
      </c>
      <c r="S1377" t="str">
        <f t="shared" si="109"/>
        <v>music</v>
      </c>
      <c r="T1377" t="str">
        <f t="shared" si="105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6">
        <f t="shared" si="106"/>
        <v>55.607142857142854</v>
      </c>
      <c r="N1378" t="b">
        <v>1</v>
      </c>
      <c r="O1378" t="s">
        <v>8276</v>
      </c>
      <c r="P1378" s="8">
        <f t="shared" si="107"/>
        <v>2.5248648648648651</v>
      </c>
      <c r="Q1378" s="12">
        <f t="shared" si="108"/>
        <v>42677.669050925921</v>
      </c>
      <c r="R1378" s="12">
        <f>(((I1378/60)/60)/24)+DATE(1970,1,1)</f>
        <v>42707.710717592592</v>
      </c>
      <c r="S1378" t="str">
        <f t="shared" si="109"/>
        <v>music</v>
      </c>
      <c r="T1378" t="str">
        <f t="shared" si="105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6">
        <f t="shared" si="106"/>
        <v>48.70967741935484</v>
      </c>
      <c r="N1379" t="b">
        <v>1</v>
      </c>
      <c r="O1379" t="s">
        <v>8276</v>
      </c>
      <c r="P1379" s="8">
        <f t="shared" si="107"/>
        <v>1.1615384615384616</v>
      </c>
      <c r="Q1379" s="12">
        <f t="shared" si="108"/>
        <v>42747.219560185185</v>
      </c>
      <c r="R1379" s="12">
        <f>(((I1379/60)/60)/24)+DATE(1970,1,1)</f>
        <v>42769.174305555556</v>
      </c>
      <c r="S1379" t="str">
        <f t="shared" si="109"/>
        <v>music</v>
      </c>
      <c r="T1379" t="str">
        <f t="shared" si="105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6">
        <f t="shared" si="106"/>
        <v>30.578947368421051</v>
      </c>
      <c r="N1380" t="b">
        <v>1</v>
      </c>
      <c r="O1380" t="s">
        <v>8276</v>
      </c>
      <c r="P1380" s="8">
        <f t="shared" si="107"/>
        <v>2.0335000000000001</v>
      </c>
      <c r="Q1380" s="12">
        <f t="shared" si="108"/>
        <v>42568.759374999994</v>
      </c>
      <c r="R1380" s="12">
        <f>(((I1380/60)/60)/24)+DATE(1970,1,1)</f>
        <v>42583.759374999994</v>
      </c>
      <c r="S1380" t="str">
        <f t="shared" si="109"/>
        <v>music</v>
      </c>
      <c r="T1380" t="str">
        <f t="shared" si="105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6">
        <f t="shared" si="106"/>
        <v>73.907284768211923</v>
      </c>
      <c r="N1381" t="b">
        <v>1</v>
      </c>
      <c r="O1381" t="s">
        <v>8276</v>
      </c>
      <c r="P1381" s="8">
        <f t="shared" si="107"/>
        <v>1.1160000000000001</v>
      </c>
      <c r="Q1381" s="12">
        <f t="shared" si="108"/>
        <v>42130.491620370376</v>
      </c>
      <c r="R1381" s="12">
        <f>(((I1381/60)/60)/24)+DATE(1970,1,1)</f>
        <v>42160.491620370376</v>
      </c>
      <c r="S1381" t="str">
        <f t="shared" si="109"/>
        <v>music</v>
      </c>
      <c r="T1381" t="str">
        <f t="shared" si="105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6">
        <f t="shared" si="106"/>
        <v>21.2</v>
      </c>
      <c r="N1382" t="b">
        <v>1</v>
      </c>
      <c r="O1382" t="s">
        <v>8276</v>
      </c>
      <c r="P1382" s="8">
        <f t="shared" si="107"/>
        <v>4.24</v>
      </c>
      <c r="Q1382" s="12">
        <f t="shared" si="108"/>
        <v>42141.762800925921</v>
      </c>
      <c r="R1382" s="12">
        <f>(((I1382/60)/60)/24)+DATE(1970,1,1)</f>
        <v>42164.083333333328</v>
      </c>
      <c r="S1382" t="str">
        <f t="shared" si="109"/>
        <v>music</v>
      </c>
      <c r="T1382" t="str">
        <f t="shared" si="105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6">
        <f t="shared" si="106"/>
        <v>73.356164383561648</v>
      </c>
      <c r="N1383" t="b">
        <v>1</v>
      </c>
      <c r="O1383" t="s">
        <v>8276</v>
      </c>
      <c r="P1383" s="8">
        <f t="shared" si="107"/>
        <v>1.071</v>
      </c>
      <c r="Q1383" s="12">
        <f t="shared" si="108"/>
        <v>42703.214409722219</v>
      </c>
      <c r="R1383" s="12">
        <f>(((I1383/60)/60)/24)+DATE(1970,1,1)</f>
        <v>42733.214409722219</v>
      </c>
      <c r="S1383" t="str">
        <f t="shared" si="109"/>
        <v>music</v>
      </c>
      <c r="T1383" t="str">
        <f t="shared" si="105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6">
        <f t="shared" si="106"/>
        <v>56.412162162162161</v>
      </c>
      <c r="N1384" t="b">
        <v>1</v>
      </c>
      <c r="O1384" t="s">
        <v>8276</v>
      </c>
      <c r="P1384" s="8">
        <f t="shared" si="107"/>
        <v>1.043625</v>
      </c>
      <c r="Q1384" s="12">
        <f t="shared" si="108"/>
        <v>41370.800185185188</v>
      </c>
      <c r="R1384" s="12">
        <f>(((I1384/60)/60)/24)+DATE(1970,1,1)</f>
        <v>41400.800185185188</v>
      </c>
      <c r="S1384" t="str">
        <f t="shared" si="109"/>
        <v>music</v>
      </c>
      <c r="T1384" t="str">
        <f t="shared" si="105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6">
        <f t="shared" si="106"/>
        <v>50.247311827956992</v>
      </c>
      <c r="N1385" t="b">
        <v>1</v>
      </c>
      <c r="O1385" t="s">
        <v>8276</v>
      </c>
      <c r="P1385" s="8">
        <f t="shared" si="107"/>
        <v>2.124090909090909</v>
      </c>
      <c r="Q1385" s="12">
        <f t="shared" si="108"/>
        <v>42707.074976851851</v>
      </c>
      <c r="R1385" s="12">
        <f>(((I1385/60)/60)/24)+DATE(1970,1,1)</f>
        <v>42727.074976851851</v>
      </c>
      <c r="S1385" t="str">
        <f t="shared" si="109"/>
        <v>music</v>
      </c>
      <c r="T1385" t="str">
        <f t="shared" si="105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6">
        <f t="shared" si="106"/>
        <v>68.936507936507937</v>
      </c>
      <c r="N1386" t="b">
        <v>1</v>
      </c>
      <c r="O1386" t="s">
        <v>8276</v>
      </c>
      <c r="P1386" s="8">
        <f t="shared" si="107"/>
        <v>1.2408571428571429</v>
      </c>
      <c r="Q1386" s="12">
        <f t="shared" si="108"/>
        <v>42160.735208333332</v>
      </c>
      <c r="R1386" s="12">
        <f>(((I1386/60)/60)/24)+DATE(1970,1,1)</f>
        <v>42190.735208333332</v>
      </c>
      <c r="S1386" t="str">
        <f t="shared" si="109"/>
        <v>music</v>
      </c>
      <c r="T1386" t="str">
        <f t="shared" si="105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6">
        <f t="shared" si="106"/>
        <v>65.914104477611943</v>
      </c>
      <c r="N1387" t="b">
        <v>1</v>
      </c>
      <c r="O1387" t="s">
        <v>8276</v>
      </c>
      <c r="P1387" s="8">
        <f t="shared" si="107"/>
        <v>1.10406125</v>
      </c>
      <c r="Q1387" s="12">
        <f t="shared" si="108"/>
        <v>42433.688900462963</v>
      </c>
      <c r="R1387" s="12">
        <f>(((I1387/60)/60)/24)+DATE(1970,1,1)</f>
        <v>42489.507638888885</v>
      </c>
      <c r="S1387" t="str">
        <f t="shared" si="109"/>
        <v>music</v>
      </c>
      <c r="T1387" t="str">
        <f t="shared" si="105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6">
        <f t="shared" si="106"/>
        <v>62.5</v>
      </c>
      <c r="N1388" t="b">
        <v>1</v>
      </c>
      <c r="O1388" t="s">
        <v>8276</v>
      </c>
      <c r="P1388" s="8">
        <f t="shared" si="107"/>
        <v>2.1875</v>
      </c>
      <c r="Q1388" s="12">
        <f t="shared" si="108"/>
        <v>42184.646863425922</v>
      </c>
      <c r="R1388" s="12">
        <f>(((I1388/60)/60)/24)+DATE(1970,1,1)</f>
        <v>42214.646863425922</v>
      </c>
      <c r="S1388" t="str">
        <f t="shared" si="109"/>
        <v>music</v>
      </c>
      <c r="T1388" t="str">
        <f t="shared" si="105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6">
        <f t="shared" si="106"/>
        <v>70.064102564102569</v>
      </c>
      <c r="N1389" t="b">
        <v>1</v>
      </c>
      <c r="O1389" t="s">
        <v>8276</v>
      </c>
      <c r="P1389" s="8">
        <f t="shared" si="107"/>
        <v>1.36625</v>
      </c>
      <c r="Q1389" s="12">
        <f t="shared" si="108"/>
        <v>42126.92123842593</v>
      </c>
      <c r="R1389" s="12">
        <f>(((I1389/60)/60)/24)+DATE(1970,1,1)</f>
        <v>42158.1875</v>
      </c>
      <c r="S1389" t="str">
        <f t="shared" si="109"/>
        <v>music</v>
      </c>
      <c r="T1389" t="str">
        <f t="shared" si="105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6">
        <f t="shared" si="106"/>
        <v>60.181874999999998</v>
      </c>
      <c r="N1390" t="b">
        <v>1</v>
      </c>
      <c r="O1390" t="s">
        <v>8276</v>
      </c>
      <c r="P1390" s="8">
        <f t="shared" si="107"/>
        <v>1.348074</v>
      </c>
      <c r="Q1390" s="12">
        <f t="shared" si="108"/>
        <v>42634.614780092597</v>
      </c>
      <c r="R1390" s="12">
        <f>(((I1390/60)/60)/24)+DATE(1970,1,1)</f>
        <v>42660.676388888889</v>
      </c>
      <c r="S1390" t="str">
        <f t="shared" si="109"/>
        <v>music</v>
      </c>
      <c r="T1390" t="str">
        <f t="shared" si="105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6">
        <f t="shared" si="106"/>
        <v>21.382352941176471</v>
      </c>
      <c r="N1391" t="b">
        <v>1</v>
      </c>
      <c r="O1391" t="s">
        <v>8276</v>
      </c>
      <c r="P1391" s="8">
        <f t="shared" si="107"/>
        <v>1.454</v>
      </c>
      <c r="Q1391" s="12">
        <f t="shared" si="108"/>
        <v>42565.480983796297</v>
      </c>
      <c r="R1391" s="12">
        <f>(((I1391/60)/60)/24)+DATE(1970,1,1)</f>
        <v>42595.480983796297</v>
      </c>
      <c r="S1391" t="str">
        <f t="shared" si="109"/>
        <v>music</v>
      </c>
      <c r="T1391" t="str">
        <f t="shared" si="105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6">
        <f t="shared" si="106"/>
        <v>160.78947368421052</v>
      </c>
      <c r="N1392" t="b">
        <v>1</v>
      </c>
      <c r="O1392" t="s">
        <v>8276</v>
      </c>
      <c r="P1392" s="8">
        <f t="shared" si="107"/>
        <v>1.0910714285714285</v>
      </c>
      <c r="Q1392" s="12">
        <f t="shared" si="108"/>
        <v>42087.803310185183</v>
      </c>
      <c r="R1392" s="12">
        <f>(((I1392/60)/60)/24)+DATE(1970,1,1)</f>
        <v>42121.716666666667</v>
      </c>
      <c r="S1392" t="str">
        <f t="shared" si="109"/>
        <v>music</v>
      </c>
      <c r="T1392" t="str">
        <f t="shared" si="105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6">
        <f t="shared" si="106"/>
        <v>42.384615384615387</v>
      </c>
      <c r="N1393" t="b">
        <v>1</v>
      </c>
      <c r="O1393" t="s">
        <v>8276</v>
      </c>
      <c r="P1393" s="8">
        <f t="shared" si="107"/>
        <v>1.1020000000000001</v>
      </c>
      <c r="Q1393" s="12">
        <f t="shared" si="108"/>
        <v>42193.650671296295</v>
      </c>
      <c r="R1393" s="12">
        <f>(((I1393/60)/60)/24)+DATE(1970,1,1)</f>
        <v>42238.207638888889</v>
      </c>
      <c r="S1393" t="str">
        <f t="shared" si="109"/>
        <v>music</v>
      </c>
      <c r="T1393" t="str">
        <f t="shared" si="105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6">
        <f t="shared" si="106"/>
        <v>27.317307692307693</v>
      </c>
      <c r="N1394" t="b">
        <v>1</v>
      </c>
      <c r="O1394" t="s">
        <v>8276</v>
      </c>
      <c r="P1394" s="8">
        <f t="shared" si="107"/>
        <v>1.1364000000000001</v>
      </c>
      <c r="Q1394" s="12">
        <f t="shared" si="108"/>
        <v>42401.154930555553</v>
      </c>
      <c r="R1394" s="12">
        <f>(((I1394/60)/60)/24)+DATE(1970,1,1)</f>
        <v>42432.154930555553</v>
      </c>
      <c r="S1394" t="str">
        <f t="shared" si="109"/>
        <v>music</v>
      </c>
      <c r="T1394" t="str">
        <f t="shared" si="105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6">
        <f t="shared" si="106"/>
        <v>196.82692307692307</v>
      </c>
      <c r="N1395" t="b">
        <v>1</v>
      </c>
      <c r="O1395" t="s">
        <v>8276</v>
      </c>
      <c r="P1395" s="8">
        <f t="shared" si="107"/>
        <v>1.0235000000000001</v>
      </c>
      <c r="Q1395" s="12">
        <f t="shared" si="108"/>
        <v>42553.681979166664</v>
      </c>
      <c r="R1395" s="12">
        <f>(((I1395/60)/60)/24)+DATE(1970,1,1)</f>
        <v>42583.681979166664</v>
      </c>
      <c r="S1395" t="str">
        <f t="shared" si="109"/>
        <v>music</v>
      </c>
      <c r="T1395" t="str">
        <f t="shared" si="105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6">
        <f t="shared" si="106"/>
        <v>53.882352941176471</v>
      </c>
      <c r="N1396" t="b">
        <v>1</v>
      </c>
      <c r="O1396" t="s">
        <v>8276</v>
      </c>
      <c r="P1396" s="8">
        <f t="shared" si="107"/>
        <v>1.2213333333333334</v>
      </c>
      <c r="Q1396" s="12">
        <f t="shared" si="108"/>
        <v>42752.144976851851</v>
      </c>
      <c r="R1396" s="12">
        <f>(((I1396/60)/60)/24)+DATE(1970,1,1)</f>
        <v>42795.125</v>
      </c>
      <c r="S1396" t="str">
        <f t="shared" si="109"/>
        <v>music</v>
      </c>
      <c r="T1396" t="str">
        <f t="shared" si="105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6">
        <f t="shared" si="106"/>
        <v>47.756097560975611</v>
      </c>
      <c r="N1397" t="b">
        <v>1</v>
      </c>
      <c r="O1397" t="s">
        <v>8276</v>
      </c>
      <c r="P1397" s="8">
        <f t="shared" si="107"/>
        <v>1.1188571428571428</v>
      </c>
      <c r="Q1397" s="12">
        <f t="shared" si="108"/>
        <v>42719.90834490741</v>
      </c>
      <c r="R1397" s="12">
        <f>(((I1397/60)/60)/24)+DATE(1970,1,1)</f>
        <v>42749.90834490741</v>
      </c>
      <c r="S1397" t="str">
        <f t="shared" si="109"/>
        <v>music</v>
      </c>
      <c r="T1397" t="str">
        <f t="shared" si="105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6">
        <f t="shared" si="106"/>
        <v>88.191780821917803</v>
      </c>
      <c r="N1398" t="b">
        <v>1</v>
      </c>
      <c r="O1398" t="s">
        <v>8276</v>
      </c>
      <c r="P1398" s="8">
        <f t="shared" si="107"/>
        <v>1.073</v>
      </c>
      <c r="Q1398" s="12">
        <f t="shared" si="108"/>
        <v>42018.99863425926</v>
      </c>
      <c r="R1398" s="12">
        <f>(((I1398/60)/60)/24)+DATE(1970,1,1)</f>
        <v>42048.99863425926</v>
      </c>
      <c r="S1398" t="str">
        <f t="shared" si="109"/>
        <v>music</v>
      </c>
      <c r="T1398" t="str">
        <f t="shared" si="105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6">
        <f t="shared" si="106"/>
        <v>72.056962025316452</v>
      </c>
      <c r="N1399" t="b">
        <v>1</v>
      </c>
      <c r="O1399" t="s">
        <v>8276</v>
      </c>
      <c r="P1399" s="8">
        <f t="shared" si="107"/>
        <v>1.1385000000000001</v>
      </c>
      <c r="Q1399" s="12">
        <f t="shared" si="108"/>
        <v>42640.917939814812</v>
      </c>
      <c r="R1399" s="12">
        <f>(((I1399/60)/60)/24)+DATE(1970,1,1)</f>
        <v>42670.888194444444</v>
      </c>
      <c r="S1399" t="str">
        <f t="shared" si="109"/>
        <v>music</v>
      </c>
      <c r="T1399" t="str">
        <f t="shared" si="105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6">
        <f t="shared" si="106"/>
        <v>74.246153846153845</v>
      </c>
      <c r="N1400" t="b">
        <v>1</v>
      </c>
      <c r="O1400" t="s">
        <v>8276</v>
      </c>
      <c r="P1400" s="8">
        <f t="shared" si="107"/>
        <v>1.0968181818181819</v>
      </c>
      <c r="Q1400" s="12">
        <f t="shared" si="108"/>
        <v>42526.874236111107</v>
      </c>
      <c r="R1400" s="12">
        <f>(((I1400/60)/60)/24)+DATE(1970,1,1)</f>
        <v>42556.874236111107</v>
      </c>
      <c r="S1400" t="str">
        <f t="shared" si="109"/>
        <v>music</v>
      </c>
      <c r="T1400" t="str">
        <f t="shared" si="105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6">
        <f t="shared" si="106"/>
        <v>61.701086956521742</v>
      </c>
      <c r="N1401" t="b">
        <v>1</v>
      </c>
      <c r="O1401" t="s">
        <v>8276</v>
      </c>
      <c r="P1401" s="8">
        <f t="shared" si="107"/>
        <v>1.2614444444444444</v>
      </c>
      <c r="Q1401" s="12">
        <f t="shared" si="108"/>
        <v>41889.004317129627</v>
      </c>
      <c r="R1401" s="12">
        <f>(((I1401/60)/60)/24)+DATE(1970,1,1)</f>
        <v>41919.004317129627</v>
      </c>
      <c r="S1401" t="str">
        <f t="shared" si="109"/>
        <v>music</v>
      </c>
      <c r="T1401" t="str">
        <f t="shared" si="105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6">
        <f t="shared" si="106"/>
        <v>17.235294117647058</v>
      </c>
      <c r="N1402" t="b">
        <v>1</v>
      </c>
      <c r="O1402" t="s">
        <v>8276</v>
      </c>
      <c r="P1402" s="8">
        <f t="shared" si="107"/>
        <v>1.6742857142857144</v>
      </c>
      <c r="Q1402" s="12">
        <f t="shared" si="108"/>
        <v>42498.341122685189</v>
      </c>
      <c r="R1402" s="12">
        <f>(((I1402/60)/60)/24)+DATE(1970,1,1)</f>
        <v>42533.229166666672</v>
      </c>
      <c r="S1402" t="str">
        <f t="shared" si="109"/>
        <v>music</v>
      </c>
      <c r="T1402" t="str">
        <f t="shared" si="105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6">
        <f t="shared" si="106"/>
        <v>51.720833333333331</v>
      </c>
      <c r="N1403" t="b">
        <v>1</v>
      </c>
      <c r="O1403" t="s">
        <v>8276</v>
      </c>
      <c r="P1403" s="8">
        <f t="shared" si="107"/>
        <v>4.9652000000000003</v>
      </c>
      <c r="Q1403" s="12">
        <f t="shared" si="108"/>
        <v>41399.99622685185</v>
      </c>
      <c r="R1403" s="12">
        <f>(((I1403/60)/60)/24)+DATE(1970,1,1)</f>
        <v>41420.99622685185</v>
      </c>
      <c r="S1403" t="str">
        <f t="shared" si="109"/>
        <v>music</v>
      </c>
      <c r="T1403" t="str">
        <f t="shared" si="105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6">
        <f t="shared" si="106"/>
        <v>24.150442477876105</v>
      </c>
      <c r="N1404" t="b">
        <v>1</v>
      </c>
      <c r="O1404" t="s">
        <v>8276</v>
      </c>
      <c r="P1404" s="8">
        <f t="shared" si="107"/>
        <v>1.0915999999999999</v>
      </c>
      <c r="Q1404" s="12">
        <f t="shared" si="108"/>
        <v>42065.053368055553</v>
      </c>
      <c r="R1404" s="12">
        <f>(((I1404/60)/60)/24)+DATE(1970,1,1)</f>
        <v>42125.011701388896</v>
      </c>
      <c r="S1404" t="str">
        <f t="shared" si="109"/>
        <v>music</v>
      </c>
      <c r="T1404" t="str">
        <f t="shared" si="105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6">
        <f t="shared" si="106"/>
        <v>62.166666666666664</v>
      </c>
      <c r="N1405" t="b">
        <v>1</v>
      </c>
      <c r="O1405" t="s">
        <v>8276</v>
      </c>
      <c r="P1405" s="8">
        <f t="shared" si="107"/>
        <v>1.0257499999999999</v>
      </c>
      <c r="Q1405" s="12">
        <f t="shared" si="108"/>
        <v>41451.062905092593</v>
      </c>
      <c r="R1405" s="12">
        <f>(((I1405/60)/60)/24)+DATE(1970,1,1)</f>
        <v>41481.062905092593</v>
      </c>
      <c r="S1405" t="str">
        <f t="shared" si="109"/>
        <v>music</v>
      </c>
      <c r="T1405" t="str">
        <f t="shared" si="105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6">
        <f t="shared" si="106"/>
        <v>48.2</v>
      </c>
      <c r="N1406" t="b">
        <v>0</v>
      </c>
      <c r="O1406" t="s">
        <v>8287</v>
      </c>
      <c r="P1406" s="8">
        <f t="shared" si="107"/>
        <v>1.6620689655172414E-2</v>
      </c>
      <c r="Q1406" s="12">
        <f t="shared" si="108"/>
        <v>42032.510243055556</v>
      </c>
      <c r="R1406" s="12">
        <f>(((I1406/60)/60)/24)+DATE(1970,1,1)</f>
        <v>42057.510243055556</v>
      </c>
      <c r="S1406" t="str">
        <f t="shared" si="109"/>
        <v>publishing</v>
      </c>
      <c r="T1406" t="str">
        <f t="shared" si="105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6">
        <f t="shared" si="106"/>
        <v>6.1764705882352944</v>
      </c>
      <c r="N1407" t="b">
        <v>0</v>
      </c>
      <c r="O1407" t="s">
        <v>8287</v>
      </c>
      <c r="P1407" s="8">
        <f t="shared" si="107"/>
        <v>4.1999999999999997E-3</v>
      </c>
      <c r="Q1407" s="12">
        <f t="shared" si="108"/>
        <v>41941.680567129632</v>
      </c>
      <c r="R1407" s="12">
        <f>(((I1407/60)/60)/24)+DATE(1970,1,1)</f>
        <v>41971.722233796296</v>
      </c>
      <c r="S1407" t="str">
        <f t="shared" si="109"/>
        <v>publishing</v>
      </c>
      <c r="T1407" t="str">
        <f t="shared" si="105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6">
        <f t="shared" si="106"/>
        <v>5</v>
      </c>
      <c r="N1408" t="b">
        <v>0</v>
      </c>
      <c r="O1408" t="s">
        <v>8287</v>
      </c>
      <c r="P1408" s="8">
        <f t="shared" si="107"/>
        <v>1.25E-3</v>
      </c>
      <c r="Q1408" s="12">
        <f t="shared" si="108"/>
        <v>42297.432951388888</v>
      </c>
      <c r="R1408" s="12">
        <f>(((I1408/60)/60)/24)+DATE(1970,1,1)</f>
        <v>42350.416666666672</v>
      </c>
      <c r="S1408" t="str">
        <f t="shared" si="109"/>
        <v>publishing</v>
      </c>
      <c r="T1408" t="str">
        <f t="shared" si="105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6">
        <f t="shared" si="106"/>
        <v>7.5</v>
      </c>
      <c r="N1409" t="b">
        <v>0</v>
      </c>
      <c r="O1409" t="s">
        <v>8287</v>
      </c>
      <c r="P1409" s="8">
        <f t="shared" si="107"/>
        <v>5.0000000000000001E-3</v>
      </c>
      <c r="Q1409" s="12">
        <f t="shared" si="108"/>
        <v>41838.536782407406</v>
      </c>
      <c r="R1409" s="12">
        <f>(((I1409/60)/60)/24)+DATE(1970,1,1)</f>
        <v>41863.536782407406</v>
      </c>
      <c r="S1409" t="str">
        <f t="shared" si="109"/>
        <v>publishing</v>
      </c>
      <c r="T1409" t="str">
        <f t="shared" si="105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6">
        <f t="shared" si="106"/>
        <v>12</v>
      </c>
      <c r="N1410" t="b">
        <v>0</v>
      </c>
      <c r="O1410" t="s">
        <v>8287</v>
      </c>
      <c r="P1410" s="8">
        <f t="shared" si="107"/>
        <v>7.1999999999999995E-2</v>
      </c>
      <c r="Q1410" s="12">
        <f t="shared" si="108"/>
        <v>42291.872175925921</v>
      </c>
      <c r="R1410" s="12">
        <f>(((I1410/60)/60)/24)+DATE(1970,1,1)</f>
        <v>42321.913842592592</v>
      </c>
      <c r="S1410" t="str">
        <f t="shared" si="109"/>
        <v>publishing</v>
      </c>
      <c r="T1410" t="str">
        <f t="shared" ref="T1410:T1473" si="110">RIGHT(O1410,LEN(O1410)-FIND("/",O1410,1))</f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6" t="str">
        <f t="shared" ref="M1411:M1474" si="111">IFERROR(E1411/L1411,"")</f>
        <v/>
      </c>
      <c r="N1411" t="b">
        <v>0</v>
      </c>
      <c r="O1411" t="s">
        <v>8287</v>
      </c>
      <c r="P1411" s="8">
        <f t="shared" ref="P1411:P1474" si="112">E1411/D1411</f>
        <v>0</v>
      </c>
      <c r="Q1411" s="12">
        <f t="shared" ref="Q1411:Q1474" si="113">(((J1411/60)/60)/24)+DATE(1970,1,1)</f>
        <v>41945.133506944447</v>
      </c>
      <c r="R1411" s="12">
        <f>(((I1411/60)/60)/24)+DATE(1970,1,1)</f>
        <v>42005.175173611111</v>
      </c>
      <c r="S1411" t="str">
        <f t="shared" ref="S1411:S1474" si="114">LEFT(O1411,FIND("/",O1411,1)-1)</f>
        <v>publishing</v>
      </c>
      <c r="T1411" t="str">
        <f t="shared" si="110"/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6">
        <f t="shared" si="111"/>
        <v>1</v>
      </c>
      <c r="N1412" t="b">
        <v>0</v>
      </c>
      <c r="O1412" t="s">
        <v>8287</v>
      </c>
      <c r="P1412" s="8">
        <f t="shared" si="112"/>
        <v>1.6666666666666666E-4</v>
      </c>
      <c r="Q1412" s="12">
        <f t="shared" si="113"/>
        <v>42479.318518518514</v>
      </c>
      <c r="R1412" s="12">
        <f>(((I1412/60)/60)/24)+DATE(1970,1,1)</f>
        <v>42524.318518518514</v>
      </c>
      <c r="S1412" t="str">
        <f t="shared" si="114"/>
        <v>publishing</v>
      </c>
      <c r="T1412" t="str">
        <f t="shared" si="110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6">
        <f t="shared" si="111"/>
        <v>2.3333333333333335</v>
      </c>
      <c r="N1413" t="b">
        <v>0</v>
      </c>
      <c r="O1413" t="s">
        <v>8287</v>
      </c>
      <c r="P1413" s="8">
        <f t="shared" si="112"/>
        <v>2.3333333333333335E-3</v>
      </c>
      <c r="Q1413" s="12">
        <f t="shared" si="113"/>
        <v>42013.059027777781</v>
      </c>
      <c r="R1413" s="12">
        <f>(((I1413/60)/60)/24)+DATE(1970,1,1)</f>
        <v>42041.059027777781</v>
      </c>
      <c r="S1413" t="str">
        <f t="shared" si="114"/>
        <v>publishing</v>
      </c>
      <c r="T1413" t="str">
        <f t="shared" si="110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6">
        <f t="shared" si="111"/>
        <v>24.615384615384617</v>
      </c>
      <c r="N1414" t="b">
        <v>0</v>
      </c>
      <c r="O1414" t="s">
        <v>8287</v>
      </c>
      <c r="P1414" s="8">
        <f t="shared" si="112"/>
        <v>4.5714285714285714E-2</v>
      </c>
      <c r="Q1414" s="12">
        <f t="shared" si="113"/>
        <v>41947.063645833332</v>
      </c>
      <c r="R1414" s="12">
        <f>(((I1414/60)/60)/24)+DATE(1970,1,1)</f>
        <v>41977.063645833332</v>
      </c>
      <c r="S1414" t="str">
        <f t="shared" si="114"/>
        <v>publishing</v>
      </c>
      <c r="T1414" t="str">
        <f t="shared" si="110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6">
        <f t="shared" si="111"/>
        <v>100</v>
      </c>
      <c r="N1415" t="b">
        <v>0</v>
      </c>
      <c r="O1415" t="s">
        <v>8287</v>
      </c>
      <c r="P1415" s="8">
        <f t="shared" si="112"/>
        <v>0.05</v>
      </c>
      <c r="Q1415" s="12">
        <f t="shared" si="113"/>
        <v>42360.437152777777</v>
      </c>
      <c r="R1415" s="12">
        <f>(((I1415/60)/60)/24)+DATE(1970,1,1)</f>
        <v>42420.437152777777</v>
      </c>
      <c r="S1415" t="str">
        <f t="shared" si="114"/>
        <v>publishing</v>
      </c>
      <c r="T1415" t="str">
        <f t="shared" si="110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6">
        <f t="shared" si="111"/>
        <v>1</v>
      </c>
      <c r="N1416" t="b">
        <v>0</v>
      </c>
      <c r="O1416" t="s">
        <v>8287</v>
      </c>
      <c r="P1416" s="8">
        <f t="shared" si="112"/>
        <v>2E-3</v>
      </c>
      <c r="Q1416" s="12">
        <f t="shared" si="113"/>
        <v>42708.25309027778</v>
      </c>
      <c r="R1416" s="12">
        <f>(((I1416/60)/60)/24)+DATE(1970,1,1)</f>
        <v>42738.25309027778</v>
      </c>
      <c r="S1416" t="str">
        <f t="shared" si="114"/>
        <v>publishing</v>
      </c>
      <c r="T1416" t="str">
        <f t="shared" si="110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6">
        <f t="shared" si="111"/>
        <v>88.888888888888886</v>
      </c>
      <c r="N1417" t="b">
        <v>0</v>
      </c>
      <c r="O1417" t="s">
        <v>8287</v>
      </c>
      <c r="P1417" s="8">
        <f t="shared" si="112"/>
        <v>0.18181818181818182</v>
      </c>
      <c r="Q1417" s="12">
        <f t="shared" si="113"/>
        <v>42192.675821759258</v>
      </c>
      <c r="R1417" s="12">
        <f>(((I1417/60)/60)/24)+DATE(1970,1,1)</f>
        <v>42232.675821759258</v>
      </c>
      <c r="S1417" t="str">
        <f t="shared" si="114"/>
        <v>publishing</v>
      </c>
      <c r="T1417" t="str">
        <f t="shared" si="110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6" t="str">
        <f t="shared" si="111"/>
        <v/>
      </c>
      <c r="N1418" t="b">
        <v>0</v>
      </c>
      <c r="O1418" t="s">
        <v>8287</v>
      </c>
      <c r="P1418" s="8">
        <f t="shared" si="112"/>
        <v>0</v>
      </c>
      <c r="Q1418" s="12">
        <f t="shared" si="113"/>
        <v>42299.926145833335</v>
      </c>
      <c r="R1418" s="12">
        <f>(((I1418/60)/60)/24)+DATE(1970,1,1)</f>
        <v>42329.967812499999</v>
      </c>
      <c r="S1418" t="str">
        <f t="shared" si="114"/>
        <v>publishing</v>
      </c>
      <c r="T1418" t="str">
        <f t="shared" si="110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6">
        <f t="shared" si="111"/>
        <v>27.5</v>
      </c>
      <c r="N1419" t="b">
        <v>0</v>
      </c>
      <c r="O1419" t="s">
        <v>8287</v>
      </c>
      <c r="P1419" s="8">
        <f t="shared" si="112"/>
        <v>1.2222222222222223E-2</v>
      </c>
      <c r="Q1419" s="12">
        <f t="shared" si="113"/>
        <v>42232.15016203704</v>
      </c>
      <c r="R1419" s="12">
        <f>(((I1419/60)/60)/24)+DATE(1970,1,1)</f>
        <v>42262.465972222228</v>
      </c>
      <c r="S1419" t="str">
        <f t="shared" si="114"/>
        <v>publishing</v>
      </c>
      <c r="T1419" t="str">
        <f t="shared" si="110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6">
        <f t="shared" si="111"/>
        <v>6</v>
      </c>
      <c r="N1420" t="b">
        <v>0</v>
      </c>
      <c r="O1420" t="s">
        <v>8287</v>
      </c>
      <c r="P1420" s="8">
        <f t="shared" si="112"/>
        <v>2E-3</v>
      </c>
      <c r="Q1420" s="12">
        <f t="shared" si="113"/>
        <v>42395.456412037034</v>
      </c>
      <c r="R1420" s="12">
        <f>(((I1420/60)/60)/24)+DATE(1970,1,1)</f>
        <v>42425.456412037034</v>
      </c>
      <c r="S1420" t="str">
        <f t="shared" si="114"/>
        <v>publishing</v>
      </c>
      <c r="T1420" t="str">
        <f t="shared" si="110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6">
        <f t="shared" si="111"/>
        <v>44.5</v>
      </c>
      <c r="N1421" t="b">
        <v>0</v>
      </c>
      <c r="O1421" t="s">
        <v>8287</v>
      </c>
      <c r="P1421" s="8">
        <f t="shared" si="112"/>
        <v>7.0634920634920634E-2</v>
      </c>
      <c r="Q1421" s="12">
        <f t="shared" si="113"/>
        <v>42622.456238425926</v>
      </c>
      <c r="R1421" s="12">
        <f>(((I1421/60)/60)/24)+DATE(1970,1,1)</f>
        <v>42652.456238425926</v>
      </c>
      <c r="S1421" t="str">
        <f t="shared" si="114"/>
        <v>publishing</v>
      </c>
      <c r="T1421" t="str">
        <f t="shared" si="110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6">
        <f t="shared" si="111"/>
        <v>1</v>
      </c>
      <c r="N1422" t="b">
        <v>0</v>
      </c>
      <c r="O1422" t="s">
        <v>8287</v>
      </c>
      <c r="P1422" s="8">
        <f t="shared" si="112"/>
        <v>2.7272727272727271E-2</v>
      </c>
      <c r="Q1422" s="12">
        <f t="shared" si="113"/>
        <v>42524.667662037042</v>
      </c>
      <c r="R1422" s="12">
        <f>(((I1422/60)/60)/24)+DATE(1970,1,1)</f>
        <v>42549.667662037042</v>
      </c>
      <c r="S1422" t="str">
        <f t="shared" si="114"/>
        <v>publishing</v>
      </c>
      <c r="T1422" t="str">
        <f t="shared" si="110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6">
        <f t="shared" si="111"/>
        <v>100</v>
      </c>
      <c r="N1423" t="b">
        <v>0</v>
      </c>
      <c r="O1423" t="s">
        <v>8287</v>
      </c>
      <c r="P1423" s="8">
        <f t="shared" si="112"/>
        <v>1E-3</v>
      </c>
      <c r="Q1423" s="12">
        <f t="shared" si="113"/>
        <v>42013.915613425925</v>
      </c>
      <c r="R1423" s="12">
        <f>(((I1423/60)/60)/24)+DATE(1970,1,1)</f>
        <v>42043.915613425925</v>
      </c>
      <c r="S1423" t="str">
        <f t="shared" si="114"/>
        <v>publishing</v>
      </c>
      <c r="T1423" t="str">
        <f t="shared" si="110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6">
        <f t="shared" si="111"/>
        <v>13</v>
      </c>
      <c r="N1424" t="b">
        <v>0</v>
      </c>
      <c r="O1424" t="s">
        <v>8287</v>
      </c>
      <c r="P1424" s="8">
        <f t="shared" si="112"/>
        <v>1.0399999999999999E-3</v>
      </c>
      <c r="Q1424" s="12">
        <f t="shared" si="113"/>
        <v>42604.239629629628</v>
      </c>
      <c r="R1424" s="12">
        <f>(((I1424/60)/60)/24)+DATE(1970,1,1)</f>
        <v>42634.239629629628</v>
      </c>
      <c r="S1424" t="str">
        <f t="shared" si="114"/>
        <v>publishing</v>
      </c>
      <c r="T1424" t="str">
        <f t="shared" si="110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6">
        <f t="shared" si="111"/>
        <v>100</v>
      </c>
      <c r="N1425" t="b">
        <v>0</v>
      </c>
      <c r="O1425" t="s">
        <v>8287</v>
      </c>
      <c r="P1425" s="8">
        <f t="shared" si="112"/>
        <v>3.3333333333333335E-3</v>
      </c>
      <c r="Q1425" s="12">
        <f t="shared" si="113"/>
        <v>42340.360312500001</v>
      </c>
      <c r="R1425" s="12">
        <f>(((I1425/60)/60)/24)+DATE(1970,1,1)</f>
        <v>42370.360312500001</v>
      </c>
      <c r="S1425" t="str">
        <f t="shared" si="114"/>
        <v>publishing</v>
      </c>
      <c r="T1425" t="str">
        <f t="shared" si="110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6">
        <f t="shared" si="111"/>
        <v>109.07142857142857</v>
      </c>
      <c r="N1426" t="b">
        <v>0</v>
      </c>
      <c r="O1426" t="s">
        <v>8287</v>
      </c>
      <c r="P1426" s="8">
        <f t="shared" si="112"/>
        <v>0.2036</v>
      </c>
      <c r="Q1426" s="12">
        <f t="shared" si="113"/>
        <v>42676.717615740738</v>
      </c>
      <c r="R1426" s="12">
        <f>(((I1426/60)/60)/24)+DATE(1970,1,1)</f>
        <v>42689.759282407409</v>
      </c>
      <c r="S1426" t="str">
        <f t="shared" si="114"/>
        <v>publishing</v>
      </c>
      <c r="T1426" t="str">
        <f t="shared" si="110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6" t="str">
        <f t="shared" si="111"/>
        <v/>
      </c>
      <c r="N1427" t="b">
        <v>0</v>
      </c>
      <c r="O1427" t="s">
        <v>8287</v>
      </c>
      <c r="P1427" s="8">
        <f t="shared" si="112"/>
        <v>0</v>
      </c>
      <c r="Q1427" s="12">
        <f t="shared" si="113"/>
        <v>42093.131469907406</v>
      </c>
      <c r="R1427" s="12">
        <f>(((I1427/60)/60)/24)+DATE(1970,1,1)</f>
        <v>42123.131469907406</v>
      </c>
      <c r="S1427" t="str">
        <f t="shared" si="114"/>
        <v>publishing</v>
      </c>
      <c r="T1427" t="str">
        <f t="shared" si="110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6" t="str">
        <f t="shared" si="111"/>
        <v/>
      </c>
      <c r="N1428" t="b">
        <v>0</v>
      </c>
      <c r="O1428" t="s">
        <v>8287</v>
      </c>
      <c r="P1428" s="8">
        <f t="shared" si="112"/>
        <v>0</v>
      </c>
      <c r="Q1428" s="12">
        <f t="shared" si="113"/>
        <v>42180.390277777777</v>
      </c>
      <c r="R1428" s="12">
        <f>(((I1428/60)/60)/24)+DATE(1970,1,1)</f>
        <v>42240.390277777777</v>
      </c>
      <c r="S1428" t="str">
        <f t="shared" si="114"/>
        <v>publishing</v>
      </c>
      <c r="T1428" t="str">
        <f t="shared" si="110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6">
        <f t="shared" si="111"/>
        <v>104.75</v>
      </c>
      <c r="N1429" t="b">
        <v>0</v>
      </c>
      <c r="O1429" t="s">
        <v>8287</v>
      </c>
      <c r="P1429" s="8">
        <f t="shared" si="112"/>
        <v>8.3799999999999999E-2</v>
      </c>
      <c r="Q1429" s="12">
        <f t="shared" si="113"/>
        <v>42601.851678240739</v>
      </c>
      <c r="R1429" s="12">
        <f>(((I1429/60)/60)/24)+DATE(1970,1,1)</f>
        <v>42631.851678240739</v>
      </c>
      <c r="S1429" t="str">
        <f t="shared" si="114"/>
        <v>publishing</v>
      </c>
      <c r="T1429" t="str">
        <f t="shared" si="110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6">
        <f t="shared" si="111"/>
        <v>15</v>
      </c>
      <c r="N1430" t="b">
        <v>0</v>
      </c>
      <c r="O1430" t="s">
        <v>8287</v>
      </c>
      <c r="P1430" s="8">
        <f t="shared" si="112"/>
        <v>4.4999999999999998E-2</v>
      </c>
      <c r="Q1430" s="12">
        <f t="shared" si="113"/>
        <v>42432.379826388889</v>
      </c>
      <c r="R1430" s="12">
        <f>(((I1430/60)/60)/24)+DATE(1970,1,1)</f>
        <v>42462.338159722218</v>
      </c>
      <c r="S1430" t="str">
        <f t="shared" si="114"/>
        <v>publishing</v>
      </c>
      <c r="T1430" t="str">
        <f t="shared" si="110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6" t="str">
        <f t="shared" si="111"/>
        <v/>
      </c>
      <c r="N1431" t="b">
        <v>0</v>
      </c>
      <c r="O1431" t="s">
        <v>8287</v>
      </c>
      <c r="P1431" s="8">
        <f t="shared" si="112"/>
        <v>0</v>
      </c>
      <c r="Q1431" s="12">
        <f t="shared" si="113"/>
        <v>42074.060671296291</v>
      </c>
      <c r="R1431" s="12">
        <f>(((I1431/60)/60)/24)+DATE(1970,1,1)</f>
        <v>42104.060671296291</v>
      </c>
      <c r="S1431" t="str">
        <f t="shared" si="114"/>
        <v>publishing</v>
      </c>
      <c r="T1431" t="str">
        <f t="shared" si="110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6">
        <f t="shared" si="111"/>
        <v>80.599999999999994</v>
      </c>
      <c r="N1432" t="b">
        <v>0</v>
      </c>
      <c r="O1432" t="s">
        <v>8287</v>
      </c>
      <c r="P1432" s="8">
        <f t="shared" si="112"/>
        <v>8.0600000000000005E-2</v>
      </c>
      <c r="Q1432" s="12">
        <f t="shared" si="113"/>
        <v>41961.813518518517</v>
      </c>
      <c r="R1432" s="12">
        <f>(((I1432/60)/60)/24)+DATE(1970,1,1)</f>
        <v>41992.813518518517</v>
      </c>
      <c r="S1432" t="str">
        <f t="shared" si="114"/>
        <v>publishing</v>
      </c>
      <c r="T1432" t="str">
        <f t="shared" si="110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6">
        <f t="shared" si="111"/>
        <v>115.55319148936171</v>
      </c>
      <c r="N1433" t="b">
        <v>0</v>
      </c>
      <c r="O1433" t="s">
        <v>8287</v>
      </c>
      <c r="P1433" s="8">
        <f t="shared" si="112"/>
        <v>0.31947058823529412</v>
      </c>
      <c r="Q1433" s="12">
        <f t="shared" si="113"/>
        <v>42304.210833333331</v>
      </c>
      <c r="R1433" s="12">
        <f>(((I1433/60)/60)/24)+DATE(1970,1,1)</f>
        <v>42334.252500000002</v>
      </c>
      <c r="S1433" t="str">
        <f t="shared" si="114"/>
        <v>publishing</v>
      </c>
      <c r="T1433" t="str">
        <f t="shared" si="110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6" t="str">
        <f t="shared" si="111"/>
        <v/>
      </c>
      <c r="N1434" t="b">
        <v>0</v>
      </c>
      <c r="O1434" t="s">
        <v>8287</v>
      </c>
      <c r="P1434" s="8">
        <f t="shared" si="112"/>
        <v>0</v>
      </c>
      <c r="Q1434" s="12">
        <f t="shared" si="113"/>
        <v>42175.780416666668</v>
      </c>
      <c r="R1434" s="12">
        <f>(((I1434/60)/60)/24)+DATE(1970,1,1)</f>
        <v>42205.780416666668</v>
      </c>
      <c r="S1434" t="str">
        <f t="shared" si="114"/>
        <v>publishing</v>
      </c>
      <c r="T1434" t="str">
        <f t="shared" si="110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6">
        <f t="shared" si="111"/>
        <v>80.5</v>
      </c>
      <c r="N1435" t="b">
        <v>0</v>
      </c>
      <c r="O1435" t="s">
        <v>8287</v>
      </c>
      <c r="P1435" s="8">
        <f t="shared" si="112"/>
        <v>6.7083333333333328E-2</v>
      </c>
      <c r="Q1435" s="12">
        <f t="shared" si="113"/>
        <v>42673.625868055555</v>
      </c>
      <c r="R1435" s="12">
        <f>(((I1435/60)/60)/24)+DATE(1970,1,1)</f>
        <v>42714.458333333328</v>
      </c>
      <c r="S1435" t="str">
        <f t="shared" si="114"/>
        <v>publishing</v>
      </c>
      <c r="T1435" t="str">
        <f t="shared" si="110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6">
        <f t="shared" si="111"/>
        <v>744.5454545454545</v>
      </c>
      <c r="N1436" t="b">
        <v>0</v>
      </c>
      <c r="O1436" t="s">
        <v>8287</v>
      </c>
      <c r="P1436" s="8">
        <f t="shared" si="112"/>
        <v>9.987804878048781E-2</v>
      </c>
      <c r="Q1436" s="12">
        <f t="shared" si="113"/>
        <v>42142.767106481479</v>
      </c>
      <c r="R1436" s="12">
        <f>(((I1436/60)/60)/24)+DATE(1970,1,1)</f>
        <v>42163.625</v>
      </c>
      <c r="S1436" t="str">
        <f t="shared" si="114"/>
        <v>publishing</v>
      </c>
      <c r="T1436" t="str">
        <f t="shared" si="110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6">
        <f t="shared" si="111"/>
        <v>7.5</v>
      </c>
      <c r="N1437" t="b">
        <v>0</v>
      </c>
      <c r="O1437" t="s">
        <v>8287</v>
      </c>
      <c r="P1437" s="8">
        <f t="shared" si="112"/>
        <v>1E-3</v>
      </c>
      <c r="Q1437" s="12">
        <f t="shared" si="113"/>
        <v>42258.780324074076</v>
      </c>
      <c r="R1437" s="12">
        <f>(((I1437/60)/60)/24)+DATE(1970,1,1)</f>
        <v>42288.780324074076</v>
      </c>
      <c r="S1437" t="str">
        <f t="shared" si="114"/>
        <v>publishing</v>
      </c>
      <c r="T1437" t="str">
        <f t="shared" si="110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6">
        <f t="shared" si="111"/>
        <v>38.5</v>
      </c>
      <c r="N1438" t="b">
        <v>0</v>
      </c>
      <c r="O1438" t="s">
        <v>8287</v>
      </c>
      <c r="P1438" s="8">
        <f t="shared" si="112"/>
        <v>7.7000000000000002E-3</v>
      </c>
      <c r="Q1438" s="12">
        <f t="shared" si="113"/>
        <v>42391.35019675926</v>
      </c>
      <c r="R1438" s="12">
        <f>(((I1438/60)/60)/24)+DATE(1970,1,1)</f>
        <v>42421.35019675926</v>
      </c>
      <c r="S1438" t="str">
        <f t="shared" si="114"/>
        <v>publishing</v>
      </c>
      <c r="T1438" t="str">
        <f t="shared" si="110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6">
        <f t="shared" si="111"/>
        <v>36.68181818181818</v>
      </c>
      <c r="N1439" t="b">
        <v>0</v>
      </c>
      <c r="O1439" t="s">
        <v>8287</v>
      </c>
      <c r="P1439" s="8">
        <f t="shared" si="112"/>
        <v>0.26900000000000002</v>
      </c>
      <c r="Q1439" s="12">
        <f t="shared" si="113"/>
        <v>41796.531701388885</v>
      </c>
      <c r="R1439" s="12">
        <f>(((I1439/60)/60)/24)+DATE(1970,1,1)</f>
        <v>41833.207638888889</v>
      </c>
      <c r="S1439" t="str">
        <f t="shared" si="114"/>
        <v>publishing</v>
      </c>
      <c r="T1439" t="str">
        <f t="shared" si="110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6">
        <f t="shared" si="111"/>
        <v>75</v>
      </c>
      <c r="N1440" t="b">
        <v>0</v>
      </c>
      <c r="O1440" t="s">
        <v>8287</v>
      </c>
      <c r="P1440" s="8">
        <f t="shared" si="112"/>
        <v>0.03</v>
      </c>
      <c r="Q1440" s="12">
        <f t="shared" si="113"/>
        <v>42457.871516203704</v>
      </c>
      <c r="R1440" s="12">
        <f>(((I1440/60)/60)/24)+DATE(1970,1,1)</f>
        <v>42487.579861111109</v>
      </c>
      <c r="S1440" t="str">
        <f t="shared" si="114"/>
        <v>publishing</v>
      </c>
      <c r="T1440" t="str">
        <f t="shared" si="110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6">
        <f t="shared" si="111"/>
        <v>30</v>
      </c>
      <c r="N1441" t="b">
        <v>0</v>
      </c>
      <c r="O1441" t="s">
        <v>8287</v>
      </c>
      <c r="P1441" s="8">
        <f t="shared" si="112"/>
        <v>6.6055045871559637E-2</v>
      </c>
      <c r="Q1441" s="12">
        <f t="shared" si="113"/>
        <v>42040.829872685179</v>
      </c>
      <c r="R1441" s="12">
        <f>(((I1441/60)/60)/24)+DATE(1970,1,1)</f>
        <v>42070.829872685179</v>
      </c>
      <c r="S1441" t="str">
        <f t="shared" si="114"/>
        <v>publishing</v>
      </c>
      <c r="T1441" t="str">
        <f t="shared" si="110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6">
        <f t="shared" si="111"/>
        <v>1</v>
      </c>
      <c r="N1442" t="b">
        <v>0</v>
      </c>
      <c r="O1442" t="s">
        <v>8287</v>
      </c>
      <c r="P1442" s="8">
        <f t="shared" si="112"/>
        <v>7.6923076923076926E-5</v>
      </c>
      <c r="Q1442" s="12">
        <f t="shared" si="113"/>
        <v>42486.748414351852</v>
      </c>
      <c r="R1442" s="12">
        <f>(((I1442/60)/60)/24)+DATE(1970,1,1)</f>
        <v>42516.748414351852</v>
      </c>
      <c r="S1442" t="str">
        <f t="shared" si="114"/>
        <v>publishing</v>
      </c>
      <c r="T1442" t="str">
        <f t="shared" si="110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6">
        <f t="shared" si="111"/>
        <v>673.33333333333337</v>
      </c>
      <c r="N1443" t="b">
        <v>0</v>
      </c>
      <c r="O1443" t="s">
        <v>8287</v>
      </c>
      <c r="P1443" s="8">
        <f t="shared" si="112"/>
        <v>1.1222222222222222E-2</v>
      </c>
      <c r="Q1443" s="12">
        <f t="shared" si="113"/>
        <v>42198.765844907408</v>
      </c>
      <c r="R1443" s="12">
        <f>(((I1443/60)/60)/24)+DATE(1970,1,1)</f>
        <v>42258.765844907408</v>
      </c>
      <c r="S1443" t="str">
        <f t="shared" si="114"/>
        <v>publishing</v>
      </c>
      <c r="T1443" t="str">
        <f t="shared" si="110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6" t="str">
        <f t="shared" si="111"/>
        <v/>
      </c>
      <c r="N1444" t="b">
        <v>0</v>
      </c>
      <c r="O1444" t="s">
        <v>8287</v>
      </c>
      <c r="P1444" s="8">
        <f t="shared" si="112"/>
        <v>0</v>
      </c>
      <c r="Q1444" s="12">
        <f t="shared" si="113"/>
        <v>42485.64534722222</v>
      </c>
      <c r="R1444" s="12">
        <f>(((I1444/60)/60)/24)+DATE(1970,1,1)</f>
        <v>42515.64534722222</v>
      </c>
      <c r="S1444" t="str">
        <f t="shared" si="114"/>
        <v>publishing</v>
      </c>
      <c r="T1444" t="str">
        <f t="shared" si="110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6" t="str">
        <f t="shared" si="111"/>
        <v/>
      </c>
      <c r="N1445" t="b">
        <v>0</v>
      </c>
      <c r="O1445" t="s">
        <v>8287</v>
      </c>
      <c r="P1445" s="8">
        <f t="shared" si="112"/>
        <v>0</v>
      </c>
      <c r="Q1445" s="12">
        <f t="shared" si="113"/>
        <v>42707.926030092596</v>
      </c>
      <c r="R1445" s="12">
        <f>(((I1445/60)/60)/24)+DATE(1970,1,1)</f>
        <v>42737.926030092596</v>
      </c>
      <c r="S1445" t="str">
        <f t="shared" si="114"/>
        <v>publishing</v>
      </c>
      <c r="T1445" t="str">
        <f t="shared" si="110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6" t="str">
        <f t="shared" si="111"/>
        <v/>
      </c>
      <c r="N1446" t="b">
        <v>0</v>
      </c>
      <c r="O1446" t="s">
        <v>8287</v>
      </c>
      <c r="P1446" s="8">
        <f t="shared" si="112"/>
        <v>0</v>
      </c>
      <c r="Q1446" s="12">
        <f t="shared" si="113"/>
        <v>42199.873402777783</v>
      </c>
      <c r="R1446" s="12">
        <f>(((I1446/60)/60)/24)+DATE(1970,1,1)</f>
        <v>42259.873402777783</v>
      </c>
      <c r="S1446" t="str">
        <f t="shared" si="114"/>
        <v>publishing</v>
      </c>
      <c r="T1446" t="str">
        <f t="shared" si="110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6" t="str">
        <f t="shared" si="111"/>
        <v/>
      </c>
      <c r="N1447" t="b">
        <v>0</v>
      </c>
      <c r="O1447" t="s">
        <v>8287</v>
      </c>
      <c r="P1447" s="8">
        <f t="shared" si="112"/>
        <v>0</v>
      </c>
      <c r="Q1447" s="12">
        <f t="shared" si="113"/>
        <v>42139.542303240742</v>
      </c>
      <c r="R1447" s="12">
        <f>(((I1447/60)/60)/24)+DATE(1970,1,1)</f>
        <v>42169.542303240742</v>
      </c>
      <c r="S1447" t="str">
        <f t="shared" si="114"/>
        <v>publishing</v>
      </c>
      <c r="T1447" t="str">
        <f t="shared" si="110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6" t="str">
        <f t="shared" si="111"/>
        <v/>
      </c>
      <c r="N1448" t="b">
        <v>0</v>
      </c>
      <c r="O1448" t="s">
        <v>8287</v>
      </c>
      <c r="P1448" s="8">
        <f t="shared" si="112"/>
        <v>0</v>
      </c>
      <c r="Q1448" s="12">
        <f t="shared" si="113"/>
        <v>42461.447662037041</v>
      </c>
      <c r="R1448" s="12">
        <f>(((I1448/60)/60)/24)+DATE(1970,1,1)</f>
        <v>42481.447662037041</v>
      </c>
      <c r="S1448" t="str">
        <f t="shared" si="114"/>
        <v>publishing</v>
      </c>
      <c r="T1448" t="str">
        <f t="shared" si="110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6">
        <f t="shared" si="111"/>
        <v>25</v>
      </c>
      <c r="N1449" t="b">
        <v>0</v>
      </c>
      <c r="O1449" t="s">
        <v>8287</v>
      </c>
      <c r="P1449" s="8">
        <f t="shared" si="112"/>
        <v>1.4999999999999999E-4</v>
      </c>
      <c r="Q1449" s="12">
        <f t="shared" si="113"/>
        <v>42529.730717592596</v>
      </c>
      <c r="R1449" s="12">
        <f>(((I1449/60)/60)/24)+DATE(1970,1,1)</f>
        <v>42559.730717592596</v>
      </c>
      <c r="S1449" t="str">
        <f t="shared" si="114"/>
        <v>publishing</v>
      </c>
      <c r="T1449" t="str">
        <f t="shared" si="110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6" t="str">
        <f t="shared" si="111"/>
        <v/>
      </c>
      <c r="N1450" t="b">
        <v>0</v>
      </c>
      <c r="O1450" t="s">
        <v>8287</v>
      </c>
      <c r="P1450" s="8">
        <f t="shared" si="112"/>
        <v>0</v>
      </c>
      <c r="Q1450" s="12">
        <f t="shared" si="113"/>
        <v>42115.936550925922</v>
      </c>
      <c r="R1450" s="12">
        <f>(((I1450/60)/60)/24)+DATE(1970,1,1)</f>
        <v>42146.225694444445</v>
      </c>
      <c r="S1450" t="str">
        <f t="shared" si="114"/>
        <v>publishing</v>
      </c>
      <c r="T1450" t="str">
        <f t="shared" si="110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6" t="str">
        <f t="shared" si="111"/>
        <v/>
      </c>
      <c r="N1451" t="b">
        <v>0</v>
      </c>
      <c r="O1451" t="s">
        <v>8287</v>
      </c>
      <c r="P1451" s="8">
        <f t="shared" si="112"/>
        <v>0</v>
      </c>
      <c r="Q1451" s="12">
        <f t="shared" si="113"/>
        <v>42086.811400462961</v>
      </c>
      <c r="R1451" s="12">
        <f>(((I1451/60)/60)/24)+DATE(1970,1,1)</f>
        <v>42134.811400462961</v>
      </c>
      <c r="S1451" t="str">
        <f t="shared" si="114"/>
        <v>publishing</v>
      </c>
      <c r="T1451" t="str">
        <f t="shared" si="110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6">
        <f t="shared" si="111"/>
        <v>1</v>
      </c>
      <c r="N1452" t="b">
        <v>0</v>
      </c>
      <c r="O1452" t="s">
        <v>8287</v>
      </c>
      <c r="P1452" s="8">
        <f t="shared" si="112"/>
        <v>1.0000000000000001E-5</v>
      </c>
      <c r="Q1452" s="12">
        <f t="shared" si="113"/>
        <v>42390.171261574069</v>
      </c>
      <c r="R1452" s="12">
        <f>(((I1452/60)/60)/24)+DATE(1970,1,1)</f>
        <v>42420.171261574069</v>
      </c>
      <c r="S1452" t="str">
        <f t="shared" si="114"/>
        <v>publishing</v>
      </c>
      <c r="T1452" t="str">
        <f t="shared" si="110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6">
        <f t="shared" si="111"/>
        <v>1</v>
      </c>
      <c r="N1453" t="b">
        <v>0</v>
      </c>
      <c r="O1453" t="s">
        <v>8287</v>
      </c>
      <c r="P1453" s="8">
        <f t="shared" si="112"/>
        <v>1.0554089709762533E-4</v>
      </c>
      <c r="Q1453" s="12">
        <f t="shared" si="113"/>
        <v>41931.959016203706</v>
      </c>
      <c r="R1453" s="12">
        <f>(((I1453/60)/60)/24)+DATE(1970,1,1)</f>
        <v>41962.00068287037</v>
      </c>
      <c r="S1453" t="str">
        <f t="shared" si="114"/>
        <v>publishing</v>
      </c>
      <c r="T1453" t="str">
        <f t="shared" si="110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6" t="str">
        <f t="shared" si="111"/>
        <v/>
      </c>
      <c r="N1454" t="b">
        <v>0</v>
      </c>
      <c r="O1454" t="s">
        <v>8287</v>
      </c>
      <c r="P1454" s="8">
        <f t="shared" si="112"/>
        <v>0</v>
      </c>
      <c r="Q1454" s="12">
        <f t="shared" si="113"/>
        <v>41818.703275462962</v>
      </c>
      <c r="R1454" s="12">
        <f>(((I1454/60)/60)/24)+DATE(1970,1,1)</f>
        <v>41848.703275462962</v>
      </c>
      <c r="S1454" t="str">
        <f t="shared" si="114"/>
        <v>publishing</v>
      </c>
      <c r="T1454" t="str">
        <f t="shared" si="110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6" t="str">
        <f t="shared" si="111"/>
        <v/>
      </c>
      <c r="N1455" t="b">
        <v>0</v>
      </c>
      <c r="O1455" t="s">
        <v>8287</v>
      </c>
      <c r="P1455" s="8">
        <f t="shared" si="112"/>
        <v>0</v>
      </c>
      <c r="Q1455" s="12">
        <f t="shared" si="113"/>
        <v>42795.696145833332</v>
      </c>
      <c r="R1455" s="12">
        <f>(((I1455/60)/60)/24)+DATE(1970,1,1)</f>
        <v>42840.654479166667</v>
      </c>
      <c r="S1455" t="str">
        <f t="shared" si="114"/>
        <v>publishing</v>
      </c>
      <c r="T1455" t="str">
        <f t="shared" si="110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6">
        <f t="shared" si="111"/>
        <v>15</v>
      </c>
      <c r="N1456" t="b">
        <v>0</v>
      </c>
      <c r="O1456" t="s">
        <v>8287</v>
      </c>
      <c r="P1456" s="8">
        <f t="shared" si="112"/>
        <v>8.5714285714285719E-3</v>
      </c>
      <c r="Q1456" s="12">
        <f t="shared" si="113"/>
        <v>42463.866666666669</v>
      </c>
      <c r="R1456" s="12">
        <f>(((I1456/60)/60)/24)+DATE(1970,1,1)</f>
        <v>42484.915972222225</v>
      </c>
      <c r="S1456" t="str">
        <f t="shared" si="114"/>
        <v>publishing</v>
      </c>
      <c r="T1456" t="str">
        <f t="shared" si="110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6">
        <f t="shared" si="111"/>
        <v>225</v>
      </c>
      <c r="N1457" t="b">
        <v>0</v>
      </c>
      <c r="O1457" t="s">
        <v>8287</v>
      </c>
      <c r="P1457" s="8">
        <f t="shared" si="112"/>
        <v>0.105</v>
      </c>
      <c r="Q1457" s="12">
        <f t="shared" si="113"/>
        <v>41832.672685185185</v>
      </c>
      <c r="R1457" s="12">
        <f>(((I1457/60)/60)/24)+DATE(1970,1,1)</f>
        <v>41887.568749999999</v>
      </c>
      <c r="S1457" t="str">
        <f t="shared" si="114"/>
        <v>publishing</v>
      </c>
      <c r="T1457" t="str">
        <f t="shared" si="110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6">
        <f t="shared" si="111"/>
        <v>48.333333333333336</v>
      </c>
      <c r="N1458" t="b">
        <v>0</v>
      </c>
      <c r="O1458" t="s">
        <v>8287</v>
      </c>
      <c r="P1458" s="8">
        <f t="shared" si="112"/>
        <v>2.9000000000000001E-2</v>
      </c>
      <c r="Q1458" s="12">
        <f t="shared" si="113"/>
        <v>42708.668576388889</v>
      </c>
      <c r="R1458" s="12">
        <f>(((I1458/60)/60)/24)+DATE(1970,1,1)</f>
        <v>42738.668576388889</v>
      </c>
      <c r="S1458" t="str">
        <f t="shared" si="114"/>
        <v>publishing</v>
      </c>
      <c r="T1458" t="str">
        <f t="shared" si="110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6" t="str">
        <f t="shared" si="111"/>
        <v/>
      </c>
      <c r="N1459" t="b">
        <v>0</v>
      </c>
      <c r="O1459" t="s">
        <v>8287</v>
      </c>
      <c r="P1459" s="8">
        <f t="shared" si="112"/>
        <v>0</v>
      </c>
      <c r="Q1459" s="12">
        <f t="shared" si="113"/>
        <v>42289.89634259259</v>
      </c>
      <c r="R1459" s="12">
        <f>(((I1459/60)/60)/24)+DATE(1970,1,1)</f>
        <v>42319.938009259262</v>
      </c>
      <c r="S1459" t="str">
        <f t="shared" si="114"/>
        <v>publishing</v>
      </c>
      <c r="T1459" t="str">
        <f t="shared" si="110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6" t="str">
        <f t="shared" si="111"/>
        <v/>
      </c>
      <c r="N1460" t="b">
        <v>0</v>
      </c>
      <c r="O1460" t="s">
        <v>8287</v>
      </c>
      <c r="P1460" s="8">
        <f t="shared" si="112"/>
        <v>0</v>
      </c>
      <c r="Q1460" s="12">
        <f t="shared" si="113"/>
        <v>41831.705555555556</v>
      </c>
      <c r="R1460" s="12">
        <f>(((I1460/60)/60)/24)+DATE(1970,1,1)</f>
        <v>41862.166666666664</v>
      </c>
      <c r="S1460" t="str">
        <f t="shared" si="114"/>
        <v>publishing</v>
      </c>
      <c r="T1460" t="str">
        <f t="shared" si="110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6" t="str">
        <f t="shared" si="111"/>
        <v/>
      </c>
      <c r="N1461" t="b">
        <v>0</v>
      </c>
      <c r="O1461" t="s">
        <v>8287</v>
      </c>
      <c r="P1461" s="8">
        <f t="shared" si="112"/>
        <v>0</v>
      </c>
      <c r="Q1461" s="12">
        <f t="shared" si="113"/>
        <v>42312.204814814817</v>
      </c>
      <c r="R1461" s="12">
        <f>(((I1461/60)/60)/24)+DATE(1970,1,1)</f>
        <v>42340.725694444445</v>
      </c>
      <c r="S1461" t="str">
        <f t="shared" si="114"/>
        <v>publishing</v>
      </c>
      <c r="T1461" t="str">
        <f t="shared" si="110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6" t="str">
        <f t="shared" si="111"/>
        <v/>
      </c>
      <c r="N1462" t="b">
        <v>0</v>
      </c>
      <c r="O1462" t="s">
        <v>8287</v>
      </c>
      <c r="P1462" s="8">
        <f t="shared" si="112"/>
        <v>0</v>
      </c>
      <c r="Q1462" s="12">
        <f t="shared" si="113"/>
        <v>41915.896967592591</v>
      </c>
      <c r="R1462" s="12">
        <f>(((I1462/60)/60)/24)+DATE(1970,1,1)</f>
        <v>41973.989583333328</v>
      </c>
      <c r="S1462" t="str">
        <f t="shared" si="114"/>
        <v>publishing</v>
      </c>
      <c r="T1462" t="str">
        <f t="shared" si="110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6">
        <f t="shared" si="111"/>
        <v>44.66673529411765</v>
      </c>
      <c r="N1463" t="b">
        <v>1</v>
      </c>
      <c r="O1463" t="s">
        <v>8288</v>
      </c>
      <c r="P1463" s="8">
        <f t="shared" si="112"/>
        <v>1.012446</v>
      </c>
      <c r="Q1463" s="12">
        <f t="shared" si="113"/>
        <v>41899.645300925928</v>
      </c>
      <c r="R1463" s="12">
        <f>(((I1463/60)/60)/24)+DATE(1970,1,1)</f>
        <v>41933</v>
      </c>
      <c r="S1463" t="str">
        <f t="shared" si="114"/>
        <v>publishing</v>
      </c>
      <c r="T1463" t="str">
        <f t="shared" si="110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6">
        <f t="shared" si="111"/>
        <v>28.937999999999999</v>
      </c>
      <c r="N1464" t="b">
        <v>1</v>
      </c>
      <c r="O1464" t="s">
        <v>8288</v>
      </c>
      <c r="P1464" s="8">
        <f t="shared" si="112"/>
        <v>1.085175</v>
      </c>
      <c r="Q1464" s="12">
        <f t="shared" si="113"/>
        <v>41344.662858796299</v>
      </c>
      <c r="R1464" s="12">
        <f>(((I1464/60)/60)/24)+DATE(1970,1,1)</f>
        <v>41374.662858796299</v>
      </c>
      <c r="S1464" t="str">
        <f t="shared" si="114"/>
        <v>publishing</v>
      </c>
      <c r="T1464" t="str">
        <f t="shared" si="110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6">
        <f t="shared" si="111"/>
        <v>35.44</v>
      </c>
      <c r="N1465" t="b">
        <v>1</v>
      </c>
      <c r="O1465" t="s">
        <v>8288</v>
      </c>
      <c r="P1465" s="8">
        <f t="shared" si="112"/>
        <v>1.4766666666666666</v>
      </c>
      <c r="Q1465" s="12">
        <f t="shared" si="113"/>
        <v>41326.911319444444</v>
      </c>
      <c r="R1465" s="12">
        <f>(((I1465/60)/60)/24)+DATE(1970,1,1)</f>
        <v>41371.869652777779</v>
      </c>
      <c r="S1465" t="str">
        <f t="shared" si="114"/>
        <v>publishing</v>
      </c>
      <c r="T1465" t="str">
        <f t="shared" si="110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6">
        <f t="shared" si="111"/>
        <v>34.871794871794869</v>
      </c>
      <c r="N1466" t="b">
        <v>1</v>
      </c>
      <c r="O1466" t="s">
        <v>8288</v>
      </c>
      <c r="P1466" s="8">
        <f t="shared" si="112"/>
        <v>1.6319999999999999</v>
      </c>
      <c r="Q1466" s="12">
        <f t="shared" si="113"/>
        <v>41291.661550925928</v>
      </c>
      <c r="R1466" s="12">
        <f>(((I1466/60)/60)/24)+DATE(1970,1,1)</f>
        <v>41321.661550925928</v>
      </c>
      <c r="S1466" t="str">
        <f t="shared" si="114"/>
        <v>publishing</v>
      </c>
      <c r="T1466" t="str">
        <f t="shared" si="110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6">
        <f t="shared" si="111"/>
        <v>52.622732513451197</v>
      </c>
      <c r="N1467" t="b">
        <v>1</v>
      </c>
      <c r="O1467" t="s">
        <v>8288</v>
      </c>
      <c r="P1467" s="8">
        <f t="shared" si="112"/>
        <v>4.5641449999999999</v>
      </c>
      <c r="Q1467" s="12">
        <f t="shared" si="113"/>
        <v>40959.734398148146</v>
      </c>
      <c r="R1467" s="12">
        <f>(((I1467/60)/60)/24)+DATE(1970,1,1)</f>
        <v>40990.125</v>
      </c>
      <c r="S1467" t="str">
        <f t="shared" si="114"/>
        <v>publishing</v>
      </c>
      <c r="T1467" t="str">
        <f t="shared" si="110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6">
        <f t="shared" si="111"/>
        <v>69.598266129032254</v>
      </c>
      <c r="N1468" t="b">
        <v>1</v>
      </c>
      <c r="O1468" t="s">
        <v>8288</v>
      </c>
      <c r="P1468" s="8">
        <f t="shared" si="112"/>
        <v>1.0787731249999999</v>
      </c>
      <c r="Q1468" s="12">
        <f t="shared" si="113"/>
        <v>42340.172060185185</v>
      </c>
      <c r="R1468" s="12">
        <f>(((I1468/60)/60)/24)+DATE(1970,1,1)</f>
        <v>42381.208333333328</v>
      </c>
      <c r="S1468" t="str">
        <f t="shared" si="114"/>
        <v>publishing</v>
      </c>
      <c r="T1468" t="str">
        <f t="shared" si="110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6">
        <f t="shared" si="111"/>
        <v>76.72</v>
      </c>
      <c r="N1469" t="b">
        <v>1</v>
      </c>
      <c r="O1469" t="s">
        <v>8288</v>
      </c>
      <c r="P1469" s="8">
        <f t="shared" si="112"/>
        <v>1.1508</v>
      </c>
      <c r="Q1469" s="12">
        <f t="shared" si="113"/>
        <v>40933.80190972222</v>
      </c>
      <c r="R1469" s="12">
        <f>(((I1469/60)/60)/24)+DATE(1970,1,1)</f>
        <v>40993.760243055556</v>
      </c>
      <c r="S1469" t="str">
        <f t="shared" si="114"/>
        <v>publishing</v>
      </c>
      <c r="T1469" t="str">
        <f t="shared" si="110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6">
        <f t="shared" si="111"/>
        <v>33.191126279863482</v>
      </c>
      <c r="N1470" t="b">
        <v>1</v>
      </c>
      <c r="O1470" t="s">
        <v>8288</v>
      </c>
      <c r="P1470" s="8">
        <f t="shared" si="112"/>
        <v>1.0236842105263158</v>
      </c>
      <c r="Q1470" s="12">
        <f t="shared" si="113"/>
        <v>40646.014456018522</v>
      </c>
      <c r="R1470" s="12">
        <f>(((I1470/60)/60)/24)+DATE(1970,1,1)</f>
        <v>40706.014456018522</v>
      </c>
      <c r="S1470" t="str">
        <f t="shared" si="114"/>
        <v>publishing</v>
      </c>
      <c r="T1470" t="str">
        <f t="shared" si="110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6">
        <f t="shared" si="111"/>
        <v>149.46417445482865</v>
      </c>
      <c r="N1471" t="b">
        <v>1</v>
      </c>
      <c r="O1471" t="s">
        <v>8288</v>
      </c>
      <c r="P1471" s="8">
        <f t="shared" si="112"/>
        <v>1.0842485875706214</v>
      </c>
      <c r="Q1471" s="12">
        <f t="shared" si="113"/>
        <v>41290.598483796297</v>
      </c>
      <c r="R1471" s="12">
        <f>(((I1471/60)/60)/24)+DATE(1970,1,1)</f>
        <v>41320.598483796297</v>
      </c>
      <c r="S1471" t="str">
        <f t="shared" si="114"/>
        <v>publishing</v>
      </c>
      <c r="T1471" t="str">
        <f t="shared" si="110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6">
        <f t="shared" si="111"/>
        <v>23.172839506172838</v>
      </c>
      <c r="N1472" t="b">
        <v>1</v>
      </c>
      <c r="O1472" t="s">
        <v>8288</v>
      </c>
      <c r="P1472" s="8">
        <f t="shared" si="112"/>
        <v>1.2513333333333334</v>
      </c>
      <c r="Q1472" s="12">
        <f t="shared" si="113"/>
        <v>41250.827118055553</v>
      </c>
      <c r="R1472" s="12">
        <f>(((I1472/60)/60)/24)+DATE(1970,1,1)</f>
        <v>41271.827118055553</v>
      </c>
      <c r="S1472" t="str">
        <f t="shared" si="114"/>
        <v>publishing</v>
      </c>
      <c r="T1472" t="str">
        <f t="shared" si="110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6">
        <f t="shared" si="111"/>
        <v>96.877551020408163</v>
      </c>
      <c r="N1473" t="b">
        <v>1</v>
      </c>
      <c r="O1473" t="s">
        <v>8288</v>
      </c>
      <c r="P1473" s="8">
        <f t="shared" si="112"/>
        <v>1.03840625</v>
      </c>
      <c r="Q1473" s="12">
        <f t="shared" si="113"/>
        <v>42073.957569444443</v>
      </c>
      <c r="R1473" s="12">
        <f>(((I1473/60)/60)/24)+DATE(1970,1,1)</f>
        <v>42103.957569444443</v>
      </c>
      <c r="S1473" t="str">
        <f t="shared" si="114"/>
        <v>publishing</v>
      </c>
      <c r="T1473" t="str">
        <f t="shared" si="110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6">
        <f t="shared" si="111"/>
        <v>103.20238095238095</v>
      </c>
      <c r="N1474" t="b">
        <v>1</v>
      </c>
      <c r="O1474" t="s">
        <v>8288</v>
      </c>
      <c r="P1474" s="8">
        <f t="shared" si="112"/>
        <v>1.3870400000000001</v>
      </c>
      <c r="Q1474" s="12">
        <f t="shared" si="113"/>
        <v>41533.542858796296</v>
      </c>
      <c r="R1474" s="12">
        <f>(((I1474/60)/60)/24)+DATE(1970,1,1)</f>
        <v>41563.542858796296</v>
      </c>
      <c r="S1474" t="str">
        <f t="shared" si="114"/>
        <v>publishing</v>
      </c>
      <c r="T1474" t="str">
        <f t="shared" ref="T1474:T1537" si="115">RIGHT(O1474,LEN(O1474)-FIND("/",O1474,1))</f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6">
        <f t="shared" ref="M1475:M1538" si="116">IFERROR(E1475/L1475,"")</f>
        <v>38.462553191489363</v>
      </c>
      <c r="N1475" t="b">
        <v>1</v>
      </c>
      <c r="O1475" t="s">
        <v>8288</v>
      </c>
      <c r="P1475" s="8">
        <f t="shared" ref="P1475:P1538" si="117">E1475/D1475</f>
        <v>1.20516</v>
      </c>
      <c r="Q1475" s="12">
        <f t="shared" ref="Q1475:Q1538" si="118">(((J1475/60)/60)/24)+DATE(1970,1,1)</f>
        <v>40939.979618055557</v>
      </c>
      <c r="R1475" s="12">
        <f>(((I1475/60)/60)/24)+DATE(1970,1,1)</f>
        <v>40969.979618055557</v>
      </c>
      <c r="S1475" t="str">
        <f t="shared" ref="S1475:S1538" si="119">LEFT(O1475,FIND("/",O1475,1)-1)</f>
        <v>publishing</v>
      </c>
      <c r="T1475" t="str">
        <f t="shared" si="115"/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6">
        <f t="shared" si="116"/>
        <v>44.315789473684212</v>
      </c>
      <c r="N1476" t="b">
        <v>1</v>
      </c>
      <c r="O1476" t="s">
        <v>8288</v>
      </c>
      <c r="P1476" s="8">
        <f t="shared" si="117"/>
        <v>1.1226666666666667</v>
      </c>
      <c r="Q1476" s="12">
        <f t="shared" si="118"/>
        <v>41500.727916666663</v>
      </c>
      <c r="R1476" s="12">
        <f>(((I1476/60)/60)/24)+DATE(1970,1,1)</f>
        <v>41530.727916666663</v>
      </c>
      <c r="S1476" t="str">
        <f t="shared" si="119"/>
        <v>publishing</v>
      </c>
      <c r="T1476" t="str">
        <f t="shared" si="115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6">
        <f t="shared" si="116"/>
        <v>64.173356009070289</v>
      </c>
      <c r="N1477" t="b">
        <v>1</v>
      </c>
      <c r="O1477" t="s">
        <v>8288</v>
      </c>
      <c r="P1477" s="8">
        <f t="shared" si="117"/>
        <v>1.8866966666666667</v>
      </c>
      <c r="Q1477" s="12">
        <f t="shared" si="118"/>
        <v>41960.722951388889</v>
      </c>
      <c r="R1477" s="12">
        <f>(((I1477/60)/60)/24)+DATE(1970,1,1)</f>
        <v>41993.207638888889</v>
      </c>
      <c r="S1477" t="str">
        <f t="shared" si="119"/>
        <v>publishing</v>
      </c>
      <c r="T1477" t="str">
        <f t="shared" si="115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6">
        <f t="shared" si="116"/>
        <v>43.333275109170302</v>
      </c>
      <c r="N1478" t="b">
        <v>1</v>
      </c>
      <c r="O1478" t="s">
        <v>8288</v>
      </c>
      <c r="P1478" s="8">
        <f t="shared" si="117"/>
        <v>6.6155466666666669</v>
      </c>
      <c r="Q1478" s="12">
        <f t="shared" si="118"/>
        <v>40766.041921296295</v>
      </c>
      <c r="R1478" s="12">
        <f>(((I1478/60)/60)/24)+DATE(1970,1,1)</f>
        <v>40796.041921296295</v>
      </c>
      <c r="S1478" t="str">
        <f t="shared" si="119"/>
        <v>publishing</v>
      </c>
      <c r="T1478" t="str">
        <f t="shared" si="115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6">
        <f t="shared" si="116"/>
        <v>90.495934959349597</v>
      </c>
      <c r="N1479" t="b">
        <v>1</v>
      </c>
      <c r="O1479" t="s">
        <v>8288</v>
      </c>
      <c r="P1479" s="8">
        <f t="shared" si="117"/>
        <v>1.1131</v>
      </c>
      <c r="Q1479" s="12">
        <f t="shared" si="118"/>
        <v>40840.615787037037</v>
      </c>
      <c r="R1479" s="12">
        <f>(((I1479/60)/60)/24)+DATE(1970,1,1)</f>
        <v>40900.125</v>
      </c>
      <c r="S1479" t="str">
        <f t="shared" si="119"/>
        <v>publishing</v>
      </c>
      <c r="T1479" t="str">
        <f t="shared" si="115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6">
        <f t="shared" si="116"/>
        <v>29.187190495010373</v>
      </c>
      <c r="N1480" t="b">
        <v>1</v>
      </c>
      <c r="O1480" t="s">
        <v>8288</v>
      </c>
      <c r="P1480" s="8">
        <f t="shared" si="117"/>
        <v>11.8161422</v>
      </c>
      <c r="Q1480" s="12">
        <f t="shared" si="118"/>
        <v>41394.871678240743</v>
      </c>
      <c r="R1480" s="12">
        <f>(((I1480/60)/60)/24)+DATE(1970,1,1)</f>
        <v>41408.871678240743</v>
      </c>
      <c r="S1480" t="str">
        <f t="shared" si="119"/>
        <v>publishing</v>
      </c>
      <c r="T1480" t="str">
        <f t="shared" si="115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6">
        <f t="shared" si="116"/>
        <v>30.95774647887324</v>
      </c>
      <c r="N1481" t="b">
        <v>1</v>
      </c>
      <c r="O1481" t="s">
        <v>8288</v>
      </c>
      <c r="P1481" s="8">
        <f t="shared" si="117"/>
        <v>1.37375</v>
      </c>
      <c r="Q1481" s="12">
        <f t="shared" si="118"/>
        <v>41754.745243055557</v>
      </c>
      <c r="R1481" s="12">
        <f>(((I1481/60)/60)/24)+DATE(1970,1,1)</f>
        <v>41769.165972222225</v>
      </c>
      <c r="S1481" t="str">
        <f t="shared" si="119"/>
        <v>publishing</v>
      </c>
      <c r="T1481" t="str">
        <f t="shared" si="115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6">
        <f t="shared" si="116"/>
        <v>92.157795275590544</v>
      </c>
      <c r="N1482" t="b">
        <v>1</v>
      </c>
      <c r="O1482" t="s">
        <v>8288</v>
      </c>
      <c r="P1482" s="8">
        <f t="shared" si="117"/>
        <v>1.170404</v>
      </c>
      <c r="Q1482" s="12">
        <f t="shared" si="118"/>
        <v>41464.934016203704</v>
      </c>
      <c r="R1482" s="12">
        <f>(((I1482/60)/60)/24)+DATE(1970,1,1)</f>
        <v>41481.708333333336</v>
      </c>
      <c r="S1482" t="str">
        <f t="shared" si="119"/>
        <v>publishing</v>
      </c>
      <c r="T1482" t="str">
        <f t="shared" si="115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6">
        <f t="shared" si="116"/>
        <v>17.5</v>
      </c>
      <c r="N1483" t="b">
        <v>0</v>
      </c>
      <c r="O1483" t="s">
        <v>8275</v>
      </c>
      <c r="P1483" s="8">
        <f t="shared" si="117"/>
        <v>2.1000000000000001E-2</v>
      </c>
      <c r="Q1483" s="12">
        <f t="shared" si="118"/>
        <v>41550.922974537039</v>
      </c>
      <c r="R1483" s="12">
        <f>(((I1483/60)/60)/24)+DATE(1970,1,1)</f>
        <v>41580.922974537039</v>
      </c>
      <c r="S1483" t="str">
        <f t="shared" si="119"/>
        <v>publishing</v>
      </c>
      <c r="T1483" t="str">
        <f t="shared" si="115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6">
        <f t="shared" si="116"/>
        <v>5</v>
      </c>
      <c r="N1484" t="b">
        <v>0</v>
      </c>
      <c r="O1484" t="s">
        <v>8275</v>
      </c>
      <c r="P1484" s="8">
        <f t="shared" si="117"/>
        <v>1E-3</v>
      </c>
      <c r="Q1484" s="12">
        <f t="shared" si="118"/>
        <v>41136.85805555556</v>
      </c>
      <c r="R1484" s="12">
        <f>(((I1484/60)/60)/24)+DATE(1970,1,1)</f>
        <v>41159.32708333333</v>
      </c>
      <c r="S1484" t="str">
        <f t="shared" si="119"/>
        <v>publishing</v>
      </c>
      <c r="T1484" t="str">
        <f t="shared" si="115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6">
        <f t="shared" si="116"/>
        <v>25</v>
      </c>
      <c r="N1485" t="b">
        <v>0</v>
      </c>
      <c r="O1485" t="s">
        <v>8275</v>
      </c>
      <c r="P1485" s="8">
        <f t="shared" si="117"/>
        <v>7.1428571428571426E-3</v>
      </c>
      <c r="Q1485" s="12">
        <f t="shared" si="118"/>
        <v>42548.192997685182</v>
      </c>
      <c r="R1485" s="12">
        <f>(((I1485/60)/60)/24)+DATE(1970,1,1)</f>
        <v>42573.192997685182</v>
      </c>
      <c r="S1485" t="str">
        <f t="shared" si="119"/>
        <v>publishing</v>
      </c>
      <c r="T1485" t="str">
        <f t="shared" si="115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6" t="str">
        <f t="shared" si="116"/>
        <v/>
      </c>
      <c r="N1486" t="b">
        <v>0</v>
      </c>
      <c r="O1486" t="s">
        <v>8275</v>
      </c>
      <c r="P1486" s="8">
        <f t="shared" si="117"/>
        <v>0</v>
      </c>
      <c r="Q1486" s="12">
        <f t="shared" si="118"/>
        <v>41053.200960648144</v>
      </c>
      <c r="R1486" s="12">
        <f>(((I1486/60)/60)/24)+DATE(1970,1,1)</f>
        <v>41111.618750000001</v>
      </c>
      <c r="S1486" t="str">
        <f t="shared" si="119"/>
        <v>publishing</v>
      </c>
      <c r="T1486" t="str">
        <f t="shared" si="115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6">
        <f t="shared" si="116"/>
        <v>50</v>
      </c>
      <c r="N1487" t="b">
        <v>0</v>
      </c>
      <c r="O1487" t="s">
        <v>8275</v>
      </c>
      <c r="P1487" s="8">
        <f t="shared" si="117"/>
        <v>2.2388059701492536E-2</v>
      </c>
      <c r="Q1487" s="12">
        <f t="shared" si="118"/>
        <v>42130.795983796299</v>
      </c>
      <c r="R1487" s="12">
        <f>(((I1487/60)/60)/24)+DATE(1970,1,1)</f>
        <v>42175.795983796299</v>
      </c>
      <c r="S1487" t="str">
        <f t="shared" si="119"/>
        <v>publishing</v>
      </c>
      <c r="T1487" t="str">
        <f t="shared" si="115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6">
        <f t="shared" si="116"/>
        <v>16</v>
      </c>
      <c r="N1488" t="b">
        <v>0</v>
      </c>
      <c r="O1488" t="s">
        <v>8275</v>
      </c>
      <c r="P1488" s="8">
        <f t="shared" si="117"/>
        <v>2.3999999999999998E-3</v>
      </c>
      <c r="Q1488" s="12">
        <f t="shared" si="118"/>
        <v>42032.168530092589</v>
      </c>
      <c r="R1488" s="12">
        <f>(((I1488/60)/60)/24)+DATE(1970,1,1)</f>
        <v>42062.168530092589</v>
      </c>
      <c r="S1488" t="str">
        <f t="shared" si="119"/>
        <v>publishing</v>
      </c>
      <c r="T1488" t="str">
        <f t="shared" si="115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6" t="str">
        <f t="shared" si="116"/>
        <v/>
      </c>
      <c r="N1489" t="b">
        <v>0</v>
      </c>
      <c r="O1489" t="s">
        <v>8275</v>
      </c>
      <c r="P1489" s="8">
        <f t="shared" si="117"/>
        <v>0</v>
      </c>
      <c r="Q1489" s="12">
        <f t="shared" si="118"/>
        <v>42554.917488425926</v>
      </c>
      <c r="R1489" s="12">
        <f>(((I1489/60)/60)/24)+DATE(1970,1,1)</f>
        <v>42584.917488425926</v>
      </c>
      <c r="S1489" t="str">
        <f t="shared" si="119"/>
        <v>publishing</v>
      </c>
      <c r="T1489" t="str">
        <f t="shared" si="115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6">
        <f t="shared" si="116"/>
        <v>60</v>
      </c>
      <c r="N1490" t="b">
        <v>0</v>
      </c>
      <c r="O1490" t="s">
        <v>8275</v>
      </c>
      <c r="P1490" s="8">
        <f t="shared" si="117"/>
        <v>2.4E-2</v>
      </c>
      <c r="Q1490" s="12">
        <f t="shared" si="118"/>
        <v>41614.563194444447</v>
      </c>
      <c r="R1490" s="12">
        <f>(((I1490/60)/60)/24)+DATE(1970,1,1)</f>
        <v>41644.563194444447</v>
      </c>
      <c r="S1490" t="str">
        <f t="shared" si="119"/>
        <v>publishing</v>
      </c>
      <c r="T1490" t="str">
        <f t="shared" si="115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6" t="str">
        <f t="shared" si="116"/>
        <v/>
      </c>
      <c r="N1491" t="b">
        <v>0</v>
      </c>
      <c r="O1491" t="s">
        <v>8275</v>
      </c>
      <c r="P1491" s="8">
        <f t="shared" si="117"/>
        <v>0</v>
      </c>
      <c r="Q1491" s="12">
        <f t="shared" si="118"/>
        <v>41198.611712962964</v>
      </c>
      <c r="R1491" s="12">
        <f>(((I1491/60)/60)/24)+DATE(1970,1,1)</f>
        <v>41228.653379629628</v>
      </c>
      <c r="S1491" t="str">
        <f t="shared" si="119"/>
        <v>publishing</v>
      </c>
      <c r="T1491" t="str">
        <f t="shared" si="115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6">
        <f t="shared" si="116"/>
        <v>47.10526315789474</v>
      </c>
      <c r="N1492" t="b">
        <v>0</v>
      </c>
      <c r="O1492" t="s">
        <v>8275</v>
      </c>
      <c r="P1492" s="8">
        <f t="shared" si="117"/>
        <v>0.30862068965517242</v>
      </c>
      <c r="Q1492" s="12">
        <f t="shared" si="118"/>
        <v>41520.561041666668</v>
      </c>
      <c r="R1492" s="12">
        <f>(((I1492/60)/60)/24)+DATE(1970,1,1)</f>
        <v>41549.561041666668</v>
      </c>
      <c r="S1492" t="str">
        <f t="shared" si="119"/>
        <v>publishing</v>
      </c>
      <c r="T1492" t="str">
        <f t="shared" si="115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6">
        <f t="shared" si="116"/>
        <v>100</v>
      </c>
      <c r="N1493" t="b">
        <v>0</v>
      </c>
      <c r="O1493" t="s">
        <v>8275</v>
      </c>
      <c r="P1493" s="8">
        <f t="shared" si="117"/>
        <v>8.3333333333333329E-2</v>
      </c>
      <c r="Q1493" s="12">
        <f t="shared" si="118"/>
        <v>41991.713460648149</v>
      </c>
      <c r="R1493" s="12">
        <f>(((I1493/60)/60)/24)+DATE(1970,1,1)</f>
        <v>42050.651388888888</v>
      </c>
      <c r="S1493" t="str">
        <f t="shared" si="119"/>
        <v>publishing</v>
      </c>
      <c r="T1493" t="str">
        <f t="shared" si="115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6">
        <f t="shared" si="116"/>
        <v>15</v>
      </c>
      <c r="N1494" t="b">
        <v>0</v>
      </c>
      <c r="O1494" t="s">
        <v>8275</v>
      </c>
      <c r="P1494" s="8">
        <f t="shared" si="117"/>
        <v>7.4999999999999997E-3</v>
      </c>
      <c r="Q1494" s="12">
        <f t="shared" si="118"/>
        <v>40682.884791666671</v>
      </c>
      <c r="R1494" s="12">
        <f>(((I1494/60)/60)/24)+DATE(1970,1,1)</f>
        <v>40712.884791666671</v>
      </c>
      <c r="S1494" t="str">
        <f t="shared" si="119"/>
        <v>publishing</v>
      </c>
      <c r="T1494" t="str">
        <f t="shared" si="115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6" t="str">
        <f t="shared" si="116"/>
        <v/>
      </c>
      <c r="N1495" t="b">
        <v>0</v>
      </c>
      <c r="O1495" t="s">
        <v>8275</v>
      </c>
      <c r="P1495" s="8">
        <f t="shared" si="117"/>
        <v>0</v>
      </c>
      <c r="Q1495" s="12">
        <f t="shared" si="118"/>
        <v>41411.866608796299</v>
      </c>
      <c r="R1495" s="12">
        <f>(((I1495/60)/60)/24)+DATE(1970,1,1)</f>
        <v>41441.866608796299</v>
      </c>
      <c r="S1495" t="str">
        <f t="shared" si="119"/>
        <v>publishing</v>
      </c>
      <c r="T1495" t="str">
        <f t="shared" si="115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6">
        <f t="shared" si="116"/>
        <v>40.454545454545453</v>
      </c>
      <c r="N1496" t="b">
        <v>0</v>
      </c>
      <c r="O1496" t="s">
        <v>8275</v>
      </c>
      <c r="P1496" s="8">
        <f t="shared" si="117"/>
        <v>8.8999999999999996E-2</v>
      </c>
      <c r="Q1496" s="12">
        <f t="shared" si="118"/>
        <v>42067.722372685181</v>
      </c>
      <c r="R1496" s="12">
        <f>(((I1496/60)/60)/24)+DATE(1970,1,1)</f>
        <v>42097.651388888888</v>
      </c>
      <c r="S1496" t="str">
        <f t="shared" si="119"/>
        <v>publishing</v>
      </c>
      <c r="T1496" t="str">
        <f t="shared" si="115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6" t="str">
        <f t="shared" si="116"/>
        <v/>
      </c>
      <c r="N1497" t="b">
        <v>0</v>
      </c>
      <c r="O1497" t="s">
        <v>8275</v>
      </c>
      <c r="P1497" s="8">
        <f t="shared" si="117"/>
        <v>0</v>
      </c>
      <c r="Q1497" s="12">
        <f t="shared" si="118"/>
        <v>40752.789710648147</v>
      </c>
      <c r="R1497" s="12">
        <f>(((I1497/60)/60)/24)+DATE(1970,1,1)</f>
        <v>40782.789710648147</v>
      </c>
      <c r="S1497" t="str">
        <f t="shared" si="119"/>
        <v>publishing</v>
      </c>
      <c r="T1497" t="str">
        <f t="shared" si="115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6" t="str">
        <f t="shared" si="116"/>
        <v/>
      </c>
      <c r="N1498" t="b">
        <v>0</v>
      </c>
      <c r="O1498" t="s">
        <v>8275</v>
      </c>
      <c r="P1498" s="8">
        <f t="shared" si="117"/>
        <v>0</v>
      </c>
      <c r="Q1498" s="12">
        <f t="shared" si="118"/>
        <v>41838.475219907406</v>
      </c>
      <c r="R1498" s="12">
        <f>(((I1498/60)/60)/24)+DATE(1970,1,1)</f>
        <v>41898.475219907406</v>
      </c>
      <c r="S1498" t="str">
        <f t="shared" si="119"/>
        <v>publishing</v>
      </c>
      <c r="T1498" t="str">
        <f t="shared" si="115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6">
        <f t="shared" si="116"/>
        <v>1</v>
      </c>
      <c r="N1499" t="b">
        <v>0</v>
      </c>
      <c r="O1499" t="s">
        <v>8275</v>
      </c>
      <c r="P1499" s="8">
        <f t="shared" si="117"/>
        <v>6.666666666666667E-5</v>
      </c>
      <c r="Q1499" s="12">
        <f t="shared" si="118"/>
        <v>41444.64261574074</v>
      </c>
      <c r="R1499" s="12">
        <f>(((I1499/60)/60)/24)+DATE(1970,1,1)</f>
        <v>41486.821527777778</v>
      </c>
      <c r="S1499" t="str">
        <f t="shared" si="119"/>
        <v>publishing</v>
      </c>
      <c r="T1499" t="str">
        <f t="shared" si="115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6">
        <f t="shared" si="116"/>
        <v>19</v>
      </c>
      <c r="N1500" t="b">
        <v>0</v>
      </c>
      <c r="O1500" t="s">
        <v>8275</v>
      </c>
      <c r="P1500" s="8">
        <f t="shared" si="117"/>
        <v>1.9E-2</v>
      </c>
      <c r="Q1500" s="12">
        <f t="shared" si="118"/>
        <v>41840.983541666668</v>
      </c>
      <c r="R1500" s="12">
        <f>(((I1500/60)/60)/24)+DATE(1970,1,1)</f>
        <v>41885.983541666668</v>
      </c>
      <c r="S1500" t="str">
        <f t="shared" si="119"/>
        <v>publishing</v>
      </c>
      <c r="T1500" t="str">
        <f t="shared" si="115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6">
        <f t="shared" si="116"/>
        <v>5</v>
      </c>
      <c r="N1501" t="b">
        <v>0</v>
      </c>
      <c r="O1501" t="s">
        <v>8275</v>
      </c>
      <c r="P1501" s="8">
        <f t="shared" si="117"/>
        <v>2.5000000000000001E-3</v>
      </c>
      <c r="Q1501" s="12">
        <f t="shared" si="118"/>
        <v>42527.007326388892</v>
      </c>
      <c r="R1501" s="12">
        <f>(((I1501/60)/60)/24)+DATE(1970,1,1)</f>
        <v>42587.007326388892</v>
      </c>
      <c r="S1501" t="str">
        <f t="shared" si="119"/>
        <v>publishing</v>
      </c>
      <c r="T1501" t="str">
        <f t="shared" si="115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6">
        <f t="shared" si="116"/>
        <v>46.733333333333334</v>
      </c>
      <c r="N1502" t="b">
        <v>0</v>
      </c>
      <c r="O1502" t="s">
        <v>8275</v>
      </c>
      <c r="P1502" s="8">
        <f t="shared" si="117"/>
        <v>0.25035714285714283</v>
      </c>
      <c r="Q1502" s="12">
        <f t="shared" si="118"/>
        <v>41365.904594907406</v>
      </c>
      <c r="R1502" s="12">
        <f>(((I1502/60)/60)/24)+DATE(1970,1,1)</f>
        <v>41395.904594907406</v>
      </c>
      <c r="S1502" t="str">
        <f t="shared" si="119"/>
        <v>publishing</v>
      </c>
      <c r="T1502" t="str">
        <f t="shared" si="115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6">
        <f t="shared" si="116"/>
        <v>97.731073446327684</v>
      </c>
      <c r="N1503" t="b">
        <v>1</v>
      </c>
      <c r="O1503" t="s">
        <v>8285</v>
      </c>
      <c r="P1503" s="8">
        <f t="shared" si="117"/>
        <v>1.6633076923076924</v>
      </c>
      <c r="Q1503" s="12">
        <f t="shared" si="118"/>
        <v>42163.583599537036</v>
      </c>
      <c r="R1503" s="12">
        <f>(((I1503/60)/60)/24)+DATE(1970,1,1)</f>
        <v>42193.583599537036</v>
      </c>
      <c r="S1503" t="str">
        <f t="shared" si="119"/>
        <v>photography</v>
      </c>
      <c r="T1503" t="str">
        <f t="shared" si="115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6">
        <f t="shared" si="116"/>
        <v>67.835866261398181</v>
      </c>
      <c r="N1504" t="b">
        <v>1</v>
      </c>
      <c r="O1504" t="s">
        <v>8285</v>
      </c>
      <c r="P1504" s="8">
        <f t="shared" si="117"/>
        <v>1.0144545454545455</v>
      </c>
      <c r="Q1504" s="12">
        <f t="shared" si="118"/>
        <v>42426.542592592596</v>
      </c>
      <c r="R1504" s="12">
        <f>(((I1504/60)/60)/24)+DATE(1970,1,1)</f>
        <v>42454.916666666672</v>
      </c>
      <c r="S1504" t="str">
        <f t="shared" si="119"/>
        <v>photography</v>
      </c>
      <c r="T1504" t="str">
        <f t="shared" si="115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6">
        <f t="shared" si="116"/>
        <v>56.98492957746479</v>
      </c>
      <c r="N1505" t="b">
        <v>1</v>
      </c>
      <c r="O1505" t="s">
        <v>8285</v>
      </c>
      <c r="P1505" s="8">
        <f t="shared" si="117"/>
        <v>1.0789146666666667</v>
      </c>
      <c r="Q1505" s="12">
        <f t="shared" si="118"/>
        <v>42606.347233796296</v>
      </c>
      <c r="R1505" s="12">
        <f>(((I1505/60)/60)/24)+DATE(1970,1,1)</f>
        <v>42666.347233796296</v>
      </c>
      <c r="S1505" t="str">
        <f t="shared" si="119"/>
        <v>photography</v>
      </c>
      <c r="T1505" t="str">
        <f t="shared" si="115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6">
        <f t="shared" si="116"/>
        <v>67.159851301115239</v>
      </c>
      <c r="N1506" t="b">
        <v>1</v>
      </c>
      <c r="O1506" t="s">
        <v>8285</v>
      </c>
      <c r="P1506" s="8">
        <f t="shared" si="117"/>
        <v>2.7793846153846156</v>
      </c>
      <c r="Q1506" s="12">
        <f t="shared" si="118"/>
        <v>41772.657685185186</v>
      </c>
      <c r="R1506" s="12">
        <f>(((I1506/60)/60)/24)+DATE(1970,1,1)</f>
        <v>41800.356249999997</v>
      </c>
      <c r="S1506" t="str">
        <f t="shared" si="119"/>
        <v>photography</v>
      </c>
      <c r="T1506" t="str">
        <f t="shared" si="115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6">
        <f t="shared" si="116"/>
        <v>48.037681159420288</v>
      </c>
      <c r="N1507" t="b">
        <v>1</v>
      </c>
      <c r="O1507" t="s">
        <v>8285</v>
      </c>
      <c r="P1507" s="8">
        <f t="shared" si="117"/>
        <v>1.0358125</v>
      </c>
      <c r="Q1507" s="12">
        <f t="shared" si="118"/>
        <v>42414.44332175926</v>
      </c>
      <c r="R1507" s="12">
        <f>(((I1507/60)/60)/24)+DATE(1970,1,1)</f>
        <v>42451.834027777775</v>
      </c>
      <c r="S1507" t="str">
        <f t="shared" si="119"/>
        <v>photography</v>
      </c>
      <c r="T1507" t="str">
        <f t="shared" si="115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6">
        <f t="shared" si="116"/>
        <v>38.860465116279073</v>
      </c>
      <c r="N1508" t="b">
        <v>1</v>
      </c>
      <c r="O1508" t="s">
        <v>8285</v>
      </c>
      <c r="P1508" s="8">
        <f t="shared" si="117"/>
        <v>1.1140000000000001</v>
      </c>
      <c r="Q1508" s="12">
        <f t="shared" si="118"/>
        <v>41814.785925925928</v>
      </c>
      <c r="R1508" s="12">
        <f>(((I1508/60)/60)/24)+DATE(1970,1,1)</f>
        <v>41844.785925925928</v>
      </c>
      <c r="S1508" t="str">
        <f t="shared" si="119"/>
        <v>photography</v>
      </c>
      <c r="T1508" t="str">
        <f t="shared" si="115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6">
        <f t="shared" si="116"/>
        <v>78.181818181818187</v>
      </c>
      <c r="N1509" t="b">
        <v>1</v>
      </c>
      <c r="O1509" t="s">
        <v>8285</v>
      </c>
      <c r="P1509" s="8">
        <f t="shared" si="117"/>
        <v>2.15</v>
      </c>
      <c r="Q1509" s="12">
        <f t="shared" si="118"/>
        <v>40254.450335648151</v>
      </c>
      <c r="R1509" s="12">
        <f>(((I1509/60)/60)/24)+DATE(1970,1,1)</f>
        <v>40313.340277777781</v>
      </c>
      <c r="S1509" t="str">
        <f t="shared" si="119"/>
        <v>photography</v>
      </c>
      <c r="T1509" t="str">
        <f t="shared" si="115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6">
        <f t="shared" si="116"/>
        <v>97.113744075829388</v>
      </c>
      <c r="N1510" t="b">
        <v>1</v>
      </c>
      <c r="O1510" t="s">
        <v>8285</v>
      </c>
      <c r="P1510" s="8">
        <f t="shared" si="117"/>
        <v>1.1076216216216217</v>
      </c>
      <c r="Q1510" s="12">
        <f t="shared" si="118"/>
        <v>41786.614363425928</v>
      </c>
      <c r="R1510" s="12">
        <f>(((I1510/60)/60)/24)+DATE(1970,1,1)</f>
        <v>41817.614363425928</v>
      </c>
      <c r="S1510" t="str">
        <f t="shared" si="119"/>
        <v>photography</v>
      </c>
      <c r="T1510" t="str">
        <f t="shared" si="115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6">
        <f t="shared" si="116"/>
        <v>110.39397959183674</v>
      </c>
      <c r="N1511" t="b">
        <v>1</v>
      </c>
      <c r="O1511" t="s">
        <v>8285</v>
      </c>
      <c r="P1511" s="8">
        <f t="shared" si="117"/>
        <v>1.2364125714285714</v>
      </c>
      <c r="Q1511" s="12">
        <f t="shared" si="118"/>
        <v>42751.533391203702</v>
      </c>
      <c r="R1511" s="12">
        <f>(((I1511/60)/60)/24)+DATE(1970,1,1)</f>
        <v>42780.957638888889</v>
      </c>
      <c r="S1511" t="str">
        <f t="shared" si="119"/>
        <v>photography</v>
      </c>
      <c r="T1511" t="str">
        <f t="shared" si="115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6">
        <f t="shared" si="116"/>
        <v>39.91506172839506</v>
      </c>
      <c r="N1512" t="b">
        <v>1</v>
      </c>
      <c r="O1512" t="s">
        <v>8285</v>
      </c>
      <c r="P1512" s="8">
        <f t="shared" si="117"/>
        <v>1.0103500000000001</v>
      </c>
      <c r="Q1512" s="12">
        <f t="shared" si="118"/>
        <v>41809.385162037033</v>
      </c>
      <c r="R1512" s="12">
        <f>(((I1512/60)/60)/24)+DATE(1970,1,1)</f>
        <v>41839.385162037033</v>
      </c>
      <c r="S1512" t="str">
        <f t="shared" si="119"/>
        <v>photography</v>
      </c>
      <c r="T1512" t="str">
        <f t="shared" si="115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6">
        <f t="shared" si="116"/>
        <v>75.975728155339809</v>
      </c>
      <c r="N1513" t="b">
        <v>1</v>
      </c>
      <c r="O1513" t="s">
        <v>8285</v>
      </c>
      <c r="P1513" s="8">
        <f t="shared" si="117"/>
        <v>1.1179285714285714</v>
      </c>
      <c r="Q1513" s="12">
        <f t="shared" si="118"/>
        <v>42296.583379629628</v>
      </c>
      <c r="R1513" s="12">
        <f>(((I1513/60)/60)/24)+DATE(1970,1,1)</f>
        <v>42326.625046296293</v>
      </c>
      <c r="S1513" t="str">
        <f t="shared" si="119"/>
        <v>photography</v>
      </c>
      <c r="T1513" t="str">
        <f t="shared" si="115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6">
        <f t="shared" si="116"/>
        <v>58.379104477611939</v>
      </c>
      <c r="N1514" t="b">
        <v>1</v>
      </c>
      <c r="O1514" t="s">
        <v>8285</v>
      </c>
      <c r="P1514" s="8">
        <f t="shared" si="117"/>
        <v>5.5877142857142861</v>
      </c>
      <c r="Q1514" s="12">
        <f t="shared" si="118"/>
        <v>42741.684479166666</v>
      </c>
      <c r="R1514" s="12">
        <f>(((I1514/60)/60)/24)+DATE(1970,1,1)</f>
        <v>42771.684479166666</v>
      </c>
      <c r="S1514" t="str">
        <f t="shared" si="119"/>
        <v>photography</v>
      </c>
      <c r="T1514" t="str">
        <f t="shared" si="115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6">
        <f t="shared" si="116"/>
        <v>55.82093023255814</v>
      </c>
      <c r="N1515" t="b">
        <v>1</v>
      </c>
      <c r="O1515" t="s">
        <v>8285</v>
      </c>
      <c r="P1515" s="8">
        <f t="shared" si="117"/>
        <v>1.5001875</v>
      </c>
      <c r="Q1515" s="12">
        <f t="shared" si="118"/>
        <v>41806.637337962966</v>
      </c>
      <c r="R1515" s="12">
        <f>(((I1515/60)/60)/24)+DATE(1970,1,1)</f>
        <v>41836.637337962966</v>
      </c>
      <c r="S1515" t="str">
        <f t="shared" si="119"/>
        <v>photography</v>
      </c>
      <c r="T1515" t="str">
        <f t="shared" si="115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6">
        <f t="shared" si="116"/>
        <v>151.24431818181819</v>
      </c>
      <c r="N1516" t="b">
        <v>1</v>
      </c>
      <c r="O1516" t="s">
        <v>8285</v>
      </c>
      <c r="P1516" s="8">
        <f t="shared" si="117"/>
        <v>1.0647599999999999</v>
      </c>
      <c r="Q1516" s="12">
        <f t="shared" si="118"/>
        <v>42234.597685185188</v>
      </c>
      <c r="R1516" s="12">
        <f>(((I1516/60)/60)/24)+DATE(1970,1,1)</f>
        <v>42274.597685185188</v>
      </c>
      <c r="S1516" t="str">
        <f t="shared" si="119"/>
        <v>photography</v>
      </c>
      <c r="T1516" t="str">
        <f t="shared" si="115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6">
        <f t="shared" si="116"/>
        <v>849.67027027027029</v>
      </c>
      <c r="N1517" t="b">
        <v>1</v>
      </c>
      <c r="O1517" t="s">
        <v>8285</v>
      </c>
      <c r="P1517" s="8">
        <f t="shared" si="117"/>
        <v>1.57189</v>
      </c>
      <c r="Q1517" s="12">
        <f t="shared" si="118"/>
        <v>42415.253437499996</v>
      </c>
      <c r="R1517" s="12">
        <f>(((I1517/60)/60)/24)+DATE(1970,1,1)</f>
        <v>42445.211770833332</v>
      </c>
      <c r="S1517" t="str">
        <f t="shared" si="119"/>
        <v>photography</v>
      </c>
      <c r="T1517" t="str">
        <f t="shared" si="115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6">
        <f t="shared" si="116"/>
        <v>159.24137931034483</v>
      </c>
      <c r="N1518" t="b">
        <v>1</v>
      </c>
      <c r="O1518" t="s">
        <v>8285</v>
      </c>
      <c r="P1518" s="8">
        <f t="shared" si="117"/>
        <v>1.0865882352941176</v>
      </c>
      <c r="Q1518" s="12">
        <f t="shared" si="118"/>
        <v>42619.466342592597</v>
      </c>
      <c r="R1518" s="12">
        <f>(((I1518/60)/60)/24)+DATE(1970,1,1)</f>
        <v>42649.583333333328</v>
      </c>
      <c r="S1518" t="str">
        <f t="shared" si="119"/>
        <v>photography</v>
      </c>
      <c r="T1518" t="str">
        <f t="shared" si="115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6">
        <f t="shared" si="116"/>
        <v>39.507317073170732</v>
      </c>
      <c r="N1519" t="b">
        <v>1</v>
      </c>
      <c r="O1519" t="s">
        <v>8285</v>
      </c>
      <c r="P1519" s="8">
        <f t="shared" si="117"/>
        <v>1.6197999999999999</v>
      </c>
      <c r="Q1519" s="12">
        <f t="shared" si="118"/>
        <v>41948.56658564815</v>
      </c>
      <c r="R1519" s="12">
        <f>(((I1519/60)/60)/24)+DATE(1970,1,1)</f>
        <v>41979.25</v>
      </c>
      <c r="S1519" t="str">
        <f t="shared" si="119"/>
        <v>photography</v>
      </c>
      <c r="T1519" t="str">
        <f t="shared" si="115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6">
        <f t="shared" si="116"/>
        <v>130.52966101694915</v>
      </c>
      <c r="N1520" t="b">
        <v>1</v>
      </c>
      <c r="O1520" t="s">
        <v>8285</v>
      </c>
      <c r="P1520" s="8">
        <f t="shared" si="117"/>
        <v>2.0536666666666665</v>
      </c>
      <c r="Q1520" s="12">
        <f t="shared" si="118"/>
        <v>41760.8200462963</v>
      </c>
      <c r="R1520" s="12">
        <f>(((I1520/60)/60)/24)+DATE(1970,1,1)</f>
        <v>41790.8200462963</v>
      </c>
      <c r="S1520" t="str">
        <f t="shared" si="119"/>
        <v>photography</v>
      </c>
      <c r="T1520" t="str">
        <f t="shared" si="115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6">
        <f t="shared" si="116"/>
        <v>64.156896551724131</v>
      </c>
      <c r="N1521" t="b">
        <v>1</v>
      </c>
      <c r="O1521" t="s">
        <v>8285</v>
      </c>
      <c r="P1521" s="8">
        <f t="shared" si="117"/>
        <v>1.033638888888889</v>
      </c>
      <c r="Q1521" s="12">
        <f t="shared" si="118"/>
        <v>41782.741701388892</v>
      </c>
      <c r="R1521" s="12">
        <f>(((I1521/60)/60)/24)+DATE(1970,1,1)</f>
        <v>41810.915972222225</v>
      </c>
      <c r="S1521" t="str">
        <f t="shared" si="119"/>
        <v>photography</v>
      </c>
      <c r="T1521" t="str">
        <f t="shared" si="115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6">
        <f t="shared" si="116"/>
        <v>111.52694610778443</v>
      </c>
      <c r="N1522" t="b">
        <v>1</v>
      </c>
      <c r="O1522" t="s">
        <v>8285</v>
      </c>
      <c r="P1522" s="8">
        <f t="shared" si="117"/>
        <v>1.0347222222222223</v>
      </c>
      <c r="Q1522" s="12">
        <f t="shared" si="118"/>
        <v>41955.857789351852</v>
      </c>
      <c r="R1522" s="12">
        <f>(((I1522/60)/60)/24)+DATE(1970,1,1)</f>
        <v>41992.166666666672</v>
      </c>
      <c r="S1522" t="str">
        <f t="shared" si="119"/>
        <v>photography</v>
      </c>
      <c r="T1522" t="str">
        <f t="shared" si="115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6">
        <f t="shared" si="116"/>
        <v>170.44680851063831</v>
      </c>
      <c r="N1523" t="b">
        <v>1</v>
      </c>
      <c r="O1523" t="s">
        <v>8285</v>
      </c>
      <c r="P1523" s="8">
        <f t="shared" si="117"/>
        <v>1.0681333333333334</v>
      </c>
      <c r="Q1523" s="12">
        <f t="shared" si="118"/>
        <v>42493.167719907404</v>
      </c>
      <c r="R1523" s="12">
        <f>(((I1523/60)/60)/24)+DATE(1970,1,1)</f>
        <v>42528.167719907404</v>
      </c>
      <c r="S1523" t="str">
        <f t="shared" si="119"/>
        <v>photography</v>
      </c>
      <c r="T1523" t="str">
        <f t="shared" si="115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6">
        <f t="shared" si="116"/>
        <v>133.7391592920354</v>
      </c>
      <c r="N1524" t="b">
        <v>1</v>
      </c>
      <c r="O1524" t="s">
        <v>8285</v>
      </c>
      <c r="P1524" s="8">
        <f t="shared" si="117"/>
        <v>1.3896574712643677</v>
      </c>
      <c r="Q1524" s="12">
        <f t="shared" si="118"/>
        <v>41899.830312500002</v>
      </c>
      <c r="R1524" s="12">
        <f>(((I1524/60)/60)/24)+DATE(1970,1,1)</f>
        <v>41929.830312500002</v>
      </c>
      <c r="S1524" t="str">
        <f t="shared" si="119"/>
        <v>photography</v>
      </c>
      <c r="T1524" t="str">
        <f t="shared" si="115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6">
        <f t="shared" si="116"/>
        <v>95.834024896265561</v>
      </c>
      <c r="N1525" t="b">
        <v>1</v>
      </c>
      <c r="O1525" t="s">
        <v>8285</v>
      </c>
      <c r="P1525" s="8">
        <f t="shared" si="117"/>
        <v>1.2484324324324325</v>
      </c>
      <c r="Q1525" s="12">
        <f t="shared" si="118"/>
        <v>41964.751342592594</v>
      </c>
      <c r="R1525" s="12">
        <f>(((I1525/60)/60)/24)+DATE(1970,1,1)</f>
        <v>41996</v>
      </c>
      <c r="S1525" t="str">
        <f t="shared" si="119"/>
        <v>photography</v>
      </c>
      <c r="T1525" t="str">
        <f t="shared" si="115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6">
        <f t="shared" si="116"/>
        <v>221.78571428571428</v>
      </c>
      <c r="N1526" t="b">
        <v>1</v>
      </c>
      <c r="O1526" t="s">
        <v>8285</v>
      </c>
      <c r="P1526" s="8">
        <f t="shared" si="117"/>
        <v>2.0699999999999998</v>
      </c>
      <c r="Q1526" s="12">
        <f t="shared" si="118"/>
        <v>42756.501041666663</v>
      </c>
      <c r="R1526" s="12">
        <f>(((I1526/60)/60)/24)+DATE(1970,1,1)</f>
        <v>42786.501041666663</v>
      </c>
      <c r="S1526" t="str">
        <f t="shared" si="119"/>
        <v>photography</v>
      </c>
      <c r="T1526" t="str">
        <f t="shared" si="115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6">
        <f t="shared" si="116"/>
        <v>32.315357142857138</v>
      </c>
      <c r="N1527" t="b">
        <v>1</v>
      </c>
      <c r="O1527" t="s">
        <v>8285</v>
      </c>
      <c r="P1527" s="8">
        <f t="shared" si="117"/>
        <v>1.7400576923076922</v>
      </c>
      <c r="Q1527" s="12">
        <f t="shared" si="118"/>
        <v>42570.702986111108</v>
      </c>
      <c r="R1527" s="12">
        <f>(((I1527/60)/60)/24)+DATE(1970,1,1)</f>
        <v>42600.702986111108</v>
      </c>
      <c r="S1527" t="str">
        <f t="shared" si="119"/>
        <v>photography</v>
      </c>
      <c r="T1527" t="str">
        <f t="shared" si="115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6">
        <f t="shared" si="116"/>
        <v>98.839285714285708</v>
      </c>
      <c r="N1528" t="b">
        <v>1</v>
      </c>
      <c r="O1528" t="s">
        <v>8285</v>
      </c>
      <c r="P1528" s="8">
        <f t="shared" si="117"/>
        <v>1.2032608695652174</v>
      </c>
      <c r="Q1528" s="12">
        <f t="shared" si="118"/>
        <v>42339.276006944448</v>
      </c>
      <c r="R1528" s="12">
        <f>(((I1528/60)/60)/24)+DATE(1970,1,1)</f>
        <v>42388.276006944448</v>
      </c>
      <c r="S1528" t="str">
        <f t="shared" si="119"/>
        <v>photography</v>
      </c>
      <c r="T1528" t="str">
        <f t="shared" si="115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6">
        <f t="shared" si="116"/>
        <v>55.222142857142863</v>
      </c>
      <c r="N1529" t="b">
        <v>1</v>
      </c>
      <c r="O1529" t="s">
        <v>8285</v>
      </c>
      <c r="P1529" s="8">
        <f t="shared" si="117"/>
        <v>1.1044428571428573</v>
      </c>
      <c r="Q1529" s="12">
        <f t="shared" si="118"/>
        <v>42780.600532407407</v>
      </c>
      <c r="R1529" s="12">
        <f>(((I1529/60)/60)/24)+DATE(1970,1,1)</f>
        <v>42808.558865740735</v>
      </c>
      <c r="S1529" t="str">
        <f t="shared" si="119"/>
        <v>photography</v>
      </c>
      <c r="T1529" t="str">
        <f t="shared" si="115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6">
        <f t="shared" si="116"/>
        <v>52.793750000000003</v>
      </c>
      <c r="N1530" t="b">
        <v>1</v>
      </c>
      <c r="O1530" t="s">
        <v>8285</v>
      </c>
      <c r="P1530" s="8">
        <f t="shared" si="117"/>
        <v>2.8156666666666665</v>
      </c>
      <c r="Q1530" s="12">
        <f t="shared" si="118"/>
        <v>42736.732893518521</v>
      </c>
      <c r="R1530" s="12">
        <f>(((I1530/60)/60)/24)+DATE(1970,1,1)</f>
        <v>42767</v>
      </c>
      <c r="S1530" t="str">
        <f t="shared" si="119"/>
        <v>photography</v>
      </c>
      <c r="T1530" t="str">
        <f t="shared" si="115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6">
        <f t="shared" si="116"/>
        <v>135.66666666666666</v>
      </c>
      <c r="N1531" t="b">
        <v>1</v>
      </c>
      <c r="O1531" t="s">
        <v>8285</v>
      </c>
      <c r="P1531" s="8">
        <f t="shared" si="117"/>
        <v>1.0067894736842105</v>
      </c>
      <c r="Q1531" s="12">
        <f t="shared" si="118"/>
        <v>42052.628703703704</v>
      </c>
      <c r="R1531" s="12">
        <f>(((I1531/60)/60)/24)+DATE(1970,1,1)</f>
        <v>42082.587037037039</v>
      </c>
      <c r="S1531" t="str">
        <f t="shared" si="119"/>
        <v>photography</v>
      </c>
      <c r="T1531" t="str">
        <f t="shared" si="115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6">
        <f t="shared" si="116"/>
        <v>53.991990846681922</v>
      </c>
      <c r="N1532" t="b">
        <v>1</v>
      </c>
      <c r="O1532" t="s">
        <v>8285</v>
      </c>
      <c r="P1532" s="8">
        <f t="shared" si="117"/>
        <v>1.3482571428571428</v>
      </c>
      <c r="Q1532" s="12">
        <f t="shared" si="118"/>
        <v>42275.767303240747</v>
      </c>
      <c r="R1532" s="12">
        <f>(((I1532/60)/60)/24)+DATE(1970,1,1)</f>
        <v>42300.767303240747</v>
      </c>
      <c r="S1532" t="str">
        <f t="shared" si="119"/>
        <v>photography</v>
      </c>
      <c r="T1532" t="str">
        <f t="shared" si="115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6">
        <f t="shared" si="116"/>
        <v>56.643835616438359</v>
      </c>
      <c r="N1533" t="b">
        <v>1</v>
      </c>
      <c r="O1533" t="s">
        <v>8285</v>
      </c>
      <c r="P1533" s="8">
        <f t="shared" si="117"/>
        <v>1.7595744680851064</v>
      </c>
      <c r="Q1533" s="12">
        <f t="shared" si="118"/>
        <v>41941.802384259259</v>
      </c>
      <c r="R1533" s="12">
        <f>(((I1533/60)/60)/24)+DATE(1970,1,1)</f>
        <v>41974.125</v>
      </c>
      <c r="S1533" t="str">
        <f t="shared" si="119"/>
        <v>photography</v>
      </c>
      <c r="T1533" t="str">
        <f t="shared" si="115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6">
        <f t="shared" si="116"/>
        <v>82.316326530612244</v>
      </c>
      <c r="N1534" t="b">
        <v>1</v>
      </c>
      <c r="O1534" t="s">
        <v>8285</v>
      </c>
      <c r="P1534" s="8">
        <f t="shared" si="117"/>
        <v>4.8402000000000003</v>
      </c>
      <c r="Q1534" s="12">
        <f t="shared" si="118"/>
        <v>42391.475289351853</v>
      </c>
      <c r="R1534" s="12">
        <f>(((I1534/60)/60)/24)+DATE(1970,1,1)</f>
        <v>42415.625</v>
      </c>
      <c r="S1534" t="str">
        <f t="shared" si="119"/>
        <v>photography</v>
      </c>
      <c r="T1534" t="str">
        <f t="shared" si="115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6">
        <f t="shared" si="116"/>
        <v>88.26081081081081</v>
      </c>
      <c r="N1535" t="b">
        <v>1</v>
      </c>
      <c r="O1535" t="s">
        <v>8285</v>
      </c>
      <c r="P1535" s="8">
        <f t="shared" si="117"/>
        <v>1.4514</v>
      </c>
      <c r="Q1535" s="12">
        <f t="shared" si="118"/>
        <v>42443.00204861111</v>
      </c>
      <c r="R1535" s="12">
        <f>(((I1535/60)/60)/24)+DATE(1970,1,1)</f>
        <v>42492.165972222225</v>
      </c>
      <c r="S1535" t="str">
        <f t="shared" si="119"/>
        <v>photography</v>
      </c>
      <c r="T1535" t="str">
        <f t="shared" si="115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6">
        <f t="shared" si="116"/>
        <v>84.905149051490511</v>
      </c>
      <c r="N1536" t="b">
        <v>1</v>
      </c>
      <c r="O1536" t="s">
        <v>8285</v>
      </c>
      <c r="P1536" s="8">
        <f t="shared" si="117"/>
        <v>4.1773333333333333</v>
      </c>
      <c r="Q1536" s="12">
        <f t="shared" si="118"/>
        <v>42221.67432870371</v>
      </c>
      <c r="R1536" s="12">
        <f>(((I1536/60)/60)/24)+DATE(1970,1,1)</f>
        <v>42251.67432870371</v>
      </c>
      <c r="S1536" t="str">
        <f t="shared" si="119"/>
        <v>photography</v>
      </c>
      <c r="T1536" t="str">
        <f t="shared" si="115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6">
        <f t="shared" si="116"/>
        <v>48.154545454545456</v>
      </c>
      <c r="N1537" t="b">
        <v>1</v>
      </c>
      <c r="O1537" t="s">
        <v>8285</v>
      </c>
      <c r="P1537" s="8">
        <f t="shared" si="117"/>
        <v>1.3242499999999999</v>
      </c>
      <c r="Q1537" s="12">
        <f t="shared" si="118"/>
        <v>42484.829062500001</v>
      </c>
      <c r="R1537" s="12">
        <f>(((I1537/60)/60)/24)+DATE(1970,1,1)</f>
        <v>42513.916666666672</v>
      </c>
      <c r="S1537" t="str">
        <f t="shared" si="119"/>
        <v>photography</v>
      </c>
      <c r="T1537" t="str">
        <f t="shared" si="115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6">
        <f t="shared" si="116"/>
        <v>66.015406593406595</v>
      </c>
      <c r="N1538" t="b">
        <v>1</v>
      </c>
      <c r="O1538" t="s">
        <v>8285</v>
      </c>
      <c r="P1538" s="8">
        <f t="shared" si="117"/>
        <v>2.5030841666666666</v>
      </c>
      <c r="Q1538" s="12">
        <f t="shared" si="118"/>
        <v>42213.802199074074</v>
      </c>
      <c r="R1538" s="12">
        <f>(((I1538/60)/60)/24)+DATE(1970,1,1)</f>
        <v>42243.802199074074</v>
      </c>
      <c r="S1538" t="str">
        <f t="shared" si="119"/>
        <v>photography</v>
      </c>
      <c r="T1538" t="str">
        <f t="shared" ref="T1538:T1601" si="120">RIGHT(O1538,LEN(O1538)-FIND("/",O1538,1))</f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6">
        <f t="shared" ref="M1539:M1602" si="121">IFERROR(E1539/L1539,"")</f>
        <v>96.375</v>
      </c>
      <c r="N1539" t="b">
        <v>1</v>
      </c>
      <c r="O1539" t="s">
        <v>8285</v>
      </c>
      <c r="P1539" s="8">
        <f t="shared" ref="P1539:P1602" si="122">E1539/D1539</f>
        <v>1.7989999999999999</v>
      </c>
      <c r="Q1539" s="12">
        <f t="shared" ref="Q1539:Q1602" si="123">(((J1539/60)/60)/24)+DATE(1970,1,1)</f>
        <v>42552.315127314811</v>
      </c>
      <c r="R1539" s="12">
        <f>(((I1539/60)/60)/24)+DATE(1970,1,1)</f>
        <v>42588.75</v>
      </c>
      <c r="S1539" t="str">
        <f t="shared" ref="S1539:S1602" si="124">LEFT(O1539,FIND("/",O1539,1)-1)</f>
        <v>photography</v>
      </c>
      <c r="T1539" t="str">
        <f t="shared" si="120"/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6">
        <f t="shared" si="121"/>
        <v>156.17391304347825</v>
      </c>
      <c r="N1540" t="b">
        <v>1</v>
      </c>
      <c r="O1540" t="s">
        <v>8285</v>
      </c>
      <c r="P1540" s="8">
        <f t="shared" si="122"/>
        <v>1.0262857142857142</v>
      </c>
      <c r="Q1540" s="12">
        <f t="shared" si="123"/>
        <v>41981.782060185185</v>
      </c>
      <c r="R1540" s="12">
        <f>(((I1540/60)/60)/24)+DATE(1970,1,1)</f>
        <v>42026.782060185185</v>
      </c>
      <c r="S1540" t="str">
        <f t="shared" si="124"/>
        <v>photography</v>
      </c>
      <c r="T1540" t="str">
        <f t="shared" si="120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6">
        <f t="shared" si="121"/>
        <v>95.764859154929582</v>
      </c>
      <c r="N1541" t="b">
        <v>1</v>
      </c>
      <c r="O1541" t="s">
        <v>8285</v>
      </c>
      <c r="P1541" s="8">
        <f t="shared" si="122"/>
        <v>1.359861</v>
      </c>
      <c r="Q1541" s="12">
        <f t="shared" si="123"/>
        <v>42705.919201388882</v>
      </c>
      <c r="R1541" s="12">
        <f>(((I1541/60)/60)/24)+DATE(1970,1,1)</f>
        <v>42738.919201388882</v>
      </c>
      <c r="S1541" t="str">
        <f t="shared" si="124"/>
        <v>photography</v>
      </c>
      <c r="T1541" t="str">
        <f t="shared" si="120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6">
        <f t="shared" si="121"/>
        <v>180.40816326530611</v>
      </c>
      <c r="N1542" t="b">
        <v>1</v>
      </c>
      <c r="O1542" t="s">
        <v>8285</v>
      </c>
      <c r="P1542" s="8">
        <f t="shared" si="122"/>
        <v>1.1786666666666668</v>
      </c>
      <c r="Q1542" s="12">
        <f t="shared" si="123"/>
        <v>41939.00712962963</v>
      </c>
      <c r="R1542" s="12">
        <f>(((I1542/60)/60)/24)+DATE(1970,1,1)</f>
        <v>41969.052083333328</v>
      </c>
      <c r="S1542" t="str">
        <f t="shared" si="124"/>
        <v>photography</v>
      </c>
      <c r="T1542" t="str">
        <f t="shared" si="120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6">
        <f t="shared" si="121"/>
        <v>3</v>
      </c>
      <c r="N1543" t="b">
        <v>0</v>
      </c>
      <c r="O1543" t="s">
        <v>8289</v>
      </c>
      <c r="P1543" s="8">
        <f t="shared" si="122"/>
        <v>3.3333333333333332E-4</v>
      </c>
      <c r="Q1543" s="12">
        <f t="shared" si="123"/>
        <v>41974.712245370371</v>
      </c>
      <c r="R1543" s="12">
        <f>(((I1543/60)/60)/24)+DATE(1970,1,1)</f>
        <v>42004.712245370371</v>
      </c>
      <c r="S1543" t="str">
        <f t="shared" si="124"/>
        <v>photography</v>
      </c>
      <c r="T1543" t="str">
        <f t="shared" si="120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6">
        <f t="shared" si="121"/>
        <v>20</v>
      </c>
      <c r="N1544" t="b">
        <v>0</v>
      </c>
      <c r="O1544" t="s">
        <v>8289</v>
      </c>
      <c r="P1544" s="8">
        <f t="shared" si="122"/>
        <v>0.04</v>
      </c>
      <c r="Q1544" s="12">
        <f t="shared" si="123"/>
        <v>42170.996527777781</v>
      </c>
      <c r="R1544" s="12">
        <f>(((I1544/60)/60)/24)+DATE(1970,1,1)</f>
        <v>42185.996527777781</v>
      </c>
      <c r="S1544" t="str">
        <f t="shared" si="124"/>
        <v>photography</v>
      </c>
      <c r="T1544" t="str">
        <f t="shared" si="120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6">
        <f t="shared" si="121"/>
        <v>10</v>
      </c>
      <c r="N1545" t="b">
        <v>0</v>
      </c>
      <c r="O1545" t="s">
        <v>8289</v>
      </c>
      <c r="P1545" s="8">
        <f t="shared" si="122"/>
        <v>4.4444444444444444E-3</v>
      </c>
      <c r="Q1545" s="12">
        <f t="shared" si="123"/>
        <v>41935.509652777779</v>
      </c>
      <c r="R1545" s="12">
        <f>(((I1545/60)/60)/24)+DATE(1970,1,1)</f>
        <v>41965.551319444443</v>
      </c>
      <c r="S1545" t="str">
        <f t="shared" si="124"/>
        <v>photography</v>
      </c>
      <c r="T1545" t="str">
        <f t="shared" si="120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6" t="str">
        <f t="shared" si="121"/>
        <v/>
      </c>
      <c r="N1546" t="b">
        <v>0</v>
      </c>
      <c r="O1546" t="s">
        <v>8289</v>
      </c>
      <c r="P1546" s="8">
        <f t="shared" si="122"/>
        <v>0</v>
      </c>
      <c r="Q1546" s="12">
        <f t="shared" si="123"/>
        <v>42053.051203703704</v>
      </c>
      <c r="R1546" s="12">
        <f>(((I1546/60)/60)/24)+DATE(1970,1,1)</f>
        <v>42095.012499999997</v>
      </c>
      <c r="S1546" t="str">
        <f t="shared" si="124"/>
        <v>photography</v>
      </c>
      <c r="T1546" t="str">
        <f t="shared" si="120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6">
        <f t="shared" si="121"/>
        <v>1</v>
      </c>
      <c r="N1547" t="b">
        <v>0</v>
      </c>
      <c r="O1547" t="s">
        <v>8289</v>
      </c>
      <c r="P1547" s="8">
        <f t="shared" si="122"/>
        <v>3.3333333333333332E-4</v>
      </c>
      <c r="Q1547" s="12">
        <f t="shared" si="123"/>
        <v>42031.884652777779</v>
      </c>
      <c r="R1547" s="12">
        <f>(((I1547/60)/60)/24)+DATE(1970,1,1)</f>
        <v>42065.886111111111</v>
      </c>
      <c r="S1547" t="str">
        <f t="shared" si="124"/>
        <v>photography</v>
      </c>
      <c r="T1547" t="str">
        <f t="shared" si="120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6">
        <f t="shared" si="121"/>
        <v>26.272727272727273</v>
      </c>
      <c r="N1548" t="b">
        <v>0</v>
      </c>
      <c r="O1548" t="s">
        <v>8289</v>
      </c>
      <c r="P1548" s="8">
        <f t="shared" si="122"/>
        <v>0.28899999999999998</v>
      </c>
      <c r="Q1548" s="12">
        <f t="shared" si="123"/>
        <v>41839.212951388887</v>
      </c>
      <c r="R1548" s="12">
        <f>(((I1548/60)/60)/24)+DATE(1970,1,1)</f>
        <v>41899.212951388887</v>
      </c>
      <c r="S1548" t="str">
        <f t="shared" si="124"/>
        <v>photography</v>
      </c>
      <c r="T1548" t="str">
        <f t="shared" si="120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6" t="str">
        <f t="shared" si="121"/>
        <v/>
      </c>
      <c r="N1549" t="b">
        <v>0</v>
      </c>
      <c r="O1549" t="s">
        <v>8289</v>
      </c>
      <c r="P1549" s="8">
        <f t="shared" si="122"/>
        <v>0</v>
      </c>
      <c r="Q1549" s="12">
        <f t="shared" si="123"/>
        <v>42782.426875000005</v>
      </c>
      <c r="R1549" s="12">
        <f>(((I1549/60)/60)/24)+DATE(1970,1,1)</f>
        <v>42789.426875000005</v>
      </c>
      <c r="S1549" t="str">
        <f t="shared" si="124"/>
        <v>photography</v>
      </c>
      <c r="T1549" t="str">
        <f t="shared" si="120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6">
        <f t="shared" si="121"/>
        <v>60</v>
      </c>
      <c r="N1550" t="b">
        <v>0</v>
      </c>
      <c r="O1550" t="s">
        <v>8289</v>
      </c>
      <c r="P1550" s="8">
        <f t="shared" si="122"/>
        <v>8.5714285714285715E-2</v>
      </c>
      <c r="Q1550" s="12">
        <f t="shared" si="123"/>
        <v>42286.88217592593</v>
      </c>
      <c r="R1550" s="12">
        <f>(((I1550/60)/60)/24)+DATE(1970,1,1)</f>
        <v>42316.923842592587</v>
      </c>
      <c r="S1550" t="str">
        <f t="shared" si="124"/>
        <v>photography</v>
      </c>
      <c r="T1550" t="str">
        <f t="shared" si="120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6">
        <f t="shared" si="121"/>
        <v>28.333333333333332</v>
      </c>
      <c r="N1551" t="b">
        <v>0</v>
      </c>
      <c r="O1551" t="s">
        <v>8289</v>
      </c>
      <c r="P1551" s="8">
        <f t="shared" si="122"/>
        <v>0.34</v>
      </c>
      <c r="Q1551" s="12">
        <f t="shared" si="123"/>
        <v>42281.136099537034</v>
      </c>
      <c r="R1551" s="12">
        <f>(((I1551/60)/60)/24)+DATE(1970,1,1)</f>
        <v>42311.177766203706</v>
      </c>
      <c r="S1551" t="str">
        <f t="shared" si="124"/>
        <v>photography</v>
      </c>
      <c r="T1551" t="str">
        <f t="shared" si="120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6">
        <f t="shared" si="121"/>
        <v>14.428571428571429</v>
      </c>
      <c r="N1552" t="b">
        <v>0</v>
      </c>
      <c r="O1552" t="s">
        <v>8289</v>
      </c>
      <c r="P1552" s="8">
        <f t="shared" si="122"/>
        <v>0.13466666666666666</v>
      </c>
      <c r="Q1552" s="12">
        <f t="shared" si="123"/>
        <v>42472.449467592596</v>
      </c>
      <c r="R1552" s="12">
        <f>(((I1552/60)/60)/24)+DATE(1970,1,1)</f>
        <v>42502.449467592596</v>
      </c>
      <c r="S1552" t="str">
        <f t="shared" si="124"/>
        <v>photography</v>
      </c>
      <c r="T1552" t="str">
        <f t="shared" si="120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6" t="str">
        <f t="shared" si="121"/>
        <v/>
      </c>
      <c r="N1553" t="b">
        <v>0</v>
      </c>
      <c r="O1553" t="s">
        <v>8289</v>
      </c>
      <c r="P1553" s="8">
        <f t="shared" si="122"/>
        <v>0</v>
      </c>
      <c r="Q1553" s="12">
        <f t="shared" si="123"/>
        <v>42121.824525462958</v>
      </c>
      <c r="R1553" s="12">
        <f>(((I1553/60)/60)/24)+DATE(1970,1,1)</f>
        <v>42151.824525462958</v>
      </c>
      <c r="S1553" t="str">
        <f t="shared" si="124"/>
        <v>photography</v>
      </c>
      <c r="T1553" t="str">
        <f t="shared" si="120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6">
        <f t="shared" si="121"/>
        <v>132.1875</v>
      </c>
      <c r="N1554" t="b">
        <v>0</v>
      </c>
      <c r="O1554" t="s">
        <v>8289</v>
      </c>
      <c r="P1554" s="8">
        <f t="shared" si="122"/>
        <v>0.49186046511627907</v>
      </c>
      <c r="Q1554" s="12">
        <f t="shared" si="123"/>
        <v>41892.688750000001</v>
      </c>
      <c r="R1554" s="12">
        <f>(((I1554/60)/60)/24)+DATE(1970,1,1)</f>
        <v>41913.165972222225</v>
      </c>
      <c r="S1554" t="str">
        <f t="shared" si="124"/>
        <v>photography</v>
      </c>
      <c r="T1554" t="str">
        <f t="shared" si="120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6" t="str">
        <f t="shared" si="121"/>
        <v/>
      </c>
      <c r="N1555" t="b">
        <v>0</v>
      </c>
      <c r="O1555" t="s">
        <v>8289</v>
      </c>
      <c r="P1555" s="8">
        <f t="shared" si="122"/>
        <v>0</v>
      </c>
      <c r="Q1555" s="12">
        <f t="shared" si="123"/>
        <v>42219.282951388886</v>
      </c>
      <c r="R1555" s="12">
        <f>(((I1555/60)/60)/24)+DATE(1970,1,1)</f>
        <v>42249.282951388886</v>
      </c>
      <c r="S1555" t="str">
        <f t="shared" si="124"/>
        <v>photography</v>
      </c>
      <c r="T1555" t="str">
        <f t="shared" si="120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6" t="str">
        <f t="shared" si="121"/>
        <v/>
      </c>
      <c r="N1556" t="b">
        <v>0</v>
      </c>
      <c r="O1556" t="s">
        <v>8289</v>
      </c>
      <c r="P1556" s="8">
        <f t="shared" si="122"/>
        <v>0</v>
      </c>
      <c r="Q1556" s="12">
        <f t="shared" si="123"/>
        <v>42188.252199074079</v>
      </c>
      <c r="R1556" s="12">
        <f>(((I1556/60)/60)/24)+DATE(1970,1,1)</f>
        <v>42218.252199074079</v>
      </c>
      <c r="S1556" t="str">
        <f t="shared" si="124"/>
        <v>photography</v>
      </c>
      <c r="T1556" t="str">
        <f t="shared" si="120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6" t="str">
        <f t="shared" si="121"/>
        <v/>
      </c>
      <c r="N1557" t="b">
        <v>0</v>
      </c>
      <c r="O1557" t="s">
        <v>8289</v>
      </c>
      <c r="P1557" s="8">
        <f t="shared" si="122"/>
        <v>0</v>
      </c>
      <c r="Q1557" s="12">
        <f t="shared" si="123"/>
        <v>42241.613796296297</v>
      </c>
      <c r="R1557" s="12">
        <f>(((I1557/60)/60)/24)+DATE(1970,1,1)</f>
        <v>42264.708333333328</v>
      </c>
      <c r="S1557" t="str">
        <f t="shared" si="124"/>
        <v>photography</v>
      </c>
      <c r="T1557" t="str">
        <f t="shared" si="120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6">
        <f t="shared" si="121"/>
        <v>56.416666666666664</v>
      </c>
      <c r="N1558" t="b">
        <v>0</v>
      </c>
      <c r="O1558" t="s">
        <v>8289</v>
      </c>
      <c r="P1558" s="8">
        <f t="shared" si="122"/>
        <v>0.45133333333333331</v>
      </c>
      <c r="Q1558" s="12">
        <f t="shared" si="123"/>
        <v>42525.153055555551</v>
      </c>
      <c r="R1558" s="12">
        <f>(((I1558/60)/60)/24)+DATE(1970,1,1)</f>
        <v>42555.153055555551</v>
      </c>
      <c r="S1558" t="str">
        <f t="shared" si="124"/>
        <v>photography</v>
      </c>
      <c r="T1558" t="str">
        <f t="shared" si="120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6">
        <f t="shared" si="121"/>
        <v>100</v>
      </c>
      <c r="N1559" t="b">
        <v>0</v>
      </c>
      <c r="O1559" t="s">
        <v>8289</v>
      </c>
      <c r="P1559" s="8">
        <f t="shared" si="122"/>
        <v>0.04</v>
      </c>
      <c r="Q1559" s="12">
        <f t="shared" si="123"/>
        <v>41871.65315972222</v>
      </c>
      <c r="R1559" s="12">
        <f>(((I1559/60)/60)/24)+DATE(1970,1,1)</f>
        <v>41902.65315972222</v>
      </c>
      <c r="S1559" t="str">
        <f t="shared" si="124"/>
        <v>photography</v>
      </c>
      <c r="T1559" t="str">
        <f t="shared" si="120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6">
        <f t="shared" si="121"/>
        <v>11.666666666666666</v>
      </c>
      <c r="N1560" t="b">
        <v>0</v>
      </c>
      <c r="O1560" t="s">
        <v>8289</v>
      </c>
      <c r="P1560" s="8">
        <f t="shared" si="122"/>
        <v>4.6666666666666669E-2</v>
      </c>
      <c r="Q1560" s="12">
        <f t="shared" si="123"/>
        <v>42185.397673611107</v>
      </c>
      <c r="R1560" s="12">
        <f>(((I1560/60)/60)/24)+DATE(1970,1,1)</f>
        <v>42244.508333333331</v>
      </c>
      <c r="S1560" t="str">
        <f t="shared" si="124"/>
        <v>photography</v>
      </c>
      <c r="T1560" t="str">
        <f t="shared" si="120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6">
        <f t="shared" si="121"/>
        <v>50</v>
      </c>
      <c r="N1561" t="b">
        <v>0</v>
      </c>
      <c r="O1561" t="s">
        <v>8289</v>
      </c>
      <c r="P1561" s="8">
        <f t="shared" si="122"/>
        <v>3.3333333333333335E-3</v>
      </c>
      <c r="Q1561" s="12">
        <f t="shared" si="123"/>
        <v>42108.05322916666</v>
      </c>
      <c r="R1561" s="12">
        <f>(((I1561/60)/60)/24)+DATE(1970,1,1)</f>
        <v>42123.05322916666</v>
      </c>
      <c r="S1561" t="str">
        <f t="shared" si="124"/>
        <v>photography</v>
      </c>
      <c r="T1561" t="str">
        <f t="shared" si="120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6">
        <f t="shared" si="121"/>
        <v>23.5</v>
      </c>
      <c r="N1562" t="b">
        <v>0</v>
      </c>
      <c r="O1562" t="s">
        <v>8289</v>
      </c>
      <c r="P1562" s="8">
        <f t="shared" si="122"/>
        <v>3.7600000000000001E-2</v>
      </c>
      <c r="Q1562" s="12">
        <f t="shared" si="123"/>
        <v>41936.020752314813</v>
      </c>
      <c r="R1562" s="12">
        <f>(((I1562/60)/60)/24)+DATE(1970,1,1)</f>
        <v>41956.062418981484</v>
      </c>
      <c r="S1562" t="str">
        <f t="shared" si="124"/>
        <v>photography</v>
      </c>
      <c r="T1562" t="str">
        <f t="shared" si="120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6">
        <f t="shared" si="121"/>
        <v>67</v>
      </c>
      <c r="N1563" t="b">
        <v>0</v>
      </c>
      <c r="O1563" t="s">
        <v>8290</v>
      </c>
      <c r="P1563" s="8">
        <f t="shared" si="122"/>
        <v>6.7000000000000002E-3</v>
      </c>
      <c r="Q1563" s="12">
        <f t="shared" si="123"/>
        <v>41555.041701388887</v>
      </c>
      <c r="R1563" s="12">
        <f>(((I1563/60)/60)/24)+DATE(1970,1,1)</f>
        <v>41585.083368055559</v>
      </c>
      <c r="S1563" t="str">
        <f t="shared" si="124"/>
        <v>publishing</v>
      </c>
      <c r="T1563" t="str">
        <f t="shared" si="120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6" t="str">
        <f t="shared" si="121"/>
        <v/>
      </c>
      <c r="N1564" t="b">
        <v>0</v>
      </c>
      <c r="O1564" t="s">
        <v>8290</v>
      </c>
      <c r="P1564" s="8">
        <f t="shared" si="122"/>
        <v>0</v>
      </c>
      <c r="Q1564" s="12">
        <f t="shared" si="123"/>
        <v>40079.566157407404</v>
      </c>
      <c r="R1564" s="12">
        <f>(((I1564/60)/60)/24)+DATE(1970,1,1)</f>
        <v>40149.034722222219</v>
      </c>
      <c r="S1564" t="str">
        <f t="shared" si="124"/>
        <v>publishing</v>
      </c>
      <c r="T1564" t="str">
        <f t="shared" si="120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6">
        <f t="shared" si="121"/>
        <v>42.5</v>
      </c>
      <c r="N1565" t="b">
        <v>0</v>
      </c>
      <c r="O1565" t="s">
        <v>8290</v>
      </c>
      <c r="P1565" s="8">
        <f t="shared" si="122"/>
        <v>1.4166666666666666E-2</v>
      </c>
      <c r="Q1565" s="12">
        <f t="shared" si="123"/>
        <v>41652.742488425924</v>
      </c>
      <c r="R1565" s="12">
        <f>(((I1565/60)/60)/24)+DATE(1970,1,1)</f>
        <v>41712.700821759259</v>
      </c>
      <c r="S1565" t="str">
        <f t="shared" si="124"/>
        <v>publishing</v>
      </c>
      <c r="T1565" t="str">
        <f t="shared" si="120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6">
        <f t="shared" si="121"/>
        <v>10</v>
      </c>
      <c r="N1566" t="b">
        <v>0</v>
      </c>
      <c r="O1566" t="s">
        <v>8290</v>
      </c>
      <c r="P1566" s="8">
        <f t="shared" si="122"/>
        <v>1E-3</v>
      </c>
      <c r="Q1566" s="12">
        <f t="shared" si="123"/>
        <v>42121.367002314815</v>
      </c>
      <c r="R1566" s="12">
        <f>(((I1566/60)/60)/24)+DATE(1970,1,1)</f>
        <v>42152.836805555555</v>
      </c>
      <c r="S1566" t="str">
        <f t="shared" si="124"/>
        <v>publishing</v>
      </c>
      <c r="T1566" t="str">
        <f t="shared" si="120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6">
        <f t="shared" si="121"/>
        <v>100</v>
      </c>
      <c r="N1567" t="b">
        <v>0</v>
      </c>
      <c r="O1567" t="s">
        <v>8290</v>
      </c>
      <c r="P1567" s="8">
        <f t="shared" si="122"/>
        <v>2.5000000000000001E-2</v>
      </c>
      <c r="Q1567" s="12">
        <f t="shared" si="123"/>
        <v>40672.729872685188</v>
      </c>
      <c r="R1567" s="12">
        <f>(((I1567/60)/60)/24)+DATE(1970,1,1)</f>
        <v>40702.729872685188</v>
      </c>
      <c r="S1567" t="str">
        <f t="shared" si="124"/>
        <v>publishing</v>
      </c>
      <c r="T1567" t="str">
        <f t="shared" si="120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6">
        <f t="shared" si="121"/>
        <v>108.05084745762711</v>
      </c>
      <c r="N1568" t="b">
        <v>0</v>
      </c>
      <c r="O1568" t="s">
        <v>8290</v>
      </c>
      <c r="P1568" s="8">
        <f t="shared" si="122"/>
        <v>0.21249999999999999</v>
      </c>
      <c r="Q1568" s="12">
        <f t="shared" si="123"/>
        <v>42549.916712962964</v>
      </c>
      <c r="R1568" s="12">
        <f>(((I1568/60)/60)/24)+DATE(1970,1,1)</f>
        <v>42578.916666666672</v>
      </c>
      <c r="S1568" t="str">
        <f t="shared" si="124"/>
        <v>publishing</v>
      </c>
      <c r="T1568" t="str">
        <f t="shared" si="120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6">
        <f t="shared" si="121"/>
        <v>26.923076923076923</v>
      </c>
      <c r="N1569" t="b">
        <v>0</v>
      </c>
      <c r="O1569" t="s">
        <v>8290</v>
      </c>
      <c r="P1569" s="8">
        <f t="shared" si="122"/>
        <v>4.1176470588235294E-2</v>
      </c>
      <c r="Q1569" s="12">
        <f t="shared" si="123"/>
        <v>41671.936863425923</v>
      </c>
      <c r="R1569" s="12">
        <f>(((I1569/60)/60)/24)+DATE(1970,1,1)</f>
        <v>41687</v>
      </c>
      <c r="S1569" t="str">
        <f t="shared" si="124"/>
        <v>publishing</v>
      </c>
      <c r="T1569" t="str">
        <f t="shared" si="120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6">
        <f t="shared" si="121"/>
        <v>155</v>
      </c>
      <c r="N1570" t="b">
        <v>0</v>
      </c>
      <c r="O1570" t="s">
        <v>8290</v>
      </c>
      <c r="P1570" s="8">
        <f t="shared" si="122"/>
        <v>0.13639999999999999</v>
      </c>
      <c r="Q1570" s="12">
        <f t="shared" si="123"/>
        <v>41962.062326388885</v>
      </c>
      <c r="R1570" s="12">
        <f>(((I1570/60)/60)/24)+DATE(1970,1,1)</f>
        <v>41997.062326388885</v>
      </c>
      <c r="S1570" t="str">
        <f t="shared" si="124"/>
        <v>publishing</v>
      </c>
      <c r="T1570" t="str">
        <f t="shared" si="120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6" t="str">
        <f t="shared" si="121"/>
        <v/>
      </c>
      <c r="N1571" t="b">
        <v>0</v>
      </c>
      <c r="O1571" t="s">
        <v>8290</v>
      </c>
      <c r="P1571" s="8">
        <f t="shared" si="122"/>
        <v>0</v>
      </c>
      <c r="Q1571" s="12">
        <f t="shared" si="123"/>
        <v>41389.679560185185</v>
      </c>
      <c r="R1571" s="12">
        <f>(((I1571/60)/60)/24)+DATE(1970,1,1)</f>
        <v>41419.679560185185</v>
      </c>
      <c r="S1571" t="str">
        <f t="shared" si="124"/>
        <v>publishing</v>
      </c>
      <c r="T1571" t="str">
        <f t="shared" si="120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6">
        <f t="shared" si="121"/>
        <v>47.769230769230766</v>
      </c>
      <c r="N1572" t="b">
        <v>0</v>
      </c>
      <c r="O1572" t="s">
        <v>8290</v>
      </c>
      <c r="P1572" s="8">
        <f t="shared" si="122"/>
        <v>0.41399999999999998</v>
      </c>
      <c r="Q1572" s="12">
        <f t="shared" si="123"/>
        <v>42438.813449074078</v>
      </c>
      <c r="R1572" s="12">
        <f>(((I1572/60)/60)/24)+DATE(1970,1,1)</f>
        <v>42468.771782407406</v>
      </c>
      <c r="S1572" t="str">
        <f t="shared" si="124"/>
        <v>publishing</v>
      </c>
      <c r="T1572" t="str">
        <f t="shared" si="120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6">
        <f t="shared" si="121"/>
        <v>20</v>
      </c>
      <c r="N1573" t="b">
        <v>0</v>
      </c>
      <c r="O1573" t="s">
        <v>8290</v>
      </c>
      <c r="P1573" s="8">
        <f t="shared" si="122"/>
        <v>6.6115702479338841E-3</v>
      </c>
      <c r="Q1573" s="12">
        <f t="shared" si="123"/>
        <v>42144.769479166673</v>
      </c>
      <c r="R1573" s="12">
        <f>(((I1573/60)/60)/24)+DATE(1970,1,1)</f>
        <v>42174.769479166673</v>
      </c>
      <c r="S1573" t="str">
        <f t="shared" si="124"/>
        <v>publishing</v>
      </c>
      <c r="T1573" t="str">
        <f t="shared" si="120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6">
        <f t="shared" si="121"/>
        <v>41.666666666666664</v>
      </c>
      <c r="N1574" t="b">
        <v>0</v>
      </c>
      <c r="O1574" t="s">
        <v>8290</v>
      </c>
      <c r="P1574" s="8">
        <f t="shared" si="122"/>
        <v>0.05</v>
      </c>
      <c r="Q1574" s="12">
        <f t="shared" si="123"/>
        <v>42404.033090277779</v>
      </c>
      <c r="R1574" s="12">
        <f>(((I1574/60)/60)/24)+DATE(1970,1,1)</f>
        <v>42428.999305555553</v>
      </c>
      <c r="S1574" t="str">
        <f t="shared" si="124"/>
        <v>publishing</v>
      </c>
      <c r="T1574" t="str">
        <f t="shared" si="120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6">
        <f t="shared" si="121"/>
        <v>74.333333333333329</v>
      </c>
      <c r="N1575" t="b">
        <v>0</v>
      </c>
      <c r="O1575" t="s">
        <v>8290</v>
      </c>
      <c r="P1575" s="8">
        <f t="shared" si="122"/>
        <v>2.4777777777777777E-2</v>
      </c>
      <c r="Q1575" s="12">
        <f t="shared" si="123"/>
        <v>42786.000023148154</v>
      </c>
      <c r="R1575" s="12">
        <f>(((I1575/60)/60)/24)+DATE(1970,1,1)</f>
        <v>42826.165972222225</v>
      </c>
      <c r="S1575" t="str">
        <f t="shared" si="124"/>
        <v>publishing</v>
      </c>
      <c r="T1575" t="str">
        <f t="shared" si="120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6">
        <f t="shared" si="121"/>
        <v>84.333333333333329</v>
      </c>
      <c r="N1576" t="b">
        <v>0</v>
      </c>
      <c r="O1576" t="s">
        <v>8290</v>
      </c>
      <c r="P1576" s="8">
        <f t="shared" si="122"/>
        <v>5.0599999999999999E-2</v>
      </c>
      <c r="Q1576" s="12">
        <f t="shared" si="123"/>
        <v>42017.927418981482</v>
      </c>
      <c r="R1576" s="12">
        <f>(((I1576/60)/60)/24)+DATE(1970,1,1)</f>
        <v>42052.927418981482</v>
      </c>
      <c r="S1576" t="str">
        <f t="shared" si="124"/>
        <v>publishing</v>
      </c>
      <c r="T1576" t="str">
        <f t="shared" si="120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6">
        <f t="shared" si="121"/>
        <v>65.457142857142856</v>
      </c>
      <c r="N1577" t="b">
        <v>0</v>
      </c>
      <c r="O1577" t="s">
        <v>8290</v>
      </c>
      <c r="P1577" s="8">
        <f t="shared" si="122"/>
        <v>0.2291</v>
      </c>
      <c r="Q1577" s="12">
        <f t="shared" si="123"/>
        <v>41799.524259259262</v>
      </c>
      <c r="R1577" s="12">
        <f>(((I1577/60)/60)/24)+DATE(1970,1,1)</f>
        <v>41829.524259259262</v>
      </c>
      <c r="S1577" t="str">
        <f t="shared" si="124"/>
        <v>publishing</v>
      </c>
      <c r="T1577" t="str">
        <f t="shared" si="120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6">
        <f t="shared" si="121"/>
        <v>65</v>
      </c>
      <c r="N1578" t="b">
        <v>0</v>
      </c>
      <c r="O1578" t="s">
        <v>8290</v>
      </c>
      <c r="P1578" s="8">
        <f t="shared" si="122"/>
        <v>0.13</v>
      </c>
      <c r="Q1578" s="12">
        <f t="shared" si="123"/>
        <v>42140.879259259258</v>
      </c>
      <c r="R1578" s="12">
        <f>(((I1578/60)/60)/24)+DATE(1970,1,1)</f>
        <v>42185.879259259258</v>
      </c>
      <c r="S1578" t="str">
        <f t="shared" si="124"/>
        <v>publishing</v>
      </c>
      <c r="T1578" t="str">
        <f t="shared" si="120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6">
        <f t="shared" si="121"/>
        <v>27.5</v>
      </c>
      <c r="N1579" t="b">
        <v>0</v>
      </c>
      <c r="O1579" t="s">
        <v>8290</v>
      </c>
      <c r="P1579" s="8">
        <f t="shared" si="122"/>
        <v>5.4999999999999997E-3</v>
      </c>
      <c r="Q1579" s="12">
        <f t="shared" si="123"/>
        <v>41054.847777777781</v>
      </c>
      <c r="R1579" s="12">
        <f>(((I1579/60)/60)/24)+DATE(1970,1,1)</f>
        <v>41114.847777777781</v>
      </c>
      <c r="S1579" t="str">
        <f t="shared" si="124"/>
        <v>publishing</v>
      </c>
      <c r="T1579" t="str">
        <f t="shared" si="120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6">
        <f t="shared" si="121"/>
        <v>51.25</v>
      </c>
      <c r="N1580" t="b">
        <v>0</v>
      </c>
      <c r="O1580" t="s">
        <v>8290</v>
      </c>
      <c r="P1580" s="8">
        <f t="shared" si="122"/>
        <v>0.10806536636794939</v>
      </c>
      <c r="Q1580" s="12">
        <f t="shared" si="123"/>
        <v>40399.065868055557</v>
      </c>
      <c r="R1580" s="12">
        <f>(((I1580/60)/60)/24)+DATE(1970,1,1)</f>
        <v>40423.083333333336</v>
      </c>
      <c r="S1580" t="str">
        <f t="shared" si="124"/>
        <v>publishing</v>
      </c>
      <c r="T1580" t="str">
        <f t="shared" si="120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6">
        <f t="shared" si="121"/>
        <v>14</v>
      </c>
      <c r="N1581" t="b">
        <v>0</v>
      </c>
      <c r="O1581" t="s">
        <v>8290</v>
      </c>
      <c r="P1581" s="8">
        <f t="shared" si="122"/>
        <v>8.4008400840084006E-3</v>
      </c>
      <c r="Q1581" s="12">
        <f t="shared" si="123"/>
        <v>41481.996423611112</v>
      </c>
      <c r="R1581" s="12">
        <f>(((I1581/60)/60)/24)+DATE(1970,1,1)</f>
        <v>41514.996423611112</v>
      </c>
      <c r="S1581" t="str">
        <f t="shared" si="124"/>
        <v>publishing</v>
      </c>
      <c r="T1581" t="str">
        <f t="shared" si="120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6" t="str">
        <f t="shared" si="121"/>
        <v/>
      </c>
      <c r="N1582" t="b">
        <v>0</v>
      </c>
      <c r="O1582" t="s">
        <v>8290</v>
      </c>
      <c r="P1582" s="8">
        <f t="shared" si="122"/>
        <v>0</v>
      </c>
      <c r="Q1582" s="12">
        <f t="shared" si="123"/>
        <v>40990.050069444449</v>
      </c>
      <c r="R1582" s="12">
        <f>(((I1582/60)/60)/24)+DATE(1970,1,1)</f>
        <v>41050.050069444449</v>
      </c>
      <c r="S1582" t="str">
        <f t="shared" si="124"/>
        <v>publishing</v>
      </c>
      <c r="T1582" t="str">
        <f t="shared" si="120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6">
        <f t="shared" si="121"/>
        <v>5</v>
      </c>
      <c r="N1583" t="b">
        <v>0</v>
      </c>
      <c r="O1583" t="s">
        <v>8291</v>
      </c>
      <c r="P1583" s="8">
        <f t="shared" si="122"/>
        <v>5.0000000000000001E-3</v>
      </c>
      <c r="Q1583" s="12">
        <f t="shared" si="123"/>
        <v>42325.448958333334</v>
      </c>
      <c r="R1583" s="12">
        <f>(((I1583/60)/60)/24)+DATE(1970,1,1)</f>
        <v>42357.448958333334</v>
      </c>
      <c r="S1583" t="str">
        <f t="shared" si="124"/>
        <v>photography</v>
      </c>
      <c r="T1583" t="str">
        <f t="shared" si="120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6">
        <f t="shared" si="121"/>
        <v>31</v>
      </c>
      <c r="N1584" t="b">
        <v>0</v>
      </c>
      <c r="O1584" t="s">
        <v>8291</v>
      </c>
      <c r="P1584" s="8">
        <f t="shared" si="122"/>
        <v>9.2999999999999999E-2</v>
      </c>
      <c r="Q1584" s="12">
        <f t="shared" si="123"/>
        <v>42246.789965277778</v>
      </c>
      <c r="R1584" s="12">
        <f>(((I1584/60)/60)/24)+DATE(1970,1,1)</f>
        <v>42303.888888888891</v>
      </c>
      <c r="S1584" t="str">
        <f t="shared" si="124"/>
        <v>photography</v>
      </c>
      <c r="T1584" t="str">
        <f t="shared" si="120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6">
        <f t="shared" si="121"/>
        <v>15</v>
      </c>
      <c r="N1585" t="b">
        <v>0</v>
      </c>
      <c r="O1585" t="s">
        <v>8291</v>
      </c>
      <c r="P1585" s="8">
        <f t="shared" si="122"/>
        <v>7.5000000000000002E-4</v>
      </c>
      <c r="Q1585" s="12">
        <f t="shared" si="123"/>
        <v>41877.904988425929</v>
      </c>
      <c r="R1585" s="12">
        <f>(((I1585/60)/60)/24)+DATE(1970,1,1)</f>
        <v>41907.904988425929</v>
      </c>
      <c r="S1585" t="str">
        <f t="shared" si="124"/>
        <v>photography</v>
      </c>
      <c r="T1585" t="str">
        <f t="shared" si="120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6" t="str">
        <f t="shared" si="121"/>
        <v/>
      </c>
      <c r="N1586" t="b">
        <v>0</v>
      </c>
      <c r="O1586" t="s">
        <v>8291</v>
      </c>
      <c r="P1586" s="8">
        <f t="shared" si="122"/>
        <v>0</v>
      </c>
      <c r="Q1586" s="12">
        <f t="shared" si="123"/>
        <v>41779.649317129632</v>
      </c>
      <c r="R1586" s="12">
        <f>(((I1586/60)/60)/24)+DATE(1970,1,1)</f>
        <v>41789.649317129632</v>
      </c>
      <c r="S1586" t="str">
        <f t="shared" si="124"/>
        <v>photography</v>
      </c>
      <c r="T1586" t="str">
        <f t="shared" si="120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6">
        <f t="shared" si="121"/>
        <v>131.66666666666666</v>
      </c>
      <c r="N1587" t="b">
        <v>0</v>
      </c>
      <c r="O1587" t="s">
        <v>8291</v>
      </c>
      <c r="P1587" s="8">
        <f t="shared" si="122"/>
        <v>0.79</v>
      </c>
      <c r="Q1587" s="12">
        <f t="shared" si="123"/>
        <v>42707.895462962959</v>
      </c>
      <c r="R1587" s="12">
        <f>(((I1587/60)/60)/24)+DATE(1970,1,1)</f>
        <v>42729.458333333328</v>
      </c>
      <c r="S1587" t="str">
        <f t="shared" si="124"/>
        <v>photography</v>
      </c>
      <c r="T1587" t="str">
        <f t="shared" si="120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6" t="str">
        <f t="shared" si="121"/>
        <v/>
      </c>
      <c r="N1588" t="b">
        <v>0</v>
      </c>
      <c r="O1588" t="s">
        <v>8291</v>
      </c>
      <c r="P1588" s="8">
        <f t="shared" si="122"/>
        <v>0</v>
      </c>
      <c r="Q1588" s="12">
        <f t="shared" si="123"/>
        <v>42069.104421296302</v>
      </c>
      <c r="R1588" s="12">
        <f>(((I1588/60)/60)/24)+DATE(1970,1,1)</f>
        <v>42099.062754629631</v>
      </c>
      <c r="S1588" t="str">
        <f t="shared" si="124"/>
        <v>photography</v>
      </c>
      <c r="T1588" t="str">
        <f t="shared" si="120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6">
        <f t="shared" si="121"/>
        <v>1</v>
      </c>
      <c r="N1589" t="b">
        <v>0</v>
      </c>
      <c r="O1589" t="s">
        <v>8291</v>
      </c>
      <c r="P1589" s="8">
        <f t="shared" si="122"/>
        <v>1.3333333333333334E-4</v>
      </c>
      <c r="Q1589" s="12">
        <f t="shared" si="123"/>
        <v>41956.950983796298</v>
      </c>
      <c r="R1589" s="12">
        <f>(((I1589/60)/60)/24)+DATE(1970,1,1)</f>
        <v>41986.950983796298</v>
      </c>
      <c r="S1589" t="str">
        <f t="shared" si="124"/>
        <v>photography</v>
      </c>
      <c r="T1589" t="str">
        <f t="shared" si="120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6" t="str">
        <f t="shared" si="121"/>
        <v/>
      </c>
      <c r="N1590" t="b">
        <v>0</v>
      </c>
      <c r="O1590" t="s">
        <v>8291</v>
      </c>
      <c r="P1590" s="8">
        <f t="shared" si="122"/>
        <v>0</v>
      </c>
      <c r="Q1590" s="12">
        <f t="shared" si="123"/>
        <v>42005.24998842593</v>
      </c>
      <c r="R1590" s="12">
        <f>(((I1590/60)/60)/24)+DATE(1970,1,1)</f>
        <v>42035.841666666667</v>
      </c>
      <c r="S1590" t="str">
        <f t="shared" si="124"/>
        <v>photography</v>
      </c>
      <c r="T1590" t="str">
        <f t="shared" si="120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6" t="str">
        <f t="shared" si="121"/>
        <v/>
      </c>
      <c r="N1591" t="b">
        <v>0</v>
      </c>
      <c r="O1591" t="s">
        <v>8291</v>
      </c>
      <c r="P1591" s="8">
        <f t="shared" si="122"/>
        <v>0</v>
      </c>
      <c r="Q1591" s="12">
        <f t="shared" si="123"/>
        <v>42256.984791666662</v>
      </c>
      <c r="R1591" s="12">
        <f>(((I1591/60)/60)/24)+DATE(1970,1,1)</f>
        <v>42286.984791666662</v>
      </c>
      <c r="S1591" t="str">
        <f t="shared" si="124"/>
        <v>photography</v>
      </c>
      <c r="T1591" t="str">
        <f t="shared" si="120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6">
        <f t="shared" si="121"/>
        <v>510</v>
      </c>
      <c r="N1592" t="b">
        <v>0</v>
      </c>
      <c r="O1592" t="s">
        <v>8291</v>
      </c>
      <c r="P1592" s="8">
        <f t="shared" si="122"/>
        <v>1.7000000000000001E-2</v>
      </c>
      <c r="Q1592" s="12">
        <f t="shared" si="123"/>
        <v>42240.857222222221</v>
      </c>
      <c r="R1592" s="12">
        <f>(((I1592/60)/60)/24)+DATE(1970,1,1)</f>
        <v>42270.857222222221</v>
      </c>
      <c r="S1592" t="str">
        <f t="shared" si="124"/>
        <v>photography</v>
      </c>
      <c r="T1592" t="str">
        <f t="shared" si="120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6">
        <f t="shared" si="121"/>
        <v>44.478260869565219</v>
      </c>
      <c r="N1593" t="b">
        <v>0</v>
      </c>
      <c r="O1593" t="s">
        <v>8291</v>
      </c>
      <c r="P1593" s="8">
        <f t="shared" si="122"/>
        <v>0.29228571428571426</v>
      </c>
      <c r="Q1593" s="12">
        <f t="shared" si="123"/>
        <v>42433.726168981477</v>
      </c>
      <c r="R1593" s="12">
        <f>(((I1593/60)/60)/24)+DATE(1970,1,1)</f>
        <v>42463.68450231482</v>
      </c>
      <c r="S1593" t="str">
        <f t="shared" si="124"/>
        <v>photography</v>
      </c>
      <c r="T1593" t="str">
        <f t="shared" si="120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6" t="str">
        <f t="shared" si="121"/>
        <v/>
      </c>
      <c r="N1594" t="b">
        <v>0</v>
      </c>
      <c r="O1594" t="s">
        <v>8291</v>
      </c>
      <c r="P1594" s="8">
        <f t="shared" si="122"/>
        <v>0</v>
      </c>
      <c r="Q1594" s="12">
        <f t="shared" si="123"/>
        <v>42046.072743055556</v>
      </c>
      <c r="R1594" s="12">
        <f>(((I1594/60)/60)/24)+DATE(1970,1,1)</f>
        <v>42091.031076388885</v>
      </c>
      <c r="S1594" t="str">
        <f t="shared" si="124"/>
        <v>photography</v>
      </c>
      <c r="T1594" t="str">
        <f t="shared" si="120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6">
        <f t="shared" si="121"/>
        <v>1</v>
      </c>
      <c r="N1595" t="b">
        <v>0</v>
      </c>
      <c r="O1595" t="s">
        <v>8291</v>
      </c>
      <c r="P1595" s="8">
        <f t="shared" si="122"/>
        <v>1.3636363636363637E-4</v>
      </c>
      <c r="Q1595" s="12">
        <f t="shared" si="123"/>
        <v>42033.845543981486</v>
      </c>
      <c r="R1595" s="12">
        <f>(((I1595/60)/60)/24)+DATE(1970,1,1)</f>
        <v>42063.845543981486</v>
      </c>
      <c r="S1595" t="str">
        <f t="shared" si="124"/>
        <v>photography</v>
      </c>
      <c r="T1595" t="str">
        <f t="shared" si="120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6">
        <f t="shared" si="121"/>
        <v>20.5</v>
      </c>
      <c r="N1596" t="b">
        <v>0</v>
      </c>
      <c r="O1596" t="s">
        <v>8291</v>
      </c>
      <c r="P1596" s="8">
        <f t="shared" si="122"/>
        <v>0.20499999999999999</v>
      </c>
      <c r="Q1596" s="12">
        <f t="shared" si="123"/>
        <v>42445.712754629625</v>
      </c>
      <c r="R1596" s="12">
        <f>(((I1596/60)/60)/24)+DATE(1970,1,1)</f>
        <v>42505.681249999994</v>
      </c>
      <c r="S1596" t="str">
        <f t="shared" si="124"/>
        <v>photography</v>
      </c>
      <c r="T1596" t="str">
        <f t="shared" si="120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6">
        <f t="shared" si="121"/>
        <v>40</v>
      </c>
      <c r="N1597" t="b">
        <v>0</v>
      </c>
      <c r="O1597" t="s">
        <v>8291</v>
      </c>
      <c r="P1597" s="8">
        <f t="shared" si="122"/>
        <v>2.8E-3</v>
      </c>
      <c r="Q1597" s="12">
        <f t="shared" si="123"/>
        <v>41780.050092592595</v>
      </c>
      <c r="R1597" s="12">
        <f>(((I1597/60)/60)/24)+DATE(1970,1,1)</f>
        <v>41808.842361111114</v>
      </c>
      <c r="S1597" t="str">
        <f t="shared" si="124"/>
        <v>photography</v>
      </c>
      <c r="T1597" t="str">
        <f t="shared" si="120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6">
        <f t="shared" si="121"/>
        <v>25</v>
      </c>
      <c r="N1598" t="b">
        <v>0</v>
      </c>
      <c r="O1598" t="s">
        <v>8291</v>
      </c>
      <c r="P1598" s="8">
        <f t="shared" si="122"/>
        <v>2.3076923076923078E-2</v>
      </c>
      <c r="Q1598" s="12">
        <f t="shared" si="123"/>
        <v>41941.430196759262</v>
      </c>
      <c r="R1598" s="12">
        <f>(((I1598/60)/60)/24)+DATE(1970,1,1)</f>
        <v>41986.471863425926</v>
      </c>
      <c r="S1598" t="str">
        <f t="shared" si="124"/>
        <v>photography</v>
      </c>
      <c r="T1598" t="str">
        <f t="shared" si="120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6" t="str">
        <f t="shared" si="121"/>
        <v/>
      </c>
      <c r="N1599" t="b">
        <v>0</v>
      </c>
      <c r="O1599" t="s">
        <v>8291</v>
      </c>
      <c r="P1599" s="8">
        <f t="shared" si="122"/>
        <v>0</v>
      </c>
      <c r="Q1599" s="12">
        <f t="shared" si="123"/>
        <v>42603.354131944448</v>
      </c>
      <c r="R1599" s="12">
        <f>(((I1599/60)/60)/24)+DATE(1970,1,1)</f>
        <v>42633.354131944448</v>
      </c>
      <c r="S1599" t="str">
        <f t="shared" si="124"/>
        <v>photography</v>
      </c>
      <c r="T1599" t="str">
        <f t="shared" si="120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6">
        <f t="shared" si="121"/>
        <v>1</v>
      </c>
      <c r="N1600" t="b">
        <v>0</v>
      </c>
      <c r="O1600" t="s">
        <v>8291</v>
      </c>
      <c r="P1600" s="8">
        <f t="shared" si="122"/>
        <v>1.25E-3</v>
      </c>
      <c r="Q1600" s="12">
        <f t="shared" si="123"/>
        <v>42151.667337962965</v>
      </c>
      <c r="R1600" s="12">
        <f>(((I1600/60)/60)/24)+DATE(1970,1,1)</f>
        <v>42211.667337962965</v>
      </c>
      <c r="S1600" t="str">
        <f t="shared" si="124"/>
        <v>photography</v>
      </c>
      <c r="T1600" t="str">
        <f t="shared" si="120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6" t="str">
        <f t="shared" si="121"/>
        <v/>
      </c>
      <c r="N1601" t="b">
        <v>0</v>
      </c>
      <c r="O1601" t="s">
        <v>8291</v>
      </c>
      <c r="P1601" s="8">
        <f t="shared" si="122"/>
        <v>0</v>
      </c>
      <c r="Q1601" s="12">
        <f t="shared" si="123"/>
        <v>42438.53907407407</v>
      </c>
      <c r="R1601" s="12">
        <f>(((I1601/60)/60)/24)+DATE(1970,1,1)</f>
        <v>42468.497407407413</v>
      </c>
      <c r="S1601" t="str">
        <f t="shared" si="124"/>
        <v>photography</v>
      </c>
      <c r="T1601" t="str">
        <f t="shared" si="120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6">
        <f t="shared" si="121"/>
        <v>40.777777777777779</v>
      </c>
      <c r="N1602" t="b">
        <v>0</v>
      </c>
      <c r="O1602" t="s">
        <v>8291</v>
      </c>
      <c r="P1602" s="8">
        <f t="shared" si="122"/>
        <v>7.3400000000000007E-2</v>
      </c>
      <c r="Q1602" s="12">
        <f t="shared" si="123"/>
        <v>41791.057314814818</v>
      </c>
      <c r="R1602" s="12">
        <f>(((I1602/60)/60)/24)+DATE(1970,1,1)</f>
        <v>41835.21597222222</v>
      </c>
      <c r="S1602" t="str">
        <f t="shared" si="124"/>
        <v>photography</v>
      </c>
      <c r="T1602" t="str">
        <f t="shared" ref="T1602:T1665" si="125">RIGHT(O1602,LEN(O1602)-FIND("/",O1602,1))</f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6">
        <f t="shared" ref="M1603:M1666" si="126">IFERROR(E1603/L1603,"")</f>
        <v>48.325535714285714</v>
      </c>
      <c r="N1603" t="b">
        <v>1</v>
      </c>
      <c r="O1603" t="s">
        <v>8276</v>
      </c>
      <c r="P1603" s="8">
        <f t="shared" ref="P1603:P1666" si="127">E1603/D1603</f>
        <v>1.082492</v>
      </c>
      <c r="Q1603" s="12">
        <f t="shared" ref="Q1603:Q1666" si="128">(((J1603/60)/60)/24)+DATE(1970,1,1)</f>
        <v>40638.092974537038</v>
      </c>
      <c r="R1603" s="12">
        <f>(((I1603/60)/60)/24)+DATE(1970,1,1)</f>
        <v>40668.092974537038</v>
      </c>
      <c r="S1603" t="str">
        <f t="shared" ref="S1603:S1666" si="129">LEFT(O1603,FIND("/",O1603,1)-1)</f>
        <v>music</v>
      </c>
      <c r="T1603" t="str">
        <f t="shared" si="125"/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6">
        <f t="shared" si="126"/>
        <v>46.953125</v>
      </c>
      <c r="N1604" t="b">
        <v>1</v>
      </c>
      <c r="O1604" t="s">
        <v>8276</v>
      </c>
      <c r="P1604" s="8">
        <f t="shared" si="127"/>
        <v>1.0016666666666667</v>
      </c>
      <c r="Q1604" s="12">
        <f t="shared" si="128"/>
        <v>40788.297650462962</v>
      </c>
      <c r="R1604" s="12">
        <f>(((I1604/60)/60)/24)+DATE(1970,1,1)</f>
        <v>40830.958333333336</v>
      </c>
      <c r="S1604" t="str">
        <f t="shared" si="129"/>
        <v>music</v>
      </c>
      <c r="T1604" t="str">
        <f t="shared" si="125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6">
        <f t="shared" si="126"/>
        <v>66.688666666666663</v>
      </c>
      <c r="N1605" t="b">
        <v>1</v>
      </c>
      <c r="O1605" t="s">
        <v>8276</v>
      </c>
      <c r="P1605" s="8">
        <f t="shared" si="127"/>
        <v>1.0003299999999999</v>
      </c>
      <c r="Q1605" s="12">
        <f t="shared" si="128"/>
        <v>40876.169664351852</v>
      </c>
      <c r="R1605" s="12">
        <f>(((I1605/60)/60)/24)+DATE(1970,1,1)</f>
        <v>40936.169664351852</v>
      </c>
      <c r="S1605" t="str">
        <f t="shared" si="129"/>
        <v>music</v>
      </c>
      <c r="T1605" t="str">
        <f t="shared" si="125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6">
        <f t="shared" si="126"/>
        <v>48.842857142857142</v>
      </c>
      <c r="N1606" t="b">
        <v>1</v>
      </c>
      <c r="O1606" t="s">
        <v>8276</v>
      </c>
      <c r="P1606" s="8">
        <f t="shared" si="127"/>
        <v>1.2210714285714286</v>
      </c>
      <c r="Q1606" s="12">
        <f t="shared" si="128"/>
        <v>40945.845312500001</v>
      </c>
      <c r="R1606" s="12">
        <f>(((I1606/60)/60)/24)+DATE(1970,1,1)</f>
        <v>40985.80364583333</v>
      </c>
      <c r="S1606" t="str">
        <f t="shared" si="129"/>
        <v>music</v>
      </c>
      <c r="T1606" t="str">
        <f t="shared" si="125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6">
        <f t="shared" si="126"/>
        <v>137.30909090909091</v>
      </c>
      <c r="N1607" t="b">
        <v>1</v>
      </c>
      <c r="O1607" t="s">
        <v>8276</v>
      </c>
      <c r="P1607" s="8">
        <f t="shared" si="127"/>
        <v>1.0069333333333335</v>
      </c>
      <c r="Q1607" s="12">
        <f t="shared" si="128"/>
        <v>40747.012881944444</v>
      </c>
      <c r="R1607" s="12">
        <f>(((I1607/60)/60)/24)+DATE(1970,1,1)</f>
        <v>40756.291666666664</v>
      </c>
      <c r="S1607" t="str">
        <f t="shared" si="129"/>
        <v>music</v>
      </c>
      <c r="T1607" t="str">
        <f t="shared" si="125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6">
        <f t="shared" si="126"/>
        <v>87.829673913043479</v>
      </c>
      <c r="N1608" t="b">
        <v>1</v>
      </c>
      <c r="O1608" t="s">
        <v>8276</v>
      </c>
      <c r="P1608" s="8">
        <f t="shared" si="127"/>
        <v>1.01004125</v>
      </c>
      <c r="Q1608" s="12">
        <f t="shared" si="128"/>
        <v>40536.111550925925</v>
      </c>
      <c r="R1608" s="12">
        <f>(((I1608/60)/60)/24)+DATE(1970,1,1)</f>
        <v>40626.069884259261</v>
      </c>
      <c r="S1608" t="str">
        <f t="shared" si="129"/>
        <v>music</v>
      </c>
      <c r="T1608" t="str">
        <f t="shared" si="125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6">
        <f t="shared" si="126"/>
        <v>70.785365853658533</v>
      </c>
      <c r="N1609" t="b">
        <v>1</v>
      </c>
      <c r="O1609" t="s">
        <v>8276</v>
      </c>
      <c r="P1609" s="8">
        <f t="shared" si="127"/>
        <v>1.4511000000000001</v>
      </c>
      <c r="Q1609" s="12">
        <f t="shared" si="128"/>
        <v>41053.80846064815</v>
      </c>
      <c r="R1609" s="12">
        <f>(((I1609/60)/60)/24)+DATE(1970,1,1)</f>
        <v>41074.80846064815</v>
      </c>
      <c r="S1609" t="str">
        <f t="shared" si="129"/>
        <v>music</v>
      </c>
      <c r="T1609" t="str">
        <f t="shared" si="125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6">
        <f t="shared" si="126"/>
        <v>52.826086956521742</v>
      </c>
      <c r="N1610" t="b">
        <v>1</v>
      </c>
      <c r="O1610" t="s">
        <v>8276</v>
      </c>
      <c r="P1610" s="8">
        <f t="shared" si="127"/>
        <v>1.0125</v>
      </c>
      <c r="Q1610" s="12">
        <f t="shared" si="128"/>
        <v>41607.83085648148</v>
      </c>
      <c r="R1610" s="12">
        <f>(((I1610/60)/60)/24)+DATE(1970,1,1)</f>
        <v>41640.226388888892</v>
      </c>
      <c r="S1610" t="str">
        <f t="shared" si="129"/>
        <v>music</v>
      </c>
      <c r="T1610" t="str">
        <f t="shared" si="125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6">
        <f t="shared" si="126"/>
        <v>443.75</v>
      </c>
      <c r="N1611" t="b">
        <v>1</v>
      </c>
      <c r="O1611" t="s">
        <v>8276</v>
      </c>
      <c r="P1611" s="8">
        <f t="shared" si="127"/>
        <v>1.1833333333333333</v>
      </c>
      <c r="Q1611" s="12">
        <f t="shared" si="128"/>
        <v>40796.001261574071</v>
      </c>
      <c r="R1611" s="12">
        <f>(((I1611/60)/60)/24)+DATE(1970,1,1)</f>
        <v>40849.333333333336</v>
      </c>
      <c r="S1611" t="str">
        <f t="shared" si="129"/>
        <v>music</v>
      </c>
      <c r="T1611" t="str">
        <f t="shared" si="125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6">
        <f t="shared" si="126"/>
        <v>48.544642857142854</v>
      </c>
      <c r="N1612" t="b">
        <v>1</v>
      </c>
      <c r="O1612" t="s">
        <v>8276</v>
      </c>
      <c r="P1612" s="8">
        <f t="shared" si="127"/>
        <v>2.7185000000000001</v>
      </c>
      <c r="Q1612" s="12">
        <f t="shared" si="128"/>
        <v>41228.924884259257</v>
      </c>
      <c r="R1612" s="12">
        <f>(((I1612/60)/60)/24)+DATE(1970,1,1)</f>
        <v>41258.924884259257</v>
      </c>
      <c r="S1612" t="str">
        <f t="shared" si="129"/>
        <v>music</v>
      </c>
      <c r="T1612" t="str">
        <f t="shared" si="125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6">
        <f t="shared" si="126"/>
        <v>37.074074074074076</v>
      </c>
      <c r="N1613" t="b">
        <v>1</v>
      </c>
      <c r="O1613" t="s">
        <v>8276</v>
      </c>
      <c r="P1613" s="8">
        <f t="shared" si="127"/>
        <v>1.25125</v>
      </c>
      <c r="Q1613" s="12">
        <f t="shared" si="128"/>
        <v>41409.00037037037</v>
      </c>
      <c r="R1613" s="12">
        <f>(((I1613/60)/60)/24)+DATE(1970,1,1)</f>
        <v>41430.00037037037</v>
      </c>
      <c r="S1613" t="str">
        <f t="shared" si="129"/>
        <v>music</v>
      </c>
      <c r="T1613" t="str">
        <f t="shared" si="125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6">
        <f t="shared" si="126"/>
        <v>50</v>
      </c>
      <c r="N1614" t="b">
        <v>1</v>
      </c>
      <c r="O1614" t="s">
        <v>8276</v>
      </c>
      <c r="P1614" s="8">
        <f t="shared" si="127"/>
        <v>1.1000000000000001</v>
      </c>
      <c r="Q1614" s="12">
        <f t="shared" si="128"/>
        <v>41246.874814814815</v>
      </c>
      <c r="R1614" s="12">
        <f>(((I1614/60)/60)/24)+DATE(1970,1,1)</f>
        <v>41276.874814814815</v>
      </c>
      <c r="S1614" t="str">
        <f t="shared" si="129"/>
        <v>music</v>
      </c>
      <c r="T1614" t="str">
        <f t="shared" si="125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6">
        <f t="shared" si="126"/>
        <v>39.03846153846154</v>
      </c>
      <c r="N1615" t="b">
        <v>1</v>
      </c>
      <c r="O1615" t="s">
        <v>8276</v>
      </c>
      <c r="P1615" s="8">
        <f t="shared" si="127"/>
        <v>1.0149999999999999</v>
      </c>
      <c r="Q1615" s="12">
        <f t="shared" si="128"/>
        <v>41082.069467592592</v>
      </c>
      <c r="R1615" s="12">
        <f>(((I1615/60)/60)/24)+DATE(1970,1,1)</f>
        <v>41112.069467592592</v>
      </c>
      <c r="S1615" t="str">
        <f t="shared" si="129"/>
        <v>music</v>
      </c>
      <c r="T1615" t="str">
        <f t="shared" si="125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6">
        <f t="shared" si="126"/>
        <v>66.688311688311686</v>
      </c>
      <c r="N1616" t="b">
        <v>1</v>
      </c>
      <c r="O1616" t="s">
        <v>8276</v>
      </c>
      <c r="P1616" s="8">
        <f t="shared" si="127"/>
        <v>1.0269999999999999</v>
      </c>
      <c r="Q1616" s="12">
        <f t="shared" si="128"/>
        <v>41794.981122685182</v>
      </c>
      <c r="R1616" s="12">
        <f>(((I1616/60)/60)/24)+DATE(1970,1,1)</f>
        <v>41854.708333333336</v>
      </c>
      <c r="S1616" t="str">
        <f t="shared" si="129"/>
        <v>music</v>
      </c>
      <c r="T1616" t="str">
        <f t="shared" si="125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6">
        <f t="shared" si="126"/>
        <v>67.132352941176464</v>
      </c>
      <c r="N1617" t="b">
        <v>1</v>
      </c>
      <c r="O1617" t="s">
        <v>8276</v>
      </c>
      <c r="P1617" s="8">
        <f t="shared" si="127"/>
        <v>1.1412500000000001</v>
      </c>
      <c r="Q1617" s="12">
        <f t="shared" si="128"/>
        <v>40845.050879629627</v>
      </c>
      <c r="R1617" s="12">
        <f>(((I1617/60)/60)/24)+DATE(1970,1,1)</f>
        <v>40890.092546296299</v>
      </c>
      <c r="S1617" t="str">
        <f t="shared" si="129"/>
        <v>music</v>
      </c>
      <c r="T1617" t="str">
        <f t="shared" si="125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6">
        <f t="shared" si="126"/>
        <v>66.369426751592357</v>
      </c>
      <c r="N1618" t="b">
        <v>1</v>
      </c>
      <c r="O1618" t="s">
        <v>8276</v>
      </c>
      <c r="P1618" s="8">
        <f t="shared" si="127"/>
        <v>1.042</v>
      </c>
      <c r="Q1618" s="12">
        <f t="shared" si="128"/>
        <v>41194.715520833335</v>
      </c>
      <c r="R1618" s="12">
        <f>(((I1618/60)/60)/24)+DATE(1970,1,1)</f>
        <v>41235.916666666664</v>
      </c>
      <c r="S1618" t="str">
        <f t="shared" si="129"/>
        <v>music</v>
      </c>
      <c r="T1618" t="str">
        <f t="shared" si="125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6">
        <f t="shared" si="126"/>
        <v>64.620253164556956</v>
      </c>
      <c r="N1619" t="b">
        <v>1</v>
      </c>
      <c r="O1619" t="s">
        <v>8276</v>
      </c>
      <c r="P1619" s="8">
        <f t="shared" si="127"/>
        <v>1.4585714285714286</v>
      </c>
      <c r="Q1619" s="12">
        <f t="shared" si="128"/>
        <v>41546.664212962962</v>
      </c>
      <c r="R1619" s="12">
        <f>(((I1619/60)/60)/24)+DATE(1970,1,1)</f>
        <v>41579.791666666664</v>
      </c>
      <c r="S1619" t="str">
        <f t="shared" si="129"/>
        <v>music</v>
      </c>
      <c r="T1619" t="str">
        <f t="shared" si="125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6">
        <f t="shared" si="126"/>
        <v>58.370370370370374</v>
      </c>
      <c r="N1620" t="b">
        <v>1</v>
      </c>
      <c r="O1620" t="s">
        <v>8276</v>
      </c>
      <c r="P1620" s="8">
        <f t="shared" si="127"/>
        <v>1.0506666666666666</v>
      </c>
      <c r="Q1620" s="12">
        <f t="shared" si="128"/>
        <v>41301.654340277775</v>
      </c>
      <c r="R1620" s="12">
        <f>(((I1620/60)/60)/24)+DATE(1970,1,1)</f>
        <v>41341.654340277775</v>
      </c>
      <c r="S1620" t="str">
        <f t="shared" si="129"/>
        <v>music</v>
      </c>
      <c r="T1620" t="str">
        <f t="shared" si="125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6">
        <f t="shared" si="126"/>
        <v>86.956521739130437</v>
      </c>
      <c r="N1621" t="b">
        <v>1</v>
      </c>
      <c r="O1621" t="s">
        <v>8276</v>
      </c>
      <c r="P1621" s="8">
        <f t="shared" si="127"/>
        <v>1.3333333333333333</v>
      </c>
      <c r="Q1621" s="12">
        <f t="shared" si="128"/>
        <v>41876.18618055556</v>
      </c>
      <c r="R1621" s="12">
        <f>(((I1621/60)/60)/24)+DATE(1970,1,1)</f>
        <v>41897.18618055556</v>
      </c>
      <c r="S1621" t="str">
        <f t="shared" si="129"/>
        <v>music</v>
      </c>
      <c r="T1621" t="str">
        <f t="shared" si="125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6">
        <f t="shared" si="126"/>
        <v>66.470588235294116</v>
      </c>
      <c r="N1622" t="b">
        <v>1</v>
      </c>
      <c r="O1622" t="s">
        <v>8276</v>
      </c>
      <c r="P1622" s="8">
        <f t="shared" si="127"/>
        <v>1.1299999999999999</v>
      </c>
      <c r="Q1622" s="12">
        <f t="shared" si="128"/>
        <v>41321.339583333334</v>
      </c>
      <c r="R1622" s="12">
        <f>(((I1622/60)/60)/24)+DATE(1970,1,1)</f>
        <v>41328.339583333334</v>
      </c>
      <c r="S1622" t="str">
        <f t="shared" si="129"/>
        <v>music</v>
      </c>
      <c r="T1622" t="str">
        <f t="shared" si="125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6">
        <f t="shared" si="126"/>
        <v>163.78378378378378</v>
      </c>
      <c r="N1623" t="b">
        <v>1</v>
      </c>
      <c r="O1623" t="s">
        <v>8276</v>
      </c>
      <c r="P1623" s="8">
        <f t="shared" si="127"/>
        <v>1.212</v>
      </c>
      <c r="Q1623" s="12">
        <f t="shared" si="128"/>
        <v>41003.60665509259</v>
      </c>
      <c r="R1623" s="12">
        <f>(((I1623/60)/60)/24)+DATE(1970,1,1)</f>
        <v>41057.165972222225</v>
      </c>
      <c r="S1623" t="str">
        <f t="shared" si="129"/>
        <v>music</v>
      </c>
      <c r="T1623" t="str">
        <f t="shared" si="125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6">
        <f t="shared" si="126"/>
        <v>107.98461538461538</v>
      </c>
      <c r="N1624" t="b">
        <v>1</v>
      </c>
      <c r="O1624" t="s">
        <v>8276</v>
      </c>
      <c r="P1624" s="8">
        <f t="shared" si="127"/>
        <v>1.0172463768115942</v>
      </c>
      <c r="Q1624" s="12">
        <f t="shared" si="128"/>
        <v>41950.29483796296</v>
      </c>
      <c r="R1624" s="12">
        <f>(((I1624/60)/60)/24)+DATE(1970,1,1)</f>
        <v>41990.332638888889</v>
      </c>
      <c r="S1624" t="str">
        <f t="shared" si="129"/>
        <v>music</v>
      </c>
      <c r="T1624" t="str">
        <f t="shared" si="125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6">
        <f t="shared" si="126"/>
        <v>42.111111111111114</v>
      </c>
      <c r="N1625" t="b">
        <v>1</v>
      </c>
      <c r="O1625" t="s">
        <v>8276</v>
      </c>
      <c r="P1625" s="8">
        <f t="shared" si="127"/>
        <v>1.0106666666666666</v>
      </c>
      <c r="Q1625" s="12">
        <f t="shared" si="128"/>
        <v>41453.688530092593</v>
      </c>
      <c r="R1625" s="12">
        <f>(((I1625/60)/60)/24)+DATE(1970,1,1)</f>
        <v>41513.688530092593</v>
      </c>
      <c r="S1625" t="str">
        <f t="shared" si="129"/>
        <v>music</v>
      </c>
      <c r="T1625" t="str">
        <f t="shared" si="125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6">
        <f t="shared" si="126"/>
        <v>47.2</v>
      </c>
      <c r="N1626" t="b">
        <v>1</v>
      </c>
      <c r="O1626" t="s">
        <v>8276</v>
      </c>
      <c r="P1626" s="8">
        <f t="shared" si="127"/>
        <v>1.18</v>
      </c>
      <c r="Q1626" s="12">
        <f t="shared" si="128"/>
        <v>41243.367303240739</v>
      </c>
      <c r="R1626" s="12">
        <f>(((I1626/60)/60)/24)+DATE(1970,1,1)</f>
        <v>41283.367303240739</v>
      </c>
      <c r="S1626" t="str">
        <f t="shared" si="129"/>
        <v>music</v>
      </c>
      <c r="T1626" t="str">
        <f t="shared" si="125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6">
        <f t="shared" si="126"/>
        <v>112.01923076923077</v>
      </c>
      <c r="N1627" t="b">
        <v>1</v>
      </c>
      <c r="O1627" t="s">
        <v>8276</v>
      </c>
      <c r="P1627" s="8">
        <f t="shared" si="127"/>
        <v>1.5533333333333332</v>
      </c>
      <c r="Q1627" s="12">
        <f t="shared" si="128"/>
        <v>41135.699687500004</v>
      </c>
      <c r="R1627" s="12">
        <f>(((I1627/60)/60)/24)+DATE(1970,1,1)</f>
        <v>41163.699687500004</v>
      </c>
      <c r="S1627" t="str">
        <f t="shared" si="129"/>
        <v>music</v>
      </c>
      <c r="T1627" t="str">
        <f t="shared" si="125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6">
        <f t="shared" si="126"/>
        <v>74.953703703703709</v>
      </c>
      <c r="N1628" t="b">
        <v>1</v>
      </c>
      <c r="O1628" t="s">
        <v>8276</v>
      </c>
      <c r="P1628" s="8">
        <f t="shared" si="127"/>
        <v>1.0118750000000001</v>
      </c>
      <c r="Q1628" s="12">
        <f t="shared" si="128"/>
        <v>41579.847997685189</v>
      </c>
      <c r="R1628" s="12">
        <f>(((I1628/60)/60)/24)+DATE(1970,1,1)</f>
        <v>41609.889664351853</v>
      </c>
      <c r="S1628" t="str">
        <f t="shared" si="129"/>
        <v>music</v>
      </c>
      <c r="T1628" t="str">
        <f t="shared" si="125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6">
        <f t="shared" si="126"/>
        <v>61.578947368421055</v>
      </c>
      <c r="N1629" t="b">
        <v>1</v>
      </c>
      <c r="O1629" t="s">
        <v>8276</v>
      </c>
      <c r="P1629" s="8">
        <f t="shared" si="127"/>
        <v>1.17</v>
      </c>
      <c r="Q1629" s="12">
        <f t="shared" si="128"/>
        <v>41205.707048611112</v>
      </c>
      <c r="R1629" s="12">
        <f>(((I1629/60)/60)/24)+DATE(1970,1,1)</f>
        <v>41239.207638888889</v>
      </c>
      <c r="S1629" t="str">
        <f t="shared" si="129"/>
        <v>music</v>
      </c>
      <c r="T1629" t="str">
        <f t="shared" si="125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6">
        <f t="shared" si="126"/>
        <v>45.875</v>
      </c>
      <c r="N1630" t="b">
        <v>1</v>
      </c>
      <c r="O1630" t="s">
        <v>8276</v>
      </c>
      <c r="P1630" s="8">
        <f t="shared" si="127"/>
        <v>1.00925</v>
      </c>
      <c r="Q1630" s="12">
        <f t="shared" si="128"/>
        <v>41774.737060185187</v>
      </c>
      <c r="R1630" s="12">
        <f>(((I1630/60)/60)/24)+DATE(1970,1,1)</f>
        <v>41807.737060185187</v>
      </c>
      <c r="S1630" t="str">
        <f t="shared" si="129"/>
        <v>music</v>
      </c>
      <c r="T1630" t="str">
        <f t="shared" si="125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6">
        <f t="shared" si="126"/>
        <v>75.853658536585371</v>
      </c>
      <c r="N1631" t="b">
        <v>1</v>
      </c>
      <c r="O1631" t="s">
        <v>8276</v>
      </c>
      <c r="P1631" s="8">
        <f t="shared" si="127"/>
        <v>1.0366666666666666</v>
      </c>
      <c r="Q1631" s="12">
        <f t="shared" si="128"/>
        <v>41645.867280092592</v>
      </c>
      <c r="R1631" s="12">
        <f>(((I1631/60)/60)/24)+DATE(1970,1,1)</f>
        <v>41690.867280092592</v>
      </c>
      <c r="S1631" t="str">
        <f t="shared" si="129"/>
        <v>music</v>
      </c>
      <c r="T1631" t="str">
        <f t="shared" si="125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6">
        <f t="shared" si="126"/>
        <v>84.206349206349202</v>
      </c>
      <c r="N1632" t="b">
        <v>1</v>
      </c>
      <c r="O1632" t="s">
        <v>8276</v>
      </c>
      <c r="P1632" s="8">
        <f t="shared" si="127"/>
        <v>2.6524999999999999</v>
      </c>
      <c r="Q1632" s="12">
        <f t="shared" si="128"/>
        <v>40939.837673611109</v>
      </c>
      <c r="R1632" s="12">
        <f>(((I1632/60)/60)/24)+DATE(1970,1,1)</f>
        <v>40970.290972222225</v>
      </c>
      <c r="S1632" t="str">
        <f t="shared" si="129"/>
        <v>music</v>
      </c>
      <c r="T1632" t="str">
        <f t="shared" si="125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6">
        <f t="shared" si="126"/>
        <v>117.22556390977444</v>
      </c>
      <c r="N1633" t="b">
        <v>1</v>
      </c>
      <c r="O1633" t="s">
        <v>8276</v>
      </c>
      <c r="P1633" s="8">
        <f t="shared" si="127"/>
        <v>1.5590999999999999</v>
      </c>
      <c r="Q1633" s="12">
        <f t="shared" si="128"/>
        <v>41164.859502314815</v>
      </c>
      <c r="R1633" s="12">
        <f>(((I1633/60)/60)/24)+DATE(1970,1,1)</f>
        <v>41194.859502314815</v>
      </c>
      <c r="S1633" t="str">
        <f t="shared" si="129"/>
        <v>music</v>
      </c>
      <c r="T1633" t="str">
        <f t="shared" si="125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6">
        <f t="shared" si="126"/>
        <v>86.489361702127653</v>
      </c>
      <c r="N1634" t="b">
        <v>1</v>
      </c>
      <c r="O1634" t="s">
        <v>8276</v>
      </c>
      <c r="P1634" s="8">
        <f t="shared" si="127"/>
        <v>1.0162500000000001</v>
      </c>
      <c r="Q1634" s="12">
        <f t="shared" si="128"/>
        <v>40750.340902777774</v>
      </c>
      <c r="R1634" s="12">
        <f>(((I1634/60)/60)/24)+DATE(1970,1,1)</f>
        <v>40810.340902777774</v>
      </c>
      <c r="S1634" t="str">
        <f t="shared" si="129"/>
        <v>music</v>
      </c>
      <c r="T1634" t="str">
        <f t="shared" si="125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6">
        <f t="shared" si="126"/>
        <v>172.41379310344828</v>
      </c>
      <c r="N1635" t="b">
        <v>1</v>
      </c>
      <c r="O1635" t="s">
        <v>8276</v>
      </c>
      <c r="P1635" s="8">
        <f t="shared" si="127"/>
        <v>1</v>
      </c>
      <c r="Q1635" s="12">
        <f t="shared" si="128"/>
        <v>40896.883750000001</v>
      </c>
      <c r="R1635" s="12">
        <f>(((I1635/60)/60)/24)+DATE(1970,1,1)</f>
        <v>40924.208333333336</v>
      </c>
      <c r="S1635" t="str">
        <f t="shared" si="129"/>
        <v>music</v>
      </c>
      <c r="T1635" t="str">
        <f t="shared" si="125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6">
        <f t="shared" si="126"/>
        <v>62.8125</v>
      </c>
      <c r="N1636" t="b">
        <v>1</v>
      </c>
      <c r="O1636" t="s">
        <v>8276</v>
      </c>
      <c r="P1636" s="8">
        <f t="shared" si="127"/>
        <v>1.0049999999999999</v>
      </c>
      <c r="Q1636" s="12">
        <f t="shared" si="128"/>
        <v>40658.189826388887</v>
      </c>
      <c r="R1636" s="12">
        <f>(((I1636/60)/60)/24)+DATE(1970,1,1)</f>
        <v>40696.249305555553</v>
      </c>
      <c r="S1636" t="str">
        <f t="shared" si="129"/>
        <v>music</v>
      </c>
      <c r="T1636" t="str">
        <f t="shared" si="125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6">
        <f t="shared" si="126"/>
        <v>67.729729729729726</v>
      </c>
      <c r="N1637" t="b">
        <v>1</v>
      </c>
      <c r="O1637" t="s">
        <v>8276</v>
      </c>
      <c r="P1637" s="8">
        <f t="shared" si="127"/>
        <v>1.2529999999999999</v>
      </c>
      <c r="Q1637" s="12">
        <f t="shared" si="128"/>
        <v>42502.868761574078</v>
      </c>
      <c r="R1637" s="12">
        <f>(((I1637/60)/60)/24)+DATE(1970,1,1)</f>
        <v>42562.868761574078</v>
      </c>
      <c r="S1637" t="str">
        <f t="shared" si="129"/>
        <v>music</v>
      </c>
      <c r="T1637" t="str">
        <f t="shared" si="125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6">
        <f t="shared" si="126"/>
        <v>53.5632183908046</v>
      </c>
      <c r="N1638" t="b">
        <v>1</v>
      </c>
      <c r="O1638" t="s">
        <v>8276</v>
      </c>
      <c r="P1638" s="8">
        <f t="shared" si="127"/>
        <v>1.0355555555555556</v>
      </c>
      <c r="Q1638" s="12">
        <f t="shared" si="128"/>
        <v>40663.08666666667</v>
      </c>
      <c r="R1638" s="12">
        <f>(((I1638/60)/60)/24)+DATE(1970,1,1)</f>
        <v>40706.166666666664</v>
      </c>
      <c r="S1638" t="str">
        <f t="shared" si="129"/>
        <v>music</v>
      </c>
      <c r="T1638" t="str">
        <f t="shared" si="125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6">
        <f t="shared" si="126"/>
        <v>34.6</v>
      </c>
      <c r="N1639" t="b">
        <v>1</v>
      </c>
      <c r="O1639" t="s">
        <v>8276</v>
      </c>
      <c r="P1639" s="8">
        <f t="shared" si="127"/>
        <v>1.038</v>
      </c>
      <c r="Q1639" s="12">
        <f t="shared" si="128"/>
        <v>40122.751620370371</v>
      </c>
      <c r="R1639" s="12">
        <f>(((I1639/60)/60)/24)+DATE(1970,1,1)</f>
        <v>40178.98541666667</v>
      </c>
      <c r="S1639" t="str">
        <f t="shared" si="129"/>
        <v>music</v>
      </c>
      <c r="T1639" t="str">
        <f t="shared" si="125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6">
        <f t="shared" si="126"/>
        <v>38.888888888888886</v>
      </c>
      <c r="N1640" t="b">
        <v>1</v>
      </c>
      <c r="O1640" t="s">
        <v>8276</v>
      </c>
      <c r="P1640" s="8">
        <f t="shared" si="127"/>
        <v>1.05</v>
      </c>
      <c r="Q1640" s="12">
        <f t="shared" si="128"/>
        <v>41288.68712962963</v>
      </c>
      <c r="R1640" s="12">
        <f>(((I1640/60)/60)/24)+DATE(1970,1,1)</f>
        <v>41333.892361111109</v>
      </c>
      <c r="S1640" t="str">
        <f t="shared" si="129"/>
        <v>music</v>
      </c>
      <c r="T1640" t="str">
        <f t="shared" si="125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6">
        <f t="shared" si="126"/>
        <v>94.736842105263165</v>
      </c>
      <c r="N1641" t="b">
        <v>1</v>
      </c>
      <c r="O1641" t="s">
        <v>8276</v>
      </c>
      <c r="P1641" s="8">
        <f t="shared" si="127"/>
        <v>1</v>
      </c>
      <c r="Q1641" s="12">
        <f t="shared" si="128"/>
        <v>40941.652372685188</v>
      </c>
      <c r="R1641" s="12">
        <f>(((I1641/60)/60)/24)+DATE(1970,1,1)</f>
        <v>40971.652372685188</v>
      </c>
      <c r="S1641" t="str">
        <f t="shared" si="129"/>
        <v>music</v>
      </c>
      <c r="T1641" t="str">
        <f t="shared" si="125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6">
        <f t="shared" si="126"/>
        <v>39.967058823529413</v>
      </c>
      <c r="N1642" t="b">
        <v>1</v>
      </c>
      <c r="O1642" t="s">
        <v>8276</v>
      </c>
      <c r="P1642" s="8">
        <f t="shared" si="127"/>
        <v>1.6986000000000001</v>
      </c>
      <c r="Q1642" s="12">
        <f t="shared" si="128"/>
        <v>40379.23096064815</v>
      </c>
      <c r="R1642" s="12">
        <f>(((I1642/60)/60)/24)+DATE(1970,1,1)</f>
        <v>40393.082638888889</v>
      </c>
      <c r="S1642" t="str">
        <f t="shared" si="129"/>
        <v>music</v>
      </c>
      <c r="T1642" t="str">
        <f t="shared" si="125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6">
        <f t="shared" si="126"/>
        <v>97.5</v>
      </c>
      <c r="N1643" t="b">
        <v>1</v>
      </c>
      <c r="O1643" t="s">
        <v>8292</v>
      </c>
      <c r="P1643" s="8">
        <f t="shared" si="127"/>
        <v>1.014</v>
      </c>
      <c r="Q1643" s="12">
        <f t="shared" si="128"/>
        <v>41962.596574074079</v>
      </c>
      <c r="R1643" s="12">
        <f>(((I1643/60)/60)/24)+DATE(1970,1,1)</f>
        <v>41992.596574074079</v>
      </c>
      <c r="S1643" t="str">
        <f t="shared" si="129"/>
        <v>music</v>
      </c>
      <c r="T1643" t="str">
        <f t="shared" si="125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6">
        <f t="shared" si="126"/>
        <v>42.857142857142854</v>
      </c>
      <c r="N1644" t="b">
        <v>1</v>
      </c>
      <c r="O1644" t="s">
        <v>8292</v>
      </c>
      <c r="P1644" s="8">
        <f t="shared" si="127"/>
        <v>1</v>
      </c>
      <c r="Q1644" s="12">
        <f t="shared" si="128"/>
        <v>40688.024618055555</v>
      </c>
      <c r="R1644" s="12">
        <f>(((I1644/60)/60)/24)+DATE(1970,1,1)</f>
        <v>40708.024618055555</v>
      </c>
      <c r="S1644" t="str">
        <f t="shared" si="129"/>
        <v>music</v>
      </c>
      <c r="T1644" t="str">
        <f t="shared" si="125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6">
        <f t="shared" si="126"/>
        <v>168.51351351351352</v>
      </c>
      <c r="N1645" t="b">
        <v>1</v>
      </c>
      <c r="O1645" t="s">
        <v>8292</v>
      </c>
      <c r="P1645" s="8">
        <f t="shared" si="127"/>
        <v>1.2470000000000001</v>
      </c>
      <c r="Q1645" s="12">
        <f t="shared" si="128"/>
        <v>41146.824212962965</v>
      </c>
      <c r="R1645" s="12">
        <f>(((I1645/60)/60)/24)+DATE(1970,1,1)</f>
        <v>41176.824212962965</v>
      </c>
      <c r="S1645" t="str">
        <f t="shared" si="129"/>
        <v>music</v>
      </c>
      <c r="T1645" t="str">
        <f t="shared" si="125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6">
        <f t="shared" si="126"/>
        <v>85.546875</v>
      </c>
      <c r="N1646" t="b">
        <v>1</v>
      </c>
      <c r="O1646" t="s">
        <v>8292</v>
      </c>
      <c r="P1646" s="8">
        <f t="shared" si="127"/>
        <v>1.095</v>
      </c>
      <c r="Q1646" s="12">
        <f t="shared" si="128"/>
        <v>41175.05972222222</v>
      </c>
      <c r="R1646" s="12">
        <f>(((I1646/60)/60)/24)+DATE(1970,1,1)</f>
        <v>41235.101388888892</v>
      </c>
      <c r="S1646" t="str">
        <f t="shared" si="129"/>
        <v>music</v>
      </c>
      <c r="T1646" t="str">
        <f t="shared" si="125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6">
        <f t="shared" si="126"/>
        <v>554</v>
      </c>
      <c r="N1647" t="b">
        <v>1</v>
      </c>
      <c r="O1647" t="s">
        <v>8292</v>
      </c>
      <c r="P1647" s="8">
        <f t="shared" si="127"/>
        <v>1.1080000000000001</v>
      </c>
      <c r="Q1647" s="12">
        <f t="shared" si="128"/>
        <v>41521.617361111108</v>
      </c>
      <c r="R1647" s="12">
        <f>(((I1647/60)/60)/24)+DATE(1970,1,1)</f>
        <v>41535.617361111108</v>
      </c>
      <c r="S1647" t="str">
        <f t="shared" si="129"/>
        <v>music</v>
      </c>
      <c r="T1647" t="str">
        <f t="shared" si="125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6">
        <f t="shared" si="126"/>
        <v>26.554216867469879</v>
      </c>
      <c r="N1648" t="b">
        <v>1</v>
      </c>
      <c r="O1648" t="s">
        <v>8292</v>
      </c>
      <c r="P1648" s="8">
        <f t="shared" si="127"/>
        <v>1.1020000000000001</v>
      </c>
      <c r="Q1648" s="12">
        <f t="shared" si="128"/>
        <v>41833.450266203705</v>
      </c>
      <c r="R1648" s="12">
        <f>(((I1648/60)/60)/24)+DATE(1970,1,1)</f>
        <v>41865.757638888892</v>
      </c>
      <c r="S1648" t="str">
        <f t="shared" si="129"/>
        <v>music</v>
      </c>
      <c r="T1648" t="str">
        <f t="shared" si="125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6">
        <f t="shared" si="126"/>
        <v>113.82608695652173</v>
      </c>
      <c r="N1649" t="b">
        <v>1</v>
      </c>
      <c r="O1649" t="s">
        <v>8292</v>
      </c>
      <c r="P1649" s="8">
        <f t="shared" si="127"/>
        <v>1.0471999999999999</v>
      </c>
      <c r="Q1649" s="12">
        <f t="shared" si="128"/>
        <v>41039.409456018519</v>
      </c>
      <c r="R1649" s="12">
        <f>(((I1649/60)/60)/24)+DATE(1970,1,1)</f>
        <v>41069.409456018519</v>
      </c>
      <c r="S1649" t="str">
        <f t="shared" si="129"/>
        <v>music</v>
      </c>
      <c r="T1649" t="str">
        <f t="shared" si="125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6">
        <f t="shared" si="126"/>
        <v>32.011111111111113</v>
      </c>
      <c r="N1650" t="b">
        <v>1</v>
      </c>
      <c r="O1650" t="s">
        <v>8292</v>
      </c>
      <c r="P1650" s="8">
        <f t="shared" si="127"/>
        <v>1.2526086956521738</v>
      </c>
      <c r="Q1650" s="12">
        <f t="shared" si="128"/>
        <v>40592.704652777778</v>
      </c>
      <c r="R1650" s="12">
        <f>(((I1650/60)/60)/24)+DATE(1970,1,1)</f>
        <v>40622.662986111114</v>
      </c>
      <c r="S1650" t="str">
        <f t="shared" si="129"/>
        <v>music</v>
      </c>
      <c r="T1650" t="str">
        <f t="shared" si="125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6">
        <f t="shared" si="126"/>
        <v>47.189259259259259</v>
      </c>
      <c r="N1651" t="b">
        <v>1</v>
      </c>
      <c r="O1651" t="s">
        <v>8292</v>
      </c>
      <c r="P1651" s="8">
        <f t="shared" si="127"/>
        <v>1.0058763157894737</v>
      </c>
      <c r="Q1651" s="12">
        <f t="shared" si="128"/>
        <v>41737.684664351851</v>
      </c>
      <c r="R1651" s="12">
        <f>(((I1651/60)/60)/24)+DATE(1970,1,1)</f>
        <v>41782.684664351851</v>
      </c>
      <c r="S1651" t="str">
        <f t="shared" si="129"/>
        <v>music</v>
      </c>
      <c r="T1651" t="str">
        <f t="shared" si="125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6">
        <f t="shared" si="126"/>
        <v>88.46875</v>
      </c>
      <c r="N1652" t="b">
        <v>1</v>
      </c>
      <c r="O1652" t="s">
        <v>8292</v>
      </c>
      <c r="P1652" s="8">
        <f t="shared" si="127"/>
        <v>1.4155</v>
      </c>
      <c r="Q1652" s="12">
        <f t="shared" si="128"/>
        <v>41526.435613425929</v>
      </c>
      <c r="R1652" s="12">
        <f>(((I1652/60)/60)/24)+DATE(1970,1,1)</f>
        <v>41556.435613425929</v>
      </c>
      <c r="S1652" t="str">
        <f t="shared" si="129"/>
        <v>music</v>
      </c>
      <c r="T1652" t="str">
        <f t="shared" si="125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6">
        <f t="shared" si="126"/>
        <v>100.75</v>
      </c>
      <c r="N1653" t="b">
        <v>1</v>
      </c>
      <c r="O1653" t="s">
        <v>8292</v>
      </c>
      <c r="P1653" s="8">
        <f t="shared" si="127"/>
        <v>1.0075000000000001</v>
      </c>
      <c r="Q1653" s="12">
        <f t="shared" si="128"/>
        <v>40625.900694444441</v>
      </c>
      <c r="R1653" s="12">
        <f>(((I1653/60)/60)/24)+DATE(1970,1,1)</f>
        <v>40659.290972222225</v>
      </c>
      <c r="S1653" t="str">
        <f t="shared" si="129"/>
        <v>music</v>
      </c>
      <c r="T1653" t="str">
        <f t="shared" si="125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6">
        <f t="shared" si="126"/>
        <v>64.714285714285708</v>
      </c>
      <c r="N1654" t="b">
        <v>1</v>
      </c>
      <c r="O1654" t="s">
        <v>8292</v>
      </c>
      <c r="P1654" s="8">
        <f t="shared" si="127"/>
        <v>1.0066666666666666</v>
      </c>
      <c r="Q1654" s="12">
        <f t="shared" si="128"/>
        <v>41572.492974537039</v>
      </c>
      <c r="R1654" s="12">
        <f>(((I1654/60)/60)/24)+DATE(1970,1,1)</f>
        <v>41602.534641203703</v>
      </c>
      <c r="S1654" t="str">
        <f t="shared" si="129"/>
        <v>music</v>
      </c>
      <c r="T1654" t="str">
        <f t="shared" si="125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6">
        <f t="shared" si="126"/>
        <v>51.854285714285716</v>
      </c>
      <c r="N1655" t="b">
        <v>1</v>
      </c>
      <c r="O1655" t="s">
        <v>8292</v>
      </c>
      <c r="P1655" s="8">
        <f t="shared" si="127"/>
        <v>1.7423040000000001</v>
      </c>
      <c r="Q1655" s="12">
        <f t="shared" si="128"/>
        <v>40626.834444444445</v>
      </c>
      <c r="R1655" s="12">
        <f>(((I1655/60)/60)/24)+DATE(1970,1,1)</f>
        <v>40657.834444444445</v>
      </c>
      <c r="S1655" t="str">
        <f t="shared" si="129"/>
        <v>music</v>
      </c>
      <c r="T1655" t="str">
        <f t="shared" si="125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6">
        <f t="shared" si="126"/>
        <v>38.794117647058826</v>
      </c>
      <c r="N1656" t="b">
        <v>1</v>
      </c>
      <c r="O1656" t="s">
        <v>8292</v>
      </c>
      <c r="P1656" s="8">
        <f t="shared" si="127"/>
        <v>1.199090909090909</v>
      </c>
      <c r="Q1656" s="12">
        <f t="shared" si="128"/>
        <v>40987.890740740739</v>
      </c>
      <c r="R1656" s="12">
        <f>(((I1656/60)/60)/24)+DATE(1970,1,1)</f>
        <v>41017.890740740739</v>
      </c>
      <c r="S1656" t="str">
        <f t="shared" si="129"/>
        <v>music</v>
      </c>
      <c r="T1656" t="str">
        <f t="shared" si="125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6">
        <f t="shared" si="126"/>
        <v>44.645833333333336</v>
      </c>
      <c r="N1657" t="b">
        <v>1</v>
      </c>
      <c r="O1657" t="s">
        <v>8292</v>
      </c>
      <c r="P1657" s="8">
        <f t="shared" si="127"/>
        <v>1.4286666666666668</v>
      </c>
      <c r="Q1657" s="12">
        <f t="shared" si="128"/>
        <v>40974.791898148149</v>
      </c>
      <c r="R1657" s="12">
        <f>(((I1657/60)/60)/24)+DATE(1970,1,1)</f>
        <v>41004.750231481477</v>
      </c>
      <c r="S1657" t="str">
        <f t="shared" si="129"/>
        <v>music</v>
      </c>
      <c r="T1657" t="str">
        <f t="shared" si="125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6">
        <f t="shared" si="126"/>
        <v>156.77333333333334</v>
      </c>
      <c r="N1658" t="b">
        <v>1</v>
      </c>
      <c r="O1658" t="s">
        <v>8292</v>
      </c>
      <c r="P1658" s="8">
        <f t="shared" si="127"/>
        <v>1.0033493333333334</v>
      </c>
      <c r="Q1658" s="12">
        <f t="shared" si="128"/>
        <v>41226.928842592592</v>
      </c>
      <c r="R1658" s="12">
        <f>(((I1658/60)/60)/24)+DATE(1970,1,1)</f>
        <v>41256.928842592592</v>
      </c>
      <c r="S1658" t="str">
        <f t="shared" si="129"/>
        <v>music</v>
      </c>
      <c r="T1658" t="str">
        <f t="shared" si="125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6">
        <f t="shared" si="126"/>
        <v>118.70339366515837</v>
      </c>
      <c r="N1659" t="b">
        <v>1</v>
      </c>
      <c r="O1659" t="s">
        <v>8292</v>
      </c>
      <c r="P1659" s="8">
        <f t="shared" si="127"/>
        <v>1.0493380000000001</v>
      </c>
      <c r="Q1659" s="12">
        <f t="shared" si="128"/>
        <v>41023.782037037039</v>
      </c>
      <c r="R1659" s="12">
        <f>(((I1659/60)/60)/24)+DATE(1970,1,1)</f>
        <v>41053.782037037039</v>
      </c>
      <c r="S1659" t="str">
        <f t="shared" si="129"/>
        <v>music</v>
      </c>
      <c r="T1659" t="str">
        <f t="shared" si="125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6">
        <f t="shared" si="126"/>
        <v>74.149532710280369</v>
      </c>
      <c r="N1660" t="b">
        <v>1</v>
      </c>
      <c r="O1660" t="s">
        <v>8292</v>
      </c>
      <c r="P1660" s="8">
        <f t="shared" si="127"/>
        <v>1.3223333333333334</v>
      </c>
      <c r="Q1660" s="12">
        <f t="shared" si="128"/>
        <v>41223.22184027778</v>
      </c>
      <c r="R1660" s="12">
        <f>(((I1660/60)/60)/24)+DATE(1970,1,1)</f>
        <v>41261.597222222219</v>
      </c>
      <c r="S1660" t="str">
        <f t="shared" si="129"/>
        <v>music</v>
      </c>
      <c r="T1660" t="str">
        <f t="shared" si="125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6">
        <f t="shared" si="126"/>
        <v>12.533333333333333</v>
      </c>
      <c r="N1661" t="b">
        <v>1</v>
      </c>
      <c r="O1661" t="s">
        <v>8292</v>
      </c>
      <c r="P1661" s="8">
        <f t="shared" si="127"/>
        <v>1.1279999999999999</v>
      </c>
      <c r="Q1661" s="12">
        <f t="shared" si="128"/>
        <v>41596.913437499999</v>
      </c>
      <c r="R1661" s="12">
        <f>(((I1661/60)/60)/24)+DATE(1970,1,1)</f>
        <v>41625.5</v>
      </c>
      <c r="S1661" t="str">
        <f t="shared" si="129"/>
        <v>music</v>
      </c>
      <c r="T1661" t="str">
        <f t="shared" si="125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6">
        <f t="shared" si="126"/>
        <v>27.861111111111111</v>
      </c>
      <c r="N1662" t="b">
        <v>1</v>
      </c>
      <c r="O1662" t="s">
        <v>8292</v>
      </c>
      <c r="P1662" s="8">
        <f t="shared" si="127"/>
        <v>12.5375</v>
      </c>
      <c r="Q1662" s="12">
        <f t="shared" si="128"/>
        <v>42459.693865740745</v>
      </c>
      <c r="R1662" s="12">
        <f>(((I1662/60)/60)/24)+DATE(1970,1,1)</f>
        <v>42490.915972222225</v>
      </c>
      <c r="S1662" t="str">
        <f t="shared" si="129"/>
        <v>music</v>
      </c>
      <c r="T1662" t="str">
        <f t="shared" si="125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6">
        <f t="shared" si="126"/>
        <v>80.178217821782184</v>
      </c>
      <c r="N1663" t="b">
        <v>1</v>
      </c>
      <c r="O1663" t="s">
        <v>8292</v>
      </c>
      <c r="P1663" s="8">
        <f t="shared" si="127"/>
        <v>1.0250632911392406</v>
      </c>
      <c r="Q1663" s="12">
        <f t="shared" si="128"/>
        <v>42343.998043981483</v>
      </c>
      <c r="R1663" s="12">
        <f>(((I1663/60)/60)/24)+DATE(1970,1,1)</f>
        <v>42386.875</v>
      </c>
      <c r="S1663" t="str">
        <f t="shared" si="129"/>
        <v>music</v>
      </c>
      <c r="T1663" t="str">
        <f t="shared" si="125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6">
        <f t="shared" si="126"/>
        <v>132.43548387096774</v>
      </c>
      <c r="N1664" t="b">
        <v>1</v>
      </c>
      <c r="O1664" t="s">
        <v>8292</v>
      </c>
      <c r="P1664" s="8">
        <f t="shared" si="127"/>
        <v>1.026375</v>
      </c>
      <c r="Q1664" s="12">
        <f t="shared" si="128"/>
        <v>40848.198333333334</v>
      </c>
      <c r="R1664" s="12">
        <f>(((I1664/60)/60)/24)+DATE(1970,1,1)</f>
        <v>40908.239999999998</v>
      </c>
      <c r="S1664" t="str">
        <f t="shared" si="129"/>
        <v>music</v>
      </c>
      <c r="T1664" t="str">
        <f t="shared" si="125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6">
        <f t="shared" si="126"/>
        <v>33.75</v>
      </c>
      <c r="N1665" t="b">
        <v>1</v>
      </c>
      <c r="O1665" t="s">
        <v>8292</v>
      </c>
      <c r="P1665" s="8">
        <f t="shared" si="127"/>
        <v>1.08</v>
      </c>
      <c r="Q1665" s="12">
        <f t="shared" si="128"/>
        <v>42006.02207175926</v>
      </c>
      <c r="R1665" s="12">
        <f>(((I1665/60)/60)/24)+DATE(1970,1,1)</f>
        <v>42036.02207175926</v>
      </c>
      <c r="S1665" t="str">
        <f t="shared" si="129"/>
        <v>music</v>
      </c>
      <c r="T1665" t="str">
        <f t="shared" si="125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6">
        <f t="shared" si="126"/>
        <v>34.384494382022467</v>
      </c>
      <c r="N1666" t="b">
        <v>1</v>
      </c>
      <c r="O1666" t="s">
        <v>8292</v>
      </c>
      <c r="P1666" s="8">
        <f t="shared" si="127"/>
        <v>1.2240879999999998</v>
      </c>
      <c r="Q1666" s="12">
        <f t="shared" si="128"/>
        <v>40939.761782407404</v>
      </c>
      <c r="R1666" s="12">
        <f>(((I1666/60)/60)/24)+DATE(1970,1,1)</f>
        <v>40984.165972222225</v>
      </c>
      <c r="S1666" t="str">
        <f t="shared" si="129"/>
        <v>music</v>
      </c>
      <c r="T1666" t="str">
        <f t="shared" ref="T1666:T1729" si="130">RIGHT(O1666,LEN(O1666)-FIND("/",O1666,1))</f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6">
        <f t="shared" ref="M1667:M1730" si="131">IFERROR(E1667/L1667,"")</f>
        <v>44.956989247311824</v>
      </c>
      <c r="N1667" t="b">
        <v>1</v>
      </c>
      <c r="O1667" t="s">
        <v>8292</v>
      </c>
      <c r="P1667" s="8">
        <f t="shared" ref="P1667:P1730" si="132">E1667/D1667</f>
        <v>1.1945714285714286</v>
      </c>
      <c r="Q1667" s="12">
        <f t="shared" ref="Q1667:Q1730" si="133">(((J1667/60)/60)/24)+DATE(1970,1,1)</f>
        <v>40564.649456018517</v>
      </c>
      <c r="R1667" s="12">
        <f>(((I1667/60)/60)/24)+DATE(1970,1,1)</f>
        <v>40596.125</v>
      </c>
      <c r="S1667" t="str">
        <f t="shared" ref="S1667:S1730" si="134">LEFT(O1667,FIND("/",O1667,1)-1)</f>
        <v>music</v>
      </c>
      <c r="T1667" t="str">
        <f t="shared" si="130"/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6">
        <f t="shared" si="131"/>
        <v>41.04081632653061</v>
      </c>
      <c r="N1668" t="b">
        <v>1</v>
      </c>
      <c r="O1668" t="s">
        <v>8292</v>
      </c>
      <c r="P1668" s="8">
        <f t="shared" si="132"/>
        <v>1.6088</v>
      </c>
      <c r="Q1668" s="12">
        <f t="shared" si="133"/>
        <v>41331.253159722226</v>
      </c>
      <c r="R1668" s="12">
        <f>(((I1668/60)/60)/24)+DATE(1970,1,1)</f>
        <v>41361.211493055554</v>
      </c>
      <c r="S1668" t="str">
        <f t="shared" si="134"/>
        <v>music</v>
      </c>
      <c r="T1668" t="str">
        <f t="shared" si="130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6">
        <f t="shared" si="131"/>
        <v>52.597560975609753</v>
      </c>
      <c r="N1669" t="b">
        <v>1</v>
      </c>
      <c r="O1669" t="s">
        <v>8292</v>
      </c>
      <c r="P1669" s="8">
        <f t="shared" si="132"/>
        <v>1.2685294117647059</v>
      </c>
      <c r="Q1669" s="12">
        <f t="shared" si="133"/>
        <v>41682.0705787037</v>
      </c>
      <c r="R1669" s="12">
        <f>(((I1669/60)/60)/24)+DATE(1970,1,1)</f>
        <v>41709.290972222225</v>
      </c>
      <c r="S1669" t="str">
        <f t="shared" si="134"/>
        <v>music</v>
      </c>
      <c r="T1669" t="str">
        <f t="shared" si="130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6">
        <f t="shared" si="131"/>
        <v>70.784482758620683</v>
      </c>
      <c r="N1670" t="b">
        <v>1</v>
      </c>
      <c r="O1670" t="s">
        <v>8292</v>
      </c>
      <c r="P1670" s="8">
        <f t="shared" si="132"/>
        <v>1.026375</v>
      </c>
      <c r="Q1670" s="12">
        <f t="shared" si="133"/>
        <v>40845.14975694444</v>
      </c>
      <c r="R1670" s="12">
        <f>(((I1670/60)/60)/24)+DATE(1970,1,1)</f>
        <v>40875.191423611112</v>
      </c>
      <c r="S1670" t="str">
        <f t="shared" si="134"/>
        <v>music</v>
      </c>
      <c r="T1670" t="str">
        <f t="shared" si="130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6">
        <f t="shared" si="131"/>
        <v>53.75</v>
      </c>
      <c r="N1671" t="b">
        <v>1</v>
      </c>
      <c r="O1671" t="s">
        <v>8292</v>
      </c>
      <c r="P1671" s="8">
        <f t="shared" si="132"/>
        <v>1.3975</v>
      </c>
      <c r="Q1671" s="12">
        <f t="shared" si="133"/>
        <v>42461.885138888887</v>
      </c>
      <c r="R1671" s="12">
        <f>(((I1671/60)/60)/24)+DATE(1970,1,1)</f>
        <v>42521.885138888887</v>
      </c>
      <c r="S1671" t="str">
        <f t="shared" si="134"/>
        <v>music</v>
      </c>
      <c r="T1671" t="str">
        <f t="shared" si="130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6">
        <f t="shared" si="131"/>
        <v>44.608695652173914</v>
      </c>
      <c r="N1672" t="b">
        <v>1</v>
      </c>
      <c r="O1672" t="s">
        <v>8292</v>
      </c>
      <c r="P1672" s="8">
        <f t="shared" si="132"/>
        <v>1.026</v>
      </c>
      <c r="Q1672" s="12">
        <f t="shared" si="133"/>
        <v>40313.930543981485</v>
      </c>
      <c r="R1672" s="12">
        <f>(((I1672/60)/60)/24)+DATE(1970,1,1)</f>
        <v>40364.166666666664</v>
      </c>
      <c r="S1672" t="str">
        <f t="shared" si="134"/>
        <v>music</v>
      </c>
      <c r="T1672" t="str">
        <f t="shared" si="130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6">
        <f t="shared" si="131"/>
        <v>26.148961038961041</v>
      </c>
      <c r="N1673" t="b">
        <v>1</v>
      </c>
      <c r="O1673" t="s">
        <v>8292</v>
      </c>
      <c r="P1673" s="8">
        <f t="shared" si="132"/>
        <v>1.0067349999999999</v>
      </c>
      <c r="Q1673" s="12">
        <f t="shared" si="133"/>
        <v>42553.54414351852</v>
      </c>
      <c r="R1673" s="12">
        <f>(((I1673/60)/60)/24)+DATE(1970,1,1)</f>
        <v>42583.54414351852</v>
      </c>
      <c r="S1673" t="str">
        <f t="shared" si="134"/>
        <v>music</v>
      </c>
      <c r="T1673" t="str">
        <f t="shared" si="130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6">
        <f t="shared" si="131"/>
        <v>39.183673469387756</v>
      </c>
      <c r="N1674" t="b">
        <v>1</v>
      </c>
      <c r="O1674" t="s">
        <v>8292</v>
      </c>
      <c r="P1674" s="8">
        <f t="shared" si="132"/>
        <v>1.1294117647058823</v>
      </c>
      <c r="Q1674" s="12">
        <f t="shared" si="133"/>
        <v>41034.656597222223</v>
      </c>
      <c r="R1674" s="12">
        <f>(((I1674/60)/60)/24)+DATE(1970,1,1)</f>
        <v>41064.656597222223</v>
      </c>
      <c r="S1674" t="str">
        <f t="shared" si="134"/>
        <v>music</v>
      </c>
      <c r="T1674" t="str">
        <f t="shared" si="130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6">
        <f t="shared" si="131"/>
        <v>45.593220338983052</v>
      </c>
      <c r="N1675" t="b">
        <v>1</v>
      </c>
      <c r="O1675" t="s">
        <v>8292</v>
      </c>
      <c r="P1675" s="8">
        <f t="shared" si="132"/>
        <v>1.2809523809523808</v>
      </c>
      <c r="Q1675" s="12">
        <f t="shared" si="133"/>
        <v>42039.878379629634</v>
      </c>
      <c r="R1675" s="12">
        <f>(((I1675/60)/60)/24)+DATE(1970,1,1)</f>
        <v>42069.878379629634</v>
      </c>
      <c r="S1675" t="str">
        <f t="shared" si="134"/>
        <v>music</v>
      </c>
      <c r="T1675" t="str">
        <f t="shared" si="130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6">
        <f t="shared" si="131"/>
        <v>89.247787610619469</v>
      </c>
      <c r="N1676" t="b">
        <v>1</v>
      </c>
      <c r="O1676" t="s">
        <v>8292</v>
      </c>
      <c r="P1676" s="8">
        <f t="shared" si="132"/>
        <v>2.0169999999999999</v>
      </c>
      <c r="Q1676" s="12">
        <f t="shared" si="133"/>
        <v>42569.605393518519</v>
      </c>
      <c r="R1676" s="12">
        <f>(((I1676/60)/60)/24)+DATE(1970,1,1)</f>
        <v>42600.290972222225</v>
      </c>
      <c r="S1676" t="str">
        <f t="shared" si="134"/>
        <v>music</v>
      </c>
      <c r="T1676" t="str">
        <f t="shared" si="130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6">
        <f t="shared" si="131"/>
        <v>40.416470588235299</v>
      </c>
      <c r="N1677" t="b">
        <v>1</v>
      </c>
      <c r="O1677" t="s">
        <v>8292</v>
      </c>
      <c r="P1677" s="8">
        <f t="shared" si="132"/>
        <v>1.37416</v>
      </c>
      <c r="Q1677" s="12">
        <f t="shared" si="133"/>
        <v>40802.733101851853</v>
      </c>
      <c r="R1677" s="12">
        <f>(((I1677/60)/60)/24)+DATE(1970,1,1)</f>
        <v>40832.918749999997</v>
      </c>
      <c r="S1677" t="str">
        <f t="shared" si="134"/>
        <v>music</v>
      </c>
      <c r="T1677" t="str">
        <f t="shared" si="130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6">
        <f t="shared" si="131"/>
        <v>82.38095238095238</v>
      </c>
      <c r="N1678" t="b">
        <v>1</v>
      </c>
      <c r="O1678" t="s">
        <v>8292</v>
      </c>
      <c r="P1678" s="8">
        <f t="shared" si="132"/>
        <v>1.1533333333333333</v>
      </c>
      <c r="Q1678" s="12">
        <f t="shared" si="133"/>
        <v>40973.72623842593</v>
      </c>
      <c r="R1678" s="12">
        <f>(((I1678/60)/60)/24)+DATE(1970,1,1)</f>
        <v>41020.165972222225</v>
      </c>
      <c r="S1678" t="str">
        <f t="shared" si="134"/>
        <v>music</v>
      </c>
      <c r="T1678" t="str">
        <f t="shared" si="130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6">
        <f t="shared" si="131"/>
        <v>159.52380952380952</v>
      </c>
      <c r="N1679" t="b">
        <v>1</v>
      </c>
      <c r="O1679" t="s">
        <v>8292</v>
      </c>
      <c r="P1679" s="8">
        <f t="shared" si="132"/>
        <v>1.1166666666666667</v>
      </c>
      <c r="Q1679" s="12">
        <f t="shared" si="133"/>
        <v>42416.407129629632</v>
      </c>
      <c r="R1679" s="12">
        <f>(((I1679/60)/60)/24)+DATE(1970,1,1)</f>
        <v>42476.249305555553</v>
      </c>
      <c r="S1679" t="str">
        <f t="shared" si="134"/>
        <v>music</v>
      </c>
      <c r="T1679" t="str">
        <f t="shared" si="130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6">
        <f t="shared" si="131"/>
        <v>36.244897959183675</v>
      </c>
      <c r="N1680" t="b">
        <v>1</v>
      </c>
      <c r="O1680" t="s">
        <v>8292</v>
      </c>
      <c r="P1680" s="8">
        <f t="shared" si="132"/>
        <v>1.1839999999999999</v>
      </c>
      <c r="Q1680" s="12">
        <f t="shared" si="133"/>
        <v>41662.854988425926</v>
      </c>
      <c r="R1680" s="12">
        <f>(((I1680/60)/60)/24)+DATE(1970,1,1)</f>
        <v>41676.854988425926</v>
      </c>
      <c r="S1680" t="str">
        <f t="shared" si="134"/>
        <v>music</v>
      </c>
      <c r="T1680" t="str">
        <f t="shared" si="130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6">
        <f t="shared" si="131"/>
        <v>62.5</v>
      </c>
      <c r="N1681" t="b">
        <v>1</v>
      </c>
      <c r="O1681" t="s">
        <v>8292</v>
      </c>
      <c r="P1681" s="8">
        <f t="shared" si="132"/>
        <v>1.75</v>
      </c>
      <c r="Q1681" s="12">
        <f t="shared" si="133"/>
        <v>40723.068807870368</v>
      </c>
      <c r="R1681" s="12">
        <f>(((I1681/60)/60)/24)+DATE(1970,1,1)</f>
        <v>40746.068807870368</v>
      </c>
      <c r="S1681" t="str">
        <f t="shared" si="134"/>
        <v>music</v>
      </c>
      <c r="T1681" t="str">
        <f t="shared" si="130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6">
        <f t="shared" si="131"/>
        <v>47</v>
      </c>
      <c r="N1682" t="b">
        <v>1</v>
      </c>
      <c r="O1682" t="s">
        <v>8292</v>
      </c>
      <c r="P1682" s="8">
        <f t="shared" si="132"/>
        <v>1.175</v>
      </c>
      <c r="Q1682" s="12">
        <f t="shared" si="133"/>
        <v>41802.757719907408</v>
      </c>
      <c r="R1682" s="12">
        <f>(((I1682/60)/60)/24)+DATE(1970,1,1)</f>
        <v>41832.757719907408</v>
      </c>
      <c r="S1682" t="str">
        <f t="shared" si="134"/>
        <v>music</v>
      </c>
      <c r="T1682" t="str">
        <f t="shared" si="130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6">
        <f t="shared" si="131"/>
        <v>74.575090497737563</v>
      </c>
      <c r="N1683" t="b">
        <v>0</v>
      </c>
      <c r="O1683" t="s">
        <v>8293</v>
      </c>
      <c r="P1683" s="8">
        <f t="shared" si="132"/>
        <v>1.0142212307692309</v>
      </c>
      <c r="Q1683" s="12">
        <f t="shared" si="133"/>
        <v>42774.121342592596</v>
      </c>
      <c r="R1683" s="12">
        <f>(((I1683/60)/60)/24)+DATE(1970,1,1)</f>
        <v>42823.083333333328</v>
      </c>
      <c r="S1683" t="str">
        <f t="shared" si="134"/>
        <v>music</v>
      </c>
      <c r="T1683" t="str">
        <f t="shared" si="130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6" t="str">
        <f t="shared" si="131"/>
        <v/>
      </c>
      <c r="N1684" t="b">
        <v>0</v>
      </c>
      <c r="O1684" t="s">
        <v>8293</v>
      </c>
      <c r="P1684" s="8">
        <f t="shared" si="132"/>
        <v>0</v>
      </c>
      <c r="Q1684" s="12">
        <f t="shared" si="133"/>
        <v>42779.21365740741</v>
      </c>
      <c r="R1684" s="12">
        <f>(((I1684/60)/60)/24)+DATE(1970,1,1)</f>
        <v>42839.171990740739</v>
      </c>
      <c r="S1684" t="str">
        <f t="shared" si="134"/>
        <v>music</v>
      </c>
      <c r="T1684" t="str">
        <f t="shared" si="130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6">
        <f t="shared" si="131"/>
        <v>76</v>
      </c>
      <c r="N1685" t="b">
        <v>0</v>
      </c>
      <c r="O1685" t="s">
        <v>8293</v>
      </c>
      <c r="P1685" s="8">
        <f t="shared" si="132"/>
        <v>0.21714285714285714</v>
      </c>
      <c r="Q1685" s="12">
        <f t="shared" si="133"/>
        <v>42808.781689814816</v>
      </c>
      <c r="R1685" s="12">
        <f>(((I1685/60)/60)/24)+DATE(1970,1,1)</f>
        <v>42832.781689814816</v>
      </c>
      <c r="S1685" t="str">
        <f t="shared" si="134"/>
        <v>music</v>
      </c>
      <c r="T1685" t="str">
        <f t="shared" si="130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6">
        <f t="shared" si="131"/>
        <v>86.43564356435644</v>
      </c>
      <c r="N1686" t="b">
        <v>0</v>
      </c>
      <c r="O1686" t="s">
        <v>8293</v>
      </c>
      <c r="P1686" s="8">
        <f t="shared" si="132"/>
        <v>1.0912500000000001</v>
      </c>
      <c r="Q1686" s="12">
        <f t="shared" si="133"/>
        <v>42783.815289351856</v>
      </c>
      <c r="R1686" s="12">
        <f>(((I1686/60)/60)/24)+DATE(1970,1,1)</f>
        <v>42811.773622685185</v>
      </c>
      <c r="S1686" t="str">
        <f t="shared" si="134"/>
        <v>music</v>
      </c>
      <c r="T1686" t="str">
        <f t="shared" si="130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6">
        <f t="shared" si="131"/>
        <v>24</v>
      </c>
      <c r="N1687" t="b">
        <v>0</v>
      </c>
      <c r="O1687" t="s">
        <v>8293</v>
      </c>
      <c r="P1687" s="8">
        <f t="shared" si="132"/>
        <v>1.0285714285714285</v>
      </c>
      <c r="Q1687" s="12">
        <f t="shared" si="133"/>
        <v>42788.2502662037</v>
      </c>
      <c r="R1687" s="12">
        <f>(((I1687/60)/60)/24)+DATE(1970,1,1)</f>
        <v>42818.208599537036</v>
      </c>
      <c r="S1687" t="str">
        <f t="shared" si="134"/>
        <v>music</v>
      </c>
      <c r="T1687" t="str">
        <f t="shared" si="130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6">
        <f t="shared" si="131"/>
        <v>18</v>
      </c>
      <c r="N1688" t="b">
        <v>0</v>
      </c>
      <c r="O1688" t="s">
        <v>8293</v>
      </c>
      <c r="P1688" s="8">
        <f t="shared" si="132"/>
        <v>3.5999999999999999E-3</v>
      </c>
      <c r="Q1688" s="12">
        <f t="shared" si="133"/>
        <v>42792.843969907408</v>
      </c>
      <c r="R1688" s="12">
        <f>(((I1688/60)/60)/24)+DATE(1970,1,1)</f>
        <v>42852.802303240736</v>
      </c>
      <c r="S1688" t="str">
        <f t="shared" si="134"/>
        <v>music</v>
      </c>
      <c r="T1688" t="str">
        <f t="shared" si="130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6">
        <f t="shared" si="131"/>
        <v>80.128205128205124</v>
      </c>
      <c r="N1689" t="b">
        <v>0</v>
      </c>
      <c r="O1689" t="s">
        <v>8293</v>
      </c>
      <c r="P1689" s="8">
        <f t="shared" si="132"/>
        <v>0.3125</v>
      </c>
      <c r="Q1689" s="12">
        <f t="shared" si="133"/>
        <v>42802.046817129631</v>
      </c>
      <c r="R1689" s="12">
        <f>(((I1689/60)/60)/24)+DATE(1970,1,1)</f>
        <v>42835.84375</v>
      </c>
      <c r="S1689" t="str">
        <f t="shared" si="134"/>
        <v>music</v>
      </c>
      <c r="T1689" t="str">
        <f t="shared" si="130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6">
        <f t="shared" si="131"/>
        <v>253.14285714285714</v>
      </c>
      <c r="N1690" t="b">
        <v>0</v>
      </c>
      <c r="O1690" t="s">
        <v>8293</v>
      </c>
      <c r="P1690" s="8">
        <f t="shared" si="132"/>
        <v>0.443</v>
      </c>
      <c r="Q1690" s="12">
        <f t="shared" si="133"/>
        <v>42804.534652777773</v>
      </c>
      <c r="R1690" s="12">
        <f>(((I1690/60)/60)/24)+DATE(1970,1,1)</f>
        <v>42834.492986111116</v>
      </c>
      <c r="S1690" t="str">
        <f t="shared" si="134"/>
        <v>music</v>
      </c>
      <c r="T1690" t="str">
        <f t="shared" si="130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6">
        <f t="shared" si="131"/>
        <v>171.42857142857142</v>
      </c>
      <c r="N1691" t="b">
        <v>0</v>
      </c>
      <c r="O1691" t="s">
        <v>8293</v>
      </c>
      <c r="P1691" s="8">
        <f t="shared" si="132"/>
        <v>1</v>
      </c>
      <c r="Q1691" s="12">
        <f t="shared" si="133"/>
        <v>42780.942476851851</v>
      </c>
      <c r="R1691" s="12">
        <f>(((I1691/60)/60)/24)+DATE(1970,1,1)</f>
        <v>42810.900810185187</v>
      </c>
      <c r="S1691" t="str">
        <f t="shared" si="134"/>
        <v>music</v>
      </c>
      <c r="T1691" t="str">
        <f t="shared" si="130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6">
        <f t="shared" si="131"/>
        <v>57.727272727272727</v>
      </c>
      <c r="N1692" t="b">
        <v>0</v>
      </c>
      <c r="O1692" t="s">
        <v>8293</v>
      </c>
      <c r="P1692" s="8">
        <f t="shared" si="132"/>
        <v>0.254</v>
      </c>
      <c r="Q1692" s="12">
        <f t="shared" si="133"/>
        <v>42801.43104166667</v>
      </c>
      <c r="R1692" s="12">
        <f>(((I1692/60)/60)/24)+DATE(1970,1,1)</f>
        <v>42831.389374999999</v>
      </c>
      <c r="S1692" t="str">
        <f t="shared" si="134"/>
        <v>music</v>
      </c>
      <c r="T1692" t="str">
        <f t="shared" si="130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6">
        <f t="shared" si="131"/>
        <v>264.26315789473682</v>
      </c>
      <c r="N1693" t="b">
        <v>0</v>
      </c>
      <c r="O1693" t="s">
        <v>8293</v>
      </c>
      <c r="P1693" s="8">
        <f t="shared" si="132"/>
        <v>0.33473333333333333</v>
      </c>
      <c r="Q1693" s="12">
        <f t="shared" si="133"/>
        <v>42795.701481481476</v>
      </c>
      <c r="R1693" s="12">
        <f>(((I1693/60)/60)/24)+DATE(1970,1,1)</f>
        <v>42828.041666666672</v>
      </c>
      <c r="S1693" t="str">
        <f t="shared" si="134"/>
        <v>music</v>
      </c>
      <c r="T1693" t="str">
        <f t="shared" si="130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6">
        <f t="shared" si="131"/>
        <v>159.33333333333334</v>
      </c>
      <c r="N1694" t="b">
        <v>0</v>
      </c>
      <c r="O1694" t="s">
        <v>8293</v>
      </c>
      <c r="P1694" s="8">
        <f t="shared" si="132"/>
        <v>0.47799999999999998</v>
      </c>
      <c r="Q1694" s="12">
        <f t="shared" si="133"/>
        <v>42788.151238425926</v>
      </c>
      <c r="R1694" s="12">
        <f>(((I1694/60)/60)/24)+DATE(1970,1,1)</f>
        <v>42820.999305555553</v>
      </c>
      <c r="S1694" t="str">
        <f t="shared" si="134"/>
        <v>music</v>
      </c>
      <c r="T1694" t="str">
        <f t="shared" si="130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6">
        <f t="shared" si="131"/>
        <v>35</v>
      </c>
      <c r="N1695" t="b">
        <v>0</v>
      </c>
      <c r="O1695" t="s">
        <v>8293</v>
      </c>
      <c r="P1695" s="8">
        <f t="shared" si="132"/>
        <v>9.3333333333333338E-2</v>
      </c>
      <c r="Q1695" s="12">
        <f t="shared" si="133"/>
        <v>42803.920277777783</v>
      </c>
      <c r="R1695" s="12">
        <f>(((I1695/60)/60)/24)+DATE(1970,1,1)</f>
        <v>42834.833333333328</v>
      </c>
      <c r="S1695" t="str">
        <f t="shared" si="134"/>
        <v>music</v>
      </c>
      <c r="T1695" t="str">
        <f t="shared" si="130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6">
        <f t="shared" si="131"/>
        <v>5</v>
      </c>
      <c r="N1696" t="b">
        <v>0</v>
      </c>
      <c r="O1696" t="s">
        <v>8293</v>
      </c>
      <c r="P1696" s="8">
        <f t="shared" si="132"/>
        <v>5.0000000000000001E-4</v>
      </c>
      <c r="Q1696" s="12">
        <f t="shared" si="133"/>
        <v>42791.669837962967</v>
      </c>
      <c r="R1696" s="12">
        <f>(((I1696/60)/60)/24)+DATE(1970,1,1)</f>
        <v>42821.191666666666</v>
      </c>
      <c r="S1696" t="str">
        <f t="shared" si="134"/>
        <v>music</v>
      </c>
      <c r="T1696" t="str">
        <f t="shared" si="130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6">
        <f t="shared" si="131"/>
        <v>61.086956521739133</v>
      </c>
      <c r="N1697" t="b">
        <v>0</v>
      </c>
      <c r="O1697" t="s">
        <v>8293</v>
      </c>
      <c r="P1697" s="8">
        <f t="shared" si="132"/>
        <v>0.11708333333333333</v>
      </c>
      <c r="Q1697" s="12">
        <f t="shared" si="133"/>
        <v>42801.031412037039</v>
      </c>
      <c r="R1697" s="12">
        <f>(((I1697/60)/60)/24)+DATE(1970,1,1)</f>
        <v>42835.041666666672</v>
      </c>
      <c r="S1697" t="str">
        <f t="shared" si="134"/>
        <v>music</v>
      </c>
      <c r="T1697" t="str">
        <f t="shared" si="130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6" t="str">
        <f t="shared" si="131"/>
        <v/>
      </c>
      <c r="N1698" t="b">
        <v>0</v>
      </c>
      <c r="O1698" t="s">
        <v>8293</v>
      </c>
      <c r="P1698" s="8">
        <f t="shared" si="132"/>
        <v>0</v>
      </c>
      <c r="Q1698" s="12">
        <f t="shared" si="133"/>
        <v>42796.069571759261</v>
      </c>
      <c r="R1698" s="12">
        <f>(((I1698/60)/60)/24)+DATE(1970,1,1)</f>
        <v>42826.027905092589</v>
      </c>
      <c r="S1698" t="str">
        <f t="shared" si="134"/>
        <v>music</v>
      </c>
      <c r="T1698" t="str">
        <f t="shared" si="130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6">
        <f t="shared" si="131"/>
        <v>114.81818181818181</v>
      </c>
      <c r="N1699" t="b">
        <v>0</v>
      </c>
      <c r="O1699" t="s">
        <v>8293</v>
      </c>
      <c r="P1699" s="8">
        <f t="shared" si="132"/>
        <v>0.20208000000000001</v>
      </c>
      <c r="Q1699" s="12">
        <f t="shared" si="133"/>
        <v>42805.032962962956</v>
      </c>
      <c r="R1699" s="12">
        <f>(((I1699/60)/60)/24)+DATE(1970,1,1)</f>
        <v>42834.991296296299</v>
      </c>
      <c r="S1699" t="str">
        <f t="shared" si="134"/>
        <v>music</v>
      </c>
      <c r="T1699" t="str">
        <f t="shared" si="130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6" t="str">
        <f t="shared" si="131"/>
        <v/>
      </c>
      <c r="N1700" t="b">
        <v>0</v>
      </c>
      <c r="O1700" t="s">
        <v>8293</v>
      </c>
      <c r="P1700" s="8">
        <f t="shared" si="132"/>
        <v>0</v>
      </c>
      <c r="Q1700" s="12">
        <f t="shared" si="133"/>
        <v>42796.207870370374</v>
      </c>
      <c r="R1700" s="12">
        <f>(((I1700/60)/60)/24)+DATE(1970,1,1)</f>
        <v>42820.147916666669</v>
      </c>
      <c r="S1700" t="str">
        <f t="shared" si="134"/>
        <v>music</v>
      </c>
      <c r="T1700" t="str">
        <f t="shared" si="130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6">
        <f t="shared" si="131"/>
        <v>54</v>
      </c>
      <c r="N1701" t="b">
        <v>0</v>
      </c>
      <c r="O1701" t="s">
        <v>8293</v>
      </c>
      <c r="P1701" s="8">
        <f t="shared" si="132"/>
        <v>4.2311459353574929E-2</v>
      </c>
      <c r="Q1701" s="12">
        <f t="shared" si="133"/>
        <v>42806.863946759258</v>
      </c>
      <c r="R1701" s="12">
        <f>(((I1701/60)/60)/24)+DATE(1970,1,1)</f>
        <v>42836.863946759258</v>
      </c>
      <c r="S1701" t="str">
        <f t="shared" si="134"/>
        <v>music</v>
      </c>
      <c r="T1701" t="str">
        <f t="shared" si="130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6">
        <f t="shared" si="131"/>
        <v>65.974683544303801</v>
      </c>
      <c r="N1702" t="b">
        <v>0</v>
      </c>
      <c r="O1702" t="s">
        <v>8293</v>
      </c>
      <c r="P1702" s="8">
        <f t="shared" si="132"/>
        <v>0.2606</v>
      </c>
      <c r="Q1702" s="12">
        <f t="shared" si="133"/>
        <v>42796.071643518517</v>
      </c>
      <c r="R1702" s="12">
        <f>(((I1702/60)/60)/24)+DATE(1970,1,1)</f>
        <v>42826.166666666672</v>
      </c>
      <c r="S1702" t="str">
        <f t="shared" si="134"/>
        <v>music</v>
      </c>
      <c r="T1702" t="str">
        <f t="shared" si="130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6">
        <f t="shared" si="131"/>
        <v>5</v>
      </c>
      <c r="N1703" t="b">
        <v>0</v>
      </c>
      <c r="O1703" t="s">
        <v>8293</v>
      </c>
      <c r="P1703" s="8">
        <f t="shared" si="132"/>
        <v>1.9801980198019802E-3</v>
      </c>
      <c r="Q1703" s="12">
        <f t="shared" si="133"/>
        <v>41989.664409722223</v>
      </c>
      <c r="R1703" s="12">
        <f>(((I1703/60)/60)/24)+DATE(1970,1,1)</f>
        <v>42019.664409722223</v>
      </c>
      <c r="S1703" t="str">
        <f t="shared" si="134"/>
        <v>music</v>
      </c>
      <c r="T1703" t="str">
        <f t="shared" si="130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6">
        <f t="shared" si="131"/>
        <v>1</v>
      </c>
      <c r="N1704" t="b">
        <v>0</v>
      </c>
      <c r="O1704" t="s">
        <v>8293</v>
      </c>
      <c r="P1704" s="8">
        <f t="shared" si="132"/>
        <v>6.0606060606060605E-5</v>
      </c>
      <c r="Q1704" s="12">
        <f t="shared" si="133"/>
        <v>42063.869791666672</v>
      </c>
      <c r="R1704" s="12">
        <f>(((I1704/60)/60)/24)+DATE(1970,1,1)</f>
        <v>42093.828125</v>
      </c>
      <c r="S1704" t="str">
        <f t="shared" si="134"/>
        <v>music</v>
      </c>
      <c r="T1704" t="str">
        <f t="shared" si="130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6">
        <f t="shared" si="131"/>
        <v>25.5</v>
      </c>
      <c r="N1705" t="b">
        <v>0</v>
      </c>
      <c r="O1705" t="s">
        <v>8293</v>
      </c>
      <c r="P1705" s="8">
        <f t="shared" si="132"/>
        <v>1.0200000000000001E-2</v>
      </c>
      <c r="Q1705" s="12">
        <f t="shared" si="133"/>
        <v>42187.281678240746</v>
      </c>
      <c r="R1705" s="12">
        <f>(((I1705/60)/60)/24)+DATE(1970,1,1)</f>
        <v>42247.281678240746</v>
      </c>
      <c r="S1705" t="str">
        <f t="shared" si="134"/>
        <v>music</v>
      </c>
      <c r="T1705" t="str">
        <f t="shared" si="130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6">
        <f t="shared" si="131"/>
        <v>118.36363636363636</v>
      </c>
      <c r="N1706" t="b">
        <v>0</v>
      </c>
      <c r="O1706" t="s">
        <v>8293</v>
      </c>
      <c r="P1706" s="8">
        <f t="shared" si="132"/>
        <v>0.65100000000000002</v>
      </c>
      <c r="Q1706" s="12">
        <f t="shared" si="133"/>
        <v>42021.139733796299</v>
      </c>
      <c r="R1706" s="12">
        <f>(((I1706/60)/60)/24)+DATE(1970,1,1)</f>
        <v>42051.139733796299</v>
      </c>
      <c r="S1706" t="str">
        <f t="shared" si="134"/>
        <v>music</v>
      </c>
      <c r="T1706" t="str">
        <f t="shared" si="130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6" t="str">
        <f t="shared" si="131"/>
        <v/>
      </c>
      <c r="N1707" t="b">
        <v>0</v>
      </c>
      <c r="O1707" t="s">
        <v>8293</v>
      </c>
      <c r="P1707" s="8">
        <f t="shared" si="132"/>
        <v>0</v>
      </c>
      <c r="Q1707" s="12">
        <f t="shared" si="133"/>
        <v>42245.016736111109</v>
      </c>
      <c r="R1707" s="12">
        <f>(((I1707/60)/60)/24)+DATE(1970,1,1)</f>
        <v>42256.666666666672</v>
      </c>
      <c r="S1707" t="str">
        <f t="shared" si="134"/>
        <v>music</v>
      </c>
      <c r="T1707" t="str">
        <f t="shared" si="130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6" t="str">
        <f t="shared" si="131"/>
        <v/>
      </c>
      <c r="N1708" t="b">
        <v>0</v>
      </c>
      <c r="O1708" t="s">
        <v>8293</v>
      </c>
      <c r="P1708" s="8">
        <f t="shared" si="132"/>
        <v>0</v>
      </c>
      <c r="Q1708" s="12">
        <f t="shared" si="133"/>
        <v>42179.306388888886</v>
      </c>
      <c r="R1708" s="12">
        <f>(((I1708/60)/60)/24)+DATE(1970,1,1)</f>
        <v>42239.306388888886</v>
      </c>
      <c r="S1708" t="str">
        <f t="shared" si="134"/>
        <v>music</v>
      </c>
      <c r="T1708" t="str">
        <f t="shared" si="130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6">
        <f t="shared" si="131"/>
        <v>54.111111111111114</v>
      </c>
      <c r="N1709" t="b">
        <v>0</v>
      </c>
      <c r="O1709" t="s">
        <v>8293</v>
      </c>
      <c r="P1709" s="8">
        <f t="shared" si="132"/>
        <v>9.74E-2</v>
      </c>
      <c r="Q1709" s="12">
        <f t="shared" si="133"/>
        <v>42427.721006944441</v>
      </c>
      <c r="R1709" s="12">
        <f>(((I1709/60)/60)/24)+DATE(1970,1,1)</f>
        <v>42457.679340277777</v>
      </c>
      <c r="S1709" t="str">
        <f t="shared" si="134"/>
        <v>music</v>
      </c>
      <c r="T1709" t="str">
        <f t="shared" si="130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6" t="str">
        <f t="shared" si="131"/>
        <v/>
      </c>
      <c r="N1710" t="b">
        <v>0</v>
      </c>
      <c r="O1710" t="s">
        <v>8293</v>
      </c>
      <c r="P1710" s="8">
        <f t="shared" si="132"/>
        <v>0</v>
      </c>
      <c r="Q1710" s="12">
        <f t="shared" si="133"/>
        <v>42451.866967592592</v>
      </c>
      <c r="R1710" s="12">
        <f>(((I1710/60)/60)/24)+DATE(1970,1,1)</f>
        <v>42491.866967592592</v>
      </c>
      <c r="S1710" t="str">
        <f t="shared" si="134"/>
        <v>music</v>
      </c>
      <c r="T1710" t="str">
        <f t="shared" si="130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6">
        <f t="shared" si="131"/>
        <v>21.25</v>
      </c>
      <c r="N1711" t="b">
        <v>0</v>
      </c>
      <c r="O1711" t="s">
        <v>8293</v>
      </c>
      <c r="P1711" s="8">
        <f t="shared" si="132"/>
        <v>4.8571428571428571E-2</v>
      </c>
      <c r="Q1711" s="12">
        <f t="shared" si="133"/>
        <v>41841.56381944444</v>
      </c>
      <c r="R1711" s="12">
        <f>(((I1711/60)/60)/24)+DATE(1970,1,1)</f>
        <v>41882.818749999999</v>
      </c>
      <c r="S1711" t="str">
        <f t="shared" si="134"/>
        <v>music</v>
      </c>
      <c r="T1711" t="str">
        <f t="shared" si="130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6">
        <f t="shared" si="131"/>
        <v>34</v>
      </c>
      <c r="N1712" t="b">
        <v>0</v>
      </c>
      <c r="O1712" t="s">
        <v>8293</v>
      </c>
      <c r="P1712" s="8">
        <f t="shared" si="132"/>
        <v>6.7999999999999996E-3</v>
      </c>
      <c r="Q1712" s="12">
        <f t="shared" si="133"/>
        <v>42341.59129629629</v>
      </c>
      <c r="R1712" s="12">
        <f>(((I1712/60)/60)/24)+DATE(1970,1,1)</f>
        <v>42387.541666666672</v>
      </c>
      <c r="S1712" t="str">
        <f t="shared" si="134"/>
        <v>music</v>
      </c>
      <c r="T1712" t="str">
        <f t="shared" si="130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6">
        <f t="shared" si="131"/>
        <v>525</v>
      </c>
      <c r="N1713" t="b">
        <v>0</v>
      </c>
      <c r="O1713" t="s">
        <v>8293</v>
      </c>
      <c r="P1713" s="8">
        <f t="shared" si="132"/>
        <v>0.105</v>
      </c>
      <c r="Q1713" s="12">
        <f t="shared" si="133"/>
        <v>41852.646226851852</v>
      </c>
      <c r="R1713" s="12">
        <f>(((I1713/60)/60)/24)+DATE(1970,1,1)</f>
        <v>41883.646226851852</v>
      </c>
      <c r="S1713" t="str">
        <f t="shared" si="134"/>
        <v>music</v>
      </c>
      <c r="T1713" t="str">
        <f t="shared" si="130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6" t="str">
        <f t="shared" si="131"/>
        <v/>
      </c>
      <c r="N1714" t="b">
        <v>0</v>
      </c>
      <c r="O1714" t="s">
        <v>8293</v>
      </c>
      <c r="P1714" s="8">
        <f t="shared" si="132"/>
        <v>0</v>
      </c>
      <c r="Q1714" s="12">
        <f t="shared" si="133"/>
        <v>42125.913807870369</v>
      </c>
      <c r="R1714" s="12">
        <f>(((I1714/60)/60)/24)+DATE(1970,1,1)</f>
        <v>42185.913807870369</v>
      </c>
      <c r="S1714" t="str">
        <f t="shared" si="134"/>
        <v>music</v>
      </c>
      <c r="T1714" t="str">
        <f t="shared" si="130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6">
        <f t="shared" si="131"/>
        <v>50</v>
      </c>
      <c r="N1715" t="b">
        <v>0</v>
      </c>
      <c r="O1715" t="s">
        <v>8293</v>
      </c>
      <c r="P1715" s="8">
        <f t="shared" si="132"/>
        <v>1.6666666666666666E-2</v>
      </c>
      <c r="Q1715" s="12">
        <f t="shared" si="133"/>
        <v>41887.801064814819</v>
      </c>
      <c r="R1715" s="12">
        <f>(((I1715/60)/60)/24)+DATE(1970,1,1)</f>
        <v>41917.801064814819</v>
      </c>
      <c r="S1715" t="str">
        <f t="shared" si="134"/>
        <v>music</v>
      </c>
      <c r="T1715" t="str">
        <f t="shared" si="130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6">
        <f t="shared" si="131"/>
        <v>115.70588235294117</v>
      </c>
      <c r="N1716" t="b">
        <v>0</v>
      </c>
      <c r="O1716" t="s">
        <v>8293</v>
      </c>
      <c r="P1716" s="8">
        <f t="shared" si="132"/>
        <v>7.868E-2</v>
      </c>
      <c r="Q1716" s="12">
        <f t="shared" si="133"/>
        <v>42095.918530092589</v>
      </c>
      <c r="R1716" s="12">
        <f>(((I1716/60)/60)/24)+DATE(1970,1,1)</f>
        <v>42125.918530092589</v>
      </c>
      <c r="S1716" t="str">
        <f t="shared" si="134"/>
        <v>music</v>
      </c>
      <c r="T1716" t="str">
        <f t="shared" si="130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6">
        <f t="shared" si="131"/>
        <v>5.5</v>
      </c>
      <c r="N1717" t="b">
        <v>0</v>
      </c>
      <c r="O1717" t="s">
        <v>8293</v>
      </c>
      <c r="P1717" s="8">
        <f t="shared" si="132"/>
        <v>2.2000000000000001E-3</v>
      </c>
      <c r="Q1717" s="12">
        <f t="shared" si="133"/>
        <v>42064.217418981483</v>
      </c>
      <c r="R1717" s="12">
        <f>(((I1717/60)/60)/24)+DATE(1970,1,1)</f>
        <v>42094.140277777777</v>
      </c>
      <c r="S1717" t="str">
        <f t="shared" si="134"/>
        <v>music</v>
      </c>
      <c r="T1717" t="str">
        <f t="shared" si="130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6">
        <f t="shared" si="131"/>
        <v>50</v>
      </c>
      <c r="N1718" t="b">
        <v>0</v>
      </c>
      <c r="O1718" t="s">
        <v>8293</v>
      </c>
      <c r="P1718" s="8">
        <f t="shared" si="132"/>
        <v>7.4999999999999997E-2</v>
      </c>
      <c r="Q1718" s="12">
        <f t="shared" si="133"/>
        <v>42673.577534722222</v>
      </c>
      <c r="R1718" s="12">
        <f>(((I1718/60)/60)/24)+DATE(1970,1,1)</f>
        <v>42713.619201388887</v>
      </c>
      <c r="S1718" t="str">
        <f t="shared" si="134"/>
        <v>music</v>
      </c>
      <c r="T1718" t="str">
        <f t="shared" si="130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6">
        <f t="shared" si="131"/>
        <v>34.024390243902438</v>
      </c>
      <c r="N1719" t="b">
        <v>0</v>
      </c>
      <c r="O1719" t="s">
        <v>8293</v>
      </c>
      <c r="P1719" s="8">
        <f t="shared" si="132"/>
        <v>0.42725880551301687</v>
      </c>
      <c r="Q1719" s="12">
        <f t="shared" si="133"/>
        <v>42460.98192129629</v>
      </c>
      <c r="R1719" s="12">
        <f>(((I1719/60)/60)/24)+DATE(1970,1,1)</f>
        <v>42481.166666666672</v>
      </c>
      <c r="S1719" t="str">
        <f t="shared" si="134"/>
        <v>music</v>
      </c>
      <c r="T1719" t="str">
        <f t="shared" si="130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6">
        <f t="shared" si="131"/>
        <v>37.5</v>
      </c>
      <c r="N1720" t="b">
        <v>0</v>
      </c>
      <c r="O1720" t="s">
        <v>8293</v>
      </c>
      <c r="P1720" s="8">
        <f t="shared" si="132"/>
        <v>2.142857142857143E-3</v>
      </c>
      <c r="Q1720" s="12">
        <f t="shared" si="133"/>
        <v>42460.610520833332</v>
      </c>
      <c r="R1720" s="12">
        <f>(((I1720/60)/60)/24)+DATE(1970,1,1)</f>
        <v>42504.207638888889</v>
      </c>
      <c r="S1720" t="str">
        <f t="shared" si="134"/>
        <v>music</v>
      </c>
      <c r="T1720" t="str">
        <f t="shared" si="130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6">
        <f t="shared" si="131"/>
        <v>11.666666666666666</v>
      </c>
      <c r="N1721" t="b">
        <v>0</v>
      </c>
      <c r="O1721" t="s">
        <v>8293</v>
      </c>
      <c r="P1721" s="8">
        <f t="shared" si="132"/>
        <v>8.7500000000000008E-3</v>
      </c>
      <c r="Q1721" s="12">
        <f t="shared" si="133"/>
        <v>41869.534618055557</v>
      </c>
      <c r="R1721" s="12">
        <f>(((I1721/60)/60)/24)+DATE(1970,1,1)</f>
        <v>41899.534618055557</v>
      </c>
      <c r="S1721" t="str">
        <f t="shared" si="134"/>
        <v>music</v>
      </c>
      <c r="T1721" t="str">
        <f t="shared" si="130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6">
        <f t="shared" si="131"/>
        <v>28.125</v>
      </c>
      <c r="N1722" t="b">
        <v>0</v>
      </c>
      <c r="O1722" t="s">
        <v>8293</v>
      </c>
      <c r="P1722" s="8">
        <f t="shared" si="132"/>
        <v>5.6250000000000001E-2</v>
      </c>
      <c r="Q1722" s="12">
        <f t="shared" si="133"/>
        <v>41922.783229166671</v>
      </c>
      <c r="R1722" s="12">
        <f>(((I1722/60)/60)/24)+DATE(1970,1,1)</f>
        <v>41952.824895833335</v>
      </c>
      <c r="S1722" t="str">
        <f t="shared" si="134"/>
        <v>music</v>
      </c>
      <c r="T1722" t="str">
        <f t="shared" si="130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6" t="str">
        <f t="shared" si="131"/>
        <v/>
      </c>
      <c r="N1723" t="b">
        <v>0</v>
      </c>
      <c r="O1723" t="s">
        <v>8293</v>
      </c>
      <c r="P1723" s="8">
        <f t="shared" si="132"/>
        <v>0</v>
      </c>
      <c r="Q1723" s="12">
        <f t="shared" si="133"/>
        <v>42319.461377314816</v>
      </c>
      <c r="R1723" s="12">
        <f>(((I1723/60)/60)/24)+DATE(1970,1,1)</f>
        <v>42349.461377314816</v>
      </c>
      <c r="S1723" t="str">
        <f t="shared" si="134"/>
        <v>music</v>
      </c>
      <c r="T1723" t="str">
        <f t="shared" si="130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6">
        <f t="shared" si="131"/>
        <v>1</v>
      </c>
      <c r="N1724" t="b">
        <v>0</v>
      </c>
      <c r="O1724" t="s">
        <v>8293</v>
      </c>
      <c r="P1724" s="8">
        <f t="shared" si="132"/>
        <v>3.4722222222222224E-4</v>
      </c>
      <c r="Q1724" s="12">
        <f t="shared" si="133"/>
        <v>42425.960983796293</v>
      </c>
      <c r="R1724" s="12">
        <f>(((I1724/60)/60)/24)+DATE(1970,1,1)</f>
        <v>42463.006944444445</v>
      </c>
      <c r="S1724" t="str">
        <f t="shared" si="134"/>
        <v>music</v>
      </c>
      <c r="T1724" t="str">
        <f t="shared" si="130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6">
        <f t="shared" si="131"/>
        <v>216.66666666666666</v>
      </c>
      <c r="N1725" t="b">
        <v>0</v>
      </c>
      <c r="O1725" t="s">
        <v>8293</v>
      </c>
      <c r="P1725" s="8">
        <f t="shared" si="132"/>
        <v>6.5000000000000002E-2</v>
      </c>
      <c r="Q1725" s="12">
        <f t="shared" si="133"/>
        <v>42129.82540509259</v>
      </c>
      <c r="R1725" s="12">
        <f>(((I1725/60)/60)/24)+DATE(1970,1,1)</f>
        <v>42186.25</v>
      </c>
      <c r="S1725" t="str">
        <f t="shared" si="134"/>
        <v>music</v>
      </c>
      <c r="T1725" t="str">
        <f t="shared" si="130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6">
        <f t="shared" si="131"/>
        <v>8.75</v>
      </c>
      <c r="N1726" t="b">
        <v>0</v>
      </c>
      <c r="O1726" t="s">
        <v>8293</v>
      </c>
      <c r="P1726" s="8">
        <f t="shared" si="132"/>
        <v>5.8333333333333336E-3</v>
      </c>
      <c r="Q1726" s="12">
        <f t="shared" si="133"/>
        <v>41912.932430555556</v>
      </c>
      <c r="R1726" s="12">
        <f>(((I1726/60)/60)/24)+DATE(1970,1,1)</f>
        <v>41942.932430555556</v>
      </c>
      <c r="S1726" t="str">
        <f t="shared" si="134"/>
        <v>music</v>
      </c>
      <c r="T1726" t="str">
        <f t="shared" si="130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6">
        <f t="shared" si="131"/>
        <v>62.222222222222221</v>
      </c>
      <c r="N1727" t="b">
        <v>0</v>
      </c>
      <c r="O1727" t="s">
        <v>8293</v>
      </c>
      <c r="P1727" s="8">
        <f t="shared" si="132"/>
        <v>0.10181818181818182</v>
      </c>
      <c r="Q1727" s="12">
        <f t="shared" si="133"/>
        <v>41845.968159722222</v>
      </c>
      <c r="R1727" s="12">
        <f>(((I1727/60)/60)/24)+DATE(1970,1,1)</f>
        <v>41875.968159722222</v>
      </c>
      <c r="S1727" t="str">
        <f t="shared" si="134"/>
        <v>music</v>
      </c>
      <c r="T1727" t="str">
        <f t="shared" si="130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6">
        <f t="shared" si="131"/>
        <v>137.25</v>
      </c>
      <c r="N1728" t="b">
        <v>0</v>
      </c>
      <c r="O1728" t="s">
        <v>8293</v>
      </c>
      <c r="P1728" s="8">
        <f t="shared" si="132"/>
        <v>0.33784615384615385</v>
      </c>
      <c r="Q1728" s="12">
        <f t="shared" si="133"/>
        <v>41788.919722222221</v>
      </c>
      <c r="R1728" s="12">
        <f>(((I1728/60)/60)/24)+DATE(1970,1,1)</f>
        <v>41817.919722222221</v>
      </c>
      <c r="S1728" t="str">
        <f t="shared" si="134"/>
        <v>music</v>
      </c>
      <c r="T1728" t="str">
        <f t="shared" si="130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6">
        <f t="shared" si="131"/>
        <v>1</v>
      </c>
      <c r="N1729" t="b">
        <v>0</v>
      </c>
      <c r="O1729" t="s">
        <v>8293</v>
      </c>
      <c r="P1729" s="8">
        <f t="shared" si="132"/>
        <v>3.3333333333333332E-4</v>
      </c>
      <c r="Q1729" s="12">
        <f t="shared" si="133"/>
        <v>42044.927974537044</v>
      </c>
      <c r="R1729" s="12">
        <f>(((I1729/60)/60)/24)+DATE(1970,1,1)</f>
        <v>42099.458333333328</v>
      </c>
      <c r="S1729" t="str">
        <f t="shared" si="134"/>
        <v>music</v>
      </c>
      <c r="T1729" t="str">
        <f t="shared" si="130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6">
        <f t="shared" si="131"/>
        <v>122.14285714285714</v>
      </c>
      <c r="N1730" t="b">
        <v>0</v>
      </c>
      <c r="O1730" t="s">
        <v>8293</v>
      </c>
      <c r="P1730" s="8">
        <f t="shared" si="132"/>
        <v>0.68400000000000005</v>
      </c>
      <c r="Q1730" s="12">
        <f t="shared" si="133"/>
        <v>42268.625856481478</v>
      </c>
      <c r="R1730" s="12">
        <f>(((I1730/60)/60)/24)+DATE(1970,1,1)</f>
        <v>42298.625856481478</v>
      </c>
      <c r="S1730" t="str">
        <f t="shared" si="134"/>
        <v>music</v>
      </c>
      <c r="T1730" t="str">
        <f t="shared" ref="T1730:T1793" si="135">RIGHT(O1730,LEN(O1730)-FIND("/",O1730,1))</f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6" t="str">
        <f t="shared" ref="M1731:M1794" si="136">IFERROR(E1731/L1731,"")</f>
        <v/>
      </c>
      <c r="N1731" t="b">
        <v>0</v>
      </c>
      <c r="O1731" t="s">
        <v>8293</v>
      </c>
      <c r="P1731" s="8">
        <f t="shared" ref="P1731:P1794" si="137">E1731/D1731</f>
        <v>0</v>
      </c>
      <c r="Q1731" s="12">
        <f t="shared" ref="Q1731:Q1794" si="138">(((J1731/60)/60)/24)+DATE(1970,1,1)</f>
        <v>42471.052152777775</v>
      </c>
      <c r="R1731" s="12">
        <f>(((I1731/60)/60)/24)+DATE(1970,1,1)</f>
        <v>42531.052152777775</v>
      </c>
      <c r="S1731" t="str">
        <f t="shared" ref="S1731:S1794" si="139">LEFT(O1731,FIND("/",O1731,1)-1)</f>
        <v>music</v>
      </c>
      <c r="T1731" t="str">
        <f t="shared" si="135"/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6" t="str">
        <f t="shared" si="136"/>
        <v/>
      </c>
      <c r="N1732" t="b">
        <v>0</v>
      </c>
      <c r="O1732" t="s">
        <v>8293</v>
      </c>
      <c r="P1732" s="8">
        <f t="shared" si="137"/>
        <v>0</v>
      </c>
      <c r="Q1732" s="12">
        <f t="shared" si="138"/>
        <v>42272.087766203709</v>
      </c>
      <c r="R1732" s="12">
        <f>(((I1732/60)/60)/24)+DATE(1970,1,1)</f>
        <v>42302.087766203709</v>
      </c>
      <c r="S1732" t="str">
        <f t="shared" si="139"/>
        <v>music</v>
      </c>
      <c r="T1732" t="str">
        <f t="shared" si="135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6" t="str">
        <f t="shared" si="136"/>
        <v/>
      </c>
      <c r="N1733" t="b">
        <v>0</v>
      </c>
      <c r="O1733" t="s">
        <v>8293</v>
      </c>
      <c r="P1733" s="8">
        <f t="shared" si="137"/>
        <v>0</v>
      </c>
      <c r="Q1733" s="12">
        <f t="shared" si="138"/>
        <v>42152.906851851847</v>
      </c>
      <c r="R1733" s="12">
        <f>(((I1733/60)/60)/24)+DATE(1970,1,1)</f>
        <v>42166.625</v>
      </c>
      <c r="S1733" t="str">
        <f t="shared" si="139"/>
        <v>music</v>
      </c>
      <c r="T1733" t="str">
        <f t="shared" si="135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6" t="str">
        <f t="shared" si="136"/>
        <v/>
      </c>
      <c r="N1734" t="b">
        <v>0</v>
      </c>
      <c r="O1734" t="s">
        <v>8293</v>
      </c>
      <c r="P1734" s="8">
        <f t="shared" si="137"/>
        <v>0</v>
      </c>
      <c r="Q1734" s="12">
        <f t="shared" si="138"/>
        <v>42325.683807870373</v>
      </c>
      <c r="R1734" s="12">
        <f>(((I1734/60)/60)/24)+DATE(1970,1,1)</f>
        <v>42385.208333333328</v>
      </c>
      <c r="S1734" t="str">
        <f t="shared" si="139"/>
        <v>music</v>
      </c>
      <c r="T1734" t="str">
        <f t="shared" si="135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6" t="str">
        <f t="shared" si="136"/>
        <v/>
      </c>
      <c r="N1735" t="b">
        <v>0</v>
      </c>
      <c r="O1735" t="s">
        <v>8293</v>
      </c>
      <c r="P1735" s="8">
        <f t="shared" si="137"/>
        <v>0</v>
      </c>
      <c r="Q1735" s="12">
        <f t="shared" si="138"/>
        <v>42614.675625000003</v>
      </c>
      <c r="R1735" s="12">
        <f>(((I1735/60)/60)/24)+DATE(1970,1,1)</f>
        <v>42626.895833333328</v>
      </c>
      <c r="S1735" t="str">
        <f t="shared" si="139"/>
        <v>music</v>
      </c>
      <c r="T1735" t="str">
        <f t="shared" si="135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6">
        <f t="shared" si="136"/>
        <v>1</v>
      </c>
      <c r="N1736" t="b">
        <v>0</v>
      </c>
      <c r="O1736" t="s">
        <v>8293</v>
      </c>
      <c r="P1736" s="8">
        <f t="shared" si="137"/>
        <v>2.2222222222222223E-4</v>
      </c>
      <c r="Q1736" s="12">
        <f t="shared" si="138"/>
        <v>42102.036527777775</v>
      </c>
      <c r="R1736" s="12">
        <f>(((I1736/60)/60)/24)+DATE(1970,1,1)</f>
        <v>42132.036527777775</v>
      </c>
      <c r="S1736" t="str">
        <f t="shared" si="139"/>
        <v>music</v>
      </c>
      <c r="T1736" t="str">
        <f t="shared" si="135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6">
        <f t="shared" si="136"/>
        <v>55</v>
      </c>
      <c r="N1737" t="b">
        <v>0</v>
      </c>
      <c r="O1737" t="s">
        <v>8293</v>
      </c>
      <c r="P1737" s="8">
        <f t="shared" si="137"/>
        <v>0.11</v>
      </c>
      <c r="Q1737" s="12">
        <f t="shared" si="138"/>
        <v>42559.814178240747</v>
      </c>
      <c r="R1737" s="12">
        <f>(((I1737/60)/60)/24)+DATE(1970,1,1)</f>
        <v>42589.814178240747</v>
      </c>
      <c r="S1737" t="str">
        <f t="shared" si="139"/>
        <v>music</v>
      </c>
      <c r="T1737" t="str">
        <f t="shared" si="135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6">
        <f t="shared" si="136"/>
        <v>22</v>
      </c>
      <c r="N1738" t="b">
        <v>0</v>
      </c>
      <c r="O1738" t="s">
        <v>8293</v>
      </c>
      <c r="P1738" s="8">
        <f t="shared" si="137"/>
        <v>7.3333333333333332E-3</v>
      </c>
      <c r="Q1738" s="12">
        <f t="shared" si="138"/>
        <v>42286.861493055556</v>
      </c>
      <c r="R1738" s="12">
        <f>(((I1738/60)/60)/24)+DATE(1970,1,1)</f>
        <v>42316.90315972222</v>
      </c>
      <c r="S1738" t="str">
        <f t="shared" si="139"/>
        <v>music</v>
      </c>
      <c r="T1738" t="str">
        <f t="shared" si="135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6">
        <f t="shared" si="136"/>
        <v>56.666666666666664</v>
      </c>
      <c r="N1739" t="b">
        <v>0</v>
      </c>
      <c r="O1739" t="s">
        <v>8293</v>
      </c>
      <c r="P1739" s="8">
        <f t="shared" si="137"/>
        <v>0.21249999999999999</v>
      </c>
      <c r="Q1739" s="12">
        <f t="shared" si="138"/>
        <v>42175.948981481488</v>
      </c>
      <c r="R1739" s="12">
        <f>(((I1739/60)/60)/24)+DATE(1970,1,1)</f>
        <v>42205.948981481488</v>
      </c>
      <c r="S1739" t="str">
        <f t="shared" si="139"/>
        <v>music</v>
      </c>
      <c r="T1739" t="str">
        <f t="shared" si="135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6">
        <f t="shared" si="136"/>
        <v>20</v>
      </c>
      <c r="N1740" t="b">
        <v>0</v>
      </c>
      <c r="O1740" t="s">
        <v>8293</v>
      </c>
      <c r="P1740" s="8">
        <f t="shared" si="137"/>
        <v>4.0000000000000001E-3</v>
      </c>
      <c r="Q1740" s="12">
        <f t="shared" si="138"/>
        <v>41884.874328703707</v>
      </c>
      <c r="R1740" s="12">
        <f>(((I1740/60)/60)/24)+DATE(1970,1,1)</f>
        <v>41914.874328703707</v>
      </c>
      <c r="S1740" t="str">
        <f t="shared" si="139"/>
        <v>music</v>
      </c>
      <c r="T1740" t="str">
        <f t="shared" si="135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6">
        <f t="shared" si="136"/>
        <v>1</v>
      </c>
      <c r="N1741" t="b">
        <v>0</v>
      </c>
      <c r="O1741" t="s">
        <v>8293</v>
      </c>
      <c r="P1741" s="8">
        <f t="shared" si="137"/>
        <v>1E-3</v>
      </c>
      <c r="Q1741" s="12">
        <f t="shared" si="138"/>
        <v>42435.874212962968</v>
      </c>
      <c r="R1741" s="12">
        <f>(((I1741/60)/60)/24)+DATE(1970,1,1)</f>
        <v>42494.832546296297</v>
      </c>
      <c r="S1741" t="str">
        <f t="shared" si="139"/>
        <v>music</v>
      </c>
      <c r="T1741" t="str">
        <f t="shared" si="135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6" t="str">
        <f t="shared" si="136"/>
        <v/>
      </c>
      <c r="N1742" t="b">
        <v>0</v>
      </c>
      <c r="O1742" t="s">
        <v>8293</v>
      </c>
      <c r="P1742" s="8">
        <f t="shared" si="137"/>
        <v>0</v>
      </c>
      <c r="Q1742" s="12">
        <f t="shared" si="138"/>
        <v>42171.817384259266</v>
      </c>
      <c r="R1742" s="12">
        <f>(((I1742/60)/60)/24)+DATE(1970,1,1)</f>
        <v>42201.817384259266</v>
      </c>
      <c r="S1742" t="str">
        <f t="shared" si="139"/>
        <v>music</v>
      </c>
      <c r="T1742" t="str">
        <f t="shared" si="135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6">
        <f t="shared" si="136"/>
        <v>25.576923076923077</v>
      </c>
      <c r="N1743" t="b">
        <v>1</v>
      </c>
      <c r="O1743" t="s">
        <v>8285</v>
      </c>
      <c r="P1743" s="8">
        <f t="shared" si="137"/>
        <v>1.1083333333333334</v>
      </c>
      <c r="Q1743" s="12">
        <f t="shared" si="138"/>
        <v>42120.628136574072</v>
      </c>
      <c r="R1743" s="12">
        <f>(((I1743/60)/60)/24)+DATE(1970,1,1)</f>
        <v>42165.628136574072</v>
      </c>
      <c r="S1743" t="str">
        <f t="shared" si="139"/>
        <v>photography</v>
      </c>
      <c r="T1743" t="str">
        <f t="shared" si="135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6">
        <f t="shared" si="136"/>
        <v>63.970588235294116</v>
      </c>
      <c r="N1744" t="b">
        <v>1</v>
      </c>
      <c r="O1744" t="s">
        <v>8285</v>
      </c>
      <c r="P1744" s="8">
        <f t="shared" si="137"/>
        <v>1.0874999999999999</v>
      </c>
      <c r="Q1744" s="12">
        <f t="shared" si="138"/>
        <v>42710.876967592587</v>
      </c>
      <c r="R1744" s="12">
        <f>(((I1744/60)/60)/24)+DATE(1970,1,1)</f>
        <v>42742.875</v>
      </c>
      <c r="S1744" t="str">
        <f t="shared" si="139"/>
        <v>photography</v>
      </c>
      <c r="T1744" t="str">
        <f t="shared" si="135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6">
        <f t="shared" si="136"/>
        <v>89.925373134328353</v>
      </c>
      <c r="N1745" t="b">
        <v>1</v>
      </c>
      <c r="O1745" t="s">
        <v>8285</v>
      </c>
      <c r="P1745" s="8">
        <f t="shared" si="137"/>
        <v>1.0041666666666667</v>
      </c>
      <c r="Q1745" s="12">
        <f t="shared" si="138"/>
        <v>42586.925636574073</v>
      </c>
      <c r="R1745" s="12">
        <f>(((I1745/60)/60)/24)+DATE(1970,1,1)</f>
        <v>42609.165972222225</v>
      </c>
      <c r="S1745" t="str">
        <f t="shared" si="139"/>
        <v>photography</v>
      </c>
      <c r="T1745" t="str">
        <f t="shared" si="135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6">
        <f t="shared" si="136"/>
        <v>93.071428571428569</v>
      </c>
      <c r="N1746" t="b">
        <v>1</v>
      </c>
      <c r="O1746" t="s">
        <v>8285</v>
      </c>
      <c r="P1746" s="8">
        <f t="shared" si="137"/>
        <v>1.1845454545454546</v>
      </c>
      <c r="Q1746" s="12">
        <f t="shared" si="138"/>
        <v>42026.605057870373</v>
      </c>
      <c r="R1746" s="12">
        <f>(((I1746/60)/60)/24)+DATE(1970,1,1)</f>
        <v>42071.563391203701</v>
      </c>
      <c r="S1746" t="str">
        <f t="shared" si="139"/>
        <v>photography</v>
      </c>
      <c r="T1746" t="str">
        <f t="shared" si="135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6">
        <f t="shared" si="136"/>
        <v>89.674157303370791</v>
      </c>
      <c r="N1747" t="b">
        <v>1</v>
      </c>
      <c r="O1747" t="s">
        <v>8285</v>
      </c>
      <c r="P1747" s="8">
        <f t="shared" si="137"/>
        <v>1.1401428571428571</v>
      </c>
      <c r="Q1747" s="12">
        <f t="shared" si="138"/>
        <v>42690.259699074071</v>
      </c>
      <c r="R1747" s="12">
        <f>(((I1747/60)/60)/24)+DATE(1970,1,1)</f>
        <v>42726.083333333328</v>
      </c>
      <c r="S1747" t="str">
        <f t="shared" si="139"/>
        <v>photography</v>
      </c>
      <c r="T1747" t="str">
        <f t="shared" si="135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6">
        <f t="shared" si="136"/>
        <v>207.61682242990653</v>
      </c>
      <c r="N1748" t="b">
        <v>1</v>
      </c>
      <c r="O1748" t="s">
        <v>8285</v>
      </c>
      <c r="P1748" s="8">
        <f t="shared" si="137"/>
        <v>1.4810000000000001</v>
      </c>
      <c r="Q1748" s="12">
        <f t="shared" si="138"/>
        <v>42668.176701388889</v>
      </c>
      <c r="R1748" s="12">
        <f>(((I1748/60)/60)/24)+DATE(1970,1,1)</f>
        <v>42698.083333333328</v>
      </c>
      <c r="S1748" t="str">
        <f t="shared" si="139"/>
        <v>photography</v>
      </c>
      <c r="T1748" t="str">
        <f t="shared" si="135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6">
        <f t="shared" si="136"/>
        <v>59.408805031446541</v>
      </c>
      <c r="N1749" t="b">
        <v>1</v>
      </c>
      <c r="O1749" t="s">
        <v>8285</v>
      </c>
      <c r="P1749" s="8">
        <f t="shared" si="137"/>
        <v>1.0495555555555556</v>
      </c>
      <c r="Q1749" s="12">
        <f t="shared" si="138"/>
        <v>42292.435532407413</v>
      </c>
      <c r="R1749" s="12">
        <f>(((I1749/60)/60)/24)+DATE(1970,1,1)</f>
        <v>42321.625</v>
      </c>
      <c r="S1749" t="str">
        <f t="shared" si="139"/>
        <v>photography</v>
      </c>
      <c r="T1749" t="str">
        <f t="shared" si="135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6">
        <f t="shared" si="136"/>
        <v>358.97237569060775</v>
      </c>
      <c r="N1750" t="b">
        <v>1</v>
      </c>
      <c r="O1750" t="s">
        <v>8285</v>
      </c>
      <c r="P1750" s="8">
        <f t="shared" si="137"/>
        <v>1.29948</v>
      </c>
      <c r="Q1750" s="12">
        <f t="shared" si="138"/>
        <v>42219.950729166667</v>
      </c>
      <c r="R1750" s="12">
        <f>(((I1750/60)/60)/24)+DATE(1970,1,1)</f>
        <v>42249.950729166667</v>
      </c>
      <c r="S1750" t="str">
        <f t="shared" si="139"/>
        <v>photography</v>
      </c>
      <c r="T1750" t="str">
        <f t="shared" si="135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6">
        <f t="shared" si="136"/>
        <v>94.736641221374043</v>
      </c>
      <c r="N1751" t="b">
        <v>1</v>
      </c>
      <c r="O1751" t="s">
        <v>8285</v>
      </c>
      <c r="P1751" s="8">
        <f t="shared" si="137"/>
        <v>1.2348756218905472</v>
      </c>
      <c r="Q1751" s="12">
        <f t="shared" si="138"/>
        <v>42758.975937499999</v>
      </c>
      <c r="R1751" s="12">
        <f>(((I1751/60)/60)/24)+DATE(1970,1,1)</f>
        <v>42795.791666666672</v>
      </c>
      <c r="S1751" t="str">
        <f t="shared" si="139"/>
        <v>photography</v>
      </c>
      <c r="T1751" t="str">
        <f t="shared" si="135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6">
        <f t="shared" si="136"/>
        <v>80.647999999999996</v>
      </c>
      <c r="N1752" t="b">
        <v>1</v>
      </c>
      <c r="O1752" t="s">
        <v>8285</v>
      </c>
      <c r="P1752" s="8">
        <f t="shared" si="137"/>
        <v>2.0162</v>
      </c>
      <c r="Q1752" s="12">
        <f t="shared" si="138"/>
        <v>42454.836851851855</v>
      </c>
      <c r="R1752" s="12">
        <f>(((I1752/60)/60)/24)+DATE(1970,1,1)</f>
        <v>42479.836851851855</v>
      </c>
      <c r="S1752" t="str">
        <f t="shared" si="139"/>
        <v>photography</v>
      </c>
      <c r="T1752" t="str">
        <f t="shared" si="135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6">
        <f t="shared" si="136"/>
        <v>168.68852459016392</v>
      </c>
      <c r="N1753" t="b">
        <v>1</v>
      </c>
      <c r="O1753" t="s">
        <v>8285</v>
      </c>
      <c r="P1753" s="8">
        <f t="shared" si="137"/>
        <v>1.0289999999999999</v>
      </c>
      <c r="Q1753" s="12">
        <f t="shared" si="138"/>
        <v>42052.7815162037</v>
      </c>
      <c r="R1753" s="12">
        <f>(((I1753/60)/60)/24)+DATE(1970,1,1)</f>
        <v>42082.739849537036</v>
      </c>
      <c r="S1753" t="str">
        <f t="shared" si="139"/>
        <v>photography</v>
      </c>
      <c r="T1753" t="str">
        <f t="shared" si="135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6">
        <f t="shared" si="136"/>
        <v>34.68888888888889</v>
      </c>
      <c r="N1754" t="b">
        <v>1</v>
      </c>
      <c r="O1754" t="s">
        <v>8285</v>
      </c>
      <c r="P1754" s="8">
        <f t="shared" si="137"/>
        <v>2.6016666666666666</v>
      </c>
      <c r="Q1754" s="12">
        <f t="shared" si="138"/>
        <v>42627.253263888888</v>
      </c>
      <c r="R1754" s="12">
        <f>(((I1754/60)/60)/24)+DATE(1970,1,1)</f>
        <v>42657.253263888888</v>
      </c>
      <c r="S1754" t="str">
        <f t="shared" si="139"/>
        <v>photography</v>
      </c>
      <c r="T1754" t="str">
        <f t="shared" si="135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6">
        <f t="shared" si="136"/>
        <v>462.85714285714283</v>
      </c>
      <c r="N1755" t="b">
        <v>1</v>
      </c>
      <c r="O1755" t="s">
        <v>8285</v>
      </c>
      <c r="P1755" s="8">
        <f t="shared" si="137"/>
        <v>1.08</v>
      </c>
      <c r="Q1755" s="12">
        <f t="shared" si="138"/>
        <v>42420.74962962963</v>
      </c>
      <c r="R1755" s="12">
        <f>(((I1755/60)/60)/24)+DATE(1970,1,1)</f>
        <v>42450.707962962959</v>
      </c>
      <c r="S1755" t="str">
        <f t="shared" si="139"/>
        <v>photography</v>
      </c>
      <c r="T1755" t="str">
        <f t="shared" si="135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6">
        <f t="shared" si="136"/>
        <v>104.38888888888889</v>
      </c>
      <c r="N1756" t="b">
        <v>1</v>
      </c>
      <c r="O1756" t="s">
        <v>8285</v>
      </c>
      <c r="P1756" s="8">
        <f t="shared" si="137"/>
        <v>1.1052941176470588</v>
      </c>
      <c r="Q1756" s="12">
        <f t="shared" si="138"/>
        <v>42067.876770833333</v>
      </c>
      <c r="R1756" s="12">
        <f>(((I1756/60)/60)/24)+DATE(1970,1,1)</f>
        <v>42097.835104166668</v>
      </c>
      <c r="S1756" t="str">
        <f t="shared" si="139"/>
        <v>photography</v>
      </c>
      <c r="T1756" t="str">
        <f t="shared" si="135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6">
        <f t="shared" si="136"/>
        <v>7.5</v>
      </c>
      <c r="N1757" t="b">
        <v>1</v>
      </c>
      <c r="O1757" t="s">
        <v>8285</v>
      </c>
      <c r="P1757" s="8">
        <f t="shared" si="137"/>
        <v>1.2</v>
      </c>
      <c r="Q1757" s="12">
        <f t="shared" si="138"/>
        <v>42252.788900462961</v>
      </c>
      <c r="R1757" s="12">
        <f>(((I1757/60)/60)/24)+DATE(1970,1,1)</f>
        <v>42282.788900462961</v>
      </c>
      <c r="S1757" t="str">
        <f t="shared" si="139"/>
        <v>photography</v>
      </c>
      <c r="T1757" t="str">
        <f t="shared" si="135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6">
        <f t="shared" si="136"/>
        <v>47.13</v>
      </c>
      <c r="N1758" t="b">
        <v>1</v>
      </c>
      <c r="O1758" t="s">
        <v>8285</v>
      </c>
      <c r="P1758" s="8">
        <f t="shared" si="137"/>
        <v>1.0282909090909091</v>
      </c>
      <c r="Q1758" s="12">
        <f t="shared" si="138"/>
        <v>42571.167465277773</v>
      </c>
      <c r="R1758" s="12">
        <f>(((I1758/60)/60)/24)+DATE(1970,1,1)</f>
        <v>42611.167465277773</v>
      </c>
      <c r="S1758" t="str">
        <f t="shared" si="139"/>
        <v>photography</v>
      </c>
      <c r="T1758" t="str">
        <f t="shared" si="135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6">
        <f t="shared" si="136"/>
        <v>414.28571428571428</v>
      </c>
      <c r="N1759" t="b">
        <v>1</v>
      </c>
      <c r="O1759" t="s">
        <v>8285</v>
      </c>
      <c r="P1759" s="8">
        <f t="shared" si="137"/>
        <v>1.1599999999999999</v>
      </c>
      <c r="Q1759" s="12">
        <f t="shared" si="138"/>
        <v>42733.827349537038</v>
      </c>
      <c r="R1759" s="12">
        <f>(((I1759/60)/60)/24)+DATE(1970,1,1)</f>
        <v>42763.811805555553</v>
      </c>
      <c r="S1759" t="str">
        <f t="shared" si="139"/>
        <v>photography</v>
      </c>
      <c r="T1759" t="str">
        <f t="shared" si="135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6">
        <f t="shared" si="136"/>
        <v>42.481481481481481</v>
      </c>
      <c r="N1760" t="b">
        <v>1</v>
      </c>
      <c r="O1760" t="s">
        <v>8285</v>
      </c>
      <c r="P1760" s="8">
        <f t="shared" si="137"/>
        <v>1.147</v>
      </c>
      <c r="Q1760" s="12">
        <f t="shared" si="138"/>
        <v>42505.955925925926</v>
      </c>
      <c r="R1760" s="12">
        <f>(((I1760/60)/60)/24)+DATE(1970,1,1)</f>
        <v>42565.955925925926</v>
      </c>
      <c r="S1760" t="str">
        <f t="shared" si="139"/>
        <v>photography</v>
      </c>
      <c r="T1760" t="str">
        <f t="shared" si="135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6">
        <f t="shared" si="136"/>
        <v>108.77551020408163</v>
      </c>
      <c r="N1761" t="b">
        <v>1</v>
      </c>
      <c r="O1761" t="s">
        <v>8285</v>
      </c>
      <c r="P1761" s="8">
        <f t="shared" si="137"/>
        <v>1.0660000000000001</v>
      </c>
      <c r="Q1761" s="12">
        <f t="shared" si="138"/>
        <v>42068.829039351855</v>
      </c>
      <c r="R1761" s="12">
        <f>(((I1761/60)/60)/24)+DATE(1970,1,1)</f>
        <v>42088.787372685183</v>
      </c>
      <c r="S1761" t="str">
        <f t="shared" si="139"/>
        <v>photography</v>
      </c>
      <c r="T1761" t="str">
        <f t="shared" si="135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6">
        <f t="shared" si="136"/>
        <v>81.098039215686271</v>
      </c>
      <c r="N1762" t="b">
        <v>1</v>
      </c>
      <c r="O1762" t="s">
        <v>8285</v>
      </c>
      <c r="P1762" s="8">
        <f t="shared" si="137"/>
        <v>1.6544000000000001</v>
      </c>
      <c r="Q1762" s="12">
        <f t="shared" si="138"/>
        <v>42405.67260416667</v>
      </c>
      <c r="R1762" s="12">
        <f>(((I1762/60)/60)/24)+DATE(1970,1,1)</f>
        <v>42425.67260416667</v>
      </c>
      <c r="S1762" t="str">
        <f t="shared" si="139"/>
        <v>photography</v>
      </c>
      <c r="T1762" t="str">
        <f t="shared" si="135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6">
        <f t="shared" si="136"/>
        <v>51.666666666666664</v>
      </c>
      <c r="N1763" t="b">
        <v>1</v>
      </c>
      <c r="O1763" t="s">
        <v>8285</v>
      </c>
      <c r="P1763" s="8">
        <f t="shared" si="137"/>
        <v>1.55</v>
      </c>
      <c r="Q1763" s="12">
        <f t="shared" si="138"/>
        <v>42209.567824074074</v>
      </c>
      <c r="R1763" s="12">
        <f>(((I1763/60)/60)/24)+DATE(1970,1,1)</f>
        <v>42259.567824074074</v>
      </c>
      <c r="S1763" t="str">
        <f t="shared" si="139"/>
        <v>photography</v>
      </c>
      <c r="T1763" t="str">
        <f t="shared" si="135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6">
        <f t="shared" si="136"/>
        <v>35.4</v>
      </c>
      <c r="N1764" t="b">
        <v>1</v>
      </c>
      <c r="O1764" t="s">
        <v>8285</v>
      </c>
      <c r="P1764" s="8">
        <f t="shared" si="137"/>
        <v>8.85</v>
      </c>
      <c r="Q1764" s="12">
        <f t="shared" si="138"/>
        <v>42410.982002314813</v>
      </c>
      <c r="R1764" s="12">
        <f>(((I1764/60)/60)/24)+DATE(1970,1,1)</f>
        <v>42440.982002314813</v>
      </c>
      <c r="S1764" t="str">
        <f t="shared" si="139"/>
        <v>photography</v>
      </c>
      <c r="T1764" t="str">
        <f t="shared" si="135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6">
        <f t="shared" si="136"/>
        <v>103.63559322033899</v>
      </c>
      <c r="N1765" t="b">
        <v>1</v>
      </c>
      <c r="O1765" t="s">
        <v>8285</v>
      </c>
      <c r="P1765" s="8">
        <f t="shared" si="137"/>
        <v>1.0190833333333333</v>
      </c>
      <c r="Q1765" s="12">
        <f t="shared" si="138"/>
        <v>42636.868518518517</v>
      </c>
      <c r="R1765" s="12">
        <f>(((I1765/60)/60)/24)+DATE(1970,1,1)</f>
        <v>42666.868518518517</v>
      </c>
      <c r="S1765" t="str">
        <f t="shared" si="139"/>
        <v>photography</v>
      </c>
      <c r="T1765" t="str">
        <f t="shared" si="135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6">
        <f t="shared" si="136"/>
        <v>55.282051282051285</v>
      </c>
      <c r="N1766" t="b">
        <v>0</v>
      </c>
      <c r="O1766" t="s">
        <v>8285</v>
      </c>
      <c r="P1766" s="8">
        <f t="shared" si="137"/>
        <v>0.19600000000000001</v>
      </c>
      <c r="Q1766" s="12">
        <f t="shared" si="138"/>
        <v>41825.485868055555</v>
      </c>
      <c r="R1766" s="12">
        <f>(((I1766/60)/60)/24)+DATE(1970,1,1)</f>
        <v>41854.485868055555</v>
      </c>
      <c r="S1766" t="str">
        <f t="shared" si="139"/>
        <v>photography</v>
      </c>
      <c r="T1766" t="str">
        <f t="shared" si="135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6">
        <f t="shared" si="136"/>
        <v>72.16970873786407</v>
      </c>
      <c r="N1767" t="b">
        <v>0</v>
      </c>
      <c r="O1767" t="s">
        <v>8285</v>
      </c>
      <c r="P1767" s="8">
        <f t="shared" si="137"/>
        <v>0.59467839999999994</v>
      </c>
      <c r="Q1767" s="12">
        <f t="shared" si="138"/>
        <v>41834.980462962965</v>
      </c>
      <c r="R1767" s="12">
        <f>(((I1767/60)/60)/24)+DATE(1970,1,1)</f>
        <v>41864.980462962965</v>
      </c>
      <c r="S1767" t="str">
        <f t="shared" si="139"/>
        <v>photography</v>
      </c>
      <c r="T1767" t="str">
        <f t="shared" si="135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6" t="str">
        <f t="shared" si="136"/>
        <v/>
      </c>
      <c r="N1768" t="b">
        <v>0</v>
      </c>
      <c r="O1768" t="s">
        <v>8285</v>
      </c>
      <c r="P1768" s="8">
        <f t="shared" si="137"/>
        <v>0</v>
      </c>
      <c r="Q1768" s="12">
        <f t="shared" si="138"/>
        <v>41855.859814814816</v>
      </c>
      <c r="R1768" s="12">
        <f>(((I1768/60)/60)/24)+DATE(1970,1,1)</f>
        <v>41876.859814814816</v>
      </c>
      <c r="S1768" t="str">
        <f t="shared" si="139"/>
        <v>photography</v>
      </c>
      <c r="T1768" t="str">
        <f t="shared" si="135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6">
        <f t="shared" si="136"/>
        <v>58.615384615384613</v>
      </c>
      <c r="N1769" t="b">
        <v>0</v>
      </c>
      <c r="O1769" t="s">
        <v>8285</v>
      </c>
      <c r="P1769" s="8">
        <f t="shared" si="137"/>
        <v>0.4572</v>
      </c>
      <c r="Q1769" s="12">
        <f t="shared" si="138"/>
        <v>41824.658379629633</v>
      </c>
      <c r="R1769" s="12">
        <f>(((I1769/60)/60)/24)+DATE(1970,1,1)</f>
        <v>41854.658379629633</v>
      </c>
      <c r="S1769" t="str">
        <f t="shared" si="139"/>
        <v>photography</v>
      </c>
      <c r="T1769" t="str">
        <f t="shared" si="135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6">
        <f t="shared" si="136"/>
        <v>12.466666666666667</v>
      </c>
      <c r="N1770" t="b">
        <v>0</v>
      </c>
      <c r="O1770" t="s">
        <v>8285</v>
      </c>
      <c r="P1770" s="8">
        <f t="shared" si="137"/>
        <v>3.7400000000000003E-2</v>
      </c>
      <c r="Q1770" s="12">
        <f t="shared" si="138"/>
        <v>41849.560694444444</v>
      </c>
      <c r="R1770" s="12">
        <f>(((I1770/60)/60)/24)+DATE(1970,1,1)</f>
        <v>41909.560694444444</v>
      </c>
      <c r="S1770" t="str">
        <f t="shared" si="139"/>
        <v>photography</v>
      </c>
      <c r="T1770" t="str">
        <f t="shared" si="135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6">
        <f t="shared" si="136"/>
        <v>49.136363636363633</v>
      </c>
      <c r="N1771" t="b">
        <v>0</v>
      </c>
      <c r="O1771" t="s">
        <v>8285</v>
      </c>
      <c r="P1771" s="8">
        <f t="shared" si="137"/>
        <v>2.7025E-2</v>
      </c>
      <c r="Q1771" s="12">
        <f t="shared" si="138"/>
        <v>41987.818969907406</v>
      </c>
      <c r="R1771" s="12">
        <f>(((I1771/60)/60)/24)+DATE(1970,1,1)</f>
        <v>42017.818969907406</v>
      </c>
      <c r="S1771" t="str">
        <f t="shared" si="139"/>
        <v>photography</v>
      </c>
      <c r="T1771" t="str">
        <f t="shared" si="135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6">
        <f t="shared" si="136"/>
        <v>150.5</v>
      </c>
      <c r="N1772" t="b">
        <v>0</v>
      </c>
      <c r="O1772" t="s">
        <v>8285</v>
      </c>
      <c r="P1772" s="8">
        <f t="shared" si="137"/>
        <v>0.56514285714285717</v>
      </c>
      <c r="Q1772" s="12">
        <f t="shared" si="138"/>
        <v>41891.780023148152</v>
      </c>
      <c r="R1772" s="12">
        <f>(((I1772/60)/60)/24)+DATE(1970,1,1)</f>
        <v>41926.780023148152</v>
      </c>
      <c r="S1772" t="str">
        <f t="shared" si="139"/>
        <v>photography</v>
      </c>
      <c r="T1772" t="str">
        <f t="shared" si="135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6">
        <f t="shared" si="136"/>
        <v>35.799999999999997</v>
      </c>
      <c r="N1773" t="b">
        <v>0</v>
      </c>
      <c r="O1773" t="s">
        <v>8285</v>
      </c>
      <c r="P1773" s="8">
        <f t="shared" si="137"/>
        <v>0.21309523809523809</v>
      </c>
      <c r="Q1773" s="12">
        <f t="shared" si="138"/>
        <v>41905.979629629634</v>
      </c>
      <c r="R1773" s="12">
        <f>(((I1773/60)/60)/24)+DATE(1970,1,1)</f>
        <v>41935.979629629634</v>
      </c>
      <c r="S1773" t="str">
        <f t="shared" si="139"/>
        <v>photography</v>
      </c>
      <c r="T1773" t="str">
        <f t="shared" si="135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6">
        <f t="shared" si="136"/>
        <v>45.157894736842103</v>
      </c>
      <c r="N1774" t="b">
        <v>0</v>
      </c>
      <c r="O1774" t="s">
        <v>8285</v>
      </c>
      <c r="P1774" s="8">
        <f t="shared" si="137"/>
        <v>0.156</v>
      </c>
      <c r="Q1774" s="12">
        <f t="shared" si="138"/>
        <v>41766.718009259261</v>
      </c>
      <c r="R1774" s="12">
        <f>(((I1774/60)/60)/24)+DATE(1970,1,1)</f>
        <v>41826.718009259261</v>
      </c>
      <c r="S1774" t="str">
        <f t="shared" si="139"/>
        <v>photography</v>
      </c>
      <c r="T1774" t="str">
        <f t="shared" si="135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6">
        <f t="shared" si="136"/>
        <v>98.78947368421052</v>
      </c>
      <c r="N1775" t="b">
        <v>0</v>
      </c>
      <c r="O1775" t="s">
        <v>8285</v>
      </c>
      <c r="P1775" s="8">
        <f t="shared" si="137"/>
        <v>6.2566666666666673E-2</v>
      </c>
      <c r="Q1775" s="12">
        <f t="shared" si="138"/>
        <v>41978.760393518518</v>
      </c>
      <c r="R1775" s="12">
        <f>(((I1775/60)/60)/24)+DATE(1970,1,1)</f>
        <v>42023.760393518518</v>
      </c>
      <c r="S1775" t="str">
        <f t="shared" si="139"/>
        <v>photography</v>
      </c>
      <c r="T1775" t="str">
        <f t="shared" si="135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6">
        <f t="shared" si="136"/>
        <v>88.307692307692307</v>
      </c>
      <c r="N1776" t="b">
        <v>0</v>
      </c>
      <c r="O1776" t="s">
        <v>8285</v>
      </c>
      <c r="P1776" s="8">
        <f t="shared" si="137"/>
        <v>0.4592</v>
      </c>
      <c r="Q1776" s="12">
        <f t="shared" si="138"/>
        <v>41930.218657407408</v>
      </c>
      <c r="R1776" s="12">
        <f>(((I1776/60)/60)/24)+DATE(1970,1,1)</f>
        <v>41972.624305555553</v>
      </c>
      <c r="S1776" t="str">
        <f t="shared" si="139"/>
        <v>photography</v>
      </c>
      <c r="T1776" t="str">
        <f t="shared" si="135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6">
        <f t="shared" si="136"/>
        <v>170.62903225806451</v>
      </c>
      <c r="N1777" t="b">
        <v>0</v>
      </c>
      <c r="O1777" t="s">
        <v>8285</v>
      </c>
      <c r="P1777" s="8">
        <f t="shared" si="137"/>
        <v>0.65101538461538466</v>
      </c>
      <c r="Q1777" s="12">
        <f t="shared" si="138"/>
        <v>41891.976388888892</v>
      </c>
      <c r="R1777" s="12">
        <f>(((I1777/60)/60)/24)+DATE(1970,1,1)</f>
        <v>41936.976388888892</v>
      </c>
      <c r="S1777" t="str">
        <f t="shared" si="139"/>
        <v>photography</v>
      </c>
      <c r="T1777" t="str">
        <f t="shared" si="135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6">
        <f t="shared" si="136"/>
        <v>83.75</v>
      </c>
      <c r="N1778" t="b">
        <v>0</v>
      </c>
      <c r="O1778" t="s">
        <v>8285</v>
      </c>
      <c r="P1778" s="8">
        <f t="shared" si="137"/>
        <v>6.7000000000000004E-2</v>
      </c>
      <c r="Q1778" s="12">
        <f t="shared" si="138"/>
        <v>41905.95684027778</v>
      </c>
      <c r="R1778" s="12">
        <f>(((I1778/60)/60)/24)+DATE(1970,1,1)</f>
        <v>41941.95684027778</v>
      </c>
      <c r="S1778" t="str">
        <f t="shared" si="139"/>
        <v>photography</v>
      </c>
      <c r="T1778" t="str">
        <f t="shared" si="135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6">
        <f t="shared" si="136"/>
        <v>65.099999999999994</v>
      </c>
      <c r="N1779" t="b">
        <v>0</v>
      </c>
      <c r="O1779" t="s">
        <v>8285</v>
      </c>
      <c r="P1779" s="8">
        <f t="shared" si="137"/>
        <v>0.135625</v>
      </c>
      <c r="Q1779" s="12">
        <f t="shared" si="138"/>
        <v>42025.357094907406</v>
      </c>
      <c r="R1779" s="12">
        <f>(((I1779/60)/60)/24)+DATE(1970,1,1)</f>
        <v>42055.357094907406</v>
      </c>
      <c r="S1779" t="str">
        <f t="shared" si="139"/>
        <v>photography</v>
      </c>
      <c r="T1779" t="str">
        <f t="shared" si="135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6">
        <f t="shared" si="136"/>
        <v>66.333333333333329</v>
      </c>
      <c r="N1780" t="b">
        <v>0</v>
      </c>
      <c r="O1780" t="s">
        <v>8285</v>
      </c>
      <c r="P1780" s="8">
        <f t="shared" si="137"/>
        <v>1.9900000000000001E-2</v>
      </c>
      <c r="Q1780" s="12">
        <f t="shared" si="138"/>
        <v>42045.86336805555</v>
      </c>
      <c r="R1780" s="12">
        <f>(((I1780/60)/60)/24)+DATE(1970,1,1)</f>
        <v>42090.821701388893</v>
      </c>
      <c r="S1780" t="str">
        <f t="shared" si="139"/>
        <v>photography</v>
      </c>
      <c r="T1780" t="str">
        <f t="shared" si="135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6">
        <f t="shared" si="136"/>
        <v>104.89473684210526</v>
      </c>
      <c r="N1781" t="b">
        <v>0</v>
      </c>
      <c r="O1781" t="s">
        <v>8285</v>
      </c>
      <c r="P1781" s="8">
        <f t="shared" si="137"/>
        <v>0.36236363636363639</v>
      </c>
      <c r="Q1781" s="12">
        <f t="shared" si="138"/>
        <v>42585.691898148143</v>
      </c>
      <c r="R1781" s="12">
        <f>(((I1781/60)/60)/24)+DATE(1970,1,1)</f>
        <v>42615.691898148143</v>
      </c>
      <c r="S1781" t="str">
        <f t="shared" si="139"/>
        <v>photography</v>
      </c>
      <c r="T1781" t="str">
        <f t="shared" si="135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6">
        <f t="shared" si="136"/>
        <v>78.440789473684205</v>
      </c>
      <c r="N1782" t="b">
        <v>0</v>
      </c>
      <c r="O1782" t="s">
        <v>8285</v>
      </c>
      <c r="P1782" s="8">
        <f t="shared" si="137"/>
        <v>0.39743333333333336</v>
      </c>
      <c r="Q1782" s="12">
        <f t="shared" si="138"/>
        <v>42493.600810185191</v>
      </c>
      <c r="R1782" s="12">
        <f>(((I1782/60)/60)/24)+DATE(1970,1,1)</f>
        <v>42553.600810185191</v>
      </c>
      <c r="S1782" t="str">
        <f t="shared" si="139"/>
        <v>photography</v>
      </c>
      <c r="T1782" t="str">
        <f t="shared" si="135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6">
        <f t="shared" si="136"/>
        <v>59.041666666666664</v>
      </c>
      <c r="N1783" t="b">
        <v>0</v>
      </c>
      <c r="O1783" t="s">
        <v>8285</v>
      </c>
      <c r="P1783" s="8">
        <f t="shared" si="137"/>
        <v>0.25763636363636366</v>
      </c>
      <c r="Q1783" s="12">
        <f t="shared" si="138"/>
        <v>42597.617418981477</v>
      </c>
      <c r="R1783" s="12">
        <f>(((I1783/60)/60)/24)+DATE(1970,1,1)</f>
        <v>42628.617418981477</v>
      </c>
      <c r="S1783" t="str">
        <f t="shared" si="139"/>
        <v>photography</v>
      </c>
      <c r="T1783" t="str">
        <f t="shared" si="135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6">
        <f t="shared" si="136"/>
        <v>71.34210526315789</v>
      </c>
      <c r="N1784" t="b">
        <v>0</v>
      </c>
      <c r="O1784" t="s">
        <v>8285</v>
      </c>
      <c r="P1784" s="8">
        <f t="shared" si="137"/>
        <v>0.15491428571428573</v>
      </c>
      <c r="Q1784" s="12">
        <f t="shared" si="138"/>
        <v>42388.575104166666</v>
      </c>
      <c r="R1784" s="12">
        <f>(((I1784/60)/60)/24)+DATE(1970,1,1)</f>
        <v>42421.575104166666</v>
      </c>
      <c r="S1784" t="str">
        <f t="shared" si="139"/>
        <v>photography</v>
      </c>
      <c r="T1784" t="str">
        <f t="shared" si="135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6">
        <f t="shared" si="136"/>
        <v>51.227027027027027</v>
      </c>
      <c r="N1785" t="b">
        <v>0</v>
      </c>
      <c r="O1785" t="s">
        <v>8285</v>
      </c>
      <c r="P1785" s="8">
        <f t="shared" si="137"/>
        <v>0.236925</v>
      </c>
      <c r="Q1785" s="12">
        <f t="shared" si="138"/>
        <v>42115.949976851851</v>
      </c>
      <c r="R1785" s="12">
        <f>(((I1785/60)/60)/24)+DATE(1970,1,1)</f>
        <v>42145.949976851851</v>
      </c>
      <c r="S1785" t="str">
        <f t="shared" si="139"/>
        <v>photography</v>
      </c>
      <c r="T1785" t="str">
        <f t="shared" si="135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6">
        <f t="shared" si="136"/>
        <v>60.242424242424242</v>
      </c>
      <c r="N1786" t="b">
        <v>0</v>
      </c>
      <c r="O1786" t="s">
        <v>8285</v>
      </c>
      <c r="P1786" s="8">
        <f t="shared" si="137"/>
        <v>0.39760000000000001</v>
      </c>
      <c r="Q1786" s="12">
        <f t="shared" si="138"/>
        <v>42003.655555555553</v>
      </c>
      <c r="R1786" s="12">
        <f>(((I1786/60)/60)/24)+DATE(1970,1,1)</f>
        <v>42035.142361111109</v>
      </c>
      <c r="S1786" t="str">
        <f t="shared" si="139"/>
        <v>photography</v>
      </c>
      <c r="T1786" t="str">
        <f t="shared" si="135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6">
        <f t="shared" si="136"/>
        <v>44.935185185185183</v>
      </c>
      <c r="N1787" t="b">
        <v>0</v>
      </c>
      <c r="O1787" t="s">
        <v>8285</v>
      </c>
      <c r="P1787" s="8">
        <f t="shared" si="137"/>
        <v>0.20220833333333332</v>
      </c>
      <c r="Q1787" s="12">
        <f t="shared" si="138"/>
        <v>41897.134895833333</v>
      </c>
      <c r="R1787" s="12">
        <f>(((I1787/60)/60)/24)+DATE(1970,1,1)</f>
        <v>41928</v>
      </c>
      <c r="S1787" t="str">
        <f t="shared" si="139"/>
        <v>photography</v>
      </c>
      <c r="T1787" t="str">
        <f t="shared" si="135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6">
        <f t="shared" si="136"/>
        <v>31.206896551724139</v>
      </c>
      <c r="N1788" t="b">
        <v>0</v>
      </c>
      <c r="O1788" t="s">
        <v>8285</v>
      </c>
      <c r="P1788" s="8">
        <f t="shared" si="137"/>
        <v>0.47631578947368419</v>
      </c>
      <c r="Q1788" s="12">
        <f t="shared" si="138"/>
        <v>41958.550659722227</v>
      </c>
      <c r="R1788" s="12">
        <f>(((I1788/60)/60)/24)+DATE(1970,1,1)</f>
        <v>41988.550659722227</v>
      </c>
      <c r="S1788" t="str">
        <f t="shared" si="139"/>
        <v>photography</v>
      </c>
      <c r="T1788" t="str">
        <f t="shared" si="135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6">
        <f t="shared" si="136"/>
        <v>63.875</v>
      </c>
      <c r="N1789" t="b">
        <v>0</v>
      </c>
      <c r="O1789" t="s">
        <v>8285</v>
      </c>
      <c r="P1789" s="8">
        <f t="shared" si="137"/>
        <v>0.15329999999999999</v>
      </c>
      <c r="Q1789" s="12">
        <f t="shared" si="138"/>
        <v>42068.65552083333</v>
      </c>
      <c r="R1789" s="12">
        <f>(((I1789/60)/60)/24)+DATE(1970,1,1)</f>
        <v>42098.613854166666</v>
      </c>
      <c r="S1789" t="str">
        <f t="shared" si="139"/>
        <v>photography</v>
      </c>
      <c r="T1789" t="str">
        <f t="shared" si="135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6">
        <f t="shared" si="136"/>
        <v>19</v>
      </c>
      <c r="N1790" t="b">
        <v>0</v>
      </c>
      <c r="O1790" t="s">
        <v>8285</v>
      </c>
      <c r="P1790" s="8">
        <f t="shared" si="137"/>
        <v>1.3818181818181818E-2</v>
      </c>
      <c r="Q1790" s="12">
        <f t="shared" si="138"/>
        <v>41913.94840277778</v>
      </c>
      <c r="R1790" s="12">
        <f>(((I1790/60)/60)/24)+DATE(1970,1,1)</f>
        <v>41943.94840277778</v>
      </c>
      <c r="S1790" t="str">
        <f t="shared" si="139"/>
        <v>photography</v>
      </c>
      <c r="T1790" t="str">
        <f t="shared" si="135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6">
        <f t="shared" si="136"/>
        <v>10</v>
      </c>
      <c r="N1791" t="b">
        <v>0</v>
      </c>
      <c r="O1791" t="s">
        <v>8285</v>
      </c>
      <c r="P1791" s="8">
        <f t="shared" si="137"/>
        <v>5.0000000000000001E-3</v>
      </c>
      <c r="Q1791" s="12">
        <f t="shared" si="138"/>
        <v>41956.250034722223</v>
      </c>
      <c r="R1791" s="12">
        <f>(((I1791/60)/60)/24)+DATE(1970,1,1)</f>
        <v>42016.250034722223</v>
      </c>
      <c r="S1791" t="str">
        <f t="shared" si="139"/>
        <v>photography</v>
      </c>
      <c r="T1791" t="str">
        <f t="shared" si="135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6">
        <f t="shared" si="136"/>
        <v>109.06666666666666</v>
      </c>
      <c r="N1792" t="b">
        <v>0</v>
      </c>
      <c r="O1792" t="s">
        <v>8285</v>
      </c>
      <c r="P1792" s="8">
        <f t="shared" si="137"/>
        <v>4.9575757575757579E-2</v>
      </c>
      <c r="Q1792" s="12">
        <f t="shared" si="138"/>
        <v>42010.674513888895</v>
      </c>
      <c r="R1792" s="12">
        <f>(((I1792/60)/60)/24)+DATE(1970,1,1)</f>
        <v>42040.674513888895</v>
      </c>
      <c r="S1792" t="str">
        <f t="shared" si="139"/>
        <v>photography</v>
      </c>
      <c r="T1792" t="str">
        <f t="shared" si="135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6">
        <f t="shared" si="136"/>
        <v>26.75</v>
      </c>
      <c r="N1793" t="b">
        <v>0</v>
      </c>
      <c r="O1793" t="s">
        <v>8285</v>
      </c>
      <c r="P1793" s="8">
        <f t="shared" si="137"/>
        <v>3.5666666666666666E-2</v>
      </c>
      <c r="Q1793" s="12">
        <f t="shared" si="138"/>
        <v>41973.740335648152</v>
      </c>
      <c r="R1793" s="12">
        <f>(((I1793/60)/60)/24)+DATE(1970,1,1)</f>
        <v>42033.740335648152</v>
      </c>
      <c r="S1793" t="str">
        <f t="shared" si="139"/>
        <v>photography</v>
      </c>
      <c r="T1793" t="str">
        <f t="shared" si="135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6">
        <f t="shared" si="136"/>
        <v>109.93525179856115</v>
      </c>
      <c r="N1794" t="b">
        <v>0</v>
      </c>
      <c r="O1794" t="s">
        <v>8285</v>
      </c>
      <c r="P1794" s="8">
        <f t="shared" si="137"/>
        <v>0.61124000000000001</v>
      </c>
      <c r="Q1794" s="12">
        <f t="shared" si="138"/>
        <v>42189.031041666662</v>
      </c>
      <c r="R1794" s="12">
        <f>(((I1794/60)/60)/24)+DATE(1970,1,1)</f>
        <v>42226.290972222225</v>
      </c>
      <c r="S1794" t="str">
        <f t="shared" si="139"/>
        <v>photography</v>
      </c>
      <c r="T1794" t="str">
        <f t="shared" ref="T1794:T1857" si="140">RIGHT(O1794,LEN(O1794)-FIND("/",O1794,1))</f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6">
        <f t="shared" ref="M1795:M1858" si="141">IFERROR(E1795/L1795,"")</f>
        <v>20</v>
      </c>
      <c r="N1795" t="b">
        <v>0</v>
      </c>
      <c r="O1795" t="s">
        <v>8285</v>
      </c>
      <c r="P1795" s="8">
        <f t="shared" ref="P1795:P1858" si="142">E1795/D1795</f>
        <v>1.3333333333333334E-2</v>
      </c>
      <c r="Q1795" s="12">
        <f t="shared" ref="Q1795:Q1858" si="143">(((J1795/60)/60)/24)+DATE(1970,1,1)</f>
        <v>41940.89166666667</v>
      </c>
      <c r="R1795" s="12">
        <f>(((I1795/60)/60)/24)+DATE(1970,1,1)</f>
        <v>41970.933333333334</v>
      </c>
      <c r="S1795" t="str">
        <f t="shared" ref="S1795:S1858" si="144">LEFT(O1795,FIND("/",O1795,1)-1)</f>
        <v>photography</v>
      </c>
      <c r="T1795" t="str">
        <f t="shared" si="140"/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6">
        <f t="shared" si="141"/>
        <v>55.388888888888886</v>
      </c>
      <c r="N1796" t="b">
        <v>0</v>
      </c>
      <c r="O1796" t="s">
        <v>8285</v>
      </c>
      <c r="P1796" s="8">
        <f t="shared" si="142"/>
        <v>0.11077777777777778</v>
      </c>
      <c r="Q1796" s="12">
        <f t="shared" si="143"/>
        <v>42011.551180555558</v>
      </c>
      <c r="R1796" s="12">
        <f>(((I1796/60)/60)/24)+DATE(1970,1,1)</f>
        <v>42046.551180555558</v>
      </c>
      <c r="S1796" t="str">
        <f t="shared" si="144"/>
        <v>photography</v>
      </c>
      <c r="T1796" t="str">
        <f t="shared" si="140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6">
        <f t="shared" si="141"/>
        <v>133.90123456790124</v>
      </c>
      <c r="N1797" t="b">
        <v>0</v>
      </c>
      <c r="O1797" t="s">
        <v>8285</v>
      </c>
      <c r="P1797" s="8">
        <f t="shared" si="142"/>
        <v>0.38735714285714284</v>
      </c>
      <c r="Q1797" s="12">
        <f t="shared" si="143"/>
        <v>42628.288668981477</v>
      </c>
      <c r="R1797" s="12">
        <f>(((I1797/60)/60)/24)+DATE(1970,1,1)</f>
        <v>42657.666666666672</v>
      </c>
      <c r="S1797" t="str">
        <f t="shared" si="144"/>
        <v>photography</v>
      </c>
      <c r="T1797" t="str">
        <f t="shared" si="140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6">
        <f t="shared" si="141"/>
        <v>48.720930232558139</v>
      </c>
      <c r="N1798" t="b">
        <v>0</v>
      </c>
      <c r="O1798" t="s">
        <v>8285</v>
      </c>
      <c r="P1798" s="8">
        <f t="shared" si="142"/>
        <v>0.22052631578947368</v>
      </c>
      <c r="Q1798" s="12">
        <f t="shared" si="143"/>
        <v>42515.439421296294</v>
      </c>
      <c r="R1798" s="12">
        <f>(((I1798/60)/60)/24)+DATE(1970,1,1)</f>
        <v>42575.439421296294</v>
      </c>
      <c r="S1798" t="str">
        <f t="shared" si="144"/>
        <v>photography</v>
      </c>
      <c r="T1798" t="str">
        <f t="shared" si="140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6">
        <f t="shared" si="141"/>
        <v>48.25</v>
      </c>
      <c r="N1799" t="b">
        <v>0</v>
      </c>
      <c r="O1799" t="s">
        <v>8285</v>
      </c>
      <c r="P1799" s="8">
        <f t="shared" si="142"/>
        <v>0.67549999999999999</v>
      </c>
      <c r="Q1799" s="12">
        <f t="shared" si="143"/>
        <v>42689.56931712963</v>
      </c>
      <c r="R1799" s="12">
        <f>(((I1799/60)/60)/24)+DATE(1970,1,1)</f>
        <v>42719.56931712963</v>
      </c>
      <c r="S1799" t="str">
        <f t="shared" si="144"/>
        <v>photography</v>
      </c>
      <c r="T1799" t="str">
        <f t="shared" si="140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6">
        <f t="shared" si="141"/>
        <v>58.972972972972975</v>
      </c>
      <c r="N1800" t="b">
        <v>0</v>
      </c>
      <c r="O1800" t="s">
        <v>8285</v>
      </c>
      <c r="P1800" s="8">
        <f t="shared" si="142"/>
        <v>0.136375</v>
      </c>
      <c r="Q1800" s="12">
        <f t="shared" si="143"/>
        <v>42344.32677083333</v>
      </c>
      <c r="R1800" s="12">
        <f>(((I1800/60)/60)/24)+DATE(1970,1,1)</f>
        <v>42404.32677083333</v>
      </c>
      <c r="S1800" t="str">
        <f t="shared" si="144"/>
        <v>photography</v>
      </c>
      <c r="T1800" t="str">
        <f t="shared" si="140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6">
        <f t="shared" si="141"/>
        <v>11.638333333333334</v>
      </c>
      <c r="N1801" t="b">
        <v>0</v>
      </c>
      <c r="O1801" t="s">
        <v>8285</v>
      </c>
      <c r="P1801" s="8">
        <f t="shared" si="142"/>
        <v>1.7457500000000001E-2</v>
      </c>
      <c r="Q1801" s="12">
        <f t="shared" si="143"/>
        <v>41934.842685185184</v>
      </c>
      <c r="R1801" s="12">
        <f>(((I1801/60)/60)/24)+DATE(1970,1,1)</f>
        <v>41954.884351851855</v>
      </c>
      <c r="S1801" t="str">
        <f t="shared" si="144"/>
        <v>photography</v>
      </c>
      <c r="T1801" t="str">
        <f t="shared" si="140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6">
        <f t="shared" si="141"/>
        <v>83.716814159292042</v>
      </c>
      <c r="N1802" t="b">
        <v>0</v>
      </c>
      <c r="O1802" t="s">
        <v>8285</v>
      </c>
      <c r="P1802" s="8">
        <f t="shared" si="142"/>
        <v>0.20449632511889321</v>
      </c>
      <c r="Q1802" s="12">
        <f t="shared" si="143"/>
        <v>42623.606134259258</v>
      </c>
      <c r="R1802" s="12">
        <f>(((I1802/60)/60)/24)+DATE(1970,1,1)</f>
        <v>42653.606134259258</v>
      </c>
      <c r="S1802" t="str">
        <f t="shared" si="144"/>
        <v>photography</v>
      </c>
      <c r="T1802" t="str">
        <f t="shared" si="140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6">
        <f t="shared" si="141"/>
        <v>63.648648648648646</v>
      </c>
      <c r="N1803" t="b">
        <v>0</v>
      </c>
      <c r="O1803" t="s">
        <v>8285</v>
      </c>
      <c r="P1803" s="8">
        <f t="shared" si="142"/>
        <v>0.13852941176470587</v>
      </c>
      <c r="Q1803" s="12">
        <f t="shared" si="143"/>
        <v>42321.660509259258</v>
      </c>
      <c r="R1803" s="12">
        <f>(((I1803/60)/60)/24)+DATE(1970,1,1)</f>
        <v>42353.506944444445</v>
      </c>
      <c r="S1803" t="str">
        <f t="shared" si="144"/>
        <v>photography</v>
      </c>
      <c r="T1803" t="str">
        <f t="shared" si="140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6">
        <f t="shared" si="141"/>
        <v>94.277777777777771</v>
      </c>
      <c r="N1804" t="b">
        <v>0</v>
      </c>
      <c r="O1804" t="s">
        <v>8285</v>
      </c>
      <c r="P1804" s="8">
        <f t="shared" si="142"/>
        <v>0.48485714285714288</v>
      </c>
      <c r="Q1804" s="12">
        <f t="shared" si="143"/>
        <v>42159.47256944445</v>
      </c>
      <c r="R1804" s="12">
        <f>(((I1804/60)/60)/24)+DATE(1970,1,1)</f>
        <v>42182.915972222225</v>
      </c>
      <c r="S1804" t="str">
        <f t="shared" si="144"/>
        <v>photography</v>
      </c>
      <c r="T1804" t="str">
        <f t="shared" si="140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6">
        <f t="shared" si="141"/>
        <v>71.86666666666666</v>
      </c>
      <c r="N1805" t="b">
        <v>0</v>
      </c>
      <c r="O1805" t="s">
        <v>8285</v>
      </c>
      <c r="P1805" s="8">
        <f t="shared" si="142"/>
        <v>0.308</v>
      </c>
      <c r="Q1805" s="12">
        <f t="shared" si="143"/>
        <v>42018.071550925932</v>
      </c>
      <c r="R1805" s="12">
        <f>(((I1805/60)/60)/24)+DATE(1970,1,1)</f>
        <v>42049.071550925932</v>
      </c>
      <c r="S1805" t="str">
        <f t="shared" si="144"/>
        <v>photography</v>
      </c>
      <c r="T1805" t="str">
        <f t="shared" si="140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6">
        <f t="shared" si="141"/>
        <v>104.84615384615384</v>
      </c>
      <c r="N1806" t="b">
        <v>0</v>
      </c>
      <c r="O1806" t="s">
        <v>8285</v>
      </c>
      <c r="P1806" s="8">
        <f t="shared" si="142"/>
        <v>0.35174193548387095</v>
      </c>
      <c r="Q1806" s="12">
        <f t="shared" si="143"/>
        <v>42282.678287037037</v>
      </c>
      <c r="R1806" s="12">
        <f>(((I1806/60)/60)/24)+DATE(1970,1,1)</f>
        <v>42322.719953703709</v>
      </c>
      <c r="S1806" t="str">
        <f t="shared" si="144"/>
        <v>photography</v>
      </c>
      <c r="T1806" t="str">
        <f t="shared" si="140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6">
        <f t="shared" si="141"/>
        <v>67.139344262295083</v>
      </c>
      <c r="N1807" t="b">
        <v>0</v>
      </c>
      <c r="O1807" t="s">
        <v>8285</v>
      </c>
      <c r="P1807" s="8">
        <f t="shared" si="142"/>
        <v>0.36404444444444445</v>
      </c>
      <c r="Q1807" s="12">
        <f t="shared" si="143"/>
        <v>42247.803912037038</v>
      </c>
      <c r="R1807" s="12">
        <f>(((I1807/60)/60)/24)+DATE(1970,1,1)</f>
        <v>42279.75</v>
      </c>
      <c r="S1807" t="str">
        <f t="shared" si="144"/>
        <v>photography</v>
      </c>
      <c r="T1807" t="str">
        <f t="shared" si="140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6">
        <f t="shared" si="141"/>
        <v>73.875</v>
      </c>
      <c r="N1808" t="b">
        <v>0</v>
      </c>
      <c r="O1808" t="s">
        <v>8285</v>
      </c>
      <c r="P1808" s="8">
        <f t="shared" si="142"/>
        <v>2.955E-2</v>
      </c>
      <c r="Q1808" s="12">
        <f t="shared" si="143"/>
        <v>41877.638298611113</v>
      </c>
      <c r="R1808" s="12">
        <f>(((I1808/60)/60)/24)+DATE(1970,1,1)</f>
        <v>41912.638298611113</v>
      </c>
      <c r="S1808" t="str">
        <f t="shared" si="144"/>
        <v>photography</v>
      </c>
      <c r="T1808" t="str">
        <f t="shared" si="140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6">
        <f t="shared" si="141"/>
        <v>69.125</v>
      </c>
      <c r="N1809" t="b">
        <v>0</v>
      </c>
      <c r="O1809" t="s">
        <v>8285</v>
      </c>
      <c r="P1809" s="8">
        <f t="shared" si="142"/>
        <v>0.1106</v>
      </c>
      <c r="Q1809" s="12">
        <f t="shared" si="143"/>
        <v>41880.068437499998</v>
      </c>
      <c r="R1809" s="12">
        <f>(((I1809/60)/60)/24)+DATE(1970,1,1)</f>
        <v>41910.068437499998</v>
      </c>
      <c r="S1809" t="str">
        <f t="shared" si="144"/>
        <v>photography</v>
      </c>
      <c r="T1809" t="str">
        <f t="shared" si="140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6">
        <f t="shared" si="141"/>
        <v>120.77083333333333</v>
      </c>
      <c r="N1810" t="b">
        <v>0</v>
      </c>
      <c r="O1810" t="s">
        <v>8285</v>
      </c>
      <c r="P1810" s="8">
        <f t="shared" si="142"/>
        <v>0.41407142857142859</v>
      </c>
      <c r="Q1810" s="12">
        <f t="shared" si="143"/>
        <v>42742.680902777778</v>
      </c>
      <c r="R1810" s="12">
        <f>(((I1810/60)/60)/24)+DATE(1970,1,1)</f>
        <v>42777.680902777778</v>
      </c>
      <c r="S1810" t="str">
        <f t="shared" si="144"/>
        <v>photography</v>
      </c>
      <c r="T1810" t="str">
        <f t="shared" si="140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6">
        <f t="shared" si="141"/>
        <v>42.222222222222221</v>
      </c>
      <c r="N1811" t="b">
        <v>0</v>
      </c>
      <c r="O1811" t="s">
        <v>8285</v>
      </c>
      <c r="P1811" s="8">
        <f t="shared" si="142"/>
        <v>0.10857142857142857</v>
      </c>
      <c r="Q1811" s="12">
        <f t="shared" si="143"/>
        <v>42029.907858796301</v>
      </c>
      <c r="R1811" s="12">
        <f>(((I1811/60)/60)/24)+DATE(1970,1,1)</f>
        <v>42064.907858796301</v>
      </c>
      <c r="S1811" t="str">
        <f t="shared" si="144"/>
        <v>photography</v>
      </c>
      <c r="T1811" t="str">
        <f t="shared" si="140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6">
        <f t="shared" si="141"/>
        <v>7.5</v>
      </c>
      <c r="N1812" t="b">
        <v>0</v>
      </c>
      <c r="O1812" t="s">
        <v>8285</v>
      </c>
      <c r="P1812" s="8">
        <f t="shared" si="142"/>
        <v>3.3333333333333333E-2</v>
      </c>
      <c r="Q1812" s="12">
        <f t="shared" si="143"/>
        <v>41860.91002314815</v>
      </c>
      <c r="R1812" s="12">
        <f>(((I1812/60)/60)/24)+DATE(1970,1,1)</f>
        <v>41872.91002314815</v>
      </c>
      <c r="S1812" t="str">
        <f t="shared" si="144"/>
        <v>photography</v>
      </c>
      <c r="T1812" t="str">
        <f t="shared" si="140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6">
        <f t="shared" si="141"/>
        <v>1.5384615384615385</v>
      </c>
      <c r="N1813" t="b">
        <v>0</v>
      </c>
      <c r="O1813" t="s">
        <v>8285</v>
      </c>
      <c r="P1813" s="8">
        <f t="shared" si="142"/>
        <v>7.407407407407407E-4</v>
      </c>
      <c r="Q1813" s="12">
        <f t="shared" si="143"/>
        <v>41876.433680555558</v>
      </c>
      <c r="R1813" s="12">
        <f>(((I1813/60)/60)/24)+DATE(1970,1,1)</f>
        <v>41936.166666666664</v>
      </c>
      <c r="S1813" t="str">
        <f t="shared" si="144"/>
        <v>photography</v>
      </c>
      <c r="T1813" t="str">
        <f t="shared" si="140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6">
        <f t="shared" si="141"/>
        <v>37.608695652173914</v>
      </c>
      <c r="N1814" t="b">
        <v>0</v>
      </c>
      <c r="O1814" t="s">
        <v>8285</v>
      </c>
      <c r="P1814" s="8">
        <f t="shared" si="142"/>
        <v>0.13307692307692306</v>
      </c>
      <c r="Q1814" s="12">
        <f t="shared" si="143"/>
        <v>42524.318703703699</v>
      </c>
      <c r="R1814" s="12">
        <f>(((I1814/60)/60)/24)+DATE(1970,1,1)</f>
        <v>42554.318703703699</v>
      </c>
      <c r="S1814" t="str">
        <f t="shared" si="144"/>
        <v>photography</v>
      </c>
      <c r="T1814" t="str">
        <f t="shared" si="140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6" t="str">
        <f t="shared" si="141"/>
        <v/>
      </c>
      <c r="N1815" t="b">
        <v>0</v>
      </c>
      <c r="O1815" t="s">
        <v>8285</v>
      </c>
      <c r="P1815" s="8">
        <f t="shared" si="142"/>
        <v>0</v>
      </c>
      <c r="Q1815" s="12">
        <f t="shared" si="143"/>
        <v>41829.889027777775</v>
      </c>
      <c r="R1815" s="12">
        <f>(((I1815/60)/60)/24)+DATE(1970,1,1)</f>
        <v>41859.889027777775</v>
      </c>
      <c r="S1815" t="str">
        <f t="shared" si="144"/>
        <v>photography</v>
      </c>
      <c r="T1815" t="str">
        <f t="shared" si="140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6">
        <f t="shared" si="141"/>
        <v>42.157142857142858</v>
      </c>
      <c r="N1816" t="b">
        <v>0</v>
      </c>
      <c r="O1816" t="s">
        <v>8285</v>
      </c>
      <c r="P1816" s="8">
        <f t="shared" si="142"/>
        <v>0.49183333333333334</v>
      </c>
      <c r="Q1816" s="12">
        <f t="shared" si="143"/>
        <v>42033.314074074078</v>
      </c>
      <c r="R1816" s="12">
        <f>(((I1816/60)/60)/24)+DATE(1970,1,1)</f>
        <v>42063.314074074078</v>
      </c>
      <c r="S1816" t="str">
        <f t="shared" si="144"/>
        <v>photography</v>
      </c>
      <c r="T1816" t="str">
        <f t="shared" si="140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6" t="str">
        <f t="shared" si="141"/>
        <v/>
      </c>
      <c r="N1817" t="b">
        <v>0</v>
      </c>
      <c r="O1817" t="s">
        <v>8285</v>
      </c>
      <c r="P1817" s="8">
        <f t="shared" si="142"/>
        <v>0</v>
      </c>
      <c r="Q1817" s="12">
        <f t="shared" si="143"/>
        <v>42172.906678240746</v>
      </c>
      <c r="R1817" s="12">
        <f>(((I1817/60)/60)/24)+DATE(1970,1,1)</f>
        <v>42186.906678240746</v>
      </c>
      <c r="S1817" t="str">
        <f t="shared" si="144"/>
        <v>photography</v>
      </c>
      <c r="T1817" t="str">
        <f t="shared" si="140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6">
        <f t="shared" si="141"/>
        <v>84.833333333333329</v>
      </c>
      <c r="N1818" t="b">
        <v>0</v>
      </c>
      <c r="O1818" t="s">
        <v>8285</v>
      </c>
      <c r="P1818" s="8">
        <f t="shared" si="142"/>
        <v>2.036E-2</v>
      </c>
      <c r="Q1818" s="12">
        <f t="shared" si="143"/>
        <v>42548.876192129625</v>
      </c>
      <c r="R1818" s="12">
        <f>(((I1818/60)/60)/24)+DATE(1970,1,1)</f>
        <v>42576.791666666672</v>
      </c>
      <c r="S1818" t="str">
        <f t="shared" si="144"/>
        <v>photography</v>
      </c>
      <c r="T1818" t="str">
        <f t="shared" si="140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6">
        <f t="shared" si="141"/>
        <v>94.19</v>
      </c>
      <c r="N1819" t="b">
        <v>0</v>
      </c>
      <c r="O1819" t="s">
        <v>8285</v>
      </c>
      <c r="P1819" s="8">
        <f t="shared" si="142"/>
        <v>0.52327777777777773</v>
      </c>
      <c r="Q1819" s="12">
        <f t="shared" si="143"/>
        <v>42705.662118055552</v>
      </c>
      <c r="R1819" s="12">
        <f>(((I1819/60)/60)/24)+DATE(1970,1,1)</f>
        <v>42765.290972222225</v>
      </c>
      <c r="S1819" t="str">
        <f t="shared" si="144"/>
        <v>photography</v>
      </c>
      <c r="T1819" t="str">
        <f t="shared" si="140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6" t="str">
        <f t="shared" si="141"/>
        <v/>
      </c>
      <c r="N1820" t="b">
        <v>0</v>
      </c>
      <c r="O1820" t="s">
        <v>8285</v>
      </c>
      <c r="P1820" s="8">
        <f t="shared" si="142"/>
        <v>0</v>
      </c>
      <c r="Q1820" s="12">
        <f t="shared" si="143"/>
        <v>42067.234375</v>
      </c>
      <c r="R1820" s="12">
        <f>(((I1820/60)/60)/24)+DATE(1970,1,1)</f>
        <v>42097.192708333328</v>
      </c>
      <c r="S1820" t="str">
        <f t="shared" si="144"/>
        <v>photography</v>
      </c>
      <c r="T1820" t="str">
        <f t="shared" si="140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6">
        <f t="shared" si="141"/>
        <v>6.25</v>
      </c>
      <c r="N1821" t="b">
        <v>0</v>
      </c>
      <c r="O1821" t="s">
        <v>8285</v>
      </c>
      <c r="P1821" s="8">
        <f t="shared" si="142"/>
        <v>2.0833333333333332E-2</v>
      </c>
      <c r="Q1821" s="12">
        <f t="shared" si="143"/>
        <v>41820.752268518518</v>
      </c>
      <c r="R1821" s="12">
        <f>(((I1821/60)/60)/24)+DATE(1970,1,1)</f>
        <v>41850.752268518518</v>
      </c>
      <c r="S1821" t="str">
        <f t="shared" si="144"/>
        <v>photography</v>
      </c>
      <c r="T1821" t="str">
        <f t="shared" si="140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6">
        <f t="shared" si="141"/>
        <v>213.375</v>
      </c>
      <c r="N1822" t="b">
        <v>0</v>
      </c>
      <c r="O1822" t="s">
        <v>8285</v>
      </c>
      <c r="P1822" s="8">
        <f t="shared" si="142"/>
        <v>6.565384615384616E-2</v>
      </c>
      <c r="Q1822" s="12">
        <f t="shared" si="143"/>
        <v>42065.084375000006</v>
      </c>
      <c r="R1822" s="12">
        <f>(((I1822/60)/60)/24)+DATE(1970,1,1)</f>
        <v>42095.042708333334</v>
      </c>
      <c r="S1822" t="str">
        <f t="shared" si="144"/>
        <v>photography</v>
      </c>
      <c r="T1822" t="str">
        <f t="shared" si="140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6">
        <f t="shared" si="141"/>
        <v>59.162280701754383</v>
      </c>
      <c r="N1823" t="b">
        <v>1</v>
      </c>
      <c r="O1823" t="s">
        <v>8276</v>
      </c>
      <c r="P1823" s="8">
        <f t="shared" si="142"/>
        <v>1.3489</v>
      </c>
      <c r="Q1823" s="12">
        <f t="shared" si="143"/>
        <v>40926.319062499999</v>
      </c>
      <c r="R1823" s="12">
        <f>(((I1823/60)/60)/24)+DATE(1970,1,1)</f>
        <v>40971.319062499999</v>
      </c>
      <c r="S1823" t="str">
        <f t="shared" si="144"/>
        <v>music</v>
      </c>
      <c r="T1823" t="str">
        <f t="shared" si="140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6">
        <f t="shared" si="141"/>
        <v>27.272727272727273</v>
      </c>
      <c r="N1824" t="b">
        <v>1</v>
      </c>
      <c r="O1824" t="s">
        <v>8276</v>
      </c>
      <c r="P1824" s="8">
        <f t="shared" si="142"/>
        <v>1</v>
      </c>
      <c r="Q1824" s="12">
        <f t="shared" si="143"/>
        <v>41634.797013888885</v>
      </c>
      <c r="R1824" s="12">
        <f>(((I1824/60)/60)/24)+DATE(1970,1,1)</f>
        <v>41670.792361111111</v>
      </c>
      <c r="S1824" t="str">
        <f t="shared" si="144"/>
        <v>music</v>
      </c>
      <c r="T1824" t="str">
        <f t="shared" si="140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6">
        <f t="shared" si="141"/>
        <v>24.575757575757574</v>
      </c>
      <c r="N1825" t="b">
        <v>1</v>
      </c>
      <c r="O1825" t="s">
        <v>8276</v>
      </c>
      <c r="P1825" s="8">
        <f t="shared" si="142"/>
        <v>1.1585714285714286</v>
      </c>
      <c r="Q1825" s="12">
        <f t="shared" si="143"/>
        <v>41176.684907407405</v>
      </c>
      <c r="R1825" s="12">
        <f>(((I1825/60)/60)/24)+DATE(1970,1,1)</f>
        <v>41206.684907407405</v>
      </c>
      <c r="S1825" t="str">
        <f t="shared" si="144"/>
        <v>music</v>
      </c>
      <c r="T1825" t="str">
        <f t="shared" si="140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6">
        <f t="shared" si="141"/>
        <v>75.05</v>
      </c>
      <c r="N1826" t="b">
        <v>1</v>
      </c>
      <c r="O1826" t="s">
        <v>8276</v>
      </c>
      <c r="P1826" s="8">
        <f t="shared" si="142"/>
        <v>1.0006666666666666</v>
      </c>
      <c r="Q1826" s="12">
        <f t="shared" si="143"/>
        <v>41626.916284722225</v>
      </c>
      <c r="R1826" s="12">
        <f>(((I1826/60)/60)/24)+DATE(1970,1,1)</f>
        <v>41647.088888888888</v>
      </c>
      <c r="S1826" t="str">
        <f t="shared" si="144"/>
        <v>music</v>
      </c>
      <c r="T1826" t="str">
        <f t="shared" si="140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6">
        <f t="shared" si="141"/>
        <v>42.02</v>
      </c>
      <c r="N1827" t="b">
        <v>1</v>
      </c>
      <c r="O1827" t="s">
        <v>8276</v>
      </c>
      <c r="P1827" s="8">
        <f t="shared" si="142"/>
        <v>1.0505</v>
      </c>
      <c r="Q1827" s="12">
        <f t="shared" si="143"/>
        <v>41443.83452546296</v>
      </c>
      <c r="R1827" s="12">
        <f>(((I1827/60)/60)/24)+DATE(1970,1,1)</f>
        <v>41466.83452546296</v>
      </c>
      <c r="S1827" t="str">
        <f t="shared" si="144"/>
        <v>music</v>
      </c>
      <c r="T1827" t="str">
        <f t="shared" si="140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6">
        <f t="shared" si="141"/>
        <v>53.157894736842103</v>
      </c>
      <c r="N1828" t="b">
        <v>1</v>
      </c>
      <c r="O1828" t="s">
        <v>8276</v>
      </c>
      <c r="P1828" s="8">
        <f t="shared" si="142"/>
        <v>1.01</v>
      </c>
      <c r="Q1828" s="12">
        <f t="shared" si="143"/>
        <v>41657.923807870371</v>
      </c>
      <c r="R1828" s="12">
        <f>(((I1828/60)/60)/24)+DATE(1970,1,1)</f>
        <v>41687.923807870371</v>
      </c>
      <c r="S1828" t="str">
        <f t="shared" si="144"/>
        <v>music</v>
      </c>
      <c r="T1828" t="str">
        <f t="shared" si="140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6">
        <f t="shared" si="141"/>
        <v>83.885416666666671</v>
      </c>
      <c r="N1829" t="b">
        <v>1</v>
      </c>
      <c r="O1829" t="s">
        <v>8276</v>
      </c>
      <c r="P1829" s="8">
        <f t="shared" si="142"/>
        <v>1.0066250000000001</v>
      </c>
      <c r="Q1829" s="12">
        <f t="shared" si="143"/>
        <v>40555.325937499998</v>
      </c>
      <c r="R1829" s="12">
        <f>(((I1829/60)/60)/24)+DATE(1970,1,1)</f>
        <v>40605.325937499998</v>
      </c>
      <c r="S1829" t="str">
        <f t="shared" si="144"/>
        <v>music</v>
      </c>
      <c r="T1829" t="str">
        <f t="shared" si="140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6">
        <f t="shared" si="141"/>
        <v>417.33333333333331</v>
      </c>
      <c r="N1830" t="b">
        <v>1</v>
      </c>
      <c r="O1830" t="s">
        <v>8276</v>
      </c>
      <c r="P1830" s="8">
        <f t="shared" si="142"/>
        <v>1.0016</v>
      </c>
      <c r="Q1830" s="12">
        <f t="shared" si="143"/>
        <v>41736.899652777778</v>
      </c>
      <c r="R1830" s="12">
        <f>(((I1830/60)/60)/24)+DATE(1970,1,1)</f>
        <v>41768.916666666664</v>
      </c>
      <c r="S1830" t="str">
        <f t="shared" si="144"/>
        <v>music</v>
      </c>
      <c r="T1830" t="str">
        <f t="shared" si="140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6">
        <f t="shared" si="141"/>
        <v>75.765151515151516</v>
      </c>
      <c r="N1831" t="b">
        <v>1</v>
      </c>
      <c r="O1831" t="s">
        <v>8276</v>
      </c>
      <c r="P1831" s="8">
        <f t="shared" si="142"/>
        <v>1.6668333333333334</v>
      </c>
      <c r="Q1831" s="12">
        <f t="shared" si="143"/>
        <v>40516.087627314817</v>
      </c>
      <c r="R1831" s="12">
        <f>(((I1831/60)/60)/24)+DATE(1970,1,1)</f>
        <v>40564.916666666664</v>
      </c>
      <c r="S1831" t="str">
        <f t="shared" si="144"/>
        <v>music</v>
      </c>
      <c r="T1831" t="str">
        <f t="shared" si="140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6">
        <f t="shared" si="141"/>
        <v>67.389380530973455</v>
      </c>
      <c r="N1832" t="b">
        <v>1</v>
      </c>
      <c r="O1832" t="s">
        <v>8276</v>
      </c>
      <c r="P1832" s="8">
        <f t="shared" si="142"/>
        <v>1.0153333333333334</v>
      </c>
      <c r="Q1832" s="12">
        <f t="shared" si="143"/>
        <v>41664.684108796297</v>
      </c>
      <c r="R1832" s="12">
        <f>(((I1832/60)/60)/24)+DATE(1970,1,1)</f>
        <v>41694.684108796297</v>
      </c>
      <c r="S1832" t="str">
        <f t="shared" si="144"/>
        <v>music</v>
      </c>
      <c r="T1832" t="str">
        <f t="shared" si="140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6">
        <f t="shared" si="141"/>
        <v>73.571428571428569</v>
      </c>
      <c r="N1833" t="b">
        <v>1</v>
      </c>
      <c r="O1833" t="s">
        <v>8276</v>
      </c>
      <c r="P1833" s="8">
        <f t="shared" si="142"/>
        <v>1.03</v>
      </c>
      <c r="Q1833" s="12">
        <f t="shared" si="143"/>
        <v>41026.996099537035</v>
      </c>
      <c r="R1833" s="12">
        <f>(((I1833/60)/60)/24)+DATE(1970,1,1)</f>
        <v>41041.996099537035</v>
      </c>
      <c r="S1833" t="str">
        <f t="shared" si="144"/>
        <v>music</v>
      </c>
      <c r="T1833" t="str">
        <f t="shared" si="140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6">
        <f t="shared" si="141"/>
        <v>25</v>
      </c>
      <c r="N1834" t="b">
        <v>1</v>
      </c>
      <c r="O1834" t="s">
        <v>8276</v>
      </c>
      <c r="P1834" s="8">
        <f t="shared" si="142"/>
        <v>1.4285714285714286</v>
      </c>
      <c r="Q1834" s="12">
        <f t="shared" si="143"/>
        <v>40576.539664351854</v>
      </c>
      <c r="R1834" s="12">
        <f>(((I1834/60)/60)/24)+DATE(1970,1,1)</f>
        <v>40606.539664351854</v>
      </c>
      <c r="S1834" t="str">
        <f t="shared" si="144"/>
        <v>music</v>
      </c>
      <c r="T1834" t="str">
        <f t="shared" si="140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6">
        <f t="shared" si="141"/>
        <v>42</v>
      </c>
      <c r="N1835" t="b">
        <v>1</v>
      </c>
      <c r="O1835" t="s">
        <v>8276</v>
      </c>
      <c r="P1835" s="8">
        <f t="shared" si="142"/>
        <v>2.625</v>
      </c>
      <c r="Q1835" s="12">
        <f t="shared" si="143"/>
        <v>41303.044016203705</v>
      </c>
      <c r="R1835" s="12">
        <f>(((I1835/60)/60)/24)+DATE(1970,1,1)</f>
        <v>41335.332638888889</v>
      </c>
      <c r="S1835" t="str">
        <f t="shared" si="144"/>
        <v>music</v>
      </c>
      <c r="T1835" t="str">
        <f t="shared" si="140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6">
        <f t="shared" si="141"/>
        <v>131.16666666666666</v>
      </c>
      <c r="N1836" t="b">
        <v>1</v>
      </c>
      <c r="O1836" t="s">
        <v>8276</v>
      </c>
      <c r="P1836" s="8">
        <f t="shared" si="142"/>
        <v>1.1805000000000001</v>
      </c>
      <c r="Q1836" s="12">
        <f t="shared" si="143"/>
        <v>41988.964062500003</v>
      </c>
      <c r="R1836" s="12">
        <f>(((I1836/60)/60)/24)+DATE(1970,1,1)</f>
        <v>42028.964062500003</v>
      </c>
      <c r="S1836" t="str">
        <f t="shared" si="144"/>
        <v>music</v>
      </c>
      <c r="T1836" t="str">
        <f t="shared" si="140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6">
        <f t="shared" si="141"/>
        <v>47.272727272727273</v>
      </c>
      <c r="N1837" t="b">
        <v>1</v>
      </c>
      <c r="O1837" t="s">
        <v>8276</v>
      </c>
      <c r="P1837" s="8">
        <f t="shared" si="142"/>
        <v>1.04</v>
      </c>
      <c r="Q1837" s="12">
        <f t="shared" si="143"/>
        <v>42430.702210648145</v>
      </c>
      <c r="R1837" s="12">
        <f>(((I1837/60)/60)/24)+DATE(1970,1,1)</f>
        <v>42460.660543981481</v>
      </c>
      <c r="S1837" t="str">
        <f t="shared" si="144"/>
        <v>music</v>
      </c>
      <c r="T1837" t="str">
        <f t="shared" si="140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6">
        <f t="shared" si="141"/>
        <v>182.12727272727273</v>
      </c>
      <c r="N1838" t="b">
        <v>1</v>
      </c>
      <c r="O1838" t="s">
        <v>8276</v>
      </c>
      <c r="P1838" s="8">
        <f t="shared" si="142"/>
        <v>2.0034000000000001</v>
      </c>
      <c r="Q1838" s="12">
        <f t="shared" si="143"/>
        <v>41305.809363425928</v>
      </c>
      <c r="R1838" s="12">
        <f>(((I1838/60)/60)/24)+DATE(1970,1,1)</f>
        <v>41322.809363425928</v>
      </c>
      <c r="S1838" t="str">
        <f t="shared" si="144"/>
        <v>music</v>
      </c>
      <c r="T1838" t="str">
        <f t="shared" si="140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6">
        <f t="shared" si="141"/>
        <v>61.366666666666667</v>
      </c>
      <c r="N1839" t="b">
        <v>1</v>
      </c>
      <c r="O1839" t="s">
        <v>8276</v>
      </c>
      <c r="P1839" s="8">
        <f t="shared" si="142"/>
        <v>3.0683333333333334</v>
      </c>
      <c r="Q1839" s="12">
        <f t="shared" si="143"/>
        <v>40926.047858796301</v>
      </c>
      <c r="R1839" s="12">
        <f>(((I1839/60)/60)/24)+DATE(1970,1,1)</f>
        <v>40986.006192129629</v>
      </c>
      <c r="S1839" t="str">
        <f t="shared" si="144"/>
        <v>music</v>
      </c>
      <c r="T1839" t="str">
        <f t="shared" si="140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6">
        <f t="shared" si="141"/>
        <v>35.767499999999998</v>
      </c>
      <c r="N1840" t="b">
        <v>1</v>
      </c>
      <c r="O1840" t="s">
        <v>8276</v>
      </c>
      <c r="P1840" s="8">
        <f t="shared" si="142"/>
        <v>1.00149</v>
      </c>
      <c r="Q1840" s="12">
        <f t="shared" si="143"/>
        <v>40788.786539351851</v>
      </c>
      <c r="R1840" s="12">
        <f>(((I1840/60)/60)/24)+DATE(1970,1,1)</f>
        <v>40817.125</v>
      </c>
      <c r="S1840" t="str">
        <f t="shared" si="144"/>
        <v>music</v>
      </c>
      <c r="T1840" t="str">
        <f t="shared" si="140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6">
        <f t="shared" si="141"/>
        <v>45.62222222222222</v>
      </c>
      <c r="N1841" t="b">
        <v>1</v>
      </c>
      <c r="O1841" t="s">
        <v>8276</v>
      </c>
      <c r="P1841" s="8">
        <f t="shared" si="142"/>
        <v>2.0529999999999999</v>
      </c>
      <c r="Q1841" s="12">
        <f t="shared" si="143"/>
        <v>42614.722013888888</v>
      </c>
      <c r="R1841" s="12">
        <f>(((I1841/60)/60)/24)+DATE(1970,1,1)</f>
        <v>42644.722013888888</v>
      </c>
      <c r="S1841" t="str">
        <f t="shared" si="144"/>
        <v>music</v>
      </c>
      <c r="T1841" t="str">
        <f t="shared" si="140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6">
        <f t="shared" si="141"/>
        <v>75.384615384615387</v>
      </c>
      <c r="N1842" t="b">
        <v>1</v>
      </c>
      <c r="O1842" t="s">
        <v>8276</v>
      </c>
      <c r="P1842" s="8">
        <f t="shared" si="142"/>
        <v>1.0888888888888888</v>
      </c>
      <c r="Q1842" s="12">
        <f t="shared" si="143"/>
        <v>41382.096180555556</v>
      </c>
      <c r="R1842" s="12">
        <f>(((I1842/60)/60)/24)+DATE(1970,1,1)</f>
        <v>41401.207638888889</v>
      </c>
      <c r="S1842" t="str">
        <f t="shared" si="144"/>
        <v>music</v>
      </c>
      <c r="T1842" t="str">
        <f t="shared" si="140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6">
        <f t="shared" si="141"/>
        <v>50.875</v>
      </c>
      <c r="N1843" t="b">
        <v>1</v>
      </c>
      <c r="O1843" t="s">
        <v>8276</v>
      </c>
      <c r="P1843" s="8">
        <f t="shared" si="142"/>
        <v>1.0175000000000001</v>
      </c>
      <c r="Q1843" s="12">
        <f t="shared" si="143"/>
        <v>41745.84542824074</v>
      </c>
      <c r="R1843" s="12">
        <f>(((I1843/60)/60)/24)+DATE(1970,1,1)</f>
        <v>41779.207638888889</v>
      </c>
      <c r="S1843" t="str">
        <f t="shared" si="144"/>
        <v>music</v>
      </c>
      <c r="T1843" t="str">
        <f t="shared" si="140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6">
        <f t="shared" si="141"/>
        <v>119.28571428571429</v>
      </c>
      <c r="N1844" t="b">
        <v>1</v>
      </c>
      <c r="O1844" t="s">
        <v>8276</v>
      </c>
      <c r="P1844" s="8">
        <f t="shared" si="142"/>
        <v>1.2524999999999999</v>
      </c>
      <c r="Q1844" s="12">
        <f t="shared" si="143"/>
        <v>42031.631724537037</v>
      </c>
      <c r="R1844" s="12">
        <f>(((I1844/60)/60)/24)+DATE(1970,1,1)</f>
        <v>42065.249305555553</v>
      </c>
      <c r="S1844" t="str">
        <f t="shared" si="144"/>
        <v>music</v>
      </c>
      <c r="T1844" t="str">
        <f t="shared" si="140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6">
        <f t="shared" si="141"/>
        <v>92.541865671641801</v>
      </c>
      <c r="N1845" t="b">
        <v>1</v>
      </c>
      <c r="O1845" t="s">
        <v>8276</v>
      </c>
      <c r="P1845" s="8">
        <f t="shared" si="142"/>
        <v>1.2400610000000001</v>
      </c>
      <c r="Q1845" s="12">
        <f t="shared" si="143"/>
        <v>40564.994837962964</v>
      </c>
      <c r="R1845" s="12">
        <f>(((I1845/60)/60)/24)+DATE(1970,1,1)</f>
        <v>40594.994837962964</v>
      </c>
      <c r="S1845" t="str">
        <f t="shared" si="144"/>
        <v>music</v>
      </c>
      <c r="T1845" t="str">
        <f t="shared" si="140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6">
        <f t="shared" si="141"/>
        <v>76.05</v>
      </c>
      <c r="N1846" t="b">
        <v>1</v>
      </c>
      <c r="O1846" t="s">
        <v>8276</v>
      </c>
      <c r="P1846" s="8">
        <f t="shared" si="142"/>
        <v>1.014</v>
      </c>
      <c r="Q1846" s="12">
        <f t="shared" si="143"/>
        <v>40666.973541666666</v>
      </c>
      <c r="R1846" s="12">
        <f>(((I1846/60)/60)/24)+DATE(1970,1,1)</f>
        <v>40705.125</v>
      </c>
      <c r="S1846" t="str">
        <f t="shared" si="144"/>
        <v>music</v>
      </c>
      <c r="T1846" t="str">
        <f t="shared" si="140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6">
        <f t="shared" si="141"/>
        <v>52.631578947368418</v>
      </c>
      <c r="N1847" t="b">
        <v>1</v>
      </c>
      <c r="O1847" t="s">
        <v>8276</v>
      </c>
      <c r="P1847" s="8">
        <f t="shared" si="142"/>
        <v>1</v>
      </c>
      <c r="Q1847" s="12">
        <f t="shared" si="143"/>
        <v>42523.333310185189</v>
      </c>
      <c r="R1847" s="12">
        <f>(((I1847/60)/60)/24)+DATE(1970,1,1)</f>
        <v>42538.204861111109</v>
      </c>
      <c r="S1847" t="str">
        <f t="shared" si="144"/>
        <v>music</v>
      </c>
      <c r="T1847" t="str">
        <f t="shared" si="140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6">
        <f t="shared" si="141"/>
        <v>98.990430622009569</v>
      </c>
      <c r="N1848" t="b">
        <v>1</v>
      </c>
      <c r="O1848" t="s">
        <v>8276</v>
      </c>
      <c r="P1848" s="8">
        <f t="shared" si="142"/>
        <v>1.3792666666666666</v>
      </c>
      <c r="Q1848" s="12">
        <f t="shared" si="143"/>
        <v>41228.650196759263</v>
      </c>
      <c r="R1848" s="12">
        <f>(((I1848/60)/60)/24)+DATE(1970,1,1)</f>
        <v>41258.650196759263</v>
      </c>
      <c r="S1848" t="str">
        <f t="shared" si="144"/>
        <v>music</v>
      </c>
      <c r="T1848" t="str">
        <f t="shared" si="140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6">
        <f t="shared" si="141"/>
        <v>79.526315789473685</v>
      </c>
      <c r="N1849" t="b">
        <v>1</v>
      </c>
      <c r="O1849" t="s">
        <v>8276</v>
      </c>
      <c r="P1849" s="8">
        <f t="shared" si="142"/>
        <v>1.2088000000000001</v>
      </c>
      <c r="Q1849" s="12">
        <f t="shared" si="143"/>
        <v>42094.236481481479</v>
      </c>
      <c r="R1849" s="12">
        <f>(((I1849/60)/60)/24)+DATE(1970,1,1)</f>
        <v>42115.236481481479</v>
      </c>
      <c r="S1849" t="str">
        <f t="shared" si="144"/>
        <v>music</v>
      </c>
      <c r="T1849" t="str">
        <f t="shared" si="140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6">
        <f t="shared" si="141"/>
        <v>134.20833333333334</v>
      </c>
      <c r="N1850" t="b">
        <v>1</v>
      </c>
      <c r="O1850" t="s">
        <v>8276</v>
      </c>
      <c r="P1850" s="8">
        <f t="shared" si="142"/>
        <v>1.0736666666666668</v>
      </c>
      <c r="Q1850" s="12">
        <f t="shared" si="143"/>
        <v>40691.788055555553</v>
      </c>
      <c r="R1850" s="12">
        <f>(((I1850/60)/60)/24)+DATE(1970,1,1)</f>
        <v>40755.290972222225</v>
      </c>
      <c r="S1850" t="str">
        <f t="shared" si="144"/>
        <v>music</v>
      </c>
      <c r="T1850" t="str">
        <f t="shared" si="140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6">
        <f t="shared" si="141"/>
        <v>37.625</v>
      </c>
      <c r="N1851" t="b">
        <v>1</v>
      </c>
      <c r="O1851" t="s">
        <v>8276</v>
      </c>
      <c r="P1851" s="8">
        <f t="shared" si="142"/>
        <v>1.0033333333333334</v>
      </c>
      <c r="Q1851" s="12">
        <f t="shared" si="143"/>
        <v>41169.845590277779</v>
      </c>
      <c r="R1851" s="12">
        <f>(((I1851/60)/60)/24)+DATE(1970,1,1)</f>
        <v>41199.845590277779</v>
      </c>
      <c r="S1851" t="str">
        <f t="shared" si="144"/>
        <v>music</v>
      </c>
      <c r="T1851" t="str">
        <f t="shared" si="140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6">
        <f t="shared" si="141"/>
        <v>51.044692737430168</v>
      </c>
      <c r="N1852" t="b">
        <v>1</v>
      </c>
      <c r="O1852" t="s">
        <v>8276</v>
      </c>
      <c r="P1852" s="8">
        <f t="shared" si="142"/>
        <v>1.0152222222222222</v>
      </c>
      <c r="Q1852" s="12">
        <f t="shared" si="143"/>
        <v>41800.959490740745</v>
      </c>
      <c r="R1852" s="12">
        <f>(((I1852/60)/60)/24)+DATE(1970,1,1)</f>
        <v>41830.959490740745</v>
      </c>
      <c r="S1852" t="str">
        <f t="shared" si="144"/>
        <v>music</v>
      </c>
      <c r="T1852" t="str">
        <f t="shared" si="140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6">
        <f t="shared" si="141"/>
        <v>50.03846153846154</v>
      </c>
      <c r="N1853" t="b">
        <v>1</v>
      </c>
      <c r="O1853" t="s">
        <v>8276</v>
      </c>
      <c r="P1853" s="8">
        <f t="shared" si="142"/>
        <v>1.0007692307692309</v>
      </c>
      <c r="Q1853" s="12">
        <f t="shared" si="143"/>
        <v>41827.906689814816</v>
      </c>
      <c r="R1853" s="12">
        <f>(((I1853/60)/60)/24)+DATE(1970,1,1)</f>
        <v>41848.041666666664</v>
      </c>
      <c r="S1853" t="str">
        <f t="shared" si="144"/>
        <v>music</v>
      </c>
      <c r="T1853" t="str">
        <f t="shared" si="140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6">
        <f t="shared" si="141"/>
        <v>133.93129770992365</v>
      </c>
      <c r="N1854" t="b">
        <v>1</v>
      </c>
      <c r="O1854" t="s">
        <v>8276</v>
      </c>
      <c r="P1854" s="8">
        <f t="shared" si="142"/>
        <v>1.1696666666666666</v>
      </c>
      <c r="Q1854" s="12">
        <f t="shared" si="143"/>
        <v>42081.77143518519</v>
      </c>
      <c r="R1854" s="12">
        <f>(((I1854/60)/60)/24)+DATE(1970,1,1)</f>
        <v>42119</v>
      </c>
      <c r="S1854" t="str">
        <f t="shared" si="144"/>
        <v>music</v>
      </c>
      <c r="T1854" t="str">
        <f t="shared" si="140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6">
        <f t="shared" si="141"/>
        <v>58.214285714285715</v>
      </c>
      <c r="N1855" t="b">
        <v>1</v>
      </c>
      <c r="O1855" t="s">
        <v>8276</v>
      </c>
      <c r="P1855" s="8">
        <f t="shared" si="142"/>
        <v>1.01875</v>
      </c>
      <c r="Q1855" s="12">
        <f t="shared" si="143"/>
        <v>41177.060381944444</v>
      </c>
      <c r="R1855" s="12">
        <f>(((I1855/60)/60)/24)+DATE(1970,1,1)</f>
        <v>41227.102048611108</v>
      </c>
      <c r="S1855" t="str">
        <f t="shared" si="144"/>
        <v>music</v>
      </c>
      <c r="T1855" t="str">
        <f t="shared" si="140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6">
        <f t="shared" si="141"/>
        <v>88.037643678160919</v>
      </c>
      <c r="N1856" t="b">
        <v>1</v>
      </c>
      <c r="O1856" t="s">
        <v>8276</v>
      </c>
      <c r="P1856" s="8">
        <f t="shared" si="142"/>
        <v>1.0212366666666666</v>
      </c>
      <c r="Q1856" s="12">
        <f t="shared" si="143"/>
        <v>41388.021261574075</v>
      </c>
      <c r="R1856" s="12">
        <f>(((I1856/60)/60)/24)+DATE(1970,1,1)</f>
        <v>41418.021261574075</v>
      </c>
      <c r="S1856" t="str">
        <f t="shared" si="144"/>
        <v>music</v>
      </c>
      <c r="T1856" t="str">
        <f t="shared" si="140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6">
        <f t="shared" si="141"/>
        <v>70.576753926701571</v>
      </c>
      <c r="N1857" t="b">
        <v>1</v>
      </c>
      <c r="O1857" t="s">
        <v>8276</v>
      </c>
      <c r="P1857" s="8">
        <f t="shared" si="142"/>
        <v>1.5405897142857143</v>
      </c>
      <c r="Q1857" s="12">
        <f t="shared" si="143"/>
        <v>41600.538657407407</v>
      </c>
      <c r="R1857" s="12">
        <f>(((I1857/60)/60)/24)+DATE(1970,1,1)</f>
        <v>41645.538657407407</v>
      </c>
      <c r="S1857" t="str">
        <f t="shared" si="144"/>
        <v>music</v>
      </c>
      <c r="T1857" t="str">
        <f t="shared" si="140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6">
        <f t="shared" si="141"/>
        <v>53.289473684210527</v>
      </c>
      <c r="N1858" t="b">
        <v>1</v>
      </c>
      <c r="O1858" t="s">
        <v>8276</v>
      </c>
      <c r="P1858" s="8">
        <f t="shared" si="142"/>
        <v>1.0125</v>
      </c>
      <c r="Q1858" s="12">
        <f t="shared" si="143"/>
        <v>41817.854999999996</v>
      </c>
      <c r="R1858" s="12">
        <f>(((I1858/60)/60)/24)+DATE(1970,1,1)</f>
        <v>41838.854999999996</v>
      </c>
      <c r="S1858" t="str">
        <f t="shared" si="144"/>
        <v>music</v>
      </c>
      <c r="T1858" t="str">
        <f t="shared" ref="T1858:T1921" si="145">RIGHT(O1858,LEN(O1858)-FIND("/",O1858,1))</f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6">
        <f t="shared" ref="M1859:M1922" si="146">IFERROR(E1859/L1859,"")</f>
        <v>136.36363636363637</v>
      </c>
      <c r="N1859" t="b">
        <v>1</v>
      </c>
      <c r="O1859" t="s">
        <v>8276</v>
      </c>
      <c r="P1859" s="8">
        <f t="shared" ref="P1859:P1922" si="147">E1859/D1859</f>
        <v>1</v>
      </c>
      <c r="Q1859" s="12">
        <f t="shared" ref="Q1859:Q1922" si="148">(((J1859/60)/60)/24)+DATE(1970,1,1)</f>
        <v>41864.76866898148</v>
      </c>
      <c r="R1859" s="12">
        <f>(((I1859/60)/60)/24)+DATE(1970,1,1)</f>
        <v>41894.76866898148</v>
      </c>
      <c r="S1859" t="str">
        <f t="shared" ref="S1859:S1922" si="149">LEFT(O1859,FIND("/",O1859,1)-1)</f>
        <v>music</v>
      </c>
      <c r="T1859" t="str">
        <f t="shared" si="145"/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6">
        <f t="shared" si="146"/>
        <v>40.547315436241611</v>
      </c>
      <c r="N1860" t="b">
        <v>1</v>
      </c>
      <c r="O1860" t="s">
        <v>8276</v>
      </c>
      <c r="P1860" s="8">
        <f t="shared" si="147"/>
        <v>1.0874800874800874</v>
      </c>
      <c r="Q1860" s="12">
        <f t="shared" si="148"/>
        <v>40833.200474537036</v>
      </c>
      <c r="R1860" s="12">
        <f>(((I1860/60)/60)/24)+DATE(1970,1,1)</f>
        <v>40893.242141203707</v>
      </c>
      <c r="S1860" t="str">
        <f t="shared" si="149"/>
        <v>music</v>
      </c>
      <c r="T1860" t="str">
        <f t="shared" si="145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6">
        <f t="shared" si="146"/>
        <v>70.625</v>
      </c>
      <c r="N1861" t="b">
        <v>1</v>
      </c>
      <c r="O1861" t="s">
        <v>8276</v>
      </c>
      <c r="P1861" s="8">
        <f t="shared" si="147"/>
        <v>1.3183333333333334</v>
      </c>
      <c r="Q1861" s="12">
        <f t="shared" si="148"/>
        <v>40778.770011574074</v>
      </c>
      <c r="R1861" s="12">
        <f>(((I1861/60)/60)/24)+DATE(1970,1,1)</f>
        <v>40808.770011574074</v>
      </c>
      <c r="S1861" t="str">
        <f t="shared" si="149"/>
        <v>music</v>
      </c>
      <c r="T1861" t="str">
        <f t="shared" si="145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6">
        <f t="shared" si="146"/>
        <v>52.684210526315788</v>
      </c>
      <c r="N1862" t="b">
        <v>1</v>
      </c>
      <c r="O1862" t="s">
        <v>8276</v>
      </c>
      <c r="P1862" s="8">
        <f t="shared" si="147"/>
        <v>1.3346666666666667</v>
      </c>
      <c r="Q1862" s="12">
        <f t="shared" si="148"/>
        <v>41655.709305555552</v>
      </c>
      <c r="R1862" s="12">
        <f>(((I1862/60)/60)/24)+DATE(1970,1,1)</f>
        <v>41676.709305555552</v>
      </c>
      <c r="S1862" t="str">
        <f t="shared" si="149"/>
        <v>music</v>
      </c>
      <c r="T1862" t="str">
        <f t="shared" si="145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6" t="str">
        <f t="shared" si="146"/>
        <v/>
      </c>
      <c r="N1863" t="b">
        <v>0</v>
      </c>
      <c r="O1863" t="s">
        <v>8283</v>
      </c>
      <c r="P1863" s="8">
        <f t="shared" si="147"/>
        <v>0</v>
      </c>
      <c r="Q1863" s="12">
        <f t="shared" si="148"/>
        <v>42000.300243055557</v>
      </c>
      <c r="R1863" s="12">
        <f>(((I1863/60)/60)/24)+DATE(1970,1,1)</f>
        <v>42030.300243055557</v>
      </c>
      <c r="S1863" t="str">
        <f t="shared" si="149"/>
        <v>games</v>
      </c>
      <c r="T1863" t="str">
        <f t="shared" si="145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6">
        <f t="shared" si="146"/>
        <v>90.9375</v>
      </c>
      <c r="N1864" t="b">
        <v>0</v>
      </c>
      <c r="O1864" t="s">
        <v>8283</v>
      </c>
      <c r="P1864" s="8">
        <f t="shared" si="147"/>
        <v>8.0833333333333326E-2</v>
      </c>
      <c r="Q1864" s="12">
        <f t="shared" si="148"/>
        <v>42755.492754629624</v>
      </c>
      <c r="R1864" s="12">
        <f>(((I1864/60)/60)/24)+DATE(1970,1,1)</f>
        <v>42802.3125</v>
      </c>
      <c r="S1864" t="str">
        <f t="shared" si="149"/>
        <v>games</v>
      </c>
      <c r="T1864" t="str">
        <f t="shared" si="145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6">
        <f t="shared" si="146"/>
        <v>5</v>
      </c>
      <c r="N1865" t="b">
        <v>0</v>
      </c>
      <c r="O1865" t="s">
        <v>8283</v>
      </c>
      <c r="P1865" s="8">
        <f t="shared" si="147"/>
        <v>4.0000000000000001E-3</v>
      </c>
      <c r="Q1865" s="12">
        <f t="shared" si="148"/>
        <v>41772.797280092593</v>
      </c>
      <c r="R1865" s="12">
        <f>(((I1865/60)/60)/24)+DATE(1970,1,1)</f>
        <v>41802.797280092593</v>
      </c>
      <c r="S1865" t="str">
        <f t="shared" si="149"/>
        <v>games</v>
      </c>
      <c r="T1865" t="str">
        <f t="shared" si="145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6">
        <f t="shared" si="146"/>
        <v>58.083333333333336</v>
      </c>
      <c r="N1866" t="b">
        <v>0</v>
      </c>
      <c r="O1866" t="s">
        <v>8283</v>
      </c>
      <c r="P1866" s="8">
        <f t="shared" si="147"/>
        <v>0.42892307692307691</v>
      </c>
      <c r="Q1866" s="12">
        <f t="shared" si="148"/>
        <v>41733.716435185182</v>
      </c>
      <c r="R1866" s="12">
        <f>(((I1866/60)/60)/24)+DATE(1970,1,1)</f>
        <v>41763.716435185182</v>
      </c>
      <c r="S1866" t="str">
        <f t="shared" si="149"/>
        <v>games</v>
      </c>
      <c r="T1866" t="str">
        <f t="shared" si="145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6">
        <f t="shared" si="146"/>
        <v>2</v>
      </c>
      <c r="N1867" t="b">
        <v>0</v>
      </c>
      <c r="O1867" t="s">
        <v>8283</v>
      </c>
      <c r="P1867" s="8">
        <f t="shared" si="147"/>
        <v>3.6363636363636364E-5</v>
      </c>
      <c r="Q1867" s="12">
        <f t="shared" si="148"/>
        <v>42645.367442129631</v>
      </c>
      <c r="R1867" s="12">
        <f>(((I1867/60)/60)/24)+DATE(1970,1,1)</f>
        <v>42680.409108796302</v>
      </c>
      <c r="S1867" t="str">
        <f t="shared" si="149"/>
        <v>games</v>
      </c>
      <c r="T1867" t="str">
        <f t="shared" si="145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6">
        <f t="shared" si="146"/>
        <v>62.5</v>
      </c>
      <c r="N1868" t="b">
        <v>0</v>
      </c>
      <c r="O1868" t="s">
        <v>8283</v>
      </c>
      <c r="P1868" s="8">
        <f t="shared" si="147"/>
        <v>5.0000000000000001E-3</v>
      </c>
      <c r="Q1868" s="12">
        <f t="shared" si="148"/>
        <v>42742.246493055558</v>
      </c>
      <c r="R1868" s="12">
        <f>(((I1868/60)/60)/24)+DATE(1970,1,1)</f>
        <v>42795.166666666672</v>
      </c>
      <c r="S1868" t="str">
        <f t="shared" si="149"/>
        <v>games</v>
      </c>
      <c r="T1868" t="str">
        <f t="shared" si="145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6">
        <f t="shared" si="146"/>
        <v>10</v>
      </c>
      <c r="N1869" t="b">
        <v>0</v>
      </c>
      <c r="O1869" t="s">
        <v>8283</v>
      </c>
      <c r="P1869" s="8">
        <f t="shared" si="147"/>
        <v>5.0000000000000001E-4</v>
      </c>
      <c r="Q1869" s="12">
        <f t="shared" si="148"/>
        <v>42649.924907407403</v>
      </c>
      <c r="R1869" s="12">
        <f>(((I1869/60)/60)/24)+DATE(1970,1,1)</f>
        <v>42679.924907407403</v>
      </c>
      <c r="S1869" t="str">
        <f t="shared" si="149"/>
        <v>games</v>
      </c>
      <c r="T1869" t="str">
        <f t="shared" si="145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6">
        <f t="shared" si="146"/>
        <v>71.588235294117652</v>
      </c>
      <c r="N1870" t="b">
        <v>0</v>
      </c>
      <c r="O1870" t="s">
        <v>8283</v>
      </c>
      <c r="P1870" s="8">
        <f t="shared" si="147"/>
        <v>4.8680000000000001E-2</v>
      </c>
      <c r="Q1870" s="12">
        <f t="shared" si="148"/>
        <v>42328.779224537036</v>
      </c>
      <c r="R1870" s="12">
        <f>(((I1870/60)/60)/24)+DATE(1970,1,1)</f>
        <v>42353.332638888889</v>
      </c>
      <c r="S1870" t="str">
        <f t="shared" si="149"/>
        <v>games</v>
      </c>
      <c r="T1870" t="str">
        <f t="shared" si="145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6" t="str">
        <f t="shared" si="146"/>
        <v/>
      </c>
      <c r="N1871" t="b">
        <v>0</v>
      </c>
      <c r="O1871" t="s">
        <v>8283</v>
      </c>
      <c r="P1871" s="8">
        <f t="shared" si="147"/>
        <v>0</v>
      </c>
      <c r="Q1871" s="12">
        <f t="shared" si="148"/>
        <v>42709.002881944441</v>
      </c>
      <c r="R1871" s="12">
        <f>(((I1871/60)/60)/24)+DATE(1970,1,1)</f>
        <v>42739.002881944441</v>
      </c>
      <c r="S1871" t="str">
        <f t="shared" si="149"/>
        <v>games</v>
      </c>
      <c r="T1871" t="str">
        <f t="shared" si="145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6">
        <f t="shared" si="146"/>
        <v>32.81818181818182</v>
      </c>
      <c r="N1872" t="b">
        <v>0</v>
      </c>
      <c r="O1872" t="s">
        <v>8283</v>
      </c>
      <c r="P1872" s="8">
        <f t="shared" si="147"/>
        <v>0.10314285714285715</v>
      </c>
      <c r="Q1872" s="12">
        <f t="shared" si="148"/>
        <v>42371.355729166666</v>
      </c>
      <c r="R1872" s="12">
        <f>(((I1872/60)/60)/24)+DATE(1970,1,1)</f>
        <v>42400.178472222222</v>
      </c>
      <c r="S1872" t="str">
        <f t="shared" si="149"/>
        <v>games</v>
      </c>
      <c r="T1872" t="str">
        <f t="shared" si="145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6">
        <f t="shared" si="146"/>
        <v>49.11578947368421</v>
      </c>
      <c r="N1873" t="b">
        <v>0</v>
      </c>
      <c r="O1873" t="s">
        <v>8283</v>
      </c>
      <c r="P1873" s="8">
        <f t="shared" si="147"/>
        <v>0.7178461538461538</v>
      </c>
      <c r="Q1873" s="12">
        <f t="shared" si="148"/>
        <v>41923.783576388887</v>
      </c>
      <c r="R1873" s="12">
        <f>(((I1873/60)/60)/24)+DATE(1970,1,1)</f>
        <v>41963.825243055559</v>
      </c>
      <c r="S1873" t="str">
        <f t="shared" si="149"/>
        <v>games</v>
      </c>
      <c r="T1873" t="str">
        <f t="shared" si="145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6">
        <f t="shared" si="146"/>
        <v>16.307692307692307</v>
      </c>
      <c r="N1874" t="b">
        <v>0</v>
      </c>
      <c r="O1874" t="s">
        <v>8283</v>
      </c>
      <c r="P1874" s="8">
        <f t="shared" si="147"/>
        <v>1.06E-2</v>
      </c>
      <c r="Q1874" s="12">
        <f t="shared" si="148"/>
        <v>42155.129652777774</v>
      </c>
      <c r="R1874" s="12">
        <f>(((I1874/60)/60)/24)+DATE(1970,1,1)</f>
        <v>42185.129652777774</v>
      </c>
      <c r="S1874" t="str">
        <f t="shared" si="149"/>
        <v>games</v>
      </c>
      <c r="T1874" t="str">
        <f t="shared" si="145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6">
        <f t="shared" si="146"/>
        <v>18</v>
      </c>
      <c r="N1875" t="b">
        <v>0</v>
      </c>
      <c r="O1875" t="s">
        <v>8283</v>
      </c>
      <c r="P1875" s="8">
        <f t="shared" si="147"/>
        <v>4.4999999999999997E-3</v>
      </c>
      <c r="Q1875" s="12">
        <f t="shared" si="148"/>
        <v>42164.615856481483</v>
      </c>
      <c r="R1875" s="12">
        <f>(((I1875/60)/60)/24)+DATE(1970,1,1)</f>
        <v>42193.697916666672</v>
      </c>
      <c r="S1875" t="str">
        <f t="shared" si="149"/>
        <v>games</v>
      </c>
      <c r="T1875" t="str">
        <f t="shared" si="145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6">
        <f t="shared" si="146"/>
        <v>13</v>
      </c>
      <c r="N1876" t="b">
        <v>0</v>
      </c>
      <c r="O1876" t="s">
        <v>8283</v>
      </c>
      <c r="P1876" s="8">
        <f t="shared" si="147"/>
        <v>1.6249999999999999E-4</v>
      </c>
      <c r="Q1876" s="12">
        <f t="shared" si="148"/>
        <v>42529.969131944439</v>
      </c>
      <c r="R1876" s="12">
        <f>(((I1876/60)/60)/24)+DATE(1970,1,1)</f>
        <v>42549.969131944439</v>
      </c>
      <c r="S1876" t="str">
        <f t="shared" si="149"/>
        <v>games</v>
      </c>
      <c r="T1876" t="str">
        <f t="shared" si="145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6">
        <f t="shared" si="146"/>
        <v>17</v>
      </c>
      <c r="N1877" t="b">
        <v>0</v>
      </c>
      <c r="O1877" t="s">
        <v>8283</v>
      </c>
      <c r="P1877" s="8">
        <f t="shared" si="147"/>
        <v>5.1000000000000004E-3</v>
      </c>
      <c r="Q1877" s="12">
        <f t="shared" si="148"/>
        <v>42528.899398148147</v>
      </c>
      <c r="R1877" s="12">
        <f>(((I1877/60)/60)/24)+DATE(1970,1,1)</f>
        <v>42588.899398148147</v>
      </c>
      <c r="S1877" t="str">
        <f t="shared" si="149"/>
        <v>games</v>
      </c>
      <c r="T1877" t="str">
        <f t="shared" si="145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6" t="str">
        <f t="shared" si="146"/>
        <v/>
      </c>
      <c r="N1878" t="b">
        <v>0</v>
      </c>
      <c r="O1878" t="s">
        <v>8283</v>
      </c>
      <c r="P1878" s="8">
        <f t="shared" si="147"/>
        <v>0</v>
      </c>
      <c r="Q1878" s="12">
        <f t="shared" si="148"/>
        <v>41776.284780092588</v>
      </c>
      <c r="R1878" s="12">
        <f>(((I1878/60)/60)/24)+DATE(1970,1,1)</f>
        <v>41806.284780092588</v>
      </c>
      <c r="S1878" t="str">
        <f t="shared" si="149"/>
        <v>games</v>
      </c>
      <c r="T1878" t="str">
        <f t="shared" si="145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6" t="str">
        <f t="shared" si="146"/>
        <v/>
      </c>
      <c r="N1879" t="b">
        <v>0</v>
      </c>
      <c r="O1879" t="s">
        <v>8283</v>
      </c>
      <c r="P1879" s="8">
        <f t="shared" si="147"/>
        <v>0</v>
      </c>
      <c r="Q1879" s="12">
        <f t="shared" si="148"/>
        <v>42035.029224537036</v>
      </c>
      <c r="R1879" s="12">
        <f>(((I1879/60)/60)/24)+DATE(1970,1,1)</f>
        <v>42064.029224537036</v>
      </c>
      <c r="S1879" t="str">
        <f t="shared" si="149"/>
        <v>games</v>
      </c>
      <c r="T1879" t="str">
        <f t="shared" si="145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6" t="str">
        <f t="shared" si="146"/>
        <v/>
      </c>
      <c r="N1880" t="b">
        <v>0</v>
      </c>
      <c r="O1880" t="s">
        <v>8283</v>
      </c>
      <c r="P1880" s="8">
        <f t="shared" si="147"/>
        <v>0</v>
      </c>
      <c r="Q1880" s="12">
        <f t="shared" si="148"/>
        <v>41773.008738425924</v>
      </c>
      <c r="R1880" s="12">
        <f>(((I1880/60)/60)/24)+DATE(1970,1,1)</f>
        <v>41803.008738425924</v>
      </c>
      <c r="S1880" t="str">
        <f t="shared" si="149"/>
        <v>games</v>
      </c>
      <c r="T1880" t="str">
        <f t="shared" si="145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6">
        <f t="shared" si="146"/>
        <v>3</v>
      </c>
      <c r="N1881" t="b">
        <v>0</v>
      </c>
      <c r="O1881" t="s">
        <v>8283</v>
      </c>
      <c r="P1881" s="8">
        <f t="shared" si="147"/>
        <v>1.1999999999999999E-3</v>
      </c>
      <c r="Q1881" s="12">
        <f t="shared" si="148"/>
        <v>42413.649641203709</v>
      </c>
      <c r="R1881" s="12">
        <f>(((I1881/60)/60)/24)+DATE(1970,1,1)</f>
        <v>42443.607974537037</v>
      </c>
      <c r="S1881" t="str">
        <f t="shared" si="149"/>
        <v>games</v>
      </c>
      <c r="T1881" t="str">
        <f t="shared" si="145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6">
        <f t="shared" si="146"/>
        <v>41.833333333333336</v>
      </c>
      <c r="N1882" t="b">
        <v>0</v>
      </c>
      <c r="O1882" t="s">
        <v>8283</v>
      </c>
      <c r="P1882" s="8">
        <f t="shared" si="147"/>
        <v>0.20080000000000001</v>
      </c>
      <c r="Q1882" s="12">
        <f t="shared" si="148"/>
        <v>42430.566898148143</v>
      </c>
      <c r="R1882" s="12">
        <f>(((I1882/60)/60)/24)+DATE(1970,1,1)</f>
        <v>42459.525231481486</v>
      </c>
      <c r="S1882" t="str">
        <f t="shared" si="149"/>
        <v>games</v>
      </c>
      <c r="T1882" t="str">
        <f t="shared" si="145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6">
        <f t="shared" si="146"/>
        <v>49.338428571428572</v>
      </c>
      <c r="N1883" t="b">
        <v>1</v>
      </c>
      <c r="O1883" t="s">
        <v>8279</v>
      </c>
      <c r="P1883" s="8">
        <f t="shared" si="147"/>
        <v>1.726845</v>
      </c>
      <c r="Q1883" s="12">
        <f t="shared" si="148"/>
        <v>42043.152650462958</v>
      </c>
      <c r="R1883" s="12">
        <f>(((I1883/60)/60)/24)+DATE(1970,1,1)</f>
        <v>42073.110983796301</v>
      </c>
      <c r="S1883" t="str">
        <f t="shared" si="149"/>
        <v>music</v>
      </c>
      <c r="T1883" t="str">
        <f t="shared" si="145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6">
        <f t="shared" si="146"/>
        <v>41.728395061728392</v>
      </c>
      <c r="N1884" t="b">
        <v>1</v>
      </c>
      <c r="O1884" t="s">
        <v>8279</v>
      </c>
      <c r="P1884" s="8">
        <f t="shared" si="147"/>
        <v>1.008955223880597</v>
      </c>
      <c r="Q1884" s="12">
        <f t="shared" si="148"/>
        <v>41067.949212962965</v>
      </c>
      <c r="R1884" s="12">
        <f>(((I1884/60)/60)/24)+DATE(1970,1,1)</f>
        <v>41100.991666666669</v>
      </c>
      <c r="S1884" t="str">
        <f t="shared" si="149"/>
        <v>music</v>
      </c>
      <c r="T1884" t="str">
        <f t="shared" si="145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6">
        <f t="shared" si="146"/>
        <v>32.71875</v>
      </c>
      <c r="N1885" t="b">
        <v>1</v>
      </c>
      <c r="O1885" t="s">
        <v>8279</v>
      </c>
      <c r="P1885" s="8">
        <f t="shared" si="147"/>
        <v>1.0480480480480481</v>
      </c>
      <c r="Q1885" s="12">
        <f t="shared" si="148"/>
        <v>40977.948009259257</v>
      </c>
      <c r="R1885" s="12">
        <f>(((I1885/60)/60)/24)+DATE(1970,1,1)</f>
        <v>41007.906342592592</v>
      </c>
      <c r="S1885" t="str">
        <f t="shared" si="149"/>
        <v>music</v>
      </c>
      <c r="T1885" t="str">
        <f t="shared" si="145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6">
        <f t="shared" si="146"/>
        <v>51.96153846153846</v>
      </c>
      <c r="N1886" t="b">
        <v>1</v>
      </c>
      <c r="O1886" t="s">
        <v>8279</v>
      </c>
      <c r="P1886" s="8">
        <f t="shared" si="147"/>
        <v>1.351</v>
      </c>
      <c r="Q1886" s="12">
        <f t="shared" si="148"/>
        <v>41205.198321759257</v>
      </c>
      <c r="R1886" s="12">
        <f>(((I1886/60)/60)/24)+DATE(1970,1,1)</f>
        <v>41240.5</v>
      </c>
      <c r="S1886" t="str">
        <f t="shared" si="149"/>
        <v>music</v>
      </c>
      <c r="T1886" t="str">
        <f t="shared" si="145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6">
        <f t="shared" si="146"/>
        <v>50.685714285714283</v>
      </c>
      <c r="N1887" t="b">
        <v>1</v>
      </c>
      <c r="O1887" t="s">
        <v>8279</v>
      </c>
      <c r="P1887" s="8">
        <f t="shared" si="147"/>
        <v>1.1632786885245903</v>
      </c>
      <c r="Q1887" s="12">
        <f t="shared" si="148"/>
        <v>41099.093865740739</v>
      </c>
      <c r="R1887" s="12">
        <f>(((I1887/60)/60)/24)+DATE(1970,1,1)</f>
        <v>41131.916666666664</v>
      </c>
      <c r="S1887" t="str">
        <f t="shared" si="149"/>
        <v>music</v>
      </c>
      <c r="T1887" t="str">
        <f t="shared" si="145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6">
        <f t="shared" si="146"/>
        <v>42.241379310344826</v>
      </c>
      <c r="N1888" t="b">
        <v>1</v>
      </c>
      <c r="O1888" t="s">
        <v>8279</v>
      </c>
      <c r="P1888" s="8">
        <f t="shared" si="147"/>
        <v>1.0208333333333333</v>
      </c>
      <c r="Q1888" s="12">
        <f t="shared" si="148"/>
        <v>41925.906689814816</v>
      </c>
      <c r="R1888" s="12">
        <f>(((I1888/60)/60)/24)+DATE(1970,1,1)</f>
        <v>41955.94835648148</v>
      </c>
      <c r="S1888" t="str">
        <f t="shared" si="149"/>
        <v>music</v>
      </c>
      <c r="T1888" t="str">
        <f t="shared" si="145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6">
        <f t="shared" si="146"/>
        <v>416.875</v>
      </c>
      <c r="N1889" t="b">
        <v>1</v>
      </c>
      <c r="O1889" t="s">
        <v>8279</v>
      </c>
      <c r="P1889" s="8">
        <f t="shared" si="147"/>
        <v>1.1116666666666666</v>
      </c>
      <c r="Q1889" s="12">
        <f t="shared" si="148"/>
        <v>42323.800138888888</v>
      </c>
      <c r="R1889" s="12">
        <f>(((I1889/60)/60)/24)+DATE(1970,1,1)</f>
        <v>42341.895833333328</v>
      </c>
      <c r="S1889" t="str">
        <f t="shared" si="149"/>
        <v>music</v>
      </c>
      <c r="T1889" t="str">
        <f t="shared" si="145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6">
        <f t="shared" si="146"/>
        <v>46.651685393258425</v>
      </c>
      <c r="N1890" t="b">
        <v>1</v>
      </c>
      <c r="O1890" t="s">
        <v>8279</v>
      </c>
      <c r="P1890" s="8">
        <f t="shared" si="147"/>
        <v>1.6608000000000001</v>
      </c>
      <c r="Q1890" s="12">
        <f t="shared" si="148"/>
        <v>40299.239953703705</v>
      </c>
      <c r="R1890" s="12">
        <f>(((I1890/60)/60)/24)+DATE(1970,1,1)</f>
        <v>40330.207638888889</v>
      </c>
      <c r="S1890" t="str">
        <f t="shared" si="149"/>
        <v>music</v>
      </c>
      <c r="T1890" t="str">
        <f t="shared" si="145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6">
        <f t="shared" si="146"/>
        <v>48.454545454545453</v>
      </c>
      <c r="N1891" t="b">
        <v>1</v>
      </c>
      <c r="O1891" t="s">
        <v>8279</v>
      </c>
      <c r="P1891" s="8">
        <f t="shared" si="147"/>
        <v>1.0660000000000001</v>
      </c>
      <c r="Q1891" s="12">
        <f t="shared" si="148"/>
        <v>41299.793356481481</v>
      </c>
      <c r="R1891" s="12">
        <f>(((I1891/60)/60)/24)+DATE(1970,1,1)</f>
        <v>41344.751689814817</v>
      </c>
      <c r="S1891" t="str">
        <f t="shared" si="149"/>
        <v>music</v>
      </c>
      <c r="T1891" t="str">
        <f t="shared" si="145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6">
        <f t="shared" si="146"/>
        <v>70.5289837398374</v>
      </c>
      <c r="N1892" t="b">
        <v>1</v>
      </c>
      <c r="O1892" t="s">
        <v>8279</v>
      </c>
      <c r="P1892" s="8">
        <f t="shared" si="147"/>
        <v>1.4458441666666668</v>
      </c>
      <c r="Q1892" s="12">
        <f t="shared" si="148"/>
        <v>41228.786203703705</v>
      </c>
      <c r="R1892" s="12">
        <f>(((I1892/60)/60)/24)+DATE(1970,1,1)</f>
        <v>41258.786203703705</v>
      </c>
      <c r="S1892" t="str">
        <f t="shared" si="149"/>
        <v>music</v>
      </c>
      <c r="T1892" t="str">
        <f t="shared" si="145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6">
        <f t="shared" si="146"/>
        <v>87.958333333333329</v>
      </c>
      <c r="N1893" t="b">
        <v>1</v>
      </c>
      <c r="O1893" t="s">
        <v>8279</v>
      </c>
      <c r="P1893" s="8">
        <f t="shared" si="147"/>
        <v>1.0555000000000001</v>
      </c>
      <c r="Q1893" s="12">
        <f t="shared" si="148"/>
        <v>40335.798078703701</v>
      </c>
      <c r="R1893" s="12">
        <f>(((I1893/60)/60)/24)+DATE(1970,1,1)</f>
        <v>40381.25</v>
      </c>
      <c r="S1893" t="str">
        <f t="shared" si="149"/>
        <v>music</v>
      </c>
      <c r="T1893" t="str">
        <f t="shared" si="145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6">
        <f t="shared" si="146"/>
        <v>26.26923076923077</v>
      </c>
      <c r="N1894" t="b">
        <v>1</v>
      </c>
      <c r="O1894" t="s">
        <v>8279</v>
      </c>
      <c r="P1894" s="8">
        <f t="shared" si="147"/>
        <v>1.3660000000000001</v>
      </c>
      <c r="Q1894" s="12">
        <f t="shared" si="148"/>
        <v>40671.637511574074</v>
      </c>
      <c r="R1894" s="12">
        <f>(((I1894/60)/60)/24)+DATE(1970,1,1)</f>
        <v>40701.637511574074</v>
      </c>
      <c r="S1894" t="str">
        <f t="shared" si="149"/>
        <v>music</v>
      </c>
      <c r="T1894" t="str">
        <f t="shared" si="145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6">
        <f t="shared" si="146"/>
        <v>57.777777777777779</v>
      </c>
      <c r="N1895" t="b">
        <v>1</v>
      </c>
      <c r="O1895" t="s">
        <v>8279</v>
      </c>
      <c r="P1895" s="8">
        <f t="shared" si="147"/>
        <v>1.04</v>
      </c>
      <c r="Q1895" s="12">
        <f t="shared" si="148"/>
        <v>40632.94195601852</v>
      </c>
      <c r="R1895" s="12">
        <f>(((I1895/60)/60)/24)+DATE(1970,1,1)</f>
        <v>40649.165972222225</v>
      </c>
      <c r="S1895" t="str">
        <f t="shared" si="149"/>
        <v>music</v>
      </c>
      <c r="T1895" t="str">
        <f t="shared" si="145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6">
        <f t="shared" si="146"/>
        <v>57.25</v>
      </c>
      <c r="N1896" t="b">
        <v>1</v>
      </c>
      <c r="O1896" t="s">
        <v>8279</v>
      </c>
      <c r="P1896" s="8">
        <f t="shared" si="147"/>
        <v>1.145</v>
      </c>
      <c r="Q1896" s="12">
        <f t="shared" si="148"/>
        <v>40920.904895833337</v>
      </c>
      <c r="R1896" s="12">
        <f>(((I1896/60)/60)/24)+DATE(1970,1,1)</f>
        <v>40951.904895833337</v>
      </c>
      <c r="S1896" t="str">
        <f t="shared" si="149"/>
        <v>music</v>
      </c>
      <c r="T1896" t="str">
        <f t="shared" si="145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6">
        <f t="shared" si="146"/>
        <v>196.34042553191489</v>
      </c>
      <c r="N1897" t="b">
        <v>1</v>
      </c>
      <c r="O1897" t="s">
        <v>8279</v>
      </c>
      <c r="P1897" s="8">
        <f t="shared" si="147"/>
        <v>1.0171957671957672</v>
      </c>
      <c r="Q1897" s="12">
        <f t="shared" si="148"/>
        <v>42267.746782407412</v>
      </c>
      <c r="R1897" s="12">
        <f>(((I1897/60)/60)/24)+DATE(1970,1,1)</f>
        <v>42297.746782407412</v>
      </c>
      <c r="S1897" t="str">
        <f t="shared" si="149"/>
        <v>music</v>
      </c>
      <c r="T1897" t="str">
        <f t="shared" si="145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6">
        <f t="shared" si="146"/>
        <v>43</v>
      </c>
      <c r="N1898" t="b">
        <v>1</v>
      </c>
      <c r="O1898" t="s">
        <v>8279</v>
      </c>
      <c r="P1898" s="8">
        <f t="shared" si="147"/>
        <v>1.2394678492239468</v>
      </c>
      <c r="Q1898" s="12">
        <f t="shared" si="148"/>
        <v>40981.710243055553</v>
      </c>
      <c r="R1898" s="12">
        <f>(((I1898/60)/60)/24)+DATE(1970,1,1)</f>
        <v>41011.710243055553</v>
      </c>
      <c r="S1898" t="str">
        <f t="shared" si="149"/>
        <v>music</v>
      </c>
      <c r="T1898" t="str">
        <f t="shared" si="145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6">
        <f t="shared" si="146"/>
        <v>35.551912568306008</v>
      </c>
      <c r="N1899" t="b">
        <v>1</v>
      </c>
      <c r="O1899" t="s">
        <v>8279</v>
      </c>
      <c r="P1899" s="8">
        <f t="shared" si="147"/>
        <v>1.0245669291338582</v>
      </c>
      <c r="Q1899" s="12">
        <f t="shared" si="148"/>
        <v>41680.583402777782</v>
      </c>
      <c r="R1899" s="12">
        <f>(((I1899/60)/60)/24)+DATE(1970,1,1)</f>
        <v>41702.875</v>
      </c>
      <c r="S1899" t="str">
        <f t="shared" si="149"/>
        <v>music</v>
      </c>
      <c r="T1899" t="str">
        <f t="shared" si="145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6">
        <f t="shared" si="146"/>
        <v>68.80952380952381</v>
      </c>
      <c r="N1900" t="b">
        <v>1</v>
      </c>
      <c r="O1900" t="s">
        <v>8279</v>
      </c>
      <c r="P1900" s="8">
        <f t="shared" si="147"/>
        <v>1.4450000000000001</v>
      </c>
      <c r="Q1900" s="12">
        <f t="shared" si="148"/>
        <v>42366.192974537036</v>
      </c>
      <c r="R1900" s="12">
        <f>(((I1900/60)/60)/24)+DATE(1970,1,1)</f>
        <v>42401.75</v>
      </c>
      <c r="S1900" t="str">
        <f t="shared" si="149"/>
        <v>music</v>
      </c>
      <c r="T1900" t="str">
        <f t="shared" si="145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6">
        <f t="shared" si="146"/>
        <v>28.571428571428573</v>
      </c>
      <c r="N1901" t="b">
        <v>1</v>
      </c>
      <c r="O1901" t="s">
        <v>8279</v>
      </c>
      <c r="P1901" s="8">
        <f t="shared" si="147"/>
        <v>1.3333333333333333</v>
      </c>
      <c r="Q1901" s="12">
        <f t="shared" si="148"/>
        <v>42058.941736111112</v>
      </c>
      <c r="R1901" s="12">
        <f>(((I1901/60)/60)/24)+DATE(1970,1,1)</f>
        <v>42088.90006944444</v>
      </c>
      <c r="S1901" t="str">
        <f t="shared" si="149"/>
        <v>music</v>
      </c>
      <c r="T1901" t="str">
        <f t="shared" si="145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6">
        <f t="shared" si="146"/>
        <v>50.631666666666668</v>
      </c>
      <c r="N1902" t="b">
        <v>1</v>
      </c>
      <c r="O1902" t="s">
        <v>8279</v>
      </c>
      <c r="P1902" s="8">
        <f t="shared" si="147"/>
        <v>1.0936440000000001</v>
      </c>
      <c r="Q1902" s="12">
        <f t="shared" si="148"/>
        <v>41160.871886574074</v>
      </c>
      <c r="R1902" s="12">
        <f>(((I1902/60)/60)/24)+DATE(1970,1,1)</f>
        <v>41188.415972222225</v>
      </c>
      <c r="S1902" t="str">
        <f t="shared" si="149"/>
        <v>music</v>
      </c>
      <c r="T1902" t="str">
        <f t="shared" si="145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6">
        <f t="shared" si="146"/>
        <v>106.8</v>
      </c>
      <c r="N1903" t="b">
        <v>0</v>
      </c>
      <c r="O1903" t="s">
        <v>8294</v>
      </c>
      <c r="P1903" s="8">
        <f t="shared" si="147"/>
        <v>2.696969696969697E-2</v>
      </c>
      <c r="Q1903" s="12">
        <f t="shared" si="148"/>
        <v>42116.54315972222</v>
      </c>
      <c r="R1903" s="12">
        <f>(((I1903/60)/60)/24)+DATE(1970,1,1)</f>
        <v>42146.541666666672</v>
      </c>
      <c r="S1903" t="str">
        <f t="shared" si="149"/>
        <v>technology</v>
      </c>
      <c r="T1903" t="str">
        <f t="shared" si="145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6">
        <f t="shared" si="146"/>
        <v>4</v>
      </c>
      <c r="N1904" t="b">
        <v>0</v>
      </c>
      <c r="O1904" t="s">
        <v>8294</v>
      </c>
      <c r="P1904" s="8">
        <f t="shared" si="147"/>
        <v>1.2E-2</v>
      </c>
      <c r="Q1904" s="12">
        <f t="shared" si="148"/>
        <v>42037.789895833332</v>
      </c>
      <c r="R1904" s="12">
        <f>(((I1904/60)/60)/24)+DATE(1970,1,1)</f>
        <v>42067.789895833332</v>
      </c>
      <c r="S1904" t="str">
        <f t="shared" si="149"/>
        <v>technology</v>
      </c>
      <c r="T1904" t="str">
        <f t="shared" si="145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6">
        <f t="shared" si="146"/>
        <v>34.097560975609753</v>
      </c>
      <c r="N1905" t="b">
        <v>0</v>
      </c>
      <c r="O1905" t="s">
        <v>8294</v>
      </c>
      <c r="P1905" s="8">
        <f t="shared" si="147"/>
        <v>0.46600000000000003</v>
      </c>
      <c r="Q1905" s="12">
        <f t="shared" si="148"/>
        <v>42702.770729166667</v>
      </c>
      <c r="R1905" s="12">
        <f>(((I1905/60)/60)/24)+DATE(1970,1,1)</f>
        <v>42762.770729166667</v>
      </c>
      <c r="S1905" t="str">
        <f t="shared" si="149"/>
        <v>technology</v>
      </c>
      <c r="T1905" t="str">
        <f t="shared" si="145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6">
        <f t="shared" si="146"/>
        <v>25</v>
      </c>
      <c r="N1906" t="b">
        <v>0</v>
      </c>
      <c r="O1906" t="s">
        <v>8294</v>
      </c>
      <c r="P1906" s="8">
        <f t="shared" si="147"/>
        <v>1E-3</v>
      </c>
      <c r="Q1906" s="12">
        <f t="shared" si="148"/>
        <v>42326.685428240744</v>
      </c>
      <c r="R1906" s="12">
        <f>(((I1906/60)/60)/24)+DATE(1970,1,1)</f>
        <v>42371.685428240744</v>
      </c>
      <c r="S1906" t="str">
        <f t="shared" si="149"/>
        <v>technology</v>
      </c>
      <c r="T1906" t="str">
        <f t="shared" si="145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6">
        <f t="shared" si="146"/>
        <v>10.5</v>
      </c>
      <c r="N1907" t="b">
        <v>0</v>
      </c>
      <c r="O1907" t="s">
        <v>8294</v>
      </c>
      <c r="P1907" s="8">
        <f t="shared" si="147"/>
        <v>1.6800000000000001E-3</v>
      </c>
      <c r="Q1907" s="12">
        <f t="shared" si="148"/>
        <v>41859.925856481481</v>
      </c>
      <c r="R1907" s="12">
        <f>(((I1907/60)/60)/24)+DATE(1970,1,1)</f>
        <v>41889.925856481481</v>
      </c>
      <c r="S1907" t="str">
        <f t="shared" si="149"/>
        <v>technology</v>
      </c>
      <c r="T1907" t="str">
        <f t="shared" si="145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6">
        <f t="shared" si="146"/>
        <v>215.95959595959596</v>
      </c>
      <c r="N1908" t="b">
        <v>0</v>
      </c>
      <c r="O1908" t="s">
        <v>8294</v>
      </c>
      <c r="P1908" s="8">
        <f t="shared" si="147"/>
        <v>0.42759999999999998</v>
      </c>
      <c r="Q1908" s="12">
        <f t="shared" si="148"/>
        <v>42514.671099537038</v>
      </c>
      <c r="R1908" s="12">
        <f>(((I1908/60)/60)/24)+DATE(1970,1,1)</f>
        <v>42544.671099537038</v>
      </c>
      <c r="S1908" t="str">
        <f t="shared" si="149"/>
        <v>technology</v>
      </c>
      <c r="T1908" t="str">
        <f t="shared" si="145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6">
        <f t="shared" si="146"/>
        <v>21.25</v>
      </c>
      <c r="N1909" t="b">
        <v>0</v>
      </c>
      <c r="O1909" t="s">
        <v>8294</v>
      </c>
      <c r="P1909" s="8">
        <f t="shared" si="147"/>
        <v>2.8333333333333335E-3</v>
      </c>
      <c r="Q1909" s="12">
        <f t="shared" si="148"/>
        <v>41767.587094907409</v>
      </c>
      <c r="R1909" s="12">
        <f>(((I1909/60)/60)/24)+DATE(1970,1,1)</f>
        <v>41782.587094907409</v>
      </c>
      <c r="S1909" t="str">
        <f t="shared" si="149"/>
        <v>technology</v>
      </c>
      <c r="T1909" t="str">
        <f t="shared" si="145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6">
        <f t="shared" si="146"/>
        <v>108.25</v>
      </c>
      <c r="N1910" t="b">
        <v>0</v>
      </c>
      <c r="O1910" t="s">
        <v>8294</v>
      </c>
      <c r="P1910" s="8">
        <f t="shared" si="147"/>
        <v>1.7319999999999999E-2</v>
      </c>
      <c r="Q1910" s="12">
        <f t="shared" si="148"/>
        <v>42703.917824074073</v>
      </c>
      <c r="R1910" s="12">
        <f>(((I1910/60)/60)/24)+DATE(1970,1,1)</f>
        <v>42733.917824074073</v>
      </c>
      <c r="S1910" t="str">
        <f t="shared" si="149"/>
        <v>technology</v>
      </c>
      <c r="T1910" t="str">
        <f t="shared" si="145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6">
        <f t="shared" si="146"/>
        <v>129.97368421052633</v>
      </c>
      <c r="N1911" t="b">
        <v>0</v>
      </c>
      <c r="O1911" t="s">
        <v>8294</v>
      </c>
      <c r="P1911" s="8">
        <f t="shared" si="147"/>
        <v>0.14111428571428572</v>
      </c>
      <c r="Q1911" s="12">
        <f t="shared" si="148"/>
        <v>41905.429155092592</v>
      </c>
      <c r="R1911" s="12">
        <f>(((I1911/60)/60)/24)+DATE(1970,1,1)</f>
        <v>41935.429155092592</v>
      </c>
      <c r="S1911" t="str">
        <f t="shared" si="149"/>
        <v>technology</v>
      </c>
      <c r="T1911" t="str">
        <f t="shared" si="145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6">
        <f t="shared" si="146"/>
        <v>117.49473684210527</v>
      </c>
      <c r="N1912" t="b">
        <v>0</v>
      </c>
      <c r="O1912" t="s">
        <v>8294</v>
      </c>
      <c r="P1912" s="8">
        <f t="shared" si="147"/>
        <v>0.39395294117647056</v>
      </c>
      <c r="Q1912" s="12">
        <f t="shared" si="148"/>
        <v>42264.963159722218</v>
      </c>
      <c r="R1912" s="12">
        <f>(((I1912/60)/60)/24)+DATE(1970,1,1)</f>
        <v>42308.947916666672</v>
      </c>
      <c r="S1912" t="str">
        <f t="shared" si="149"/>
        <v>technology</v>
      </c>
      <c r="T1912" t="str">
        <f t="shared" si="145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6">
        <f t="shared" si="146"/>
        <v>10</v>
      </c>
      <c r="N1913" t="b">
        <v>0</v>
      </c>
      <c r="O1913" t="s">
        <v>8294</v>
      </c>
      <c r="P1913" s="8">
        <f t="shared" si="147"/>
        <v>2.3529411764705883E-4</v>
      </c>
      <c r="Q1913" s="12">
        <f t="shared" si="148"/>
        <v>41830.033958333333</v>
      </c>
      <c r="R1913" s="12">
        <f>(((I1913/60)/60)/24)+DATE(1970,1,1)</f>
        <v>41860.033958333333</v>
      </c>
      <c r="S1913" t="str">
        <f t="shared" si="149"/>
        <v>technology</v>
      </c>
      <c r="T1913" t="str">
        <f t="shared" si="145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6">
        <f t="shared" si="146"/>
        <v>70.595238095238102</v>
      </c>
      <c r="N1914" t="b">
        <v>0</v>
      </c>
      <c r="O1914" t="s">
        <v>8294</v>
      </c>
      <c r="P1914" s="8">
        <f t="shared" si="147"/>
        <v>0.59299999999999997</v>
      </c>
      <c r="Q1914" s="12">
        <f t="shared" si="148"/>
        <v>42129.226388888885</v>
      </c>
      <c r="R1914" s="12">
        <f>(((I1914/60)/60)/24)+DATE(1970,1,1)</f>
        <v>42159.226388888885</v>
      </c>
      <c r="S1914" t="str">
        <f t="shared" si="149"/>
        <v>technology</v>
      </c>
      <c r="T1914" t="str">
        <f t="shared" si="145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6">
        <f t="shared" si="146"/>
        <v>24.5</v>
      </c>
      <c r="N1915" t="b">
        <v>0</v>
      </c>
      <c r="O1915" t="s">
        <v>8294</v>
      </c>
      <c r="P1915" s="8">
        <f t="shared" si="147"/>
        <v>1.3270833333333334E-2</v>
      </c>
      <c r="Q1915" s="12">
        <f t="shared" si="148"/>
        <v>41890.511319444442</v>
      </c>
      <c r="R1915" s="12">
        <f>(((I1915/60)/60)/24)+DATE(1970,1,1)</f>
        <v>41920.511319444442</v>
      </c>
      <c r="S1915" t="str">
        <f t="shared" si="149"/>
        <v>technology</v>
      </c>
      <c r="T1915" t="str">
        <f t="shared" si="145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6">
        <f t="shared" si="146"/>
        <v>30</v>
      </c>
      <c r="N1916" t="b">
        <v>0</v>
      </c>
      <c r="O1916" t="s">
        <v>8294</v>
      </c>
      <c r="P1916" s="8">
        <f t="shared" si="147"/>
        <v>9.0090090090090086E-2</v>
      </c>
      <c r="Q1916" s="12">
        <f t="shared" si="148"/>
        <v>41929.174456018518</v>
      </c>
      <c r="R1916" s="12">
        <f>(((I1916/60)/60)/24)+DATE(1970,1,1)</f>
        <v>41944.165972222225</v>
      </c>
      <c r="S1916" t="str">
        <f t="shared" si="149"/>
        <v>technology</v>
      </c>
      <c r="T1916" t="str">
        <f t="shared" si="145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6">
        <f t="shared" si="146"/>
        <v>2</v>
      </c>
      <c r="N1917" t="b">
        <v>0</v>
      </c>
      <c r="O1917" t="s">
        <v>8294</v>
      </c>
      <c r="P1917" s="8">
        <f t="shared" si="147"/>
        <v>1.6E-2</v>
      </c>
      <c r="Q1917" s="12">
        <f t="shared" si="148"/>
        <v>41864.04886574074</v>
      </c>
      <c r="R1917" s="12">
        <f>(((I1917/60)/60)/24)+DATE(1970,1,1)</f>
        <v>41884.04886574074</v>
      </c>
      <c r="S1917" t="str">
        <f t="shared" si="149"/>
        <v>technology</v>
      </c>
      <c r="T1917" t="str">
        <f t="shared" si="145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6">
        <f t="shared" si="146"/>
        <v>17</v>
      </c>
      <c r="N1918" t="b">
        <v>0</v>
      </c>
      <c r="O1918" t="s">
        <v>8294</v>
      </c>
      <c r="P1918" s="8">
        <f t="shared" si="147"/>
        <v>5.1000000000000004E-3</v>
      </c>
      <c r="Q1918" s="12">
        <f t="shared" si="148"/>
        <v>42656.717303240745</v>
      </c>
      <c r="R1918" s="12">
        <f>(((I1918/60)/60)/24)+DATE(1970,1,1)</f>
        <v>42681.758969907409</v>
      </c>
      <c r="S1918" t="str">
        <f t="shared" si="149"/>
        <v>technology</v>
      </c>
      <c r="T1918" t="str">
        <f t="shared" si="145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6">
        <f t="shared" si="146"/>
        <v>2928.9285714285716</v>
      </c>
      <c r="N1919" t="b">
        <v>0</v>
      </c>
      <c r="O1919" t="s">
        <v>8294</v>
      </c>
      <c r="P1919" s="8">
        <f t="shared" si="147"/>
        <v>0.52570512820512816</v>
      </c>
      <c r="Q1919" s="12">
        <f t="shared" si="148"/>
        <v>42746.270057870366</v>
      </c>
      <c r="R1919" s="12">
        <f>(((I1919/60)/60)/24)+DATE(1970,1,1)</f>
        <v>42776.270057870366</v>
      </c>
      <c r="S1919" t="str">
        <f t="shared" si="149"/>
        <v>technology</v>
      </c>
      <c r="T1919" t="str">
        <f t="shared" si="145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6">
        <f t="shared" si="146"/>
        <v>28.888888888888889</v>
      </c>
      <c r="N1920" t="b">
        <v>0</v>
      </c>
      <c r="O1920" t="s">
        <v>8294</v>
      </c>
      <c r="P1920" s="8">
        <f t="shared" si="147"/>
        <v>1.04E-2</v>
      </c>
      <c r="Q1920" s="12">
        <f t="shared" si="148"/>
        <v>41828.789942129632</v>
      </c>
      <c r="R1920" s="12">
        <f>(((I1920/60)/60)/24)+DATE(1970,1,1)</f>
        <v>41863.789942129632</v>
      </c>
      <c r="S1920" t="str">
        <f t="shared" si="149"/>
        <v>technology</v>
      </c>
      <c r="T1920" t="str">
        <f t="shared" si="145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6">
        <f t="shared" si="146"/>
        <v>29.625</v>
      </c>
      <c r="N1921" t="b">
        <v>0</v>
      </c>
      <c r="O1921" t="s">
        <v>8294</v>
      </c>
      <c r="P1921" s="8">
        <f t="shared" si="147"/>
        <v>0.47399999999999998</v>
      </c>
      <c r="Q1921" s="12">
        <f t="shared" si="148"/>
        <v>42113.875567129624</v>
      </c>
      <c r="R1921" s="12">
        <f>(((I1921/60)/60)/24)+DATE(1970,1,1)</f>
        <v>42143.875567129624</v>
      </c>
      <c r="S1921" t="str">
        <f t="shared" si="149"/>
        <v>technology</v>
      </c>
      <c r="T1921" t="str">
        <f t="shared" si="145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6">
        <f t="shared" si="146"/>
        <v>40.980952380952381</v>
      </c>
      <c r="N1922" t="b">
        <v>0</v>
      </c>
      <c r="O1922" t="s">
        <v>8294</v>
      </c>
      <c r="P1922" s="8">
        <f t="shared" si="147"/>
        <v>0.43030000000000002</v>
      </c>
      <c r="Q1922" s="12">
        <f t="shared" si="148"/>
        <v>42270.875706018516</v>
      </c>
      <c r="R1922" s="12">
        <f>(((I1922/60)/60)/24)+DATE(1970,1,1)</f>
        <v>42298.958333333328</v>
      </c>
      <c r="S1922" t="str">
        <f t="shared" si="149"/>
        <v>technology</v>
      </c>
      <c r="T1922" t="str">
        <f t="shared" ref="T1922:T1985" si="150">RIGHT(O1922,LEN(O1922)-FIND("/",O1922,1))</f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6">
        <f t="shared" ref="M1923:M1986" si="151">IFERROR(E1923/L1923,"")</f>
        <v>54</v>
      </c>
      <c r="N1923" t="b">
        <v>1</v>
      </c>
      <c r="O1923" t="s">
        <v>8279</v>
      </c>
      <c r="P1923" s="8">
        <f t="shared" ref="P1923:P1986" si="152">E1923/D1923</f>
        <v>1.3680000000000001</v>
      </c>
      <c r="Q1923" s="12">
        <f t="shared" ref="Q1923:Q1986" si="153">(((J1923/60)/60)/24)+DATE(1970,1,1)</f>
        <v>41074.221562500003</v>
      </c>
      <c r="R1923" s="12">
        <f>(((I1923/60)/60)/24)+DATE(1970,1,1)</f>
        <v>41104.221562500003</v>
      </c>
      <c r="S1923" t="str">
        <f t="shared" ref="S1923:S1986" si="154">LEFT(O1923,FIND("/",O1923,1)-1)</f>
        <v>music</v>
      </c>
      <c r="T1923" t="str">
        <f t="shared" si="150"/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6">
        <f t="shared" si="151"/>
        <v>36.109375</v>
      </c>
      <c r="N1924" t="b">
        <v>1</v>
      </c>
      <c r="O1924" t="s">
        <v>8279</v>
      </c>
      <c r="P1924" s="8">
        <f t="shared" si="152"/>
        <v>1.1555</v>
      </c>
      <c r="Q1924" s="12">
        <f t="shared" si="153"/>
        <v>41590.255868055552</v>
      </c>
      <c r="R1924" s="12">
        <f>(((I1924/60)/60)/24)+DATE(1970,1,1)</f>
        <v>41620.255868055552</v>
      </c>
      <c r="S1924" t="str">
        <f t="shared" si="154"/>
        <v>music</v>
      </c>
      <c r="T1924" t="str">
        <f t="shared" si="150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6">
        <f t="shared" si="151"/>
        <v>23.153846153846153</v>
      </c>
      <c r="N1925" t="b">
        <v>1</v>
      </c>
      <c r="O1925" t="s">
        <v>8279</v>
      </c>
      <c r="P1925" s="8">
        <f t="shared" si="152"/>
        <v>2.4079999999999999</v>
      </c>
      <c r="Q1925" s="12">
        <f t="shared" si="153"/>
        <v>40772.848749999997</v>
      </c>
      <c r="R1925" s="12">
        <f>(((I1925/60)/60)/24)+DATE(1970,1,1)</f>
        <v>40813.207638888889</v>
      </c>
      <c r="S1925" t="str">
        <f t="shared" si="154"/>
        <v>music</v>
      </c>
      <c r="T1925" t="str">
        <f t="shared" si="150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6">
        <f t="shared" si="151"/>
        <v>104</v>
      </c>
      <c r="N1926" t="b">
        <v>1</v>
      </c>
      <c r="O1926" t="s">
        <v>8279</v>
      </c>
      <c r="P1926" s="8">
        <f t="shared" si="152"/>
        <v>1.1439999999999999</v>
      </c>
      <c r="Q1926" s="12">
        <f t="shared" si="153"/>
        <v>41626.761053240742</v>
      </c>
      <c r="R1926" s="12">
        <f>(((I1926/60)/60)/24)+DATE(1970,1,1)</f>
        <v>41654.814583333333</v>
      </c>
      <c r="S1926" t="str">
        <f t="shared" si="154"/>
        <v>music</v>
      </c>
      <c r="T1926" t="str">
        <f t="shared" si="150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6">
        <f t="shared" si="151"/>
        <v>31.826923076923077</v>
      </c>
      <c r="N1927" t="b">
        <v>1</v>
      </c>
      <c r="O1927" t="s">
        <v>8279</v>
      </c>
      <c r="P1927" s="8">
        <f t="shared" si="152"/>
        <v>1.1033333333333333</v>
      </c>
      <c r="Q1927" s="12">
        <f t="shared" si="153"/>
        <v>41535.90148148148</v>
      </c>
      <c r="R1927" s="12">
        <f>(((I1927/60)/60)/24)+DATE(1970,1,1)</f>
        <v>41558</v>
      </c>
      <c r="S1927" t="str">
        <f t="shared" si="154"/>
        <v>music</v>
      </c>
      <c r="T1927" t="str">
        <f t="shared" si="150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6">
        <f t="shared" si="151"/>
        <v>27.3896261682243</v>
      </c>
      <c r="N1928" t="b">
        <v>1</v>
      </c>
      <c r="O1928" t="s">
        <v>8279</v>
      </c>
      <c r="P1928" s="8">
        <f t="shared" si="152"/>
        <v>1.9537933333333333</v>
      </c>
      <c r="Q1928" s="12">
        <f t="shared" si="153"/>
        <v>40456.954351851848</v>
      </c>
      <c r="R1928" s="12">
        <f>(((I1928/60)/60)/24)+DATE(1970,1,1)</f>
        <v>40484.018055555556</v>
      </c>
      <c r="S1928" t="str">
        <f t="shared" si="154"/>
        <v>music</v>
      </c>
      <c r="T1928" t="str">
        <f t="shared" si="150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6">
        <f t="shared" si="151"/>
        <v>56.363636363636367</v>
      </c>
      <c r="N1929" t="b">
        <v>1</v>
      </c>
      <c r="O1929" t="s">
        <v>8279</v>
      </c>
      <c r="P1929" s="8">
        <f t="shared" si="152"/>
        <v>1.0333333333333334</v>
      </c>
      <c r="Q1929" s="12">
        <f t="shared" si="153"/>
        <v>40960.861562500002</v>
      </c>
      <c r="R1929" s="12">
        <f>(((I1929/60)/60)/24)+DATE(1970,1,1)</f>
        <v>40976.207638888889</v>
      </c>
      <c r="S1929" t="str">
        <f t="shared" si="154"/>
        <v>music</v>
      </c>
      <c r="T1929" t="str">
        <f t="shared" si="150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6">
        <f t="shared" si="151"/>
        <v>77.352941176470594</v>
      </c>
      <c r="N1930" t="b">
        <v>1</v>
      </c>
      <c r="O1930" t="s">
        <v>8279</v>
      </c>
      <c r="P1930" s="8">
        <f t="shared" si="152"/>
        <v>1.031372549019608</v>
      </c>
      <c r="Q1930" s="12">
        <f t="shared" si="153"/>
        <v>41371.648078703707</v>
      </c>
      <c r="R1930" s="12">
        <f>(((I1930/60)/60)/24)+DATE(1970,1,1)</f>
        <v>41401.648078703707</v>
      </c>
      <c r="S1930" t="str">
        <f t="shared" si="154"/>
        <v>music</v>
      </c>
      <c r="T1930" t="str">
        <f t="shared" si="150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6">
        <f t="shared" si="151"/>
        <v>42.8</v>
      </c>
      <c r="N1931" t="b">
        <v>1</v>
      </c>
      <c r="O1931" t="s">
        <v>8279</v>
      </c>
      <c r="P1931" s="8">
        <f t="shared" si="152"/>
        <v>1.003125</v>
      </c>
      <c r="Q1931" s="12">
        <f t="shared" si="153"/>
        <v>40687.021597222221</v>
      </c>
      <c r="R1931" s="12">
        <f>(((I1931/60)/60)/24)+DATE(1970,1,1)</f>
        <v>40729.021597222221</v>
      </c>
      <c r="S1931" t="str">
        <f t="shared" si="154"/>
        <v>music</v>
      </c>
      <c r="T1931" t="str">
        <f t="shared" si="150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6">
        <f t="shared" si="151"/>
        <v>48.846153846153847</v>
      </c>
      <c r="N1932" t="b">
        <v>1</v>
      </c>
      <c r="O1932" t="s">
        <v>8279</v>
      </c>
      <c r="P1932" s="8">
        <f t="shared" si="152"/>
        <v>1.27</v>
      </c>
      <c r="Q1932" s="12">
        <f t="shared" si="153"/>
        <v>41402.558819444443</v>
      </c>
      <c r="R1932" s="12">
        <f>(((I1932/60)/60)/24)+DATE(1970,1,1)</f>
        <v>41462.558819444443</v>
      </c>
      <c r="S1932" t="str">
        <f t="shared" si="154"/>
        <v>music</v>
      </c>
      <c r="T1932" t="str">
        <f t="shared" si="150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6">
        <f t="shared" si="151"/>
        <v>48.240400000000001</v>
      </c>
      <c r="N1933" t="b">
        <v>1</v>
      </c>
      <c r="O1933" t="s">
        <v>8279</v>
      </c>
      <c r="P1933" s="8">
        <f t="shared" si="152"/>
        <v>1.20601</v>
      </c>
      <c r="Q1933" s="12">
        <f t="shared" si="153"/>
        <v>41037.892465277779</v>
      </c>
      <c r="R1933" s="12">
        <f>(((I1933/60)/60)/24)+DATE(1970,1,1)</f>
        <v>41051.145833333336</v>
      </c>
      <c r="S1933" t="str">
        <f t="shared" si="154"/>
        <v>music</v>
      </c>
      <c r="T1933" t="str">
        <f t="shared" si="150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6">
        <f t="shared" si="151"/>
        <v>70.212500000000006</v>
      </c>
      <c r="N1934" t="b">
        <v>1</v>
      </c>
      <c r="O1934" t="s">
        <v>8279</v>
      </c>
      <c r="P1934" s="8">
        <f t="shared" si="152"/>
        <v>1.0699047619047619</v>
      </c>
      <c r="Q1934" s="12">
        <f t="shared" si="153"/>
        <v>40911.809872685182</v>
      </c>
      <c r="R1934" s="12">
        <f>(((I1934/60)/60)/24)+DATE(1970,1,1)</f>
        <v>40932.809872685182</v>
      </c>
      <c r="S1934" t="str">
        <f t="shared" si="154"/>
        <v>music</v>
      </c>
      <c r="T1934" t="str">
        <f t="shared" si="150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6">
        <f t="shared" si="151"/>
        <v>94.054545454545448</v>
      </c>
      <c r="N1935" t="b">
        <v>1</v>
      </c>
      <c r="O1935" t="s">
        <v>8279</v>
      </c>
      <c r="P1935" s="8">
        <f t="shared" si="152"/>
        <v>1.7243333333333333</v>
      </c>
      <c r="Q1935" s="12">
        <f t="shared" si="153"/>
        <v>41879.130868055552</v>
      </c>
      <c r="R1935" s="12">
        <f>(((I1935/60)/60)/24)+DATE(1970,1,1)</f>
        <v>41909.130868055552</v>
      </c>
      <c r="S1935" t="str">
        <f t="shared" si="154"/>
        <v>music</v>
      </c>
      <c r="T1935" t="str">
        <f t="shared" si="150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6">
        <f t="shared" si="151"/>
        <v>80.272727272727266</v>
      </c>
      <c r="N1936" t="b">
        <v>1</v>
      </c>
      <c r="O1936" t="s">
        <v>8279</v>
      </c>
      <c r="P1936" s="8">
        <f t="shared" si="152"/>
        <v>1.2362</v>
      </c>
      <c r="Q1936" s="12">
        <f t="shared" si="153"/>
        <v>40865.867141203707</v>
      </c>
      <c r="R1936" s="12">
        <f>(((I1936/60)/60)/24)+DATE(1970,1,1)</f>
        <v>40902.208333333336</v>
      </c>
      <c r="S1936" t="str">
        <f t="shared" si="154"/>
        <v>music</v>
      </c>
      <c r="T1936" t="str">
        <f t="shared" si="150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6">
        <f t="shared" si="151"/>
        <v>54.2</v>
      </c>
      <c r="N1937" t="b">
        <v>1</v>
      </c>
      <c r="O1937" t="s">
        <v>8279</v>
      </c>
      <c r="P1937" s="8">
        <f t="shared" si="152"/>
        <v>1.0840000000000001</v>
      </c>
      <c r="Q1937" s="12">
        <f t="shared" si="153"/>
        <v>41773.932534722226</v>
      </c>
      <c r="R1937" s="12">
        <f>(((I1937/60)/60)/24)+DATE(1970,1,1)</f>
        <v>41811.207638888889</v>
      </c>
      <c r="S1937" t="str">
        <f t="shared" si="154"/>
        <v>music</v>
      </c>
      <c r="T1937" t="str">
        <f t="shared" si="150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6">
        <f t="shared" si="151"/>
        <v>60.26903448275862</v>
      </c>
      <c r="N1938" t="b">
        <v>1</v>
      </c>
      <c r="O1938" t="s">
        <v>8279</v>
      </c>
      <c r="P1938" s="8">
        <f t="shared" si="152"/>
        <v>1.1652013333333333</v>
      </c>
      <c r="Q1938" s="12">
        <f t="shared" si="153"/>
        <v>40852.889699074076</v>
      </c>
      <c r="R1938" s="12">
        <f>(((I1938/60)/60)/24)+DATE(1970,1,1)</f>
        <v>40883.249305555553</v>
      </c>
      <c r="S1938" t="str">
        <f t="shared" si="154"/>
        <v>music</v>
      </c>
      <c r="T1938" t="str">
        <f t="shared" si="150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6">
        <f t="shared" si="151"/>
        <v>38.740344827586206</v>
      </c>
      <c r="N1939" t="b">
        <v>1</v>
      </c>
      <c r="O1939" t="s">
        <v>8279</v>
      </c>
      <c r="P1939" s="8">
        <f t="shared" si="152"/>
        <v>1.8724499999999999</v>
      </c>
      <c r="Q1939" s="12">
        <f t="shared" si="153"/>
        <v>41059.118993055556</v>
      </c>
      <c r="R1939" s="12">
        <f>(((I1939/60)/60)/24)+DATE(1970,1,1)</f>
        <v>41075.165972222225</v>
      </c>
      <c r="S1939" t="str">
        <f t="shared" si="154"/>
        <v>music</v>
      </c>
      <c r="T1939" t="str">
        <f t="shared" si="150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6">
        <f t="shared" si="151"/>
        <v>152.54385964912279</v>
      </c>
      <c r="N1940" t="b">
        <v>1</v>
      </c>
      <c r="O1940" t="s">
        <v>8279</v>
      </c>
      <c r="P1940" s="8">
        <f t="shared" si="152"/>
        <v>1.1593333333333333</v>
      </c>
      <c r="Q1940" s="12">
        <f t="shared" si="153"/>
        <v>41426.259618055556</v>
      </c>
      <c r="R1940" s="12">
        <f>(((I1940/60)/60)/24)+DATE(1970,1,1)</f>
        <v>41457.208333333336</v>
      </c>
      <c r="S1940" t="str">
        <f t="shared" si="154"/>
        <v>music</v>
      </c>
      <c r="T1940" t="str">
        <f t="shared" si="150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6">
        <f t="shared" si="151"/>
        <v>115.3125</v>
      </c>
      <c r="N1941" t="b">
        <v>1</v>
      </c>
      <c r="O1941" t="s">
        <v>8279</v>
      </c>
      <c r="P1941" s="8">
        <f t="shared" si="152"/>
        <v>1.107</v>
      </c>
      <c r="Q1941" s="12">
        <f t="shared" si="153"/>
        <v>41313.985046296293</v>
      </c>
      <c r="R1941" s="12">
        <f>(((I1941/60)/60)/24)+DATE(1970,1,1)</f>
        <v>41343.943379629629</v>
      </c>
      <c r="S1941" t="str">
        <f t="shared" si="154"/>
        <v>music</v>
      </c>
      <c r="T1941" t="str">
        <f t="shared" si="150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6">
        <f t="shared" si="151"/>
        <v>35.838709677419352</v>
      </c>
      <c r="N1942" t="b">
        <v>1</v>
      </c>
      <c r="O1942" t="s">
        <v>8279</v>
      </c>
      <c r="P1942" s="8">
        <f t="shared" si="152"/>
        <v>1.7092307692307693</v>
      </c>
      <c r="Q1942" s="12">
        <f t="shared" si="153"/>
        <v>40670.507326388892</v>
      </c>
      <c r="R1942" s="12">
        <f>(((I1942/60)/60)/24)+DATE(1970,1,1)</f>
        <v>40709.165972222225</v>
      </c>
      <c r="S1942" t="str">
        <f t="shared" si="154"/>
        <v>music</v>
      </c>
      <c r="T1942" t="str">
        <f t="shared" si="150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6">
        <f t="shared" si="151"/>
        <v>64.570118779438872</v>
      </c>
      <c r="N1943" t="b">
        <v>1</v>
      </c>
      <c r="O1943" t="s">
        <v>8295</v>
      </c>
      <c r="P1943" s="8">
        <f t="shared" si="152"/>
        <v>1.2611835600000001</v>
      </c>
      <c r="Q1943" s="12">
        <f t="shared" si="153"/>
        <v>41744.290868055556</v>
      </c>
      <c r="R1943" s="12">
        <f>(((I1943/60)/60)/24)+DATE(1970,1,1)</f>
        <v>41774.290868055556</v>
      </c>
      <c r="S1943" t="str">
        <f t="shared" si="154"/>
        <v>technology</v>
      </c>
      <c r="T1943" t="str">
        <f t="shared" si="150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6">
        <f t="shared" si="151"/>
        <v>87.436000000000007</v>
      </c>
      <c r="N1944" t="b">
        <v>1</v>
      </c>
      <c r="O1944" t="s">
        <v>8295</v>
      </c>
      <c r="P1944" s="8">
        <f t="shared" si="152"/>
        <v>1.3844033333333334</v>
      </c>
      <c r="Q1944" s="12">
        <f t="shared" si="153"/>
        <v>40638.828009259261</v>
      </c>
      <c r="R1944" s="12">
        <f>(((I1944/60)/60)/24)+DATE(1970,1,1)</f>
        <v>40728.828009259261</v>
      </c>
      <c r="S1944" t="str">
        <f t="shared" si="154"/>
        <v>technology</v>
      </c>
      <c r="T1944" t="str">
        <f t="shared" si="150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6">
        <f t="shared" si="151"/>
        <v>68.815577078288939</v>
      </c>
      <c r="N1945" t="b">
        <v>1</v>
      </c>
      <c r="O1945" t="s">
        <v>8295</v>
      </c>
      <c r="P1945" s="8">
        <f t="shared" si="152"/>
        <v>17.052499999999998</v>
      </c>
      <c r="Q1945" s="12">
        <f t="shared" si="153"/>
        <v>42548.269861111112</v>
      </c>
      <c r="R1945" s="12">
        <f>(((I1945/60)/60)/24)+DATE(1970,1,1)</f>
        <v>42593.269861111112</v>
      </c>
      <c r="S1945" t="str">
        <f t="shared" si="154"/>
        <v>technology</v>
      </c>
      <c r="T1945" t="str">
        <f t="shared" si="150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6">
        <f t="shared" si="151"/>
        <v>176.200223588597</v>
      </c>
      <c r="N1946" t="b">
        <v>1</v>
      </c>
      <c r="O1946" t="s">
        <v>8295</v>
      </c>
      <c r="P1946" s="8">
        <f t="shared" si="152"/>
        <v>7.8805550000000002</v>
      </c>
      <c r="Q1946" s="12">
        <f t="shared" si="153"/>
        <v>41730.584374999999</v>
      </c>
      <c r="R1946" s="12">
        <f>(((I1946/60)/60)/24)+DATE(1970,1,1)</f>
        <v>41760.584374999999</v>
      </c>
      <c r="S1946" t="str">
        <f t="shared" si="154"/>
        <v>technology</v>
      </c>
      <c r="T1946" t="str">
        <f t="shared" si="150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6">
        <f t="shared" si="151"/>
        <v>511.79117647058825</v>
      </c>
      <c r="N1947" t="b">
        <v>1</v>
      </c>
      <c r="O1947" t="s">
        <v>8295</v>
      </c>
      <c r="P1947" s="8">
        <f t="shared" si="152"/>
        <v>3.4801799999999998</v>
      </c>
      <c r="Q1947" s="12">
        <f t="shared" si="153"/>
        <v>42157.251828703709</v>
      </c>
      <c r="R1947" s="12">
        <f>(((I1947/60)/60)/24)+DATE(1970,1,1)</f>
        <v>42197.251828703709</v>
      </c>
      <c r="S1947" t="str">
        <f t="shared" si="154"/>
        <v>technology</v>
      </c>
      <c r="T1947" t="str">
        <f t="shared" si="150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6">
        <f t="shared" si="151"/>
        <v>160.44285714285715</v>
      </c>
      <c r="N1948" t="b">
        <v>1</v>
      </c>
      <c r="O1948" t="s">
        <v>8295</v>
      </c>
      <c r="P1948" s="8">
        <f t="shared" si="152"/>
        <v>1.4974666666666667</v>
      </c>
      <c r="Q1948" s="12">
        <f t="shared" si="153"/>
        <v>41689.150011574071</v>
      </c>
      <c r="R1948" s="12">
        <f>(((I1948/60)/60)/24)+DATE(1970,1,1)</f>
        <v>41749.108344907407</v>
      </c>
      <c r="S1948" t="str">
        <f t="shared" si="154"/>
        <v>technology</v>
      </c>
      <c r="T1948" t="str">
        <f t="shared" si="150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6">
        <f t="shared" si="151"/>
        <v>35.003043478260871</v>
      </c>
      <c r="N1949" t="b">
        <v>1</v>
      </c>
      <c r="O1949" t="s">
        <v>8295</v>
      </c>
      <c r="P1949" s="8">
        <f t="shared" si="152"/>
        <v>1.0063375000000001</v>
      </c>
      <c r="Q1949" s="12">
        <f t="shared" si="153"/>
        <v>40102.918055555558</v>
      </c>
      <c r="R1949" s="12">
        <f>(((I1949/60)/60)/24)+DATE(1970,1,1)</f>
        <v>40140.249305555553</v>
      </c>
      <c r="S1949" t="str">
        <f t="shared" si="154"/>
        <v>technology</v>
      </c>
      <c r="T1949" t="str">
        <f t="shared" si="150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6">
        <f t="shared" si="151"/>
        <v>188.50671378091872</v>
      </c>
      <c r="N1950" t="b">
        <v>1</v>
      </c>
      <c r="O1950" t="s">
        <v>8295</v>
      </c>
      <c r="P1950" s="8">
        <f t="shared" si="152"/>
        <v>8.0021100000000001</v>
      </c>
      <c r="Q1950" s="12">
        <f t="shared" si="153"/>
        <v>42473.604270833333</v>
      </c>
      <c r="R1950" s="12">
        <f>(((I1950/60)/60)/24)+DATE(1970,1,1)</f>
        <v>42527.709722222222</v>
      </c>
      <c r="S1950" t="str">
        <f t="shared" si="154"/>
        <v>technology</v>
      </c>
      <c r="T1950" t="str">
        <f t="shared" si="150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6">
        <f t="shared" si="151"/>
        <v>56.204984093319197</v>
      </c>
      <c r="N1951" t="b">
        <v>1</v>
      </c>
      <c r="O1951" t="s">
        <v>8295</v>
      </c>
      <c r="P1951" s="8">
        <f t="shared" si="152"/>
        <v>1.0600260000000001</v>
      </c>
      <c r="Q1951" s="12">
        <f t="shared" si="153"/>
        <v>41800.423043981478</v>
      </c>
      <c r="R1951" s="12">
        <f>(((I1951/60)/60)/24)+DATE(1970,1,1)</f>
        <v>41830.423043981478</v>
      </c>
      <c r="S1951" t="str">
        <f t="shared" si="154"/>
        <v>technology</v>
      </c>
      <c r="T1951" t="str">
        <f t="shared" si="150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6">
        <f t="shared" si="151"/>
        <v>51.3054157782516</v>
      </c>
      <c r="N1952" t="b">
        <v>1</v>
      </c>
      <c r="O1952" t="s">
        <v>8295</v>
      </c>
      <c r="P1952" s="8">
        <f t="shared" si="152"/>
        <v>2.0051866666666669</v>
      </c>
      <c r="Q1952" s="12">
        <f t="shared" si="153"/>
        <v>40624.181400462963</v>
      </c>
      <c r="R1952" s="12">
        <f>(((I1952/60)/60)/24)+DATE(1970,1,1)</f>
        <v>40655.181400462963</v>
      </c>
      <c r="S1952" t="str">
        <f t="shared" si="154"/>
        <v>technology</v>
      </c>
      <c r="T1952" t="str">
        <f t="shared" si="150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6">
        <f t="shared" si="151"/>
        <v>127.36450839328538</v>
      </c>
      <c r="N1953" t="b">
        <v>1</v>
      </c>
      <c r="O1953" t="s">
        <v>8295</v>
      </c>
      <c r="P1953" s="8">
        <f t="shared" si="152"/>
        <v>2.1244399999999999</v>
      </c>
      <c r="Q1953" s="12">
        <f t="shared" si="153"/>
        <v>42651.420567129629</v>
      </c>
      <c r="R1953" s="12">
        <f>(((I1953/60)/60)/24)+DATE(1970,1,1)</f>
        <v>42681.462233796294</v>
      </c>
      <c r="S1953" t="str">
        <f t="shared" si="154"/>
        <v>technology</v>
      </c>
      <c r="T1953" t="str">
        <f t="shared" si="150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6">
        <f t="shared" si="151"/>
        <v>101.85532258064516</v>
      </c>
      <c r="N1954" t="b">
        <v>1</v>
      </c>
      <c r="O1954" t="s">
        <v>8295</v>
      </c>
      <c r="P1954" s="8">
        <f t="shared" si="152"/>
        <v>1.9847237142857144</v>
      </c>
      <c r="Q1954" s="12">
        <f t="shared" si="153"/>
        <v>41526.60665509259</v>
      </c>
      <c r="R1954" s="12">
        <f>(((I1954/60)/60)/24)+DATE(1970,1,1)</f>
        <v>41563.60665509259</v>
      </c>
      <c r="S1954" t="str">
        <f t="shared" si="154"/>
        <v>technology</v>
      </c>
      <c r="T1954" t="str">
        <f t="shared" si="150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6">
        <f t="shared" si="151"/>
        <v>230.55782312925169</v>
      </c>
      <c r="N1955" t="b">
        <v>1</v>
      </c>
      <c r="O1955" t="s">
        <v>8295</v>
      </c>
      <c r="P1955" s="8">
        <f t="shared" si="152"/>
        <v>2.2594666666666665</v>
      </c>
      <c r="Q1955" s="12">
        <f t="shared" si="153"/>
        <v>40941.199826388889</v>
      </c>
      <c r="R1955" s="12">
        <f>(((I1955/60)/60)/24)+DATE(1970,1,1)</f>
        <v>40970.125</v>
      </c>
      <c r="S1955" t="str">
        <f t="shared" si="154"/>
        <v>technology</v>
      </c>
      <c r="T1955" t="str">
        <f t="shared" si="150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6">
        <f t="shared" si="151"/>
        <v>842.10602409638557</v>
      </c>
      <c r="N1956" t="b">
        <v>1</v>
      </c>
      <c r="O1956" t="s">
        <v>8295</v>
      </c>
      <c r="P1956" s="8">
        <f t="shared" si="152"/>
        <v>6.9894800000000004</v>
      </c>
      <c r="Q1956" s="12">
        <f t="shared" si="153"/>
        <v>42394.580740740741</v>
      </c>
      <c r="R1956" s="12">
        <f>(((I1956/60)/60)/24)+DATE(1970,1,1)</f>
        <v>42441.208333333328</v>
      </c>
      <c r="S1956" t="str">
        <f t="shared" si="154"/>
        <v>technology</v>
      </c>
      <c r="T1956" t="str">
        <f t="shared" si="150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6">
        <f t="shared" si="151"/>
        <v>577.27593103448271</v>
      </c>
      <c r="N1957" t="b">
        <v>1</v>
      </c>
      <c r="O1957" t="s">
        <v>8295</v>
      </c>
      <c r="P1957" s="8">
        <f t="shared" si="152"/>
        <v>3.9859528571428569</v>
      </c>
      <c r="Q1957" s="12">
        <f t="shared" si="153"/>
        <v>41020.271770833337</v>
      </c>
      <c r="R1957" s="12">
        <f>(((I1957/60)/60)/24)+DATE(1970,1,1)</f>
        <v>41052.791666666664</v>
      </c>
      <c r="S1957" t="str">
        <f t="shared" si="154"/>
        <v>technology</v>
      </c>
      <c r="T1957" t="str">
        <f t="shared" si="150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6">
        <f t="shared" si="151"/>
        <v>483.34246575342468</v>
      </c>
      <c r="N1958" t="b">
        <v>1</v>
      </c>
      <c r="O1958" t="s">
        <v>8295</v>
      </c>
      <c r="P1958" s="8">
        <f t="shared" si="152"/>
        <v>2.9403333333333332</v>
      </c>
      <c r="Q1958" s="12">
        <f t="shared" si="153"/>
        <v>42067.923668981486</v>
      </c>
      <c r="R1958" s="12">
        <f>(((I1958/60)/60)/24)+DATE(1970,1,1)</f>
        <v>42112.882002314815</v>
      </c>
      <c r="S1958" t="str">
        <f t="shared" si="154"/>
        <v>technology</v>
      </c>
      <c r="T1958" t="str">
        <f t="shared" si="150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6">
        <f t="shared" si="151"/>
        <v>76.138500000000008</v>
      </c>
      <c r="N1959" t="b">
        <v>1</v>
      </c>
      <c r="O1959" t="s">
        <v>8295</v>
      </c>
      <c r="P1959" s="8">
        <f t="shared" si="152"/>
        <v>1.6750470000000002</v>
      </c>
      <c r="Q1959" s="12">
        <f t="shared" si="153"/>
        <v>41179.098530092589</v>
      </c>
      <c r="R1959" s="12">
        <f>(((I1959/60)/60)/24)+DATE(1970,1,1)</f>
        <v>41209.098530092589</v>
      </c>
      <c r="S1959" t="str">
        <f t="shared" si="154"/>
        <v>technology</v>
      </c>
      <c r="T1959" t="str">
        <f t="shared" si="150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6">
        <f t="shared" si="151"/>
        <v>74.107684365781708</v>
      </c>
      <c r="N1960" t="b">
        <v>1</v>
      </c>
      <c r="O1960" t="s">
        <v>8295</v>
      </c>
      <c r="P1960" s="8">
        <f t="shared" si="152"/>
        <v>14.355717142857143</v>
      </c>
      <c r="Q1960" s="12">
        <f t="shared" si="153"/>
        <v>41326.987974537034</v>
      </c>
      <c r="R1960" s="12">
        <f>(((I1960/60)/60)/24)+DATE(1970,1,1)</f>
        <v>41356.94630787037</v>
      </c>
      <c r="S1960" t="str">
        <f t="shared" si="154"/>
        <v>technology</v>
      </c>
      <c r="T1960" t="str">
        <f t="shared" si="150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6">
        <f t="shared" si="151"/>
        <v>36.965660377358489</v>
      </c>
      <c r="N1961" t="b">
        <v>1</v>
      </c>
      <c r="O1961" t="s">
        <v>8295</v>
      </c>
      <c r="P1961" s="8">
        <f t="shared" si="152"/>
        <v>1.5673440000000001</v>
      </c>
      <c r="Q1961" s="12">
        <f t="shared" si="153"/>
        <v>41871.845601851855</v>
      </c>
      <c r="R1961" s="12">
        <f>(((I1961/60)/60)/24)+DATE(1970,1,1)</f>
        <v>41913</v>
      </c>
      <c r="S1961" t="str">
        <f t="shared" si="154"/>
        <v>technology</v>
      </c>
      <c r="T1961" t="str">
        <f t="shared" si="150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6">
        <f t="shared" si="151"/>
        <v>2500.969696969697</v>
      </c>
      <c r="N1962" t="b">
        <v>1</v>
      </c>
      <c r="O1962" t="s">
        <v>8295</v>
      </c>
      <c r="P1962" s="8">
        <f t="shared" si="152"/>
        <v>1.1790285714285715</v>
      </c>
      <c r="Q1962" s="12">
        <f t="shared" si="153"/>
        <v>41964.362743055557</v>
      </c>
      <c r="R1962" s="12">
        <f>(((I1962/60)/60)/24)+DATE(1970,1,1)</f>
        <v>41994.362743055557</v>
      </c>
      <c r="S1962" t="str">
        <f t="shared" si="154"/>
        <v>technology</v>
      </c>
      <c r="T1962" t="str">
        <f t="shared" si="150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6">
        <f t="shared" si="151"/>
        <v>67.690214329454989</v>
      </c>
      <c r="N1963" t="b">
        <v>1</v>
      </c>
      <c r="O1963" t="s">
        <v>8295</v>
      </c>
      <c r="P1963" s="8">
        <f t="shared" si="152"/>
        <v>11.053811999999999</v>
      </c>
      <c r="Q1963" s="12">
        <f t="shared" si="153"/>
        <v>41148.194641203707</v>
      </c>
      <c r="R1963" s="12">
        <f>(((I1963/60)/60)/24)+DATE(1970,1,1)</f>
        <v>41188.165972222225</v>
      </c>
      <c r="S1963" t="str">
        <f t="shared" si="154"/>
        <v>technology</v>
      </c>
      <c r="T1963" t="str">
        <f t="shared" si="150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6">
        <f t="shared" si="151"/>
        <v>63.04738562091503</v>
      </c>
      <c r="N1964" t="b">
        <v>1</v>
      </c>
      <c r="O1964" t="s">
        <v>8295</v>
      </c>
      <c r="P1964" s="8">
        <f t="shared" si="152"/>
        <v>1.9292499999999999</v>
      </c>
      <c r="Q1964" s="12">
        <f t="shared" si="153"/>
        <v>41742.780509259261</v>
      </c>
      <c r="R1964" s="12">
        <f>(((I1964/60)/60)/24)+DATE(1970,1,1)</f>
        <v>41772.780509259261</v>
      </c>
      <c r="S1964" t="str">
        <f t="shared" si="154"/>
        <v>technology</v>
      </c>
      <c r="T1964" t="str">
        <f t="shared" si="150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6">
        <f t="shared" si="151"/>
        <v>117.6</v>
      </c>
      <c r="N1965" t="b">
        <v>1</v>
      </c>
      <c r="O1965" t="s">
        <v>8295</v>
      </c>
      <c r="P1965" s="8">
        <f t="shared" si="152"/>
        <v>1.268842105263158</v>
      </c>
      <c r="Q1965" s="12">
        <f t="shared" si="153"/>
        <v>41863.429791666669</v>
      </c>
      <c r="R1965" s="12">
        <f>(((I1965/60)/60)/24)+DATE(1970,1,1)</f>
        <v>41898.429791666669</v>
      </c>
      <c r="S1965" t="str">
        <f t="shared" si="154"/>
        <v>technology</v>
      </c>
      <c r="T1965" t="str">
        <f t="shared" si="150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6">
        <f t="shared" si="151"/>
        <v>180.75185011709601</v>
      </c>
      <c r="N1966" t="b">
        <v>1</v>
      </c>
      <c r="O1966" t="s">
        <v>8295</v>
      </c>
      <c r="P1966" s="8">
        <f t="shared" si="152"/>
        <v>2.5957748878923765</v>
      </c>
      <c r="Q1966" s="12">
        <f t="shared" si="153"/>
        <v>42452.272824074069</v>
      </c>
      <c r="R1966" s="12">
        <f>(((I1966/60)/60)/24)+DATE(1970,1,1)</f>
        <v>42482.272824074069</v>
      </c>
      <c r="S1966" t="str">
        <f t="shared" si="154"/>
        <v>technology</v>
      </c>
      <c r="T1966" t="str">
        <f t="shared" si="150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6">
        <f t="shared" si="151"/>
        <v>127.32038834951456</v>
      </c>
      <c r="N1967" t="b">
        <v>1</v>
      </c>
      <c r="O1967" t="s">
        <v>8295</v>
      </c>
      <c r="P1967" s="8">
        <f t="shared" si="152"/>
        <v>2.6227999999999998</v>
      </c>
      <c r="Q1967" s="12">
        <f t="shared" si="153"/>
        <v>40898.089236111111</v>
      </c>
      <c r="R1967" s="12">
        <f>(((I1967/60)/60)/24)+DATE(1970,1,1)</f>
        <v>40920.041666666664</v>
      </c>
      <c r="S1967" t="str">
        <f t="shared" si="154"/>
        <v>technology</v>
      </c>
      <c r="T1967" t="str">
        <f t="shared" si="150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6">
        <f t="shared" si="151"/>
        <v>136.6444745538665</v>
      </c>
      <c r="N1968" t="b">
        <v>1</v>
      </c>
      <c r="O1968" t="s">
        <v>8295</v>
      </c>
      <c r="P1968" s="8">
        <f t="shared" si="152"/>
        <v>2.0674309000000002</v>
      </c>
      <c r="Q1968" s="12">
        <f t="shared" si="153"/>
        <v>41835.540486111109</v>
      </c>
      <c r="R1968" s="12">
        <f>(((I1968/60)/60)/24)+DATE(1970,1,1)</f>
        <v>41865.540486111109</v>
      </c>
      <c r="S1968" t="str">
        <f t="shared" si="154"/>
        <v>technology</v>
      </c>
      <c r="T1968" t="str">
        <f t="shared" si="150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6">
        <f t="shared" si="151"/>
        <v>182.78024691358024</v>
      </c>
      <c r="N1969" t="b">
        <v>1</v>
      </c>
      <c r="O1969" t="s">
        <v>8295</v>
      </c>
      <c r="P1969" s="8">
        <f t="shared" si="152"/>
        <v>3.7012999999999998</v>
      </c>
      <c r="Q1969" s="12">
        <f t="shared" si="153"/>
        <v>41730.663530092592</v>
      </c>
      <c r="R1969" s="12">
        <f>(((I1969/60)/60)/24)+DATE(1970,1,1)</f>
        <v>41760.663530092592</v>
      </c>
      <c r="S1969" t="str">
        <f t="shared" si="154"/>
        <v>technology</v>
      </c>
      <c r="T1969" t="str">
        <f t="shared" si="150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6">
        <f t="shared" si="151"/>
        <v>279.37843137254902</v>
      </c>
      <c r="N1970" t="b">
        <v>1</v>
      </c>
      <c r="O1970" t="s">
        <v>8295</v>
      </c>
      <c r="P1970" s="8">
        <f t="shared" si="152"/>
        <v>2.8496600000000001</v>
      </c>
      <c r="Q1970" s="12">
        <f t="shared" si="153"/>
        <v>42676.586979166663</v>
      </c>
      <c r="R1970" s="12">
        <f>(((I1970/60)/60)/24)+DATE(1970,1,1)</f>
        <v>42707.628645833334</v>
      </c>
      <c r="S1970" t="str">
        <f t="shared" si="154"/>
        <v>technology</v>
      </c>
      <c r="T1970" t="str">
        <f t="shared" si="150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6">
        <f t="shared" si="151"/>
        <v>61.375728669846318</v>
      </c>
      <c r="N1971" t="b">
        <v>1</v>
      </c>
      <c r="O1971" t="s">
        <v>8295</v>
      </c>
      <c r="P1971" s="8">
        <f t="shared" si="152"/>
        <v>5.7907999999999999</v>
      </c>
      <c r="Q1971" s="12">
        <f t="shared" si="153"/>
        <v>42557.792453703703</v>
      </c>
      <c r="R1971" s="12">
        <f>(((I1971/60)/60)/24)+DATE(1970,1,1)</f>
        <v>42587.792453703703</v>
      </c>
      <c r="S1971" t="str">
        <f t="shared" si="154"/>
        <v>technology</v>
      </c>
      <c r="T1971" t="str">
        <f t="shared" si="150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6">
        <f t="shared" si="151"/>
        <v>80.727532097004286</v>
      </c>
      <c r="N1972" t="b">
        <v>1</v>
      </c>
      <c r="O1972" t="s">
        <v>8295</v>
      </c>
      <c r="P1972" s="8">
        <f t="shared" si="152"/>
        <v>11.318</v>
      </c>
      <c r="Q1972" s="12">
        <f t="shared" si="153"/>
        <v>41324.193298611113</v>
      </c>
      <c r="R1972" s="12">
        <f>(((I1972/60)/60)/24)+DATE(1970,1,1)</f>
        <v>41384.151631944449</v>
      </c>
      <c r="S1972" t="str">
        <f t="shared" si="154"/>
        <v>technology</v>
      </c>
      <c r="T1972" t="str">
        <f t="shared" si="150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6">
        <f t="shared" si="151"/>
        <v>272.35590732591254</v>
      </c>
      <c r="N1973" t="b">
        <v>1</v>
      </c>
      <c r="O1973" t="s">
        <v>8295</v>
      </c>
      <c r="P1973" s="8">
        <f t="shared" si="152"/>
        <v>2.6302771750000002</v>
      </c>
      <c r="Q1973" s="12">
        <f t="shared" si="153"/>
        <v>41561.500706018516</v>
      </c>
      <c r="R1973" s="12">
        <f>(((I1973/60)/60)/24)+DATE(1970,1,1)</f>
        <v>41593.166666666664</v>
      </c>
      <c r="S1973" t="str">
        <f t="shared" si="154"/>
        <v>technology</v>
      </c>
      <c r="T1973" t="str">
        <f t="shared" si="150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6">
        <f t="shared" si="151"/>
        <v>70.848739495798313</v>
      </c>
      <c r="N1974" t="b">
        <v>1</v>
      </c>
      <c r="O1974" t="s">
        <v>8295</v>
      </c>
      <c r="P1974" s="8">
        <f t="shared" si="152"/>
        <v>6.7447999999999997</v>
      </c>
      <c r="Q1974" s="12">
        <f t="shared" si="153"/>
        <v>41201.012083333335</v>
      </c>
      <c r="R1974" s="12">
        <f>(((I1974/60)/60)/24)+DATE(1970,1,1)</f>
        <v>41231.053749999999</v>
      </c>
      <c r="S1974" t="str">
        <f t="shared" si="154"/>
        <v>technology</v>
      </c>
      <c r="T1974" t="str">
        <f t="shared" si="150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6">
        <f t="shared" si="151"/>
        <v>247.94003412969283</v>
      </c>
      <c r="N1975" t="b">
        <v>1</v>
      </c>
      <c r="O1975" t="s">
        <v>8295</v>
      </c>
      <c r="P1975" s="8">
        <f t="shared" si="152"/>
        <v>2.5683081313131315</v>
      </c>
      <c r="Q1975" s="12">
        <f t="shared" si="153"/>
        <v>42549.722962962958</v>
      </c>
      <c r="R1975" s="12">
        <f>(((I1975/60)/60)/24)+DATE(1970,1,1)</f>
        <v>42588.291666666672</v>
      </c>
      <c r="S1975" t="str">
        <f t="shared" si="154"/>
        <v>technology</v>
      </c>
      <c r="T1975" t="str">
        <f t="shared" si="150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6">
        <f t="shared" si="151"/>
        <v>186.81393034825871</v>
      </c>
      <c r="N1976" t="b">
        <v>1</v>
      </c>
      <c r="O1976" t="s">
        <v>8295</v>
      </c>
      <c r="P1976" s="8">
        <f t="shared" si="152"/>
        <v>3.7549600000000001</v>
      </c>
      <c r="Q1976" s="12">
        <f t="shared" si="153"/>
        <v>41445.334131944444</v>
      </c>
      <c r="R1976" s="12">
        <f>(((I1976/60)/60)/24)+DATE(1970,1,1)</f>
        <v>41505.334131944444</v>
      </c>
      <c r="S1976" t="str">
        <f t="shared" si="154"/>
        <v>technology</v>
      </c>
      <c r="T1976" t="str">
        <f t="shared" si="150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6">
        <f t="shared" si="151"/>
        <v>131.98948616600788</v>
      </c>
      <c r="N1977" t="b">
        <v>1</v>
      </c>
      <c r="O1977" t="s">
        <v>8295</v>
      </c>
      <c r="P1977" s="8">
        <f t="shared" si="152"/>
        <v>2.0870837499999997</v>
      </c>
      <c r="Q1977" s="12">
        <f t="shared" si="153"/>
        <v>41313.755219907405</v>
      </c>
      <c r="R1977" s="12">
        <f>(((I1977/60)/60)/24)+DATE(1970,1,1)</f>
        <v>41343.755219907405</v>
      </c>
      <c r="S1977" t="str">
        <f t="shared" si="154"/>
        <v>technology</v>
      </c>
      <c r="T1977" t="str">
        <f t="shared" si="150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6">
        <f t="shared" si="151"/>
        <v>29.310782241014799</v>
      </c>
      <c r="N1978" t="b">
        <v>1</v>
      </c>
      <c r="O1978" t="s">
        <v>8295</v>
      </c>
      <c r="P1978" s="8">
        <f t="shared" si="152"/>
        <v>3.4660000000000002</v>
      </c>
      <c r="Q1978" s="12">
        <f t="shared" si="153"/>
        <v>41438.899594907409</v>
      </c>
      <c r="R1978" s="12">
        <f>(((I1978/60)/60)/24)+DATE(1970,1,1)</f>
        <v>41468.899594907409</v>
      </c>
      <c r="S1978" t="str">
        <f t="shared" si="154"/>
        <v>technology</v>
      </c>
      <c r="T1978" t="str">
        <f t="shared" si="150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6">
        <f t="shared" si="151"/>
        <v>245.02436053593178</v>
      </c>
      <c r="N1979" t="b">
        <v>1</v>
      </c>
      <c r="O1979" t="s">
        <v>8295</v>
      </c>
      <c r="P1979" s="8">
        <f t="shared" si="152"/>
        <v>4.0232999999999999</v>
      </c>
      <c r="Q1979" s="12">
        <f t="shared" si="153"/>
        <v>42311.216898148152</v>
      </c>
      <c r="R1979" s="12">
        <f>(((I1979/60)/60)/24)+DATE(1970,1,1)</f>
        <v>42357.332638888889</v>
      </c>
      <c r="S1979" t="str">
        <f t="shared" si="154"/>
        <v>technology</v>
      </c>
      <c r="T1979" t="str">
        <f t="shared" si="150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6">
        <f t="shared" si="151"/>
        <v>1323.2540463917526</v>
      </c>
      <c r="N1980" t="b">
        <v>1</v>
      </c>
      <c r="O1980" t="s">
        <v>8295</v>
      </c>
      <c r="P1980" s="8">
        <f t="shared" si="152"/>
        <v>10.2684514</v>
      </c>
      <c r="Q1980" s="12">
        <f t="shared" si="153"/>
        <v>41039.225601851853</v>
      </c>
      <c r="R1980" s="12">
        <f>(((I1980/60)/60)/24)+DATE(1970,1,1)</f>
        <v>41072.291666666664</v>
      </c>
      <c r="S1980" t="str">
        <f t="shared" si="154"/>
        <v>technology</v>
      </c>
      <c r="T1980" t="str">
        <f t="shared" si="150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6">
        <f t="shared" si="151"/>
        <v>282.65966789667897</v>
      </c>
      <c r="N1981" t="b">
        <v>1</v>
      </c>
      <c r="O1981" t="s">
        <v>8295</v>
      </c>
      <c r="P1981" s="8">
        <f t="shared" si="152"/>
        <v>1.14901155</v>
      </c>
      <c r="Q1981" s="12">
        <f t="shared" si="153"/>
        <v>42290.460023148145</v>
      </c>
      <c r="R1981" s="12">
        <f>(((I1981/60)/60)/24)+DATE(1970,1,1)</f>
        <v>42327.207638888889</v>
      </c>
      <c r="S1981" t="str">
        <f t="shared" si="154"/>
        <v>technology</v>
      </c>
      <c r="T1981" t="str">
        <f t="shared" si="150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6">
        <f t="shared" si="151"/>
        <v>91.214401028277635</v>
      </c>
      <c r="N1982" t="b">
        <v>1</v>
      </c>
      <c r="O1982" t="s">
        <v>8295</v>
      </c>
      <c r="P1982" s="8">
        <f t="shared" si="152"/>
        <v>3.5482402000000004</v>
      </c>
      <c r="Q1982" s="12">
        <f t="shared" si="153"/>
        <v>42423.542384259257</v>
      </c>
      <c r="R1982" s="12">
        <f>(((I1982/60)/60)/24)+DATE(1970,1,1)</f>
        <v>42463.500717592593</v>
      </c>
      <c r="S1982" t="str">
        <f t="shared" si="154"/>
        <v>technology</v>
      </c>
      <c r="T1982" t="str">
        <f t="shared" si="150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6">
        <f t="shared" si="151"/>
        <v>31.75</v>
      </c>
      <c r="N1983" t="b">
        <v>0</v>
      </c>
      <c r="O1983" t="s">
        <v>8296</v>
      </c>
      <c r="P1983" s="8">
        <f t="shared" si="152"/>
        <v>5.0799999999999998E-2</v>
      </c>
      <c r="Q1983" s="12">
        <f t="shared" si="153"/>
        <v>41799.725289351853</v>
      </c>
      <c r="R1983" s="12">
        <f>(((I1983/60)/60)/24)+DATE(1970,1,1)</f>
        <v>41829.725289351853</v>
      </c>
      <c r="S1983" t="str">
        <f t="shared" si="154"/>
        <v>photography</v>
      </c>
      <c r="T1983" t="str">
        <f t="shared" si="150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6" t="str">
        <f t="shared" si="151"/>
        <v/>
      </c>
      <c r="N1984" t="b">
        <v>0</v>
      </c>
      <c r="O1984" t="s">
        <v>8296</v>
      </c>
      <c r="P1984" s="8">
        <f t="shared" si="152"/>
        <v>0</v>
      </c>
      <c r="Q1984" s="12">
        <f t="shared" si="153"/>
        <v>42678.586655092593</v>
      </c>
      <c r="R1984" s="12">
        <f>(((I1984/60)/60)/24)+DATE(1970,1,1)</f>
        <v>42708.628321759257</v>
      </c>
      <c r="S1984" t="str">
        <f t="shared" si="154"/>
        <v>photography</v>
      </c>
      <c r="T1984" t="str">
        <f t="shared" si="150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6">
        <f t="shared" si="151"/>
        <v>88.6875</v>
      </c>
      <c r="N1985" t="b">
        <v>0</v>
      </c>
      <c r="O1985" t="s">
        <v>8296</v>
      </c>
      <c r="P1985" s="8">
        <f t="shared" si="152"/>
        <v>4.2999999999999997E-2</v>
      </c>
      <c r="Q1985" s="12">
        <f t="shared" si="153"/>
        <v>42593.011782407411</v>
      </c>
      <c r="R1985" s="12">
        <f>(((I1985/60)/60)/24)+DATE(1970,1,1)</f>
        <v>42615.291666666672</v>
      </c>
      <c r="S1985" t="str">
        <f t="shared" si="154"/>
        <v>photography</v>
      </c>
      <c r="T1985" t="str">
        <f t="shared" si="150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6">
        <f t="shared" si="151"/>
        <v>453.14285714285717</v>
      </c>
      <c r="N1986" t="b">
        <v>0</v>
      </c>
      <c r="O1986" t="s">
        <v>8296</v>
      </c>
      <c r="P1986" s="8">
        <f t="shared" si="152"/>
        <v>0.21146666666666666</v>
      </c>
      <c r="Q1986" s="12">
        <f t="shared" si="153"/>
        <v>41913.790289351848</v>
      </c>
      <c r="R1986" s="12">
        <f>(((I1986/60)/60)/24)+DATE(1970,1,1)</f>
        <v>41973.831956018519</v>
      </c>
      <c r="S1986" t="str">
        <f t="shared" si="154"/>
        <v>photography</v>
      </c>
      <c r="T1986" t="str">
        <f t="shared" ref="T1986:T2049" si="155">RIGHT(O1986,LEN(O1986)-FIND("/",O1986,1))</f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6">
        <f t="shared" ref="M1987:M2050" si="156">IFERROR(E1987/L1987,"")</f>
        <v>12.75</v>
      </c>
      <c r="N1987" t="b">
        <v>0</v>
      </c>
      <c r="O1987" t="s">
        <v>8296</v>
      </c>
      <c r="P1987" s="8">
        <f t="shared" ref="P1987:P2050" si="157">E1987/D1987</f>
        <v>3.1875000000000001E-2</v>
      </c>
      <c r="Q1987" s="12">
        <f t="shared" ref="Q1987:Q2050" si="158">(((J1987/60)/60)/24)+DATE(1970,1,1)</f>
        <v>42555.698738425926</v>
      </c>
      <c r="R1987" s="12">
        <f>(((I1987/60)/60)/24)+DATE(1970,1,1)</f>
        <v>42584.958333333328</v>
      </c>
      <c r="S1987" t="str">
        <f t="shared" ref="S1987:S2050" si="159">LEFT(O1987,FIND("/",O1987,1)-1)</f>
        <v>photography</v>
      </c>
      <c r="T1987" t="str">
        <f t="shared" si="155"/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6">
        <f t="shared" si="156"/>
        <v>1</v>
      </c>
      <c r="N1988" t="b">
        <v>0</v>
      </c>
      <c r="O1988" t="s">
        <v>8296</v>
      </c>
      <c r="P1988" s="8">
        <f t="shared" si="157"/>
        <v>5.0000000000000001E-4</v>
      </c>
      <c r="Q1988" s="12">
        <f t="shared" si="158"/>
        <v>42413.433831018512</v>
      </c>
      <c r="R1988" s="12">
        <f>(((I1988/60)/60)/24)+DATE(1970,1,1)</f>
        <v>42443.392164351855</v>
      </c>
      <c r="S1988" t="str">
        <f t="shared" si="159"/>
        <v>photography</v>
      </c>
      <c r="T1988" t="str">
        <f t="shared" si="155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6">
        <f t="shared" si="156"/>
        <v>83.428571428571431</v>
      </c>
      <c r="N1989" t="b">
        <v>0</v>
      </c>
      <c r="O1989" t="s">
        <v>8296</v>
      </c>
      <c r="P1989" s="8">
        <f t="shared" si="157"/>
        <v>0.42472727272727273</v>
      </c>
      <c r="Q1989" s="12">
        <f t="shared" si="158"/>
        <v>42034.639768518522</v>
      </c>
      <c r="R1989" s="12">
        <f>(((I1989/60)/60)/24)+DATE(1970,1,1)</f>
        <v>42064.639768518522</v>
      </c>
      <c r="S1989" t="str">
        <f t="shared" si="159"/>
        <v>photography</v>
      </c>
      <c r="T1989" t="str">
        <f t="shared" si="155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6">
        <f t="shared" si="156"/>
        <v>25</v>
      </c>
      <c r="N1990" t="b">
        <v>0</v>
      </c>
      <c r="O1990" t="s">
        <v>8296</v>
      </c>
      <c r="P1990" s="8">
        <f t="shared" si="157"/>
        <v>4.1666666666666666E-3</v>
      </c>
      <c r="Q1990" s="12">
        <f t="shared" si="158"/>
        <v>42206.763217592597</v>
      </c>
      <c r="R1990" s="12">
        <f>(((I1990/60)/60)/24)+DATE(1970,1,1)</f>
        <v>42236.763217592597</v>
      </c>
      <c r="S1990" t="str">
        <f t="shared" si="159"/>
        <v>photography</v>
      </c>
      <c r="T1990" t="str">
        <f t="shared" si="155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6">
        <f t="shared" si="156"/>
        <v>50</v>
      </c>
      <c r="N1991" t="b">
        <v>0</v>
      </c>
      <c r="O1991" t="s">
        <v>8296</v>
      </c>
      <c r="P1991" s="8">
        <f t="shared" si="157"/>
        <v>0.01</v>
      </c>
      <c r="Q1991" s="12">
        <f t="shared" si="158"/>
        <v>42685.680648148147</v>
      </c>
      <c r="R1991" s="12">
        <f>(((I1991/60)/60)/24)+DATE(1970,1,1)</f>
        <v>42715.680648148147</v>
      </c>
      <c r="S1991" t="str">
        <f t="shared" si="159"/>
        <v>photography</v>
      </c>
      <c r="T1991" t="str">
        <f t="shared" si="155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6">
        <f t="shared" si="156"/>
        <v>101.8</v>
      </c>
      <c r="N1992" t="b">
        <v>0</v>
      </c>
      <c r="O1992" t="s">
        <v>8296</v>
      </c>
      <c r="P1992" s="8">
        <f t="shared" si="157"/>
        <v>0.16966666666666666</v>
      </c>
      <c r="Q1992" s="12">
        <f t="shared" si="158"/>
        <v>42398.195972222224</v>
      </c>
      <c r="R1992" s="12">
        <f>(((I1992/60)/60)/24)+DATE(1970,1,1)</f>
        <v>42413.195972222224</v>
      </c>
      <c r="S1992" t="str">
        <f t="shared" si="159"/>
        <v>photography</v>
      </c>
      <c r="T1992" t="str">
        <f t="shared" si="155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6">
        <f t="shared" si="156"/>
        <v>46.666666666666664</v>
      </c>
      <c r="N1993" t="b">
        <v>0</v>
      </c>
      <c r="O1993" t="s">
        <v>8296</v>
      </c>
      <c r="P1993" s="8">
        <f t="shared" si="157"/>
        <v>7.0000000000000007E-2</v>
      </c>
      <c r="Q1993" s="12">
        <f t="shared" si="158"/>
        <v>42167.89335648148</v>
      </c>
      <c r="R1993" s="12">
        <f>(((I1993/60)/60)/24)+DATE(1970,1,1)</f>
        <v>42188.89335648148</v>
      </c>
      <c r="S1993" t="str">
        <f t="shared" si="159"/>
        <v>photography</v>
      </c>
      <c r="T1993" t="str">
        <f t="shared" si="155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6">
        <f t="shared" si="156"/>
        <v>1</v>
      </c>
      <c r="N1994" t="b">
        <v>0</v>
      </c>
      <c r="O1994" t="s">
        <v>8296</v>
      </c>
      <c r="P1994" s="8">
        <f t="shared" si="157"/>
        <v>1.3333333333333333E-3</v>
      </c>
      <c r="Q1994" s="12">
        <f t="shared" si="158"/>
        <v>42023.143414351856</v>
      </c>
      <c r="R1994" s="12">
        <f>(((I1994/60)/60)/24)+DATE(1970,1,1)</f>
        <v>42053.143414351856</v>
      </c>
      <c r="S1994" t="str">
        <f t="shared" si="159"/>
        <v>photography</v>
      </c>
      <c r="T1994" t="str">
        <f t="shared" si="155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6" t="str">
        <f t="shared" si="156"/>
        <v/>
      </c>
      <c r="N1995" t="b">
        <v>0</v>
      </c>
      <c r="O1995" t="s">
        <v>8296</v>
      </c>
      <c r="P1995" s="8">
        <f t="shared" si="157"/>
        <v>0</v>
      </c>
      <c r="Q1995" s="12">
        <f t="shared" si="158"/>
        <v>42329.58839120371</v>
      </c>
      <c r="R1995" s="12">
        <f>(((I1995/60)/60)/24)+DATE(1970,1,1)</f>
        <v>42359.58839120371</v>
      </c>
      <c r="S1995" t="str">
        <f t="shared" si="159"/>
        <v>photography</v>
      </c>
      <c r="T1995" t="str">
        <f t="shared" si="155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6" t="str">
        <f t="shared" si="156"/>
        <v/>
      </c>
      <c r="N1996" t="b">
        <v>0</v>
      </c>
      <c r="O1996" t="s">
        <v>8296</v>
      </c>
      <c r="P1996" s="8">
        <f t="shared" si="157"/>
        <v>0</v>
      </c>
      <c r="Q1996" s="12">
        <f t="shared" si="158"/>
        <v>42651.006273148145</v>
      </c>
      <c r="R1996" s="12">
        <f>(((I1996/60)/60)/24)+DATE(1970,1,1)</f>
        <v>42711.047939814816</v>
      </c>
      <c r="S1996" t="str">
        <f t="shared" si="159"/>
        <v>photography</v>
      </c>
      <c r="T1996" t="str">
        <f t="shared" si="155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6">
        <f t="shared" si="156"/>
        <v>26</v>
      </c>
      <c r="N1997" t="b">
        <v>0</v>
      </c>
      <c r="O1997" t="s">
        <v>8296</v>
      </c>
      <c r="P1997" s="8">
        <f t="shared" si="157"/>
        <v>7.8E-2</v>
      </c>
      <c r="Q1997" s="12">
        <f t="shared" si="158"/>
        <v>42181.902037037042</v>
      </c>
      <c r="R1997" s="12">
        <f>(((I1997/60)/60)/24)+DATE(1970,1,1)</f>
        <v>42201.902037037042</v>
      </c>
      <c r="S1997" t="str">
        <f t="shared" si="159"/>
        <v>photography</v>
      </c>
      <c r="T1997" t="str">
        <f t="shared" si="155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6" t="str">
        <f t="shared" si="156"/>
        <v/>
      </c>
      <c r="N1998" t="b">
        <v>0</v>
      </c>
      <c r="O1998" t="s">
        <v>8296</v>
      </c>
      <c r="P1998" s="8">
        <f t="shared" si="157"/>
        <v>0</v>
      </c>
      <c r="Q1998" s="12">
        <f t="shared" si="158"/>
        <v>41800.819571759261</v>
      </c>
      <c r="R1998" s="12">
        <f>(((I1998/60)/60)/24)+DATE(1970,1,1)</f>
        <v>41830.819571759261</v>
      </c>
      <c r="S1998" t="str">
        <f t="shared" si="159"/>
        <v>photography</v>
      </c>
      <c r="T1998" t="str">
        <f t="shared" si="155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6" t="str">
        <f t="shared" si="156"/>
        <v/>
      </c>
      <c r="N1999" t="b">
        <v>0</v>
      </c>
      <c r="O1999" t="s">
        <v>8296</v>
      </c>
      <c r="P1999" s="8">
        <f t="shared" si="157"/>
        <v>0</v>
      </c>
      <c r="Q1999" s="12">
        <f t="shared" si="158"/>
        <v>41847.930694444447</v>
      </c>
      <c r="R1999" s="12">
        <f>(((I1999/60)/60)/24)+DATE(1970,1,1)</f>
        <v>41877.930694444447</v>
      </c>
      <c r="S1999" t="str">
        <f t="shared" si="159"/>
        <v>photography</v>
      </c>
      <c r="T1999" t="str">
        <f t="shared" si="155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6">
        <f t="shared" si="156"/>
        <v>218.33333333333334</v>
      </c>
      <c r="N2000" t="b">
        <v>0</v>
      </c>
      <c r="O2000" t="s">
        <v>8296</v>
      </c>
      <c r="P2000" s="8">
        <f t="shared" si="157"/>
        <v>0.26200000000000001</v>
      </c>
      <c r="Q2000" s="12">
        <f t="shared" si="158"/>
        <v>41807.118495370371</v>
      </c>
      <c r="R2000" s="12">
        <f>(((I2000/60)/60)/24)+DATE(1970,1,1)</f>
        <v>41852.118495370371</v>
      </c>
      <c r="S2000" t="str">
        <f t="shared" si="159"/>
        <v>photography</v>
      </c>
      <c r="T2000" t="str">
        <f t="shared" si="155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6">
        <f t="shared" si="156"/>
        <v>33.714285714285715</v>
      </c>
      <c r="N2001" t="b">
        <v>0</v>
      </c>
      <c r="O2001" t="s">
        <v>8296</v>
      </c>
      <c r="P2001" s="8">
        <f t="shared" si="157"/>
        <v>7.6129032258064515E-3</v>
      </c>
      <c r="Q2001" s="12">
        <f t="shared" si="158"/>
        <v>41926.482731481483</v>
      </c>
      <c r="R2001" s="12">
        <f>(((I2001/60)/60)/24)+DATE(1970,1,1)</f>
        <v>41956.524398148147</v>
      </c>
      <c r="S2001" t="str">
        <f t="shared" si="159"/>
        <v>photography</v>
      </c>
      <c r="T2001" t="str">
        <f t="shared" si="155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6">
        <f t="shared" si="156"/>
        <v>25</v>
      </c>
      <c r="N2002" t="b">
        <v>0</v>
      </c>
      <c r="O2002" t="s">
        <v>8296</v>
      </c>
      <c r="P2002" s="8">
        <f t="shared" si="157"/>
        <v>0.125</v>
      </c>
      <c r="Q2002" s="12">
        <f t="shared" si="158"/>
        <v>42345.951539351852</v>
      </c>
      <c r="R2002" s="12">
        <f>(((I2002/60)/60)/24)+DATE(1970,1,1)</f>
        <v>42375.951539351852</v>
      </c>
      <c r="S2002" t="str">
        <f t="shared" si="159"/>
        <v>photography</v>
      </c>
      <c r="T2002" t="str">
        <f t="shared" si="155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6">
        <f t="shared" si="156"/>
        <v>128.38790470372632</v>
      </c>
      <c r="N2003" t="b">
        <v>1</v>
      </c>
      <c r="O2003" t="s">
        <v>8295</v>
      </c>
      <c r="P2003" s="8">
        <f t="shared" si="157"/>
        <v>3.8212909090909091</v>
      </c>
      <c r="Q2003" s="12">
        <f t="shared" si="158"/>
        <v>42136.209675925929</v>
      </c>
      <c r="R2003" s="12">
        <f>(((I2003/60)/60)/24)+DATE(1970,1,1)</f>
        <v>42167.833333333328</v>
      </c>
      <c r="S2003" t="str">
        <f t="shared" si="159"/>
        <v>technology</v>
      </c>
      <c r="T2003" t="str">
        <f t="shared" si="155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6">
        <f t="shared" si="156"/>
        <v>78.834261818181815</v>
      </c>
      <c r="N2004" t="b">
        <v>1</v>
      </c>
      <c r="O2004" t="s">
        <v>8295</v>
      </c>
      <c r="P2004" s="8">
        <f t="shared" si="157"/>
        <v>2.1679422000000002</v>
      </c>
      <c r="Q2004" s="12">
        <f t="shared" si="158"/>
        <v>42728.71230324074</v>
      </c>
      <c r="R2004" s="12">
        <f>(((I2004/60)/60)/24)+DATE(1970,1,1)</f>
        <v>42758.71230324074</v>
      </c>
      <c r="S2004" t="str">
        <f t="shared" si="159"/>
        <v>technology</v>
      </c>
      <c r="T2004" t="str">
        <f t="shared" si="155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6">
        <f t="shared" si="156"/>
        <v>91.764705882352942</v>
      </c>
      <c r="N2005" t="b">
        <v>1</v>
      </c>
      <c r="O2005" t="s">
        <v>8295</v>
      </c>
      <c r="P2005" s="8">
        <f t="shared" si="157"/>
        <v>3.12</v>
      </c>
      <c r="Q2005" s="12">
        <f t="shared" si="158"/>
        <v>40347.125601851854</v>
      </c>
      <c r="R2005" s="12">
        <f>(((I2005/60)/60)/24)+DATE(1970,1,1)</f>
        <v>40361.958333333336</v>
      </c>
      <c r="S2005" t="str">
        <f t="shared" si="159"/>
        <v>technology</v>
      </c>
      <c r="T2005" t="str">
        <f t="shared" si="155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6">
        <f t="shared" si="156"/>
        <v>331.10237288135596</v>
      </c>
      <c r="N2006" t="b">
        <v>1</v>
      </c>
      <c r="O2006" t="s">
        <v>8295</v>
      </c>
      <c r="P2006" s="8">
        <f t="shared" si="157"/>
        <v>2.3442048</v>
      </c>
      <c r="Q2006" s="12">
        <f t="shared" si="158"/>
        <v>41800.604895833334</v>
      </c>
      <c r="R2006" s="12">
        <f>(((I2006/60)/60)/24)+DATE(1970,1,1)</f>
        <v>41830.604895833334</v>
      </c>
      <c r="S2006" t="str">
        <f t="shared" si="159"/>
        <v>technology</v>
      </c>
      <c r="T2006" t="str">
        <f t="shared" si="155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6">
        <f t="shared" si="156"/>
        <v>194.26193717277485</v>
      </c>
      <c r="N2007" t="b">
        <v>1</v>
      </c>
      <c r="O2007" t="s">
        <v>8295</v>
      </c>
      <c r="P2007" s="8">
        <f t="shared" si="157"/>
        <v>1.236801</v>
      </c>
      <c r="Q2007" s="12">
        <f t="shared" si="158"/>
        <v>41535.812708333331</v>
      </c>
      <c r="R2007" s="12">
        <f>(((I2007/60)/60)/24)+DATE(1970,1,1)</f>
        <v>41563.165972222225</v>
      </c>
      <c r="S2007" t="str">
        <f t="shared" si="159"/>
        <v>technology</v>
      </c>
      <c r="T2007" t="str">
        <f t="shared" si="155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6">
        <f t="shared" si="156"/>
        <v>408.97689768976898</v>
      </c>
      <c r="N2008" t="b">
        <v>1</v>
      </c>
      <c r="O2008" t="s">
        <v>8295</v>
      </c>
      <c r="P2008" s="8">
        <f t="shared" si="157"/>
        <v>2.4784000000000002</v>
      </c>
      <c r="Q2008" s="12">
        <f t="shared" si="158"/>
        <v>41941.500520833331</v>
      </c>
      <c r="R2008" s="12">
        <f>(((I2008/60)/60)/24)+DATE(1970,1,1)</f>
        <v>41976.542187500003</v>
      </c>
      <c r="S2008" t="str">
        <f t="shared" si="159"/>
        <v>technology</v>
      </c>
      <c r="T2008" t="str">
        <f t="shared" si="155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6">
        <f t="shared" si="156"/>
        <v>84.459270072992695</v>
      </c>
      <c r="N2009" t="b">
        <v>1</v>
      </c>
      <c r="O2009" t="s">
        <v>8295</v>
      </c>
      <c r="P2009" s="8">
        <f t="shared" si="157"/>
        <v>1.157092</v>
      </c>
      <c r="Q2009" s="12">
        <f t="shared" si="158"/>
        <v>40347.837800925925</v>
      </c>
      <c r="R2009" s="12">
        <f>(((I2009/60)/60)/24)+DATE(1970,1,1)</f>
        <v>40414.166666666664</v>
      </c>
      <c r="S2009" t="str">
        <f t="shared" si="159"/>
        <v>technology</v>
      </c>
      <c r="T2009" t="str">
        <f t="shared" si="155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6">
        <f t="shared" si="156"/>
        <v>44.853658536585364</v>
      </c>
      <c r="N2010" t="b">
        <v>1</v>
      </c>
      <c r="O2010" t="s">
        <v>8295</v>
      </c>
      <c r="P2010" s="8">
        <f t="shared" si="157"/>
        <v>1.1707484768810599</v>
      </c>
      <c r="Q2010" s="12">
        <f t="shared" si="158"/>
        <v>40761.604421296295</v>
      </c>
      <c r="R2010" s="12">
        <f>(((I2010/60)/60)/24)+DATE(1970,1,1)</f>
        <v>40805.604421296295</v>
      </c>
      <c r="S2010" t="str">
        <f t="shared" si="159"/>
        <v>technology</v>
      </c>
      <c r="T2010" t="str">
        <f t="shared" si="155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6">
        <f t="shared" si="156"/>
        <v>383.3643216080402</v>
      </c>
      <c r="N2011" t="b">
        <v>1</v>
      </c>
      <c r="O2011" t="s">
        <v>8295</v>
      </c>
      <c r="P2011" s="8">
        <f t="shared" si="157"/>
        <v>3.05158</v>
      </c>
      <c r="Q2011" s="12">
        <f t="shared" si="158"/>
        <v>42661.323414351849</v>
      </c>
      <c r="R2011" s="12">
        <f>(((I2011/60)/60)/24)+DATE(1970,1,1)</f>
        <v>42697.365081018521</v>
      </c>
      <c r="S2011" t="str">
        <f t="shared" si="159"/>
        <v>technology</v>
      </c>
      <c r="T2011" t="str">
        <f t="shared" si="155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6">
        <f t="shared" si="156"/>
        <v>55.276856649395505</v>
      </c>
      <c r="N2012" t="b">
        <v>1</v>
      </c>
      <c r="O2012" t="s">
        <v>8295</v>
      </c>
      <c r="P2012" s="8">
        <f t="shared" si="157"/>
        <v>3.2005299999999997</v>
      </c>
      <c r="Q2012" s="12">
        <f t="shared" si="158"/>
        <v>42570.996423611112</v>
      </c>
      <c r="R2012" s="12">
        <f>(((I2012/60)/60)/24)+DATE(1970,1,1)</f>
        <v>42600.996423611112</v>
      </c>
      <c r="S2012" t="str">
        <f t="shared" si="159"/>
        <v>technology</v>
      </c>
      <c r="T2012" t="str">
        <f t="shared" si="155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6">
        <f t="shared" si="156"/>
        <v>422.02059732234807</v>
      </c>
      <c r="N2013" t="b">
        <v>1</v>
      </c>
      <c r="O2013" t="s">
        <v>8295</v>
      </c>
      <c r="P2013" s="8">
        <f t="shared" si="157"/>
        <v>8.1956399999999991</v>
      </c>
      <c r="Q2013" s="12">
        <f t="shared" si="158"/>
        <v>42347.358483796299</v>
      </c>
      <c r="R2013" s="12">
        <f>(((I2013/60)/60)/24)+DATE(1970,1,1)</f>
        <v>42380.958333333328</v>
      </c>
      <c r="S2013" t="str">
        <f t="shared" si="159"/>
        <v>technology</v>
      </c>
      <c r="T2013" t="str">
        <f t="shared" si="155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6">
        <f t="shared" si="156"/>
        <v>64.180327868852459</v>
      </c>
      <c r="N2014" t="b">
        <v>1</v>
      </c>
      <c r="O2014" t="s">
        <v>8295</v>
      </c>
      <c r="P2014" s="8">
        <f t="shared" si="157"/>
        <v>2.3490000000000002</v>
      </c>
      <c r="Q2014" s="12">
        <f t="shared" si="158"/>
        <v>42010.822233796294</v>
      </c>
      <c r="R2014" s="12">
        <f>(((I2014/60)/60)/24)+DATE(1970,1,1)</f>
        <v>42040.822233796294</v>
      </c>
      <c r="S2014" t="str">
        <f t="shared" si="159"/>
        <v>technology</v>
      </c>
      <c r="T2014" t="str">
        <f t="shared" si="155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6">
        <f t="shared" si="156"/>
        <v>173.57781674704077</v>
      </c>
      <c r="N2015" t="b">
        <v>1</v>
      </c>
      <c r="O2015" t="s">
        <v>8295</v>
      </c>
      <c r="P2015" s="8">
        <f t="shared" si="157"/>
        <v>4.9491375</v>
      </c>
      <c r="Q2015" s="12">
        <f t="shared" si="158"/>
        <v>42499.960810185185</v>
      </c>
      <c r="R2015" s="12">
        <f>(((I2015/60)/60)/24)+DATE(1970,1,1)</f>
        <v>42559.960810185185</v>
      </c>
      <c r="S2015" t="str">
        <f t="shared" si="159"/>
        <v>technology</v>
      </c>
      <c r="T2015" t="str">
        <f t="shared" si="155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6">
        <f t="shared" si="156"/>
        <v>88.601680840609291</v>
      </c>
      <c r="N2016" t="b">
        <v>1</v>
      </c>
      <c r="O2016" t="s">
        <v>8295</v>
      </c>
      <c r="P2016" s="8">
        <f t="shared" si="157"/>
        <v>78.137822333333332</v>
      </c>
      <c r="Q2016" s="12">
        <f t="shared" si="158"/>
        <v>41324.214571759258</v>
      </c>
      <c r="R2016" s="12">
        <f>(((I2016/60)/60)/24)+DATE(1970,1,1)</f>
        <v>41358.172905092593</v>
      </c>
      <c r="S2016" t="str">
        <f t="shared" si="159"/>
        <v>technology</v>
      </c>
      <c r="T2016" t="str">
        <f t="shared" si="155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6">
        <f t="shared" si="156"/>
        <v>50.222283950617282</v>
      </c>
      <c r="N2017" t="b">
        <v>1</v>
      </c>
      <c r="O2017" t="s">
        <v>8295</v>
      </c>
      <c r="P2017" s="8">
        <f t="shared" si="157"/>
        <v>1.1300013888888889</v>
      </c>
      <c r="Q2017" s="12">
        <f t="shared" si="158"/>
        <v>40765.876886574071</v>
      </c>
      <c r="R2017" s="12">
        <f>(((I2017/60)/60)/24)+DATE(1970,1,1)</f>
        <v>40795.876886574071</v>
      </c>
      <c r="S2017" t="str">
        <f t="shared" si="159"/>
        <v>technology</v>
      </c>
      <c r="T2017" t="str">
        <f t="shared" si="155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6">
        <f t="shared" si="156"/>
        <v>192.38876826722338</v>
      </c>
      <c r="N2018" t="b">
        <v>1</v>
      </c>
      <c r="O2018" t="s">
        <v>8295</v>
      </c>
      <c r="P2018" s="8">
        <f t="shared" si="157"/>
        <v>9.2154220000000002</v>
      </c>
      <c r="Q2018" s="12">
        <f t="shared" si="158"/>
        <v>41312.88077546296</v>
      </c>
      <c r="R2018" s="12">
        <f>(((I2018/60)/60)/24)+DATE(1970,1,1)</f>
        <v>41342.88077546296</v>
      </c>
      <c r="S2018" t="str">
        <f t="shared" si="159"/>
        <v>technology</v>
      </c>
      <c r="T2018" t="str">
        <f t="shared" si="155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6">
        <f t="shared" si="156"/>
        <v>73.416901408450698</v>
      </c>
      <c r="N2019" t="b">
        <v>1</v>
      </c>
      <c r="O2019" t="s">
        <v>8295</v>
      </c>
      <c r="P2019" s="8">
        <f t="shared" si="157"/>
        <v>1.2510239999999999</v>
      </c>
      <c r="Q2019" s="12">
        <f t="shared" si="158"/>
        <v>40961.057349537034</v>
      </c>
      <c r="R2019" s="12">
        <f>(((I2019/60)/60)/24)+DATE(1970,1,1)</f>
        <v>40992.166666666664</v>
      </c>
      <c r="S2019" t="str">
        <f t="shared" si="159"/>
        <v>technology</v>
      </c>
      <c r="T2019" t="str">
        <f t="shared" si="155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6">
        <f t="shared" si="156"/>
        <v>147.68495555555555</v>
      </c>
      <c r="N2020" t="b">
        <v>1</v>
      </c>
      <c r="O2020" t="s">
        <v>8295</v>
      </c>
      <c r="P2020" s="8">
        <f t="shared" si="157"/>
        <v>1.0224343076923077</v>
      </c>
      <c r="Q2020" s="12">
        <f t="shared" si="158"/>
        <v>42199.365844907406</v>
      </c>
      <c r="R2020" s="12">
        <f>(((I2020/60)/60)/24)+DATE(1970,1,1)</f>
        <v>42229.365844907406</v>
      </c>
      <c r="S2020" t="str">
        <f t="shared" si="159"/>
        <v>technology</v>
      </c>
      <c r="T2020" t="str">
        <f t="shared" si="155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6">
        <f t="shared" si="156"/>
        <v>108.96848314606741</v>
      </c>
      <c r="N2021" t="b">
        <v>1</v>
      </c>
      <c r="O2021" t="s">
        <v>8295</v>
      </c>
      <c r="P2021" s="8">
        <f t="shared" si="157"/>
        <v>4.8490975000000001</v>
      </c>
      <c r="Q2021" s="12">
        <f t="shared" si="158"/>
        <v>42605.70857638889</v>
      </c>
      <c r="R2021" s="12">
        <f>(((I2021/60)/60)/24)+DATE(1970,1,1)</f>
        <v>42635.70857638889</v>
      </c>
      <c r="S2021" t="str">
        <f t="shared" si="159"/>
        <v>technology</v>
      </c>
      <c r="T2021" t="str">
        <f t="shared" si="155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6">
        <f t="shared" si="156"/>
        <v>23.647540983606557</v>
      </c>
      <c r="N2022" t="b">
        <v>1</v>
      </c>
      <c r="O2022" t="s">
        <v>8295</v>
      </c>
      <c r="P2022" s="8">
        <f t="shared" si="157"/>
        <v>1.9233333333333333</v>
      </c>
      <c r="Q2022" s="12">
        <f t="shared" si="158"/>
        <v>41737.097499999996</v>
      </c>
      <c r="R2022" s="12">
        <f>(((I2022/60)/60)/24)+DATE(1970,1,1)</f>
        <v>41773.961111111108</v>
      </c>
      <c r="S2022" t="str">
        <f t="shared" si="159"/>
        <v>technology</v>
      </c>
      <c r="T2022" t="str">
        <f t="shared" si="155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6">
        <f t="shared" si="156"/>
        <v>147.94736842105263</v>
      </c>
      <c r="N2023" t="b">
        <v>1</v>
      </c>
      <c r="O2023" t="s">
        <v>8295</v>
      </c>
      <c r="P2023" s="8">
        <f t="shared" si="157"/>
        <v>2.8109999999999999</v>
      </c>
      <c r="Q2023" s="12">
        <f t="shared" si="158"/>
        <v>41861.070567129631</v>
      </c>
      <c r="R2023" s="12">
        <f>(((I2023/60)/60)/24)+DATE(1970,1,1)</f>
        <v>41906.070567129631</v>
      </c>
      <c r="S2023" t="str">
        <f t="shared" si="159"/>
        <v>technology</v>
      </c>
      <c r="T2023" t="str">
        <f t="shared" si="155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6">
        <f t="shared" si="156"/>
        <v>385.03692307692307</v>
      </c>
      <c r="N2024" t="b">
        <v>1</v>
      </c>
      <c r="O2024" t="s">
        <v>8295</v>
      </c>
      <c r="P2024" s="8">
        <f t="shared" si="157"/>
        <v>1.2513700000000001</v>
      </c>
      <c r="Q2024" s="12">
        <f t="shared" si="158"/>
        <v>42502.569120370375</v>
      </c>
      <c r="R2024" s="12">
        <f>(((I2024/60)/60)/24)+DATE(1970,1,1)</f>
        <v>42532.569120370375</v>
      </c>
      <c r="S2024" t="str">
        <f t="shared" si="159"/>
        <v>technology</v>
      </c>
      <c r="T2024" t="str">
        <f t="shared" si="155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6">
        <f t="shared" si="156"/>
        <v>457.39093484419266</v>
      </c>
      <c r="N2025" t="b">
        <v>1</v>
      </c>
      <c r="O2025" t="s">
        <v>8295</v>
      </c>
      <c r="P2025" s="8">
        <f t="shared" si="157"/>
        <v>1.61459</v>
      </c>
      <c r="Q2025" s="12">
        <f t="shared" si="158"/>
        <v>42136.420752314814</v>
      </c>
      <c r="R2025" s="12">
        <f>(((I2025/60)/60)/24)+DATE(1970,1,1)</f>
        <v>42166.420752314814</v>
      </c>
      <c r="S2025" t="str">
        <f t="shared" si="159"/>
        <v>technology</v>
      </c>
      <c r="T2025" t="str">
        <f t="shared" si="155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6">
        <f t="shared" si="156"/>
        <v>222.99047619047619</v>
      </c>
      <c r="N2026" t="b">
        <v>1</v>
      </c>
      <c r="O2026" t="s">
        <v>8295</v>
      </c>
      <c r="P2026" s="8">
        <f t="shared" si="157"/>
        <v>5.8535000000000004</v>
      </c>
      <c r="Q2026" s="12">
        <f t="shared" si="158"/>
        <v>41099.966944444444</v>
      </c>
      <c r="R2026" s="12">
        <f>(((I2026/60)/60)/24)+DATE(1970,1,1)</f>
        <v>41134.125</v>
      </c>
      <c r="S2026" t="str">
        <f t="shared" si="159"/>
        <v>technology</v>
      </c>
      <c r="T2026" t="str">
        <f t="shared" si="155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6">
        <f t="shared" si="156"/>
        <v>220.74074074074073</v>
      </c>
      <c r="N2027" t="b">
        <v>1</v>
      </c>
      <c r="O2027" t="s">
        <v>8295</v>
      </c>
      <c r="P2027" s="8">
        <f t="shared" si="157"/>
        <v>2.0114999999999998</v>
      </c>
      <c r="Q2027" s="12">
        <f t="shared" si="158"/>
        <v>42136.184560185182</v>
      </c>
      <c r="R2027" s="12">
        <f>(((I2027/60)/60)/24)+DATE(1970,1,1)</f>
        <v>42166.184560185182</v>
      </c>
      <c r="S2027" t="str">
        <f t="shared" si="159"/>
        <v>technology</v>
      </c>
      <c r="T2027" t="str">
        <f t="shared" si="155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6">
        <f t="shared" si="156"/>
        <v>73.503898678414089</v>
      </c>
      <c r="N2028" t="b">
        <v>1</v>
      </c>
      <c r="O2028" t="s">
        <v>8295</v>
      </c>
      <c r="P2028" s="8">
        <f t="shared" si="157"/>
        <v>1.3348307999999998</v>
      </c>
      <c r="Q2028" s="12">
        <f t="shared" si="158"/>
        <v>41704.735937500001</v>
      </c>
      <c r="R2028" s="12">
        <f>(((I2028/60)/60)/24)+DATE(1970,1,1)</f>
        <v>41750.165972222225</v>
      </c>
      <c r="S2028" t="str">
        <f t="shared" si="159"/>
        <v>technology</v>
      </c>
      <c r="T2028" t="str">
        <f t="shared" si="155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6">
        <f t="shared" si="156"/>
        <v>223.09647495361781</v>
      </c>
      <c r="N2029" t="b">
        <v>1</v>
      </c>
      <c r="O2029" t="s">
        <v>8295</v>
      </c>
      <c r="P2029" s="8">
        <f t="shared" si="157"/>
        <v>1.2024900000000001</v>
      </c>
      <c r="Q2029" s="12">
        <f t="shared" si="158"/>
        <v>42048.813877314817</v>
      </c>
      <c r="R2029" s="12">
        <f>(((I2029/60)/60)/24)+DATE(1970,1,1)</f>
        <v>42093.772210648152</v>
      </c>
      <c r="S2029" t="str">
        <f t="shared" si="159"/>
        <v>technology</v>
      </c>
      <c r="T2029" t="str">
        <f t="shared" si="155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6">
        <f t="shared" si="156"/>
        <v>47.911392405063289</v>
      </c>
      <c r="N2030" t="b">
        <v>1</v>
      </c>
      <c r="O2030" t="s">
        <v>8295</v>
      </c>
      <c r="P2030" s="8">
        <f t="shared" si="157"/>
        <v>1.2616666666666667</v>
      </c>
      <c r="Q2030" s="12">
        <f t="shared" si="158"/>
        <v>40215.919050925928</v>
      </c>
      <c r="R2030" s="12">
        <f>(((I2030/60)/60)/24)+DATE(1970,1,1)</f>
        <v>40252.913194444445</v>
      </c>
      <c r="S2030" t="str">
        <f t="shared" si="159"/>
        <v>technology</v>
      </c>
      <c r="T2030" t="str">
        <f t="shared" si="155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6">
        <f t="shared" si="156"/>
        <v>96.063829787234042</v>
      </c>
      <c r="N2031" t="b">
        <v>1</v>
      </c>
      <c r="O2031" t="s">
        <v>8295</v>
      </c>
      <c r="P2031" s="8">
        <f t="shared" si="157"/>
        <v>3.6120000000000001</v>
      </c>
      <c r="Q2031" s="12">
        <f t="shared" si="158"/>
        <v>41848.021770833337</v>
      </c>
      <c r="R2031" s="12">
        <f>(((I2031/60)/60)/24)+DATE(1970,1,1)</f>
        <v>41878.021770833337</v>
      </c>
      <c r="S2031" t="str">
        <f t="shared" si="159"/>
        <v>technology</v>
      </c>
      <c r="T2031" t="str">
        <f t="shared" si="155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6">
        <f t="shared" si="156"/>
        <v>118.6144</v>
      </c>
      <c r="N2032" t="b">
        <v>1</v>
      </c>
      <c r="O2032" t="s">
        <v>8295</v>
      </c>
      <c r="P2032" s="8">
        <f t="shared" si="157"/>
        <v>2.26239013671875</v>
      </c>
      <c r="Q2032" s="12">
        <f t="shared" si="158"/>
        <v>41212.996481481481</v>
      </c>
      <c r="R2032" s="12">
        <f>(((I2032/60)/60)/24)+DATE(1970,1,1)</f>
        <v>41242.996481481481</v>
      </c>
      <c r="S2032" t="str">
        <f t="shared" si="159"/>
        <v>technology</v>
      </c>
      <c r="T2032" t="str">
        <f t="shared" si="155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6">
        <f t="shared" si="156"/>
        <v>118.45472440944881</v>
      </c>
      <c r="N2033" t="b">
        <v>1</v>
      </c>
      <c r="O2033" t="s">
        <v>8295</v>
      </c>
      <c r="P2033" s="8">
        <f t="shared" si="157"/>
        <v>1.2035</v>
      </c>
      <c r="Q2033" s="12">
        <f t="shared" si="158"/>
        <v>41975.329317129625</v>
      </c>
      <c r="R2033" s="12">
        <f>(((I2033/60)/60)/24)+DATE(1970,1,1)</f>
        <v>42013.041666666672</v>
      </c>
      <c r="S2033" t="str">
        <f t="shared" si="159"/>
        <v>technology</v>
      </c>
      <c r="T2033" t="str">
        <f t="shared" si="155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6">
        <f t="shared" si="156"/>
        <v>143.21468926553672</v>
      </c>
      <c r="N2034" t="b">
        <v>1</v>
      </c>
      <c r="O2034" t="s">
        <v>8295</v>
      </c>
      <c r="P2034" s="8">
        <f t="shared" si="157"/>
        <v>3.0418799999999999</v>
      </c>
      <c r="Q2034" s="12">
        <f t="shared" si="158"/>
        <v>42689.565671296295</v>
      </c>
      <c r="R2034" s="12">
        <f>(((I2034/60)/60)/24)+DATE(1970,1,1)</f>
        <v>42719.208333333328</v>
      </c>
      <c r="S2034" t="str">
        <f t="shared" si="159"/>
        <v>technology</v>
      </c>
      <c r="T2034" t="str">
        <f t="shared" si="155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6">
        <f t="shared" si="156"/>
        <v>282.71518987341773</v>
      </c>
      <c r="N2035" t="b">
        <v>1</v>
      </c>
      <c r="O2035" t="s">
        <v>8295</v>
      </c>
      <c r="P2035" s="8">
        <f t="shared" si="157"/>
        <v>1.7867599999999999</v>
      </c>
      <c r="Q2035" s="12">
        <f t="shared" si="158"/>
        <v>41725.082384259258</v>
      </c>
      <c r="R2035" s="12">
        <f>(((I2035/60)/60)/24)+DATE(1970,1,1)</f>
        <v>41755.082384259258</v>
      </c>
      <c r="S2035" t="str">
        <f t="shared" si="159"/>
        <v>technology</v>
      </c>
      <c r="T2035" t="str">
        <f t="shared" si="155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6">
        <f t="shared" si="156"/>
        <v>593.93620078740162</v>
      </c>
      <c r="N2036" t="b">
        <v>1</v>
      </c>
      <c r="O2036" t="s">
        <v>8295</v>
      </c>
      <c r="P2036" s="8">
        <f t="shared" si="157"/>
        <v>3.868199871794872</v>
      </c>
      <c r="Q2036" s="12">
        <f t="shared" si="158"/>
        <v>42076.130011574074</v>
      </c>
      <c r="R2036" s="12">
        <f>(((I2036/60)/60)/24)+DATE(1970,1,1)</f>
        <v>42131.290277777778</v>
      </c>
      <c r="S2036" t="str">
        <f t="shared" si="159"/>
        <v>technology</v>
      </c>
      <c r="T2036" t="str">
        <f t="shared" si="155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6">
        <f t="shared" si="156"/>
        <v>262.15704968944101</v>
      </c>
      <c r="N2037" t="b">
        <v>1</v>
      </c>
      <c r="O2037" t="s">
        <v>8295</v>
      </c>
      <c r="P2037" s="8">
        <f t="shared" si="157"/>
        <v>2.1103642500000004</v>
      </c>
      <c r="Q2037" s="12">
        <f t="shared" si="158"/>
        <v>42311.625081018516</v>
      </c>
      <c r="R2037" s="12">
        <f>(((I2037/60)/60)/24)+DATE(1970,1,1)</f>
        <v>42357.041666666672</v>
      </c>
      <c r="S2037" t="str">
        <f t="shared" si="159"/>
        <v>technology</v>
      </c>
      <c r="T2037" t="str">
        <f t="shared" si="155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6">
        <f t="shared" si="156"/>
        <v>46.580778301886795</v>
      </c>
      <c r="N2038" t="b">
        <v>1</v>
      </c>
      <c r="O2038" t="s">
        <v>8295</v>
      </c>
      <c r="P2038" s="8">
        <f t="shared" si="157"/>
        <v>1.3166833333333334</v>
      </c>
      <c r="Q2038" s="12">
        <f t="shared" si="158"/>
        <v>41738.864803240744</v>
      </c>
      <c r="R2038" s="12">
        <f>(((I2038/60)/60)/24)+DATE(1970,1,1)</f>
        <v>41768.864803240744</v>
      </c>
      <c r="S2038" t="str">
        <f t="shared" si="159"/>
        <v>technology</v>
      </c>
      <c r="T2038" t="str">
        <f t="shared" si="155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6">
        <f t="shared" si="156"/>
        <v>70.041118881118877</v>
      </c>
      <c r="N2039" t="b">
        <v>1</v>
      </c>
      <c r="O2039" t="s">
        <v>8295</v>
      </c>
      <c r="P2039" s="8">
        <f t="shared" si="157"/>
        <v>3.0047639999999998</v>
      </c>
      <c r="Q2039" s="12">
        <f t="shared" si="158"/>
        <v>41578.210104166668</v>
      </c>
      <c r="R2039" s="12">
        <f>(((I2039/60)/60)/24)+DATE(1970,1,1)</f>
        <v>41638.251770833333</v>
      </c>
      <c r="S2039" t="str">
        <f t="shared" si="159"/>
        <v>technology</v>
      </c>
      <c r="T2039" t="str">
        <f t="shared" si="155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6">
        <f t="shared" si="156"/>
        <v>164.90686274509804</v>
      </c>
      <c r="N2040" t="b">
        <v>1</v>
      </c>
      <c r="O2040" t="s">
        <v>8295</v>
      </c>
      <c r="P2040" s="8">
        <f t="shared" si="157"/>
        <v>4.2051249999999998</v>
      </c>
      <c r="Q2040" s="12">
        <f t="shared" si="158"/>
        <v>41424.27107638889</v>
      </c>
      <c r="R2040" s="12">
        <f>(((I2040/60)/60)/24)+DATE(1970,1,1)</f>
        <v>41456.75</v>
      </c>
      <c r="S2040" t="str">
        <f t="shared" si="159"/>
        <v>technology</v>
      </c>
      <c r="T2040" t="str">
        <f t="shared" si="155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6">
        <f t="shared" si="156"/>
        <v>449.26385224274406</v>
      </c>
      <c r="N2041" t="b">
        <v>1</v>
      </c>
      <c r="O2041" t="s">
        <v>8295</v>
      </c>
      <c r="P2041" s="8">
        <f t="shared" si="157"/>
        <v>1.362168</v>
      </c>
      <c r="Q2041" s="12">
        <f t="shared" si="158"/>
        <v>42675.438946759255</v>
      </c>
      <c r="R2041" s="12">
        <f>(((I2041/60)/60)/24)+DATE(1970,1,1)</f>
        <v>42705.207638888889</v>
      </c>
      <c r="S2041" t="str">
        <f t="shared" si="159"/>
        <v>technology</v>
      </c>
      <c r="T2041" t="str">
        <f t="shared" si="155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6">
        <f t="shared" si="156"/>
        <v>27.472841328413285</v>
      </c>
      <c r="N2042" t="b">
        <v>1</v>
      </c>
      <c r="O2042" t="s">
        <v>8295</v>
      </c>
      <c r="P2042" s="8">
        <f t="shared" si="157"/>
        <v>2.4817133333333334</v>
      </c>
      <c r="Q2042" s="12">
        <f t="shared" si="158"/>
        <v>41578.927118055559</v>
      </c>
      <c r="R2042" s="12">
        <f>(((I2042/60)/60)/24)+DATE(1970,1,1)</f>
        <v>41593.968784722223</v>
      </c>
      <c r="S2042" t="str">
        <f t="shared" si="159"/>
        <v>technology</v>
      </c>
      <c r="T2042" t="str">
        <f t="shared" si="155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6">
        <f t="shared" si="156"/>
        <v>143.97499999999999</v>
      </c>
      <c r="N2043" t="b">
        <v>1</v>
      </c>
      <c r="O2043" t="s">
        <v>8295</v>
      </c>
      <c r="P2043" s="8">
        <f t="shared" si="157"/>
        <v>1.8186315789473684</v>
      </c>
      <c r="Q2043" s="12">
        <f t="shared" si="158"/>
        <v>42654.525775462964</v>
      </c>
      <c r="R2043" s="12">
        <f>(((I2043/60)/60)/24)+DATE(1970,1,1)</f>
        <v>42684.567442129628</v>
      </c>
      <c r="S2043" t="str">
        <f t="shared" si="159"/>
        <v>technology</v>
      </c>
      <c r="T2043" t="str">
        <f t="shared" si="155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6">
        <f t="shared" si="156"/>
        <v>88.23571428571428</v>
      </c>
      <c r="N2044" t="b">
        <v>1</v>
      </c>
      <c r="O2044" t="s">
        <v>8295</v>
      </c>
      <c r="P2044" s="8">
        <f t="shared" si="157"/>
        <v>1.2353000000000001</v>
      </c>
      <c r="Q2044" s="12">
        <f t="shared" si="158"/>
        <v>42331.708032407405</v>
      </c>
      <c r="R2044" s="12">
        <f>(((I2044/60)/60)/24)+DATE(1970,1,1)</f>
        <v>42391.708032407405</v>
      </c>
      <c r="S2044" t="str">
        <f t="shared" si="159"/>
        <v>technology</v>
      </c>
      <c r="T2044" t="str">
        <f t="shared" si="155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6">
        <f t="shared" si="156"/>
        <v>36.326424870466319</v>
      </c>
      <c r="N2045" t="b">
        <v>1</v>
      </c>
      <c r="O2045" t="s">
        <v>8295</v>
      </c>
      <c r="P2045" s="8">
        <f t="shared" si="157"/>
        <v>5.0620938628158845</v>
      </c>
      <c r="Q2045" s="12">
        <f t="shared" si="158"/>
        <v>42661.176817129628</v>
      </c>
      <c r="R2045" s="12">
        <f>(((I2045/60)/60)/24)+DATE(1970,1,1)</f>
        <v>42715.207638888889</v>
      </c>
      <c r="S2045" t="str">
        <f t="shared" si="159"/>
        <v>technology</v>
      </c>
      <c r="T2045" t="str">
        <f t="shared" si="155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6">
        <f t="shared" si="156"/>
        <v>90.177777777777777</v>
      </c>
      <c r="N2046" t="b">
        <v>1</v>
      </c>
      <c r="O2046" t="s">
        <v>8295</v>
      </c>
      <c r="P2046" s="8">
        <f t="shared" si="157"/>
        <v>1.0821333333333334</v>
      </c>
      <c r="Q2046" s="12">
        <f t="shared" si="158"/>
        <v>42138.684189814812</v>
      </c>
      <c r="R2046" s="12">
        <f>(((I2046/60)/60)/24)+DATE(1970,1,1)</f>
        <v>42168.684189814812</v>
      </c>
      <c r="S2046" t="str">
        <f t="shared" si="159"/>
        <v>technology</v>
      </c>
      <c r="T2046" t="str">
        <f t="shared" si="155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6">
        <f t="shared" si="156"/>
        <v>152.62361216730039</v>
      </c>
      <c r="N2047" t="b">
        <v>1</v>
      </c>
      <c r="O2047" t="s">
        <v>8295</v>
      </c>
      <c r="P2047" s="8">
        <f t="shared" si="157"/>
        <v>8.1918387755102042</v>
      </c>
      <c r="Q2047" s="12">
        <f t="shared" si="158"/>
        <v>41069.088506944441</v>
      </c>
      <c r="R2047" s="12">
        <f>(((I2047/60)/60)/24)+DATE(1970,1,1)</f>
        <v>41099.088506944441</v>
      </c>
      <c r="S2047" t="str">
        <f t="shared" si="159"/>
        <v>technology</v>
      </c>
      <c r="T2047" t="str">
        <f t="shared" si="155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6">
        <f t="shared" si="156"/>
        <v>55.806451612903224</v>
      </c>
      <c r="N2048" t="b">
        <v>1</v>
      </c>
      <c r="O2048" t="s">
        <v>8295</v>
      </c>
      <c r="P2048" s="8">
        <f t="shared" si="157"/>
        <v>1.2110000000000001</v>
      </c>
      <c r="Q2048" s="12">
        <f t="shared" si="158"/>
        <v>41387.171805555554</v>
      </c>
      <c r="R2048" s="12">
        <f>(((I2048/60)/60)/24)+DATE(1970,1,1)</f>
        <v>41417.171805555554</v>
      </c>
      <c r="S2048" t="str">
        <f t="shared" si="159"/>
        <v>technology</v>
      </c>
      <c r="T2048" t="str">
        <f t="shared" si="155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6">
        <f t="shared" si="156"/>
        <v>227.85327313769753</v>
      </c>
      <c r="N2049" t="b">
        <v>1</v>
      </c>
      <c r="O2049" t="s">
        <v>8295</v>
      </c>
      <c r="P2049" s="8">
        <f t="shared" si="157"/>
        <v>1.0299897959183673</v>
      </c>
      <c r="Q2049" s="12">
        <f t="shared" si="158"/>
        <v>42081.903587962966</v>
      </c>
      <c r="R2049" s="12">
        <f>(((I2049/60)/60)/24)+DATE(1970,1,1)</f>
        <v>42111</v>
      </c>
      <c r="S2049" t="str">
        <f t="shared" si="159"/>
        <v>technology</v>
      </c>
      <c r="T2049" t="str">
        <f t="shared" si="155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6">
        <f t="shared" si="156"/>
        <v>91.82989803350327</v>
      </c>
      <c r="N2050" t="b">
        <v>1</v>
      </c>
      <c r="O2050" t="s">
        <v>8295</v>
      </c>
      <c r="P2050" s="8">
        <f t="shared" si="157"/>
        <v>1.4833229411764706</v>
      </c>
      <c r="Q2050" s="12">
        <f t="shared" si="158"/>
        <v>41387.651516203703</v>
      </c>
      <c r="R2050" s="12">
        <f>(((I2050/60)/60)/24)+DATE(1970,1,1)</f>
        <v>41417.651516203703</v>
      </c>
      <c r="S2050" t="str">
        <f t="shared" si="159"/>
        <v>technology</v>
      </c>
      <c r="T2050" t="str">
        <f t="shared" ref="T2050:T2113" si="160">RIGHT(O2050,LEN(O2050)-FIND("/",O2050,1))</f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6">
        <f t="shared" ref="M2051:M2114" si="161">IFERROR(E2051/L2051,"")</f>
        <v>80.991037735849048</v>
      </c>
      <c r="N2051" t="b">
        <v>1</v>
      </c>
      <c r="O2051" t="s">
        <v>8295</v>
      </c>
      <c r="P2051" s="8">
        <f t="shared" ref="P2051:P2114" si="162">E2051/D2051</f>
        <v>1.2019070000000001</v>
      </c>
      <c r="Q2051" s="12">
        <f t="shared" ref="Q2051:Q2114" si="163">(((J2051/60)/60)/24)+DATE(1970,1,1)</f>
        <v>41575.527349537035</v>
      </c>
      <c r="R2051" s="12">
        <f>(((I2051/60)/60)/24)+DATE(1970,1,1)</f>
        <v>41610.957638888889</v>
      </c>
      <c r="S2051" t="str">
        <f t="shared" ref="S2051:S2114" si="164">LEFT(O2051,FIND("/",O2051,1)-1)</f>
        <v>technology</v>
      </c>
      <c r="T2051" t="str">
        <f t="shared" si="160"/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6">
        <f t="shared" si="161"/>
        <v>278.39411764705881</v>
      </c>
      <c r="N2052" t="b">
        <v>1</v>
      </c>
      <c r="O2052" t="s">
        <v>8295</v>
      </c>
      <c r="P2052" s="8">
        <f t="shared" si="162"/>
        <v>4.7327000000000004</v>
      </c>
      <c r="Q2052" s="12">
        <f t="shared" si="163"/>
        <v>42115.071504629625</v>
      </c>
      <c r="R2052" s="12">
        <f>(((I2052/60)/60)/24)+DATE(1970,1,1)</f>
        <v>42155.071504629625</v>
      </c>
      <c r="S2052" t="str">
        <f t="shared" si="164"/>
        <v>technology</v>
      </c>
      <c r="T2052" t="str">
        <f t="shared" si="160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6">
        <f t="shared" si="161"/>
        <v>43.095041322314053</v>
      </c>
      <c r="N2053" t="b">
        <v>1</v>
      </c>
      <c r="O2053" t="s">
        <v>8295</v>
      </c>
      <c r="P2053" s="8">
        <f t="shared" si="162"/>
        <v>1.303625</v>
      </c>
      <c r="Q2053" s="12">
        <f t="shared" si="163"/>
        <v>41604.022418981483</v>
      </c>
      <c r="R2053" s="12">
        <f>(((I2053/60)/60)/24)+DATE(1970,1,1)</f>
        <v>41634.022418981483</v>
      </c>
      <c r="S2053" t="str">
        <f t="shared" si="164"/>
        <v>technology</v>
      </c>
      <c r="T2053" t="str">
        <f t="shared" si="160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6">
        <f t="shared" si="161"/>
        <v>326.29205175600737</v>
      </c>
      <c r="N2054" t="b">
        <v>1</v>
      </c>
      <c r="O2054" t="s">
        <v>8295</v>
      </c>
      <c r="P2054" s="8">
        <f t="shared" si="162"/>
        <v>3.5304799999999998</v>
      </c>
      <c r="Q2054" s="12">
        <f t="shared" si="163"/>
        <v>42375.08394675926</v>
      </c>
      <c r="R2054" s="12">
        <f>(((I2054/60)/60)/24)+DATE(1970,1,1)</f>
        <v>42420.08394675926</v>
      </c>
      <c r="S2054" t="str">
        <f t="shared" si="164"/>
        <v>technology</v>
      </c>
      <c r="T2054" t="str">
        <f t="shared" si="160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6">
        <f t="shared" si="161"/>
        <v>41.743801652892564</v>
      </c>
      <c r="N2055" t="b">
        <v>1</v>
      </c>
      <c r="O2055" t="s">
        <v>8295</v>
      </c>
      <c r="P2055" s="8">
        <f t="shared" si="162"/>
        <v>1.0102</v>
      </c>
      <c r="Q2055" s="12">
        <f t="shared" si="163"/>
        <v>42303.617488425924</v>
      </c>
      <c r="R2055" s="12">
        <f>(((I2055/60)/60)/24)+DATE(1970,1,1)</f>
        <v>42333.659155092595</v>
      </c>
      <c r="S2055" t="str">
        <f t="shared" si="164"/>
        <v>technology</v>
      </c>
      <c r="T2055" t="str">
        <f t="shared" si="160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6">
        <f t="shared" si="161"/>
        <v>64.020933977455712</v>
      </c>
      <c r="N2056" t="b">
        <v>1</v>
      </c>
      <c r="O2056" t="s">
        <v>8295</v>
      </c>
      <c r="P2056" s="8">
        <f t="shared" si="162"/>
        <v>1.1359142857142857</v>
      </c>
      <c r="Q2056" s="12">
        <f t="shared" si="163"/>
        <v>41731.520949074074</v>
      </c>
      <c r="R2056" s="12">
        <f>(((I2056/60)/60)/24)+DATE(1970,1,1)</f>
        <v>41761.520949074074</v>
      </c>
      <c r="S2056" t="str">
        <f t="shared" si="164"/>
        <v>technology</v>
      </c>
      <c r="T2056" t="str">
        <f t="shared" si="160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6">
        <f t="shared" si="161"/>
        <v>99.455445544554451</v>
      </c>
      <c r="N2057" t="b">
        <v>1</v>
      </c>
      <c r="O2057" t="s">
        <v>8295</v>
      </c>
      <c r="P2057" s="8">
        <f t="shared" si="162"/>
        <v>1.6741666666666666</v>
      </c>
      <c r="Q2057" s="12">
        <f t="shared" si="163"/>
        <v>41946.674108796295</v>
      </c>
      <c r="R2057" s="12">
        <f>(((I2057/60)/60)/24)+DATE(1970,1,1)</f>
        <v>41976.166666666672</v>
      </c>
      <c r="S2057" t="str">
        <f t="shared" si="164"/>
        <v>technology</v>
      </c>
      <c r="T2057" t="str">
        <f t="shared" si="160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6">
        <f t="shared" si="161"/>
        <v>138.49458483754512</v>
      </c>
      <c r="N2058" t="b">
        <v>1</v>
      </c>
      <c r="O2058" t="s">
        <v>8295</v>
      </c>
      <c r="P2058" s="8">
        <f t="shared" si="162"/>
        <v>1.5345200000000001</v>
      </c>
      <c r="Q2058" s="12">
        <f t="shared" si="163"/>
        <v>41351.76090277778</v>
      </c>
      <c r="R2058" s="12">
        <f>(((I2058/60)/60)/24)+DATE(1970,1,1)</f>
        <v>41381.76090277778</v>
      </c>
      <c r="S2058" t="str">
        <f t="shared" si="164"/>
        <v>technology</v>
      </c>
      <c r="T2058" t="str">
        <f t="shared" si="160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6">
        <f t="shared" si="161"/>
        <v>45.547792792792798</v>
      </c>
      <c r="N2059" t="b">
        <v>1</v>
      </c>
      <c r="O2059" t="s">
        <v>8295</v>
      </c>
      <c r="P2059" s="8">
        <f t="shared" si="162"/>
        <v>2.022322</v>
      </c>
      <c r="Q2059" s="12">
        <f t="shared" si="163"/>
        <v>42396.494583333333</v>
      </c>
      <c r="R2059" s="12">
        <f>(((I2059/60)/60)/24)+DATE(1970,1,1)</f>
        <v>42426.494583333333</v>
      </c>
      <c r="S2059" t="str">
        <f t="shared" si="164"/>
        <v>technology</v>
      </c>
      <c r="T2059" t="str">
        <f t="shared" si="160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6">
        <f t="shared" si="161"/>
        <v>10.507317073170732</v>
      </c>
      <c r="N2060" t="b">
        <v>1</v>
      </c>
      <c r="O2060" t="s">
        <v>8295</v>
      </c>
      <c r="P2060" s="8">
        <f t="shared" si="162"/>
        <v>1.6828125</v>
      </c>
      <c r="Q2060" s="12">
        <f t="shared" si="163"/>
        <v>42026.370717592596</v>
      </c>
      <c r="R2060" s="12">
        <f>(((I2060/60)/60)/24)+DATE(1970,1,1)</f>
        <v>42065.833333333328</v>
      </c>
      <c r="S2060" t="str">
        <f t="shared" si="164"/>
        <v>technology</v>
      </c>
      <c r="T2060" t="str">
        <f t="shared" si="160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6">
        <f t="shared" si="161"/>
        <v>114.76533333333333</v>
      </c>
      <c r="N2061" t="b">
        <v>1</v>
      </c>
      <c r="O2061" t="s">
        <v>8295</v>
      </c>
      <c r="P2061" s="8">
        <f t="shared" si="162"/>
        <v>1.4345666666666668</v>
      </c>
      <c r="Q2061" s="12">
        <f t="shared" si="163"/>
        <v>42361.602476851855</v>
      </c>
      <c r="R2061" s="12">
        <f>(((I2061/60)/60)/24)+DATE(1970,1,1)</f>
        <v>42400.915972222225</v>
      </c>
      <c r="S2061" t="str">
        <f t="shared" si="164"/>
        <v>technology</v>
      </c>
      <c r="T2061" t="str">
        <f t="shared" si="160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6">
        <f t="shared" si="161"/>
        <v>35.997067448680355</v>
      </c>
      <c r="N2062" t="b">
        <v>1</v>
      </c>
      <c r="O2062" t="s">
        <v>8295</v>
      </c>
      <c r="P2062" s="8">
        <f t="shared" si="162"/>
        <v>1.964</v>
      </c>
      <c r="Q2062" s="12">
        <f t="shared" si="163"/>
        <v>41783.642939814818</v>
      </c>
      <c r="R2062" s="12">
        <f>(((I2062/60)/60)/24)+DATE(1970,1,1)</f>
        <v>41843.642939814818</v>
      </c>
      <c r="S2062" t="str">
        <f t="shared" si="164"/>
        <v>technology</v>
      </c>
      <c r="T2062" t="str">
        <f t="shared" si="160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6">
        <f t="shared" si="161"/>
        <v>154.17142857142858</v>
      </c>
      <c r="N2063" t="b">
        <v>1</v>
      </c>
      <c r="O2063" t="s">
        <v>8295</v>
      </c>
      <c r="P2063" s="8">
        <f t="shared" si="162"/>
        <v>1.0791999999999999</v>
      </c>
      <c r="Q2063" s="12">
        <f t="shared" si="163"/>
        <v>42705.764513888891</v>
      </c>
      <c r="R2063" s="12">
        <f>(((I2063/60)/60)/24)+DATE(1970,1,1)</f>
        <v>42735.764513888891</v>
      </c>
      <c r="S2063" t="str">
        <f t="shared" si="164"/>
        <v>technology</v>
      </c>
      <c r="T2063" t="str">
        <f t="shared" si="160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6">
        <f t="shared" si="161"/>
        <v>566.38916256157631</v>
      </c>
      <c r="N2064" t="b">
        <v>1</v>
      </c>
      <c r="O2064" t="s">
        <v>8295</v>
      </c>
      <c r="P2064" s="8">
        <f t="shared" si="162"/>
        <v>1.14977</v>
      </c>
      <c r="Q2064" s="12">
        <f t="shared" si="163"/>
        <v>42423.3830787037</v>
      </c>
      <c r="R2064" s="12">
        <f>(((I2064/60)/60)/24)+DATE(1970,1,1)</f>
        <v>42453.341412037036</v>
      </c>
      <c r="S2064" t="str">
        <f t="shared" si="164"/>
        <v>technology</v>
      </c>
      <c r="T2064" t="str">
        <f t="shared" si="160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6">
        <f t="shared" si="161"/>
        <v>120.85714285714286</v>
      </c>
      <c r="N2065" t="b">
        <v>1</v>
      </c>
      <c r="O2065" t="s">
        <v>8295</v>
      </c>
      <c r="P2065" s="8">
        <f t="shared" si="162"/>
        <v>1.4804999999999999</v>
      </c>
      <c r="Q2065" s="12">
        <f t="shared" si="163"/>
        <v>42472.73265046296</v>
      </c>
      <c r="R2065" s="12">
        <f>(((I2065/60)/60)/24)+DATE(1970,1,1)</f>
        <v>42505.73265046296</v>
      </c>
      <c r="S2065" t="str">
        <f t="shared" si="164"/>
        <v>technology</v>
      </c>
      <c r="T2065" t="str">
        <f t="shared" si="160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6">
        <f t="shared" si="161"/>
        <v>86.163845492085343</v>
      </c>
      <c r="N2066" t="b">
        <v>1</v>
      </c>
      <c r="O2066" t="s">
        <v>8295</v>
      </c>
      <c r="P2066" s="8">
        <f t="shared" si="162"/>
        <v>1.9116676082790633</v>
      </c>
      <c r="Q2066" s="12">
        <f t="shared" si="163"/>
        <v>41389.364849537036</v>
      </c>
      <c r="R2066" s="12">
        <f>(((I2066/60)/60)/24)+DATE(1970,1,1)</f>
        <v>41425.5</v>
      </c>
      <c r="S2066" t="str">
        <f t="shared" si="164"/>
        <v>technology</v>
      </c>
      <c r="T2066" t="str">
        <f t="shared" si="160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6">
        <f t="shared" si="161"/>
        <v>51.212114395886893</v>
      </c>
      <c r="N2067" t="b">
        <v>1</v>
      </c>
      <c r="O2067" t="s">
        <v>8295</v>
      </c>
      <c r="P2067" s="8">
        <f t="shared" si="162"/>
        <v>1.99215125</v>
      </c>
      <c r="Q2067" s="12">
        <f t="shared" si="163"/>
        <v>41603.333668981482</v>
      </c>
      <c r="R2067" s="12">
        <f>(((I2067/60)/60)/24)+DATE(1970,1,1)</f>
        <v>41633.333668981482</v>
      </c>
      <c r="S2067" t="str">
        <f t="shared" si="164"/>
        <v>technology</v>
      </c>
      <c r="T2067" t="str">
        <f t="shared" si="160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6">
        <f t="shared" si="161"/>
        <v>67.261538461538464</v>
      </c>
      <c r="N2068" t="b">
        <v>1</v>
      </c>
      <c r="O2068" t="s">
        <v>8295</v>
      </c>
      <c r="P2068" s="8">
        <f t="shared" si="162"/>
        <v>2.1859999999999999</v>
      </c>
      <c r="Q2068" s="12">
        <f t="shared" si="163"/>
        <v>41844.771793981483</v>
      </c>
      <c r="R2068" s="12">
        <f>(((I2068/60)/60)/24)+DATE(1970,1,1)</f>
        <v>41874.771793981483</v>
      </c>
      <c r="S2068" t="str">
        <f t="shared" si="164"/>
        <v>technology</v>
      </c>
      <c r="T2068" t="str">
        <f t="shared" si="160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6">
        <f t="shared" si="161"/>
        <v>62.8</v>
      </c>
      <c r="N2069" t="b">
        <v>1</v>
      </c>
      <c r="O2069" t="s">
        <v>8295</v>
      </c>
      <c r="P2069" s="8">
        <f t="shared" si="162"/>
        <v>1.2686868686868686</v>
      </c>
      <c r="Q2069" s="12">
        <f t="shared" si="163"/>
        <v>42115.853888888887</v>
      </c>
      <c r="R2069" s="12">
        <f>(((I2069/60)/60)/24)+DATE(1970,1,1)</f>
        <v>42148.853888888887</v>
      </c>
      <c r="S2069" t="str">
        <f t="shared" si="164"/>
        <v>technology</v>
      </c>
      <c r="T2069" t="str">
        <f t="shared" si="160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6">
        <f t="shared" si="161"/>
        <v>346.13118421052633</v>
      </c>
      <c r="N2070" t="b">
        <v>1</v>
      </c>
      <c r="O2070" t="s">
        <v>8295</v>
      </c>
      <c r="P2070" s="8">
        <f t="shared" si="162"/>
        <v>1.0522388</v>
      </c>
      <c r="Q2070" s="12">
        <f t="shared" si="163"/>
        <v>42633.841608796298</v>
      </c>
      <c r="R2070" s="12">
        <f>(((I2070/60)/60)/24)+DATE(1970,1,1)</f>
        <v>42663.841608796298</v>
      </c>
      <c r="S2070" t="str">
        <f t="shared" si="164"/>
        <v>technology</v>
      </c>
      <c r="T2070" t="str">
        <f t="shared" si="160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6">
        <f t="shared" si="161"/>
        <v>244.11912547528519</v>
      </c>
      <c r="N2071" t="b">
        <v>1</v>
      </c>
      <c r="O2071" t="s">
        <v>8295</v>
      </c>
      <c r="P2071" s="8">
        <f t="shared" si="162"/>
        <v>1.2840666000000001</v>
      </c>
      <c r="Q2071" s="12">
        <f t="shared" si="163"/>
        <v>42340.972118055557</v>
      </c>
      <c r="R2071" s="12">
        <f>(((I2071/60)/60)/24)+DATE(1970,1,1)</f>
        <v>42371.972118055557</v>
      </c>
      <c r="S2071" t="str">
        <f t="shared" si="164"/>
        <v>technology</v>
      </c>
      <c r="T2071" t="str">
        <f t="shared" si="160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6">
        <f t="shared" si="161"/>
        <v>259.25424836601309</v>
      </c>
      <c r="N2072" t="b">
        <v>1</v>
      </c>
      <c r="O2072" t="s">
        <v>8295</v>
      </c>
      <c r="P2072" s="8">
        <f t="shared" si="162"/>
        <v>3.1732719999999999</v>
      </c>
      <c r="Q2072" s="12">
        <f t="shared" si="163"/>
        <v>42519.6565162037</v>
      </c>
      <c r="R2072" s="12">
        <f>(((I2072/60)/60)/24)+DATE(1970,1,1)</f>
        <v>42549.6565162037</v>
      </c>
      <c r="S2072" t="str">
        <f t="shared" si="164"/>
        <v>technology</v>
      </c>
      <c r="T2072" t="str">
        <f t="shared" si="160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6">
        <f t="shared" si="161"/>
        <v>201.96402877697841</v>
      </c>
      <c r="N2073" t="b">
        <v>1</v>
      </c>
      <c r="O2073" t="s">
        <v>8295</v>
      </c>
      <c r="P2073" s="8">
        <f t="shared" si="162"/>
        <v>2.8073000000000001</v>
      </c>
      <c r="Q2073" s="12">
        <f t="shared" si="163"/>
        <v>42600.278749999998</v>
      </c>
      <c r="R2073" s="12">
        <f>(((I2073/60)/60)/24)+DATE(1970,1,1)</f>
        <v>42645.278749999998</v>
      </c>
      <c r="S2073" t="str">
        <f t="shared" si="164"/>
        <v>technology</v>
      </c>
      <c r="T2073" t="str">
        <f t="shared" si="160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6">
        <f t="shared" si="161"/>
        <v>226.20857142857142</v>
      </c>
      <c r="N2074" t="b">
        <v>1</v>
      </c>
      <c r="O2074" t="s">
        <v>8295</v>
      </c>
      <c r="P2074" s="8">
        <f t="shared" si="162"/>
        <v>1.1073146853146854</v>
      </c>
      <c r="Q2074" s="12">
        <f t="shared" si="163"/>
        <v>42467.581388888888</v>
      </c>
      <c r="R2074" s="12">
        <f>(((I2074/60)/60)/24)+DATE(1970,1,1)</f>
        <v>42497.581388888888</v>
      </c>
      <c r="S2074" t="str">
        <f t="shared" si="164"/>
        <v>technology</v>
      </c>
      <c r="T2074" t="str">
        <f t="shared" si="160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6">
        <f t="shared" si="161"/>
        <v>324.69</v>
      </c>
      <c r="N2075" t="b">
        <v>1</v>
      </c>
      <c r="O2075" t="s">
        <v>8295</v>
      </c>
      <c r="P2075" s="8">
        <f t="shared" si="162"/>
        <v>1.5260429999999998</v>
      </c>
      <c r="Q2075" s="12">
        <f t="shared" si="163"/>
        <v>42087.668032407411</v>
      </c>
      <c r="R2075" s="12">
        <f>(((I2075/60)/60)/24)+DATE(1970,1,1)</f>
        <v>42132.668032407411</v>
      </c>
      <c r="S2075" t="str">
        <f t="shared" si="164"/>
        <v>technology</v>
      </c>
      <c r="T2075" t="str">
        <f t="shared" si="160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6">
        <f t="shared" si="161"/>
        <v>205</v>
      </c>
      <c r="N2076" t="b">
        <v>1</v>
      </c>
      <c r="O2076" t="s">
        <v>8295</v>
      </c>
      <c r="P2076" s="8">
        <f t="shared" si="162"/>
        <v>1.0249999999999999</v>
      </c>
      <c r="Q2076" s="12">
        <f t="shared" si="163"/>
        <v>42466.826180555552</v>
      </c>
      <c r="R2076" s="12">
        <f>(((I2076/60)/60)/24)+DATE(1970,1,1)</f>
        <v>42496.826180555552</v>
      </c>
      <c r="S2076" t="str">
        <f t="shared" si="164"/>
        <v>technology</v>
      </c>
      <c r="T2076" t="str">
        <f t="shared" si="160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6">
        <f t="shared" si="161"/>
        <v>20.465926829268295</v>
      </c>
      <c r="N2077" t="b">
        <v>1</v>
      </c>
      <c r="O2077" t="s">
        <v>8295</v>
      </c>
      <c r="P2077" s="8">
        <f t="shared" si="162"/>
        <v>16.783738373837384</v>
      </c>
      <c r="Q2077" s="12">
        <f t="shared" si="163"/>
        <v>41450.681574074071</v>
      </c>
      <c r="R2077" s="12">
        <f>(((I2077/60)/60)/24)+DATE(1970,1,1)</f>
        <v>41480.681574074071</v>
      </c>
      <c r="S2077" t="str">
        <f t="shared" si="164"/>
        <v>technology</v>
      </c>
      <c r="T2077" t="str">
        <f t="shared" si="160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6">
        <f t="shared" si="161"/>
        <v>116.35303146309367</v>
      </c>
      <c r="N2078" t="b">
        <v>1</v>
      </c>
      <c r="O2078" t="s">
        <v>8295</v>
      </c>
      <c r="P2078" s="8">
        <f t="shared" si="162"/>
        <v>5.4334915642458101</v>
      </c>
      <c r="Q2078" s="12">
        <f t="shared" si="163"/>
        <v>41803.880659722221</v>
      </c>
      <c r="R2078" s="12">
        <f>(((I2078/60)/60)/24)+DATE(1970,1,1)</f>
        <v>41843.880659722221</v>
      </c>
      <c r="S2078" t="str">
        <f t="shared" si="164"/>
        <v>technology</v>
      </c>
      <c r="T2078" t="str">
        <f t="shared" si="160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6">
        <f t="shared" si="161"/>
        <v>307.20212765957444</v>
      </c>
      <c r="N2079" t="b">
        <v>1</v>
      </c>
      <c r="O2079" t="s">
        <v>8295</v>
      </c>
      <c r="P2079" s="8">
        <f t="shared" si="162"/>
        <v>1.1550800000000001</v>
      </c>
      <c r="Q2079" s="12">
        <f t="shared" si="163"/>
        <v>42103.042546296296</v>
      </c>
      <c r="R2079" s="12">
        <f>(((I2079/60)/60)/24)+DATE(1970,1,1)</f>
        <v>42160.875</v>
      </c>
      <c r="S2079" t="str">
        <f t="shared" si="164"/>
        <v>technology</v>
      </c>
      <c r="T2079" t="str">
        <f t="shared" si="160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6">
        <f t="shared" si="161"/>
        <v>546.6875</v>
      </c>
      <c r="N2080" t="b">
        <v>1</v>
      </c>
      <c r="O2080" t="s">
        <v>8295</v>
      </c>
      <c r="P2080" s="8">
        <f t="shared" si="162"/>
        <v>1.3120499999999999</v>
      </c>
      <c r="Q2080" s="12">
        <f t="shared" si="163"/>
        <v>42692.771493055552</v>
      </c>
      <c r="R2080" s="12">
        <f>(((I2080/60)/60)/24)+DATE(1970,1,1)</f>
        <v>42722.771493055552</v>
      </c>
      <c r="S2080" t="str">
        <f t="shared" si="164"/>
        <v>technology</v>
      </c>
      <c r="T2080" t="str">
        <f t="shared" si="160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6">
        <f t="shared" si="161"/>
        <v>47.474464579901152</v>
      </c>
      <c r="N2081" t="b">
        <v>1</v>
      </c>
      <c r="O2081" t="s">
        <v>8295</v>
      </c>
      <c r="P2081" s="8">
        <f t="shared" si="162"/>
        <v>2.8816999999999999</v>
      </c>
      <c r="Q2081" s="12">
        <f t="shared" si="163"/>
        <v>42150.71056712963</v>
      </c>
      <c r="R2081" s="12">
        <f>(((I2081/60)/60)/24)+DATE(1970,1,1)</f>
        <v>42180.791666666672</v>
      </c>
      <c r="S2081" t="str">
        <f t="shared" si="164"/>
        <v>technology</v>
      </c>
      <c r="T2081" t="str">
        <f t="shared" si="160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6">
        <f t="shared" si="161"/>
        <v>101.56</v>
      </c>
      <c r="N2082" t="b">
        <v>1</v>
      </c>
      <c r="O2082" t="s">
        <v>8295</v>
      </c>
      <c r="P2082" s="8">
        <f t="shared" si="162"/>
        <v>5.0780000000000003</v>
      </c>
      <c r="Q2082" s="12">
        <f t="shared" si="163"/>
        <v>42289.957175925927</v>
      </c>
      <c r="R2082" s="12">
        <f>(((I2082/60)/60)/24)+DATE(1970,1,1)</f>
        <v>42319.998842592591</v>
      </c>
      <c r="S2082" t="str">
        <f t="shared" si="164"/>
        <v>technology</v>
      </c>
      <c r="T2082" t="str">
        <f t="shared" si="160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6">
        <f t="shared" si="161"/>
        <v>72.909090909090907</v>
      </c>
      <c r="N2083" t="b">
        <v>1</v>
      </c>
      <c r="O2083" t="s">
        <v>8279</v>
      </c>
      <c r="P2083" s="8">
        <f t="shared" si="162"/>
        <v>1.1457142857142857</v>
      </c>
      <c r="Q2083" s="12">
        <f t="shared" si="163"/>
        <v>41004.156886574077</v>
      </c>
      <c r="R2083" s="12">
        <f>(((I2083/60)/60)/24)+DATE(1970,1,1)</f>
        <v>41045.207638888889</v>
      </c>
      <c r="S2083" t="str">
        <f t="shared" si="164"/>
        <v>music</v>
      </c>
      <c r="T2083" t="str">
        <f t="shared" si="160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6">
        <f t="shared" si="161"/>
        <v>43.710526315789473</v>
      </c>
      <c r="N2084" t="b">
        <v>1</v>
      </c>
      <c r="O2084" t="s">
        <v>8279</v>
      </c>
      <c r="P2084" s="8">
        <f t="shared" si="162"/>
        <v>1.1073333333333333</v>
      </c>
      <c r="Q2084" s="12">
        <f t="shared" si="163"/>
        <v>40811.120324074072</v>
      </c>
      <c r="R2084" s="12">
        <f>(((I2084/60)/60)/24)+DATE(1970,1,1)</f>
        <v>40871.161990740737</v>
      </c>
      <c r="S2084" t="str">
        <f t="shared" si="164"/>
        <v>music</v>
      </c>
      <c r="T2084" t="str">
        <f t="shared" si="160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6">
        <f t="shared" si="161"/>
        <v>34</v>
      </c>
      <c r="N2085" t="b">
        <v>1</v>
      </c>
      <c r="O2085" t="s">
        <v>8279</v>
      </c>
      <c r="P2085" s="8">
        <f t="shared" si="162"/>
        <v>1.1333333333333333</v>
      </c>
      <c r="Q2085" s="12">
        <f t="shared" si="163"/>
        <v>41034.72216435185</v>
      </c>
      <c r="R2085" s="12">
        <f>(((I2085/60)/60)/24)+DATE(1970,1,1)</f>
        <v>41064.72216435185</v>
      </c>
      <c r="S2085" t="str">
        <f t="shared" si="164"/>
        <v>music</v>
      </c>
      <c r="T2085" t="str">
        <f t="shared" si="160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6">
        <f t="shared" si="161"/>
        <v>70.652173913043484</v>
      </c>
      <c r="N2086" t="b">
        <v>1</v>
      </c>
      <c r="O2086" t="s">
        <v>8279</v>
      </c>
      <c r="P2086" s="8">
        <f t="shared" si="162"/>
        <v>1.0833333333333333</v>
      </c>
      <c r="Q2086" s="12">
        <f t="shared" si="163"/>
        <v>41731.833124999997</v>
      </c>
      <c r="R2086" s="12">
        <f>(((I2086/60)/60)/24)+DATE(1970,1,1)</f>
        <v>41763.290972222225</v>
      </c>
      <c r="S2086" t="str">
        <f t="shared" si="164"/>
        <v>music</v>
      </c>
      <c r="T2086" t="str">
        <f t="shared" si="160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6">
        <f t="shared" si="161"/>
        <v>89.301204819277103</v>
      </c>
      <c r="N2087" t="b">
        <v>1</v>
      </c>
      <c r="O2087" t="s">
        <v>8279</v>
      </c>
      <c r="P2087" s="8">
        <f t="shared" si="162"/>
        <v>1.2353333333333334</v>
      </c>
      <c r="Q2087" s="12">
        <f t="shared" si="163"/>
        <v>41075.835497685184</v>
      </c>
      <c r="R2087" s="12">
        <f>(((I2087/60)/60)/24)+DATE(1970,1,1)</f>
        <v>41105.835497685184</v>
      </c>
      <c r="S2087" t="str">
        <f t="shared" si="164"/>
        <v>music</v>
      </c>
      <c r="T2087" t="str">
        <f t="shared" si="160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6">
        <f t="shared" si="161"/>
        <v>115.08571428571429</v>
      </c>
      <c r="N2088" t="b">
        <v>1</v>
      </c>
      <c r="O2088" t="s">
        <v>8279</v>
      </c>
      <c r="P2088" s="8">
        <f t="shared" si="162"/>
        <v>1.0069999999999999</v>
      </c>
      <c r="Q2088" s="12">
        <f t="shared" si="163"/>
        <v>40860.67050925926</v>
      </c>
      <c r="R2088" s="12">
        <f>(((I2088/60)/60)/24)+DATE(1970,1,1)</f>
        <v>40891.207638888889</v>
      </c>
      <c r="S2088" t="str">
        <f t="shared" si="164"/>
        <v>music</v>
      </c>
      <c r="T2088" t="str">
        <f t="shared" si="160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6">
        <f t="shared" si="161"/>
        <v>62.12</v>
      </c>
      <c r="N2089" t="b">
        <v>1</v>
      </c>
      <c r="O2089" t="s">
        <v>8279</v>
      </c>
      <c r="P2089" s="8">
        <f t="shared" si="162"/>
        <v>1.0353333333333334</v>
      </c>
      <c r="Q2089" s="12">
        <f t="shared" si="163"/>
        <v>40764.204375000001</v>
      </c>
      <c r="R2089" s="12">
        <f>(((I2089/60)/60)/24)+DATE(1970,1,1)</f>
        <v>40794.204375000001</v>
      </c>
      <c r="S2089" t="str">
        <f t="shared" si="164"/>
        <v>music</v>
      </c>
      <c r="T2089" t="str">
        <f t="shared" si="160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6">
        <f t="shared" si="161"/>
        <v>46.204266666666669</v>
      </c>
      <c r="N2090" t="b">
        <v>1</v>
      </c>
      <c r="O2090" t="s">
        <v>8279</v>
      </c>
      <c r="P2090" s="8">
        <f t="shared" si="162"/>
        <v>1.1551066666666667</v>
      </c>
      <c r="Q2090" s="12">
        <f t="shared" si="163"/>
        <v>40395.714722222219</v>
      </c>
      <c r="R2090" s="12">
        <f>(((I2090/60)/60)/24)+DATE(1970,1,1)</f>
        <v>40432.165972222225</v>
      </c>
      <c r="S2090" t="str">
        <f t="shared" si="164"/>
        <v>music</v>
      </c>
      <c r="T2090" t="str">
        <f t="shared" si="160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6">
        <f t="shared" si="161"/>
        <v>48.54854838709678</v>
      </c>
      <c r="N2091" t="b">
        <v>1</v>
      </c>
      <c r="O2091" t="s">
        <v>8279</v>
      </c>
      <c r="P2091" s="8">
        <f t="shared" si="162"/>
        <v>1.2040040000000001</v>
      </c>
      <c r="Q2091" s="12">
        <f t="shared" si="163"/>
        <v>41453.076319444444</v>
      </c>
      <c r="R2091" s="12">
        <f>(((I2091/60)/60)/24)+DATE(1970,1,1)</f>
        <v>41488.076319444444</v>
      </c>
      <c r="S2091" t="str">
        <f t="shared" si="164"/>
        <v>music</v>
      </c>
      <c r="T2091" t="str">
        <f t="shared" si="160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6">
        <f t="shared" si="161"/>
        <v>57.520187499999999</v>
      </c>
      <c r="N2092" t="b">
        <v>1</v>
      </c>
      <c r="O2092" t="s">
        <v>8279</v>
      </c>
      <c r="P2092" s="8">
        <f t="shared" si="162"/>
        <v>1.1504037499999999</v>
      </c>
      <c r="Q2092" s="12">
        <f t="shared" si="163"/>
        <v>41299.381423611114</v>
      </c>
      <c r="R2092" s="12">
        <f>(((I2092/60)/60)/24)+DATE(1970,1,1)</f>
        <v>41329.381423611114</v>
      </c>
      <c r="S2092" t="str">
        <f t="shared" si="164"/>
        <v>music</v>
      </c>
      <c r="T2092" t="str">
        <f t="shared" si="160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6">
        <f t="shared" si="161"/>
        <v>88.147154471544724</v>
      </c>
      <c r="N2093" t="b">
        <v>1</v>
      </c>
      <c r="O2093" t="s">
        <v>8279</v>
      </c>
      <c r="P2093" s="8">
        <f t="shared" si="162"/>
        <v>1.2046777777777777</v>
      </c>
      <c r="Q2093" s="12">
        <f t="shared" si="163"/>
        <v>40555.322662037033</v>
      </c>
      <c r="R2093" s="12">
        <f>(((I2093/60)/60)/24)+DATE(1970,1,1)</f>
        <v>40603.833333333336</v>
      </c>
      <c r="S2093" t="str">
        <f t="shared" si="164"/>
        <v>music</v>
      </c>
      <c r="T2093" t="str">
        <f t="shared" si="160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6">
        <f t="shared" si="161"/>
        <v>110.49090909090908</v>
      </c>
      <c r="N2094" t="b">
        <v>1</v>
      </c>
      <c r="O2094" t="s">
        <v>8279</v>
      </c>
      <c r="P2094" s="8">
        <f t="shared" si="162"/>
        <v>1.0128333333333333</v>
      </c>
      <c r="Q2094" s="12">
        <f t="shared" si="163"/>
        <v>40763.707546296297</v>
      </c>
      <c r="R2094" s="12">
        <f>(((I2094/60)/60)/24)+DATE(1970,1,1)</f>
        <v>40823.707546296297</v>
      </c>
      <c r="S2094" t="str">
        <f t="shared" si="164"/>
        <v>music</v>
      </c>
      <c r="T2094" t="str">
        <f t="shared" si="160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6">
        <f t="shared" si="161"/>
        <v>66.826086956521735</v>
      </c>
      <c r="N2095" t="b">
        <v>1</v>
      </c>
      <c r="O2095" t="s">
        <v>8279</v>
      </c>
      <c r="P2095" s="8">
        <f t="shared" si="162"/>
        <v>1.0246666666666666</v>
      </c>
      <c r="Q2095" s="12">
        <f t="shared" si="163"/>
        <v>41205.854537037041</v>
      </c>
      <c r="R2095" s="12">
        <f>(((I2095/60)/60)/24)+DATE(1970,1,1)</f>
        <v>41265.896203703705</v>
      </c>
      <c r="S2095" t="str">
        <f t="shared" si="164"/>
        <v>music</v>
      </c>
      <c r="T2095" t="str">
        <f t="shared" si="160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6">
        <f t="shared" si="161"/>
        <v>58.597222222222221</v>
      </c>
      <c r="N2096" t="b">
        <v>1</v>
      </c>
      <c r="O2096" t="s">
        <v>8279</v>
      </c>
      <c r="P2096" s="8">
        <f t="shared" si="162"/>
        <v>1.2054285714285715</v>
      </c>
      <c r="Q2096" s="12">
        <f t="shared" si="163"/>
        <v>40939.02002314815</v>
      </c>
      <c r="R2096" s="12">
        <f>(((I2096/60)/60)/24)+DATE(1970,1,1)</f>
        <v>40973.125</v>
      </c>
      <c r="S2096" t="str">
        <f t="shared" si="164"/>
        <v>music</v>
      </c>
      <c r="T2096" t="str">
        <f t="shared" si="160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6">
        <f t="shared" si="161"/>
        <v>113.63636363636364</v>
      </c>
      <c r="N2097" t="b">
        <v>1</v>
      </c>
      <c r="O2097" t="s">
        <v>8279</v>
      </c>
      <c r="P2097" s="8">
        <f t="shared" si="162"/>
        <v>1</v>
      </c>
      <c r="Q2097" s="12">
        <f t="shared" si="163"/>
        <v>40758.733483796292</v>
      </c>
      <c r="R2097" s="12">
        <f>(((I2097/60)/60)/24)+DATE(1970,1,1)</f>
        <v>40818.733483796292</v>
      </c>
      <c r="S2097" t="str">
        <f t="shared" si="164"/>
        <v>music</v>
      </c>
      <c r="T2097" t="str">
        <f t="shared" si="160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6">
        <f t="shared" si="161"/>
        <v>43.571428571428569</v>
      </c>
      <c r="N2098" t="b">
        <v>1</v>
      </c>
      <c r="O2098" t="s">
        <v>8279</v>
      </c>
      <c r="P2098" s="8">
        <f t="shared" si="162"/>
        <v>1.0166666666666666</v>
      </c>
      <c r="Q2098" s="12">
        <f t="shared" si="163"/>
        <v>41192.758506944447</v>
      </c>
      <c r="R2098" s="12">
        <f>(((I2098/60)/60)/24)+DATE(1970,1,1)</f>
        <v>41208.165972222225</v>
      </c>
      <c r="S2098" t="str">
        <f t="shared" si="164"/>
        <v>music</v>
      </c>
      <c r="T2098" t="str">
        <f t="shared" si="160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6">
        <f t="shared" si="161"/>
        <v>78.94736842105263</v>
      </c>
      <c r="N2099" t="b">
        <v>1</v>
      </c>
      <c r="O2099" t="s">
        <v>8279</v>
      </c>
      <c r="P2099" s="8">
        <f t="shared" si="162"/>
        <v>1</v>
      </c>
      <c r="Q2099" s="12">
        <f t="shared" si="163"/>
        <v>40818.58489583333</v>
      </c>
      <c r="R2099" s="12">
        <f>(((I2099/60)/60)/24)+DATE(1970,1,1)</f>
        <v>40878.626562500001</v>
      </c>
      <c r="S2099" t="str">
        <f t="shared" si="164"/>
        <v>music</v>
      </c>
      <c r="T2099" t="str">
        <f t="shared" si="160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6">
        <f t="shared" si="161"/>
        <v>188.125</v>
      </c>
      <c r="N2100" t="b">
        <v>1</v>
      </c>
      <c r="O2100" t="s">
        <v>8279</v>
      </c>
      <c r="P2100" s="8">
        <f t="shared" si="162"/>
        <v>1.0033333333333334</v>
      </c>
      <c r="Q2100" s="12">
        <f t="shared" si="163"/>
        <v>40946.11383101852</v>
      </c>
      <c r="R2100" s="12">
        <f>(((I2100/60)/60)/24)+DATE(1970,1,1)</f>
        <v>40976.11383101852</v>
      </c>
      <c r="S2100" t="str">
        <f t="shared" si="164"/>
        <v>music</v>
      </c>
      <c r="T2100" t="str">
        <f t="shared" si="160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6">
        <f t="shared" si="161"/>
        <v>63.031746031746032</v>
      </c>
      <c r="N2101" t="b">
        <v>1</v>
      </c>
      <c r="O2101" t="s">
        <v>8279</v>
      </c>
      <c r="P2101" s="8">
        <f t="shared" si="162"/>
        <v>1.3236666666666668</v>
      </c>
      <c r="Q2101" s="12">
        <f t="shared" si="163"/>
        <v>42173.746342592596</v>
      </c>
      <c r="R2101" s="12">
        <f>(((I2101/60)/60)/24)+DATE(1970,1,1)</f>
        <v>42187.152777777781</v>
      </c>
      <c r="S2101" t="str">
        <f t="shared" si="164"/>
        <v>music</v>
      </c>
      <c r="T2101" t="str">
        <f t="shared" si="160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6">
        <f t="shared" si="161"/>
        <v>30.37037037037037</v>
      </c>
      <c r="N2102" t="b">
        <v>1</v>
      </c>
      <c r="O2102" t="s">
        <v>8279</v>
      </c>
      <c r="P2102" s="8">
        <f t="shared" si="162"/>
        <v>1.3666666666666667</v>
      </c>
      <c r="Q2102" s="12">
        <f t="shared" si="163"/>
        <v>41074.834965277776</v>
      </c>
      <c r="R2102" s="12">
        <f>(((I2102/60)/60)/24)+DATE(1970,1,1)</f>
        <v>41090.165972222225</v>
      </c>
      <c r="S2102" t="str">
        <f t="shared" si="164"/>
        <v>music</v>
      </c>
      <c r="T2102" t="str">
        <f t="shared" si="160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6">
        <f t="shared" si="161"/>
        <v>51.477272727272727</v>
      </c>
      <c r="N2103" t="b">
        <v>1</v>
      </c>
      <c r="O2103" t="s">
        <v>8279</v>
      </c>
      <c r="P2103" s="8">
        <f t="shared" si="162"/>
        <v>1.1325000000000001</v>
      </c>
      <c r="Q2103" s="12">
        <f t="shared" si="163"/>
        <v>40892.149467592593</v>
      </c>
      <c r="R2103" s="12">
        <f>(((I2103/60)/60)/24)+DATE(1970,1,1)</f>
        <v>40952.149467592593</v>
      </c>
      <c r="S2103" t="str">
        <f t="shared" si="164"/>
        <v>music</v>
      </c>
      <c r="T2103" t="str">
        <f t="shared" si="160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6">
        <f t="shared" si="161"/>
        <v>35.789473684210527</v>
      </c>
      <c r="N2104" t="b">
        <v>1</v>
      </c>
      <c r="O2104" t="s">
        <v>8279</v>
      </c>
      <c r="P2104" s="8">
        <f t="shared" si="162"/>
        <v>1.36</v>
      </c>
      <c r="Q2104" s="12">
        <f t="shared" si="163"/>
        <v>40638.868611111109</v>
      </c>
      <c r="R2104" s="12">
        <f>(((I2104/60)/60)/24)+DATE(1970,1,1)</f>
        <v>40668.868611111109</v>
      </c>
      <c r="S2104" t="str">
        <f t="shared" si="164"/>
        <v>music</v>
      </c>
      <c r="T2104" t="str">
        <f t="shared" si="160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6">
        <f t="shared" si="161"/>
        <v>98.817391304347822</v>
      </c>
      <c r="N2105" t="b">
        <v>1</v>
      </c>
      <c r="O2105" t="s">
        <v>8279</v>
      </c>
      <c r="P2105" s="8">
        <f t="shared" si="162"/>
        <v>1.4612318374694613</v>
      </c>
      <c r="Q2105" s="12">
        <f t="shared" si="163"/>
        <v>41192.754942129628</v>
      </c>
      <c r="R2105" s="12">
        <f>(((I2105/60)/60)/24)+DATE(1970,1,1)</f>
        <v>41222.7966087963</v>
      </c>
      <c r="S2105" t="str">
        <f t="shared" si="164"/>
        <v>music</v>
      </c>
      <c r="T2105" t="str">
        <f t="shared" si="160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6">
        <f t="shared" si="161"/>
        <v>28</v>
      </c>
      <c r="N2106" t="b">
        <v>1</v>
      </c>
      <c r="O2106" t="s">
        <v>8279</v>
      </c>
      <c r="P2106" s="8">
        <f t="shared" si="162"/>
        <v>1.2949999999999999</v>
      </c>
      <c r="Q2106" s="12">
        <f t="shared" si="163"/>
        <v>41394.074467592596</v>
      </c>
      <c r="R2106" s="12">
        <f>(((I2106/60)/60)/24)+DATE(1970,1,1)</f>
        <v>41425</v>
      </c>
      <c r="S2106" t="str">
        <f t="shared" si="164"/>
        <v>music</v>
      </c>
      <c r="T2106" t="str">
        <f t="shared" si="160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6">
        <f t="shared" si="161"/>
        <v>51.313131313131315</v>
      </c>
      <c r="N2107" t="b">
        <v>1</v>
      </c>
      <c r="O2107" t="s">
        <v>8279</v>
      </c>
      <c r="P2107" s="8">
        <f t="shared" si="162"/>
        <v>2.54</v>
      </c>
      <c r="Q2107" s="12">
        <f t="shared" si="163"/>
        <v>41951.788807870369</v>
      </c>
      <c r="R2107" s="12">
        <f>(((I2107/60)/60)/24)+DATE(1970,1,1)</f>
        <v>41964.166666666672</v>
      </c>
      <c r="S2107" t="str">
        <f t="shared" si="164"/>
        <v>music</v>
      </c>
      <c r="T2107" t="str">
        <f t="shared" si="160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6">
        <f t="shared" si="161"/>
        <v>53.522727272727273</v>
      </c>
      <c r="N2108" t="b">
        <v>1</v>
      </c>
      <c r="O2108" t="s">
        <v>8279</v>
      </c>
      <c r="P2108" s="8">
        <f t="shared" si="162"/>
        <v>1.0704545454545455</v>
      </c>
      <c r="Q2108" s="12">
        <f t="shared" si="163"/>
        <v>41270.21497685185</v>
      </c>
      <c r="R2108" s="12">
        <f>(((I2108/60)/60)/24)+DATE(1970,1,1)</f>
        <v>41300.21497685185</v>
      </c>
      <c r="S2108" t="str">
        <f t="shared" si="164"/>
        <v>music</v>
      </c>
      <c r="T2108" t="str">
        <f t="shared" si="160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6">
        <f t="shared" si="161"/>
        <v>37.149310344827583</v>
      </c>
      <c r="N2109" t="b">
        <v>1</v>
      </c>
      <c r="O2109" t="s">
        <v>8279</v>
      </c>
      <c r="P2109" s="8">
        <f t="shared" si="162"/>
        <v>1.0773299999999999</v>
      </c>
      <c r="Q2109" s="12">
        <f t="shared" si="163"/>
        <v>41934.71056712963</v>
      </c>
      <c r="R2109" s="12">
        <f>(((I2109/60)/60)/24)+DATE(1970,1,1)</f>
        <v>41955.752233796295</v>
      </c>
      <c r="S2109" t="str">
        <f t="shared" si="164"/>
        <v>music</v>
      </c>
      <c r="T2109" t="str">
        <f t="shared" si="160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6">
        <f t="shared" si="161"/>
        <v>89.895287958115176</v>
      </c>
      <c r="N2110" t="b">
        <v>1</v>
      </c>
      <c r="O2110" t="s">
        <v>8279</v>
      </c>
      <c r="P2110" s="8">
        <f t="shared" si="162"/>
        <v>1.0731250000000001</v>
      </c>
      <c r="Q2110" s="12">
        <f t="shared" si="163"/>
        <v>41135.175694444442</v>
      </c>
      <c r="R2110" s="12">
        <f>(((I2110/60)/60)/24)+DATE(1970,1,1)</f>
        <v>41162.163194444445</v>
      </c>
      <c r="S2110" t="str">
        <f t="shared" si="164"/>
        <v>music</v>
      </c>
      <c r="T2110" t="str">
        <f t="shared" si="160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6">
        <f t="shared" si="161"/>
        <v>106.52500000000001</v>
      </c>
      <c r="N2111" t="b">
        <v>1</v>
      </c>
      <c r="O2111" t="s">
        <v>8279</v>
      </c>
      <c r="P2111" s="8">
        <f t="shared" si="162"/>
        <v>1.06525</v>
      </c>
      <c r="Q2111" s="12">
        <f t="shared" si="163"/>
        <v>42160.708530092597</v>
      </c>
      <c r="R2111" s="12">
        <f>(((I2111/60)/60)/24)+DATE(1970,1,1)</f>
        <v>42190.708530092597</v>
      </c>
      <c r="S2111" t="str">
        <f t="shared" si="164"/>
        <v>music</v>
      </c>
      <c r="T2111" t="str">
        <f t="shared" si="160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6">
        <f t="shared" si="161"/>
        <v>52.815789473684212</v>
      </c>
      <c r="N2112" t="b">
        <v>1</v>
      </c>
      <c r="O2112" t="s">
        <v>8279</v>
      </c>
      <c r="P2112" s="8">
        <f t="shared" si="162"/>
        <v>1.0035000000000001</v>
      </c>
      <c r="Q2112" s="12">
        <f t="shared" si="163"/>
        <v>41759.670937499999</v>
      </c>
      <c r="R2112" s="12">
        <f>(((I2112/60)/60)/24)+DATE(1970,1,1)</f>
        <v>41787.207638888889</v>
      </c>
      <c r="S2112" t="str">
        <f t="shared" si="164"/>
        <v>music</v>
      </c>
      <c r="T2112" t="str">
        <f t="shared" si="160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6">
        <f t="shared" si="161"/>
        <v>54.615384615384613</v>
      </c>
      <c r="N2113" t="b">
        <v>1</v>
      </c>
      <c r="O2113" t="s">
        <v>8279</v>
      </c>
      <c r="P2113" s="8">
        <f t="shared" si="162"/>
        <v>1.0649999999999999</v>
      </c>
      <c r="Q2113" s="12">
        <f t="shared" si="163"/>
        <v>40703.197048611109</v>
      </c>
      <c r="R2113" s="12">
        <f>(((I2113/60)/60)/24)+DATE(1970,1,1)</f>
        <v>40770.041666666664</v>
      </c>
      <c r="S2113" t="str">
        <f t="shared" si="164"/>
        <v>music</v>
      </c>
      <c r="T2113" t="str">
        <f t="shared" si="160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6">
        <f t="shared" si="161"/>
        <v>27.272727272727273</v>
      </c>
      <c r="N2114" t="b">
        <v>1</v>
      </c>
      <c r="O2114" t="s">
        <v>8279</v>
      </c>
      <c r="P2114" s="8">
        <f t="shared" si="162"/>
        <v>1</v>
      </c>
      <c r="Q2114" s="12">
        <f t="shared" si="163"/>
        <v>41365.928159722222</v>
      </c>
      <c r="R2114" s="12">
        <f>(((I2114/60)/60)/24)+DATE(1970,1,1)</f>
        <v>41379.928159722222</v>
      </c>
      <c r="S2114" t="str">
        <f t="shared" si="164"/>
        <v>music</v>
      </c>
      <c r="T2114" t="str">
        <f t="shared" ref="T2114:T2177" si="165">RIGHT(O2114,LEN(O2114)-FIND("/",O2114,1))</f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6">
        <f t="shared" ref="M2115:M2178" si="166">IFERROR(E2115/L2115,"")</f>
        <v>68.598130841121488</v>
      </c>
      <c r="N2115" t="b">
        <v>1</v>
      </c>
      <c r="O2115" t="s">
        <v>8279</v>
      </c>
      <c r="P2115" s="8">
        <f t="shared" ref="P2115:P2178" si="167">E2115/D2115</f>
        <v>1.0485714285714285</v>
      </c>
      <c r="Q2115" s="12">
        <f t="shared" ref="Q2115:Q2178" si="168">(((J2115/60)/60)/24)+DATE(1970,1,1)</f>
        <v>41870.86546296296</v>
      </c>
      <c r="R2115" s="12">
        <f>(((I2115/60)/60)/24)+DATE(1970,1,1)</f>
        <v>41905.86546296296</v>
      </c>
      <c r="S2115" t="str">
        <f t="shared" ref="S2115:S2178" si="169">LEFT(O2115,FIND("/",O2115,1)-1)</f>
        <v>music</v>
      </c>
      <c r="T2115" t="str">
        <f t="shared" si="165"/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6">
        <f t="shared" si="166"/>
        <v>35.612244897959187</v>
      </c>
      <c r="N2116" t="b">
        <v>1</v>
      </c>
      <c r="O2116" t="s">
        <v>8279</v>
      </c>
      <c r="P2116" s="8">
        <f t="shared" si="167"/>
        <v>1.0469999999999999</v>
      </c>
      <c r="Q2116" s="12">
        <f t="shared" si="168"/>
        <v>40458.815625000003</v>
      </c>
      <c r="R2116" s="12">
        <f>(((I2116/60)/60)/24)+DATE(1970,1,1)</f>
        <v>40521.207638888889</v>
      </c>
      <c r="S2116" t="str">
        <f t="shared" si="169"/>
        <v>music</v>
      </c>
      <c r="T2116" t="str">
        <f t="shared" si="165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6">
        <f t="shared" si="166"/>
        <v>94.027777777777771</v>
      </c>
      <c r="N2117" t="b">
        <v>1</v>
      </c>
      <c r="O2117" t="s">
        <v>8279</v>
      </c>
      <c r="P2117" s="8">
        <f t="shared" si="167"/>
        <v>2.2566666666666668</v>
      </c>
      <c r="Q2117" s="12">
        <f t="shared" si="168"/>
        <v>40564.081030092595</v>
      </c>
      <c r="R2117" s="12">
        <f>(((I2117/60)/60)/24)+DATE(1970,1,1)</f>
        <v>40594.081030092595</v>
      </c>
      <c r="S2117" t="str">
        <f t="shared" si="169"/>
        <v>music</v>
      </c>
      <c r="T2117" t="str">
        <f t="shared" si="165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6">
        <f t="shared" si="166"/>
        <v>526.45652173913038</v>
      </c>
      <c r="N2118" t="b">
        <v>1</v>
      </c>
      <c r="O2118" t="s">
        <v>8279</v>
      </c>
      <c r="P2118" s="8">
        <f t="shared" si="167"/>
        <v>1.0090416666666666</v>
      </c>
      <c r="Q2118" s="12">
        <f t="shared" si="168"/>
        <v>41136.777812500004</v>
      </c>
      <c r="R2118" s="12">
        <f>(((I2118/60)/60)/24)+DATE(1970,1,1)</f>
        <v>41184.777812500004</v>
      </c>
      <c r="S2118" t="str">
        <f t="shared" si="169"/>
        <v>music</v>
      </c>
      <c r="T2118" t="str">
        <f t="shared" si="165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6">
        <f t="shared" si="166"/>
        <v>50.657142857142858</v>
      </c>
      <c r="N2119" t="b">
        <v>1</v>
      </c>
      <c r="O2119" t="s">
        <v>8279</v>
      </c>
      <c r="P2119" s="8">
        <f t="shared" si="167"/>
        <v>1.4775</v>
      </c>
      <c r="Q2119" s="12">
        <f t="shared" si="168"/>
        <v>42290.059594907405</v>
      </c>
      <c r="R2119" s="12">
        <f>(((I2119/60)/60)/24)+DATE(1970,1,1)</f>
        <v>42304.207638888889</v>
      </c>
      <c r="S2119" t="str">
        <f t="shared" si="169"/>
        <v>music</v>
      </c>
      <c r="T2119" t="str">
        <f t="shared" si="165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6">
        <f t="shared" si="166"/>
        <v>79.182941176470578</v>
      </c>
      <c r="N2120" t="b">
        <v>1</v>
      </c>
      <c r="O2120" t="s">
        <v>8279</v>
      </c>
      <c r="P2120" s="8">
        <f t="shared" si="167"/>
        <v>1.3461099999999999</v>
      </c>
      <c r="Q2120" s="12">
        <f t="shared" si="168"/>
        <v>40718.839537037034</v>
      </c>
      <c r="R2120" s="12">
        <f>(((I2120/60)/60)/24)+DATE(1970,1,1)</f>
        <v>40748.839537037034</v>
      </c>
      <c r="S2120" t="str">
        <f t="shared" si="169"/>
        <v>music</v>
      </c>
      <c r="T2120" t="str">
        <f t="shared" si="165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6">
        <f t="shared" si="166"/>
        <v>91.590909090909093</v>
      </c>
      <c r="N2121" t="b">
        <v>1</v>
      </c>
      <c r="O2121" t="s">
        <v>8279</v>
      </c>
      <c r="P2121" s="8">
        <f t="shared" si="167"/>
        <v>1.0075000000000001</v>
      </c>
      <c r="Q2121" s="12">
        <f t="shared" si="168"/>
        <v>41107.130150462966</v>
      </c>
      <c r="R2121" s="12">
        <f>(((I2121/60)/60)/24)+DATE(1970,1,1)</f>
        <v>41137.130150462966</v>
      </c>
      <c r="S2121" t="str">
        <f t="shared" si="169"/>
        <v>music</v>
      </c>
      <c r="T2121" t="str">
        <f t="shared" si="165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6">
        <f t="shared" si="166"/>
        <v>116.96275362318841</v>
      </c>
      <c r="N2122" t="b">
        <v>1</v>
      </c>
      <c r="O2122" t="s">
        <v>8279</v>
      </c>
      <c r="P2122" s="8">
        <f t="shared" si="167"/>
        <v>1.00880375</v>
      </c>
      <c r="Q2122" s="12">
        <f t="shared" si="168"/>
        <v>41591.964537037034</v>
      </c>
      <c r="R2122" s="12">
        <f>(((I2122/60)/60)/24)+DATE(1970,1,1)</f>
        <v>41640.964537037034</v>
      </c>
      <c r="S2122" t="str">
        <f t="shared" si="169"/>
        <v>music</v>
      </c>
      <c r="T2122" t="str">
        <f t="shared" si="165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6">
        <f t="shared" si="166"/>
        <v>28.4</v>
      </c>
      <c r="N2123" t="b">
        <v>0</v>
      </c>
      <c r="O2123" t="s">
        <v>8282</v>
      </c>
      <c r="P2123" s="8">
        <f t="shared" si="167"/>
        <v>5.6800000000000002E-3</v>
      </c>
      <c r="Q2123" s="12">
        <f t="shared" si="168"/>
        <v>42716.7424537037</v>
      </c>
      <c r="R2123" s="12">
        <f>(((I2123/60)/60)/24)+DATE(1970,1,1)</f>
        <v>42746.7424537037</v>
      </c>
      <c r="S2123" t="str">
        <f t="shared" si="169"/>
        <v>games</v>
      </c>
      <c r="T2123" t="str">
        <f t="shared" si="165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6">
        <f t="shared" si="166"/>
        <v>103.33333333333333</v>
      </c>
      <c r="N2124" t="b">
        <v>0</v>
      </c>
      <c r="O2124" t="s">
        <v>8282</v>
      </c>
      <c r="P2124" s="8">
        <f t="shared" si="167"/>
        <v>3.875E-3</v>
      </c>
      <c r="Q2124" s="12">
        <f t="shared" si="168"/>
        <v>42712.300567129627</v>
      </c>
      <c r="R2124" s="12">
        <f>(((I2124/60)/60)/24)+DATE(1970,1,1)</f>
        <v>42742.300567129627</v>
      </c>
      <c r="S2124" t="str">
        <f t="shared" si="169"/>
        <v>games</v>
      </c>
      <c r="T2124" t="str">
        <f t="shared" si="165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6">
        <f t="shared" si="166"/>
        <v>10</v>
      </c>
      <c r="N2125" t="b">
        <v>0</v>
      </c>
      <c r="O2125" t="s">
        <v>8282</v>
      </c>
      <c r="P2125" s="8">
        <f t="shared" si="167"/>
        <v>0.1</v>
      </c>
      <c r="Q2125" s="12">
        <f t="shared" si="168"/>
        <v>40198.424849537041</v>
      </c>
      <c r="R2125" s="12">
        <f>(((I2125/60)/60)/24)+DATE(1970,1,1)</f>
        <v>40252.290972222225</v>
      </c>
      <c r="S2125" t="str">
        <f t="shared" si="169"/>
        <v>games</v>
      </c>
      <c r="T2125" t="str">
        <f t="shared" si="165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6">
        <f t="shared" si="166"/>
        <v>23</v>
      </c>
      <c r="N2126" t="b">
        <v>0</v>
      </c>
      <c r="O2126" t="s">
        <v>8282</v>
      </c>
      <c r="P2126" s="8">
        <f t="shared" si="167"/>
        <v>0.10454545454545454</v>
      </c>
      <c r="Q2126" s="12">
        <f t="shared" si="168"/>
        <v>40464.028182870366</v>
      </c>
      <c r="R2126" s="12">
        <f>(((I2126/60)/60)/24)+DATE(1970,1,1)</f>
        <v>40512.208333333336</v>
      </c>
      <c r="S2126" t="str">
        <f t="shared" si="169"/>
        <v>games</v>
      </c>
      <c r="T2126" t="str">
        <f t="shared" si="165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6">
        <f t="shared" si="166"/>
        <v>31.555555555555557</v>
      </c>
      <c r="N2127" t="b">
        <v>0</v>
      </c>
      <c r="O2127" t="s">
        <v>8282</v>
      </c>
      <c r="P2127" s="8">
        <f t="shared" si="167"/>
        <v>1.4200000000000001E-2</v>
      </c>
      <c r="Q2127" s="12">
        <f t="shared" si="168"/>
        <v>42191.023530092592</v>
      </c>
      <c r="R2127" s="12">
        <f>(((I2127/60)/60)/24)+DATE(1970,1,1)</f>
        <v>42221.023530092592</v>
      </c>
      <c r="S2127" t="str">
        <f t="shared" si="169"/>
        <v>games</v>
      </c>
      <c r="T2127" t="str">
        <f t="shared" si="165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6">
        <f t="shared" si="166"/>
        <v>5</v>
      </c>
      <c r="N2128" t="b">
        <v>0</v>
      </c>
      <c r="O2128" t="s">
        <v>8282</v>
      </c>
      <c r="P2128" s="8">
        <f t="shared" si="167"/>
        <v>5.0000000000000001E-4</v>
      </c>
      <c r="Q2128" s="12">
        <f t="shared" si="168"/>
        <v>41951.973229166666</v>
      </c>
      <c r="R2128" s="12">
        <f>(((I2128/60)/60)/24)+DATE(1970,1,1)</f>
        <v>41981.973229166666</v>
      </c>
      <c r="S2128" t="str">
        <f t="shared" si="169"/>
        <v>games</v>
      </c>
      <c r="T2128" t="str">
        <f t="shared" si="165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6">
        <f t="shared" si="166"/>
        <v>34.220338983050844</v>
      </c>
      <c r="N2129" t="b">
        <v>0</v>
      </c>
      <c r="O2129" t="s">
        <v>8282</v>
      </c>
      <c r="P2129" s="8">
        <f t="shared" si="167"/>
        <v>0.28842857142857142</v>
      </c>
      <c r="Q2129" s="12">
        <f t="shared" si="168"/>
        <v>42045.50535879629</v>
      </c>
      <c r="R2129" s="12">
        <f>(((I2129/60)/60)/24)+DATE(1970,1,1)</f>
        <v>42075.463692129633</v>
      </c>
      <c r="S2129" t="str">
        <f t="shared" si="169"/>
        <v>games</v>
      </c>
      <c r="T2129" t="str">
        <f t="shared" si="165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6">
        <f t="shared" si="166"/>
        <v>25</v>
      </c>
      <c r="N2130" t="b">
        <v>0</v>
      </c>
      <c r="O2130" t="s">
        <v>8282</v>
      </c>
      <c r="P2130" s="8">
        <f t="shared" si="167"/>
        <v>1.6666666666666668E-3</v>
      </c>
      <c r="Q2130" s="12">
        <f t="shared" si="168"/>
        <v>41843.772789351853</v>
      </c>
      <c r="R2130" s="12">
        <f>(((I2130/60)/60)/24)+DATE(1970,1,1)</f>
        <v>41903.772789351853</v>
      </c>
      <c r="S2130" t="str">
        <f t="shared" si="169"/>
        <v>games</v>
      </c>
      <c r="T2130" t="str">
        <f t="shared" si="165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6">
        <f t="shared" si="166"/>
        <v>19.666666666666668</v>
      </c>
      <c r="N2131" t="b">
        <v>0</v>
      </c>
      <c r="O2131" t="s">
        <v>8282</v>
      </c>
      <c r="P2131" s="8">
        <f t="shared" si="167"/>
        <v>0.11799999999999999</v>
      </c>
      <c r="Q2131" s="12">
        <f t="shared" si="168"/>
        <v>42409.024305555555</v>
      </c>
      <c r="R2131" s="12">
        <f>(((I2131/60)/60)/24)+DATE(1970,1,1)</f>
        <v>42439.024305555555</v>
      </c>
      <c r="S2131" t="str">
        <f t="shared" si="169"/>
        <v>games</v>
      </c>
      <c r="T2131" t="str">
        <f t="shared" si="165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6">
        <f t="shared" si="166"/>
        <v>21.25</v>
      </c>
      <c r="N2132" t="b">
        <v>0</v>
      </c>
      <c r="O2132" t="s">
        <v>8282</v>
      </c>
      <c r="P2132" s="8">
        <f t="shared" si="167"/>
        <v>2.0238095238095236E-3</v>
      </c>
      <c r="Q2132" s="12">
        <f t="shared" si="168"/>
        <v>41832.086377314816</v>
      </c>
      <c r="R2132" s="12">
        <f>(((I2132/60)/60)/24)+DATE(1970,1,1)</f>
        <v>41867.086377314816</v>
      </c>
      <c r="S2132" t="str">
        <f t="shared" si="169"/>
        <v>games</v>
      </c>
      <c r="T2132" t="str">
        <f t="shared" si="165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6">
        <f t="shared" si="166"/>
        <v>8.3333333333333339</v>
      </c>
      <c r="N2133" t="b">
        <v>0</v>
      </c>
      <c r="O2133" t="s">
        <v>8282</v>
      </c>
      <c r="P2133" s="8">
        <f t="shared" si="167"/>
        <v>0.05</v>
      </c>
      <c r="Q2133" s="12">
        <f t="shared" si="168"/>
        <v>42167.207071759258</v>
      </c>
      <c r="R2133" s="12">
        <f>(((I2133/60)/60)/24)+DATE(1970,1,1)</f>
        <v>42197.207071759258</v>
      </c>
      <c r="S2133" t="str">
        <f t="shared" si="169"/>
        <v>games</v>
      </c>
      <c r="T2133" t="str">
        <f t="shared" si="165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6">
        <f t="shared" si="166"/>
        <v>21.34333333333333</v>
      </c>
      <c r="N2134" t="b">
        <v>0</v>
      </c>
      <c r="O2134" t="s">
        <v>8282</v>
      </c>
      <c r="P2134" s="8">
        <f t="shared" si="167"/>
        <v>2.1129899999999997E-2</v>
      </c>
      <c r="Q2134" s="12">
        <f t="shared" si="168"/>
        <v>41643.487175925926</v>
      </c>
      <c r="R2134" s="12">
        <f>(((I2134/60)/60)/24)+DATE(1970,1,1)</f>
        <v>41673.487175925926</v>
      </c>
      <c r="S2134" t="str">
        <f t="shared" si="169"/>
        <v>games</v>
      </c>
      <c r="T2134" t="str">
        <f t="shared" si="165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6">
        <f t="shared" si="166"/>
        <v>5.333333333333333</v>
      </c>
      <c r="N2135" t="b">
        <v>0</v>
      </c>
      <c r="O2135" t="s">
        <v>8282</v>
      </c>
      <c r="P2135" s="8">
        <f t="shared" si="167"/>
        <v>1.6E-2</v>
      </c>
      <c r="Q2135" s="12">
        <f t="shared" si="168"/>
        <v>40619.097210648149</v>
      </c>
      <c r="R2135" s="12">
        <f>(((I2135/60)/60)/24)+DATE(1970,1,1)</f>
        <v>40657.290972222225</v>
      </c>
      <c r="S2135" t="str">
        <f t="shared" si="169"/>
        <v>games</v>
      </c>
      <c r="T2135" t="str">
        <f t="shared" si="165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6">
        <f t="shared" si="166"/>
        <v>34.666666666666664</v>
      </c>
      <c r="N2136" t="b">
        <v>0</v>
      </c>
      <c r="O2136" t="s">
        <v>8282</v>
      </c>
      <c r="P2136" s="8">
        <f t="shared" si="167"/>
        <v>1.7333333333333333E-2</v>
      </c>
      <c r="Q2136" s="12">
        <f t="shared" si="168"/>
        <v>41361.886469907404</v>
      </c>
      <c r="R2136" s="12">
        <f>(((I2136/60)/60)/24)+DATE(1970,1,1)</f>
        <v>41391.886469907404</v>
      </c>
      <c r="S2136" t="str">
        <f t="shared" si="169"/>
        <v>games</v>
      </c>
      <c r="T2136" t="str">
        <f t="shared" si="165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6">
        <f t="shared" si="166"/>
        <v>21.727272727272727</v>
      </c>
      <c r="N2137" t="b">
        <v>0</v>
      </c>
      <c r="O2137" t="s">
        <v>8282</v>
      </c>
      <c r="P2137" s="8">
        <f t="shared" si="167"/>
        <v>9.5600000000000004E-2</v>
      </c>
      <c r="Q2137" s="12">
        <f t="shared" si="168"/>
        <v>41156.963344907403</v>
      </c>
      <c r="R2137" s="12">
        <f>(((I2137/60)/60)/24)+DATE(1970,1,1)</f>
        <v>41186.963344907403</v>
      </c>
      <c r="S2137" t="str">
        <f t="shared" si="169"/>
        <v>games</v>
      </c>
      <c r="T2137" t="str">
        <f t="shared" si="165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6">
        <f t="shared" si="166"/>
        <v>11.922499999999999</v>
      </c>
      <c r="N2138" t="b">
        <v>0</v>
      </c>
      <c r="O2138" t="s">
        <v>8282</v>
      </c>
      <c r="P2138" s="8">
        <f t="shared" si="167"/>
        <v>5.9612499999999998E-4</v>
      </c>
      <c r="Q2138" s="12">
        <f t="shared" si="168"/>
        <v>41536.509097222224</v>
      </c>
      <c r="R2138" s="12">
        <f>(((I2138/60)/60)/24)+DATE(1970,1,1)</f>
        <v>41566.509097222224</v>
      </c>
      <c r="S2138" t="str">
        <f t="shared" si="169"/>
        <v>games</v>
      </c>
      <c r="T2138" t="str">
        <f t="shared" si="165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6">
        <f t="shared" si="166"/>
        <v>26.59737827715356</v>
      </c>
      <c r="N2139" t="b">
        <v>0</v>
      </c>
      <c r="O2139" t="s">
        <v>8282</v>
      </c>
      <c r="P2139" s="8">
        <f t="shared" si="167"/>
        <v>0.28405999999999998</v>
      </c>
      <c r="Q2139" s="12">
        <f t="shared" si="168"/>
        <v>41948.771168981482</v>
      </c>
      <c r="R2139" s="12">
        <f>(((I2139/60)/60)/24)+DATE(1970,1,1)</f>
        <v>41978.771168981482</v>
      </c>
      <c r="S2139" t="str">
        <f t="shared" si="169"/>
        <v>games</v>
      </c>
      <c r="T2139" t="str">
        <f t="shared" si="165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6">
        <f t="shared" si="166"/>
        <v>10.666666666666666</v>
      </c>
      <c r="N2140" t="b">
        <v>0</v>
      </c>
      <c r="O2140" t="s">
        <v>8282</v>
      </c>
      <c r="P2140" s="8">
        <f t="shared" si="167"/>
        <v>0.128</v>
      </c>
      <c r="Q2140" s="12">
        <f t="shared" si="168"/>
        <v>41557.013182870374</v>
      </c>
      <c r="R2140" s="12">
        <f>(((I2140/60)/60)/24)+DATE(1970,1,1)</f>
        <v>41587.054849537039</v>
      </c>
      <c r="S2140" t="str">
        <f t="shared" si="169"/>
        <v>games</v>
      </c>
      <c r="T2140" t="str">
        <f t="shared" si="165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6">
        <f t="shared" si="166"/>
        <v>29.035714285714285</v>
      </c>
      <c r="N2141" t="b">
        <v>0</v>
      </c>
      <c r="O2141" t="s">
        <v>8282</v>
      </c>
      <c r="P2141" s="8">
        <f t="shared" si="167"/>
        <v>5.4199999999999998E-2</v>
      </c>
      <c r="Q2141" s="12">
        <f t="shared" si="168"/>
        <v>42647.750092592592</v>
      </c>
      <c r="R2141" s="12">
        <f>(((I2141/60)/60)/24)+DATE(1970,1,1)</f>
        <v>42677.750092592592</v>
      </c>
      <c r="S2141" t="str">
        <f t="shared" si="169"/>
        <v>games</v>
      </c>
      <c r="T2141" t="str">
        <f t="shared" si="165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6">
        <f t="shared" si="166"/>
        <v>50.909090909090907</v>
      </c>
      <c r="N2142" t="b">
        <v>0</v>
      </c>
      <c r="O2142" t="s">
        <v>8282</v>
      </c>
      <c r="P2142" s="8">
        <f t="shared" si="167"/>
        <v>1.1199999999999999E-3</v>
      </c>
      <c r="Q2142" s="12">
        <f t="shared" si="168"/>
        <v>41255.833611111113</v>
      </c>
      <c r="R2142" s="12">
        <f>(((I2142/60)/60)/24)+DATE(1970,1,1)</f>
        <v>41285.833611111113</v>
      </c>
      <c r="S2142" t="str">
        <f t="shared" si="169"/>
        <v>games</v>
      </c>
      <c r="T2142" t="str">
        <f t="shared" si="165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6" t="str">
        <f t="shared" si="166"/>
        <v/>
      </c>
      <c r="N2143" t="b">
        <v>0</v>
      </c>
      <c r="O2143" t="s">
        <v>8282</v>
      </c>
      <c r="P2143" s="8">
        <f t="shared" si="167"/>
        <v>0</v>
      </c>
      <c r="Q2143" s="12">
        <f t="shared" si="168"/>
        <v>41927.235636574071</v>
      </c>
      <c r="R2143" s="12">
        <f>(((I2143/60)/60)/24)+DATE(1970,1,1)</f>
        <v>41957.277303240742</v>
      </c>
      <c r="S2143" t="str">
        <f t="shared" si="169"/>
        <v>games</v>
      </c>
      <c r="T2143" t="str">
        <f t="shared" si="165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6">
        <f t="shared" si="166"/>
        <v>50.083333333333336</v>
      </c>
      <c r="N2144" t="b">
        <v>0</v>
      </c>
      <c r="O2144" t="s">
        <v>8282</v>
      </c>
      <c r="P2144" s="8">
        <f t="shared" si="167"/>
        <v>5.7238095238095241E-2</v>
      </c>
      <c r="Q2144" s="12">
        <f t="shared" si="168"/>
        <v>42340.701504629629</v>
      </c>
      <c r="R2144" s="12">
        <f>(((I2144/60)/60)/24)+DATE(1970,1,1)</f>
        <v>42368.701504629629</v>
      </c>
      <c r="S2144" t="str">
        <f t="shared" si="169"/>
        <v>games</v>
      </c>
      <c r="T2144" t="str">
        <f t="shared" si="165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6">
        <f t="shared" si="166"/>
        <v>45</v>
      </c>
      <c r="N2145" t="b">
        <v>0</v>
      </c>
      <c r="O2145" t="s">
        <v>8282</v>
      </c>
      <c r="P2145" s="8">
        <f t="shared" si="167"/>
        <v>0.1125</v>
      </c>
      <c r="Q2145" s="12">
        <f t="shared" si="168"/>
        <v>40332.886712962965</v>
      </c>
      <c r="R2145" s="12">
        <f>(((I2145/60)/60)/24)+DATE(1970,1,1)</f>
        <v>40380.791666666664</v>
      </c>
      <c r="S2145" t="str">
        <f t="shared" si="169"/>
        <v>games</v>
      </c>
      <c r="T2145" t="str">
        <f t="shared" si="165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6">
        <f t="shared" si="166"/>
        <v>25.291666666666668</v>
      </c>
      <c r="N2146" t="b">
        <v>0</v>
      </c>
      <c r="O2146" t="s">
        <v>8282</v>
      </c>
      <c r="P2146" s="8">
        <f t="shared" si="167"/>
        <v>1.7098591549295775E-2</v>
      </c>
      <c r="Q2146" s="12">
        <f t="shared" si="168"/>
        <v>41499.546759259261</v>
      </c>
      <c r="R2146" s="12">
        <f>(((I2146/60)/60)/24)+DATE(1970,1,1)</f>
        <v>41531.546759259261</v>
      </c>
      <c r="S2146" t="str">
        <f t="shared" si="169"/>
        <v>games</v>
      </c>
      <c r="T2146" t="str">
        <f t="shared" si="165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6">
        <f t="shared" si="166"/>
        <v>51.292134831460672</v>
      </c>
      <c r="N2147" t="b">
        <v>0</v>
      </c>
      <c r="O2147" t="s">
        <v>8282</v>
      </c>
      <c r="P2147" s="8">
        <f t="shared" si="167"/>
        <v>0.30433333333333334</v>
      </c>
      <c r="Q2147" s="12">
        <f t="shared" si="168"/>
        <v>41575.237430555557</v>
      </c>
      <c r="R2147" s="12">
        <f>(((I2147/60)/60)/24)+DATE(1970,1,1)</f>
        <v>41605.279097222221</v>
      </c>
      <c r="S2147" t="str">
        <f t="shared" si="169"/>
        <v>games</v>
      </c>
      <c r="T2147" t="str">
        <f t="shared" si="165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6">
        <f t="shared" si="166"/>
        <v>1</v>
      </c>
      <c r="N2148" t="b">
        <v>0</v>
      </c>
      <c r="O2148" t="s">
        <v>8282</v>
      </c>
      <c r="P2148" s="8">
        <f t="shared" si="167"/>
        <v>2.0000000000000001E-4</v>
      </c>
      <c r="Q2148" s="12">
        <f t="shared" si="168"/>
        <v>42397.679513888885</v>
      </c>
      <c r="R2148" s="12">
        <f>(((I2148/60)/60)/24)+DATE(1970,1,1)</f>
        <v>42411.679513888885</v>
      </c>
      <c r="S2148" t="str">
        <f t="shared" si="169"/>
        <v>games</v>
      </c>
      <c r="T2148" t="str">
        <f t="shared" si="165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6">
        <f t="shared" si="166"/>
        <v>49.381818181818183</v>
      </c>
      <c r="N2149" t="b">
        <v>0</v>
      </c>
      <c r="O2149" t="s">
        <v>8282</v>
      </c>
      <c r="P2149" s="8">
        <f t="shared" si="167"/>
        <v>6.9641025641025639E-3</v>
      </c>
      <c r="Q2149" s="12">
        <f t="shared" si="168"/>
        <v>41927.295694444445</v>
      </c>
      <c r="R2149" s="12">
        <f>(((I2149/60)/60)/24)+DATE(1970,1,1)</f>
        <v>41959.337361111116</v>
      </c>
      <c r="S2149" t="str">
        <f t="shared" si="169"/>
        <v>games</v>
      </c>
      <c r="T2149" t="str">
        <f t="shared" si="165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6">
        <f t="shared" si="166"/>
        <v>1</v>
      </c>
      <c r="N2150" t="b">
        <v>0</v>
      </c>
      <c r="O2150" t="s">
        <v>8282</v>
      </c>
      <c r="P2150" s="8">
        <f t="shared" si="167"/>
        <v>0.02</v>
      </c>
      <c r="Q2150" s="12">
        <f t="shared" si="168"/>
        <v>42066.733587962968</v>
      </c>
      <c r="R2150" s="12">
        <f>(((I2150/60)/60)/24)+DATE(1970,1,1)</f>
        <v>42096.691921296297</v>
      </c>
      <c r="S2150" t="str">
        <f t="shared" si="169"/>
        <v>games</v>
      </c>
      <c r="T2150" t="str">
        <f t="shared" si="165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6" t="str">
        <f t="shared" si="166"/>
        <v/>
      </c>
      <c r="N2151" t="b">
        <v>0</v>
      </c>
      <c r="O2151" t="s">
        <v>8282</v>
      </c>
      <c r="P2151" s="8">
        <f t="shared" si="167"/>
        <v>0</v>
      </c>
      <c r="Q2151" s="12">
        <f t="shared" si="168"/>
        <v>40355.024953703702</v>
      </c>
      <c r="R2151" s="12">
        <f>(((I2151/60)/60)/24)+DATE(1970,1,1)</f>
        <v>40390</v>
      </c>
      <c r="S2151" t="str">
        <f t="shared" si="169"/>
        <v>games</v>
      </c>
      <c r="T2151" t="str">
        <f t="shared" si="165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6">
        <f t="shared" si="166"/>
        <v>101.25</v>
      </c>
      <c r="N2152" t="b">
        <v>0</v>
      </c>
      <c r="O2152" t="s">
        <v>8282</v>
      </c>
      <c r="P2152" s="8">
        <f t="shared" si="167"/>
        <v>8.0999999999999996E-3</v>
      </c>
      <c r="Q2152" s="12">
        <f t="shared" si="168"/>
        <v>42534.284710648149</v>
      </c>
      <c r="R2152" s="12">
        <f>(((I2152/60)/60)/24)+DATE(1970,1,1)</f>
        <v>42564.284710648149</v>
      </c>
      <c r="S2152" t="str">
        <f t="shared" si="169"/>
        <v>games</v>
      </c>
      <c r="T2152" t="str">
        <f t="shared" si="165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6">
        <f t="shared" si="166"/>
        <v>19.666666666666668</v>
      </c>
      <c r="N2153" t="b">
        <v>0</v>
      </c>
      <c r="O2153" t="s">
        <v>8282</v>
      </c>
      <c r="P2153" s="8">
        <f t="shared" si="167"/>
        <v>2.6222222222222224E-3</v>
      </c>
      <c r="Q2153" s="12">
        <f t="shared" si="168"/>
        <v>42520.847384259265</v>
      </c>
      <c r="R2153" s="12">
        <f>(((I2153/60)/60)/24)+DATE(1970,1,1)</f>
        <v>42550.847384259265</v>
      </c>
      <c r="S2153" t="str">
        <f t="shared" si="169"/>
        <v>games</v>
      </c>
      <c r="T2153" t="str">
        <f t="shared" si="165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6">
        <f t="shared" si="166"/>
        <v>12.5</v>
      </c>
      <c r="N2154" t="b">
        <v>0</v>
      </c>
      <c r="O2154" t="s">
        <v>8282</v>
      </c>
      <c r="P2154" s="8">
        <f t="shared" si="167"/>
        <v>1.6666666666666668E-3</v>
      </c>
      <c r="Q2154" s="12">
        <f t="shared" si="168"/>
        <v>41683.832280092596</v>
      </c>
      <c r="R2154" s="12">
        <f>(((I2154/60)/60)/24)+DATE(1970,1,1)</f>
        <v>41713.790613425925</v>
      </c>
      <c r="S2154" t="str">
        <f t="shared" si="169"/>
        <v>games</v>
      </c>
      <c r="T2154" t="str">
        <f t="shared" si="165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6">
        <f t="shared" si="166"/>
        <v>8.5</v>
      </c>
      <c r="N2155" t="b">
        <v>0</v>
      </c>
      <c r="O2155" t="s">
        <v>8282</v>
      </c>
      <c r="P2155" s="8">
        <f t="shared" si="167"/>
        <v>9.1244548809124457E-5</v>
      </c>
      <c r="Q2155" s="12">
        <f t="shared" si="168"/>
        <v>41974.911087962959</v>
      </c>
      <c r="R2155" s="12">
        <f>(((I2155/60)/60)/24)+DATE(1970,1,1)</f>
        <v>42014.332638888889</v>
      </c>
      <c r="S2155" t="str">
        <f t="shared" si="169"/>
        <v>games</v>
      </c>
      <c r="T2155" t="str">
        <f t="shared" si="165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6">
        <f t="shared" si="166"/>
        <v>1</v>
      </c>
      <c r="N2156" t="b">
        <v>0</v>
      </c>
      <c r="O2156" t="s">
        <v>8282</v>
      </c>
      <c r="P2156" s="8">
        <f t="shared" si="167"/>
        <v>8.0000000000000002E-3</v>
      </c>
      <c r="Q2156" s="12">
        <f t="shared" si="168"/>
        <v>41647.632256944446</v>
      </c>
      <c r="R2156" s="12">
        <f>(((I2156/60)/60)/24)+DATE(1970,1,1)</f>
        <v>41667.632256944446</v>
      </c>
      <c r="S2156" t="str">
        <f t="shared" si="169"/>
        <v>games</v>
      </c>
      <c r="T2156" t="str">
        <f t="shared" si="165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6">
        <f t="shared" si="166"/>
        <v>23</v>
      </c>
      <c r="N2157" t="b">
        <v>0</v>
      </c>
      <c r="O2157" t="s">
        <v>8282</v>
      </c>
      <c r="P2157" s="8">
        <f t="shared" si="167"/>
        <v>2.3E-2</v>
      </c>
      <c r="Q2157" s="12">
        <f t="shared" si="168"/>
        <v>42430.747511574074</v>
      </c>
      <c r="R2157" s="12">
        <f>(((I2157/60)/60)/24)+DATE(1970,1,1)</f>
        <v>42460.70584490741</v>
      </c>
      <c r="S2157" t="str">
        <f t="shared" si="169"/>
        <v>games</v>
      </c>
      <c r="T2157" t="str">
        <f t="shared" si="165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6">
        <f t="shared" si="166"/>
        <v>17.987951807228917</v>
      </c>
      <c r="N2158" t="b">
        <v>0</v>
      </c>
      <c r="O2158" t="s">
        <v>8282</v>
      </c>
      <c r="P2158" s="8">
        <f t="shared" si="167"/>
        <v>2.6660714285714284E-2</v>
      </c>
      <c r="Q2158" s="12">
        <f t="shared" si="168"/>
        <v>41488.85423611111</v>
      </c>
      <c r="R2158" s="12">
        <f>(((I2158/60)/60)/24)+DATE(1970,1,1)</f>
        <v>41533.85423611111</v>
      </c>
      <c r="S2158" t="str">
        <f t="shared" si="169"/>
        <v>games</v>
      </c>
      <c r="T2158" t="str">
        <f t="shared" si="165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6">
        <f t="shared" si="166"/>
        <v>370.94736842105266</v>
      </c>
      <c r="N2159" t="b">
        <v>0</v>
      </c>
      <c r="O2159" t="s">
        <v>8282</v>
      </c>
      <c r="P2159" s="8">
        <f t="shared" si="167"/>
        <v>0.28192</v>
      </c>
      <c r="Q2159" s="12">
        <f t="shared" si="168"/>
        <v>42694.98128472222</v>
      </c>
      <c r="R2159" s="12">
        <f>(((I2159/60)/60)/24)+DATE(1970,1,1)</f>
        <v>42727.332638888889</v>
      </c>
      <c r="S2159" t="str">
        <f t="shared" si="169"/>
        <v>games</v>
      </c>
      <c r="T2159" t="str">
        <f t="shared" si="165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6">
        <f t="shared" si="166"/>
        <v>63.569485530546629</v>
      </c>
      <c r="N2160" t="b">
        <v>0</v>
      </c>
      <c r="O2160" t="s">
        <v>8282</v>
      </c>
      <c r="P2160" s="8">
        <f t="shared" si="167"/>
        <v>6.5900366666666668E-2</v>
      </c>
      <c r="Q2160" s="12">
        <f t="shared" si="168"/>
        <v>41264.853865740741</v>
      </c>
      <c r="R2160" s="12">
        <f>(((I2160/60)/60)/24)+DATE(1970,1,1)</f>
        <v>41309.853865740741</v>
      </c>
      <c r="S2160" t="str">
        <f t="shared" si="169"/>
        <v>games</v>
      </c>
      <c r="T2160" t="str">
        <f t="shared" si="165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6">
        <f t="shared" si="166"/>
        <v>13</v>
      </c>
      <c r="N2161" t="b">
        <v>0</v>
      </c>
      <c r="O2161" t="s">
        <v>8282</v>
      </c>
      <c r="P2161" s="8">
        <f t="shared" si="167"/>
        <v>7.2222222222222219E-3</v>
      </c>
      <c r="Q2161" s="12">
        <f t="shared" si="168"/>
        <v>40710.731180555551</v>
      </c>
      <c r="R2161" s="12">
        <f>(((I2161/60)/60)/24)+DATE(1970,1,1)</f>
        <v>40740.731180555551</v>
      </c>
      <c r="S2161" t="str">
        <f t="shared" si="169"/>
        <v>games</v>
      </c>
      <c r="T2161" t="str">
        <f t="shared" si="165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6">
        <f t="shared" si="166"/>
        <v>5.3125</v>
      </c>
      <c r="N2162" t="b">
        <v>0</v>
      </c>
      <c r="O2162" t="s">
        <v>8282</v>
      </c>
      <c r="P2162" s="8">
        <f t="shared" si="167"/>
        <v>8.5000000000000006E-3</v>
      </c>
      <c r="Q2162" s="12">
        <f t="shared" si="168"/>
        <v>41018.711863425924</v>
      </c>
      <c r="R2162" s="12">
        <f>(((I2162/60)/60)/24)+DATE(1970,1,1)</f>
        <v>41048.711863425924</v>
      </c>
      <c r="S2162" t="str">
        <f t="shared" si="169"/>
        <v>games</v>
      </c>
      <c r="T2162" t="str">
        <f t="shared" si="165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6">
        <f t="shared" si="166"/>
        <v>35.615384615384613</v>
      </c>
      <c r="N2163" t="b">
        <v>1</v>
      </c>
      <c r="O2163" t="s">
        <v>8276</v>
      </c>
      <c r="P2163" s="8">
        <f t="shared" si="167"/>
        <v>1.1575</v>
      </c>
      <c r="Q2163" s="12">
        <f t="shared" si="168"/>
        <v>42240.852534722217</v>
      </c>
      <c r="R2163" s="12">
        <f>(((I2163/60)/60)/24)+DATE(1970,1,1)</f>
        <v>42270.852534722217</v>
      </c>
      <c r="S2163" t="str">
        <f t="shared" si="169"/>
        <v>music</v>
      </c>
      <c r="T2163" t="str">
        <f t="shared" si="165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6">
        <f t="shared" si="166"/>
        <v>87.103448275862064</v>
      </c>
      <c r="N2164" t="b">
        <v>1</v>
      </c>
      <c r="O2164" t="s">
        <v>8276</v>
      </c>
      <c r="P2164" s="8">
        <f t="shared" si="167"/>
        <v>1.1226666666666667</v>
      </c>
      <c r="Q2164" s="12">
        <f t="shared" si="168"/>
        <v>41813.766099537039</v>
      </c>
      <c r="R2164" s="12">
        <f>(((I2164/60)/60)/24)+DATE(1970,1,1)</f>
        <v>41844.766099537039</v>
      </c>
      <c r="S2164" t="str">
        <f t="shared" si="169"/>
        <v>music</v>
      </c>
      <c r="T2164" t="str">
        <f t="shared" si="165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6">
        <f t="shared" si="166"/>
        <v>75.11363636363636</v>
      </c>
      <c r="N2165" t="b">
        <v>1</v>
      </c>
      <c r="O2165" t="s">
        <v>8276</v>
      </c>
      <c r="P2165" s="8">
        <f t="shared" si="167"/>
        <v>1.3220000000000001</v>
      </c>
      <c r="Q2165" s="12">
        <f t="shared" si="168"/>
        <v>42111.899537037039</v>
      </c>
      <c r="R2165" s="12">
        <f>(((I2165/60)/60)/24)+DATE(1970,1,1)</f>
        <v>42163.159722222219</v>
      </c>
      <c r="S2165" t="str">
        <f t="shared" si="169"/>
        <v>music</v>
      </c>
      <c r="T2165" t="str">
        <f t="shared" si="165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6">
        <f t="shared" si="166"/>
        <v>68.01204819277109</v>
      </c>
      <c r="N2166" t="b">
        <v>1</v>
      </c>
      <c r="O2166" t="s">
        <v>8276</v>
      </c>
      <c r="P2166" s="8">
        <f t="shared" si="167"/>
        <v>1.0263636363636364</v>
      </c>
      <c r="Q2166" s="12">
        <f t="shared" si="168"/>
        <v>42515.71775462963</v>
      </c>
      <c r="R2166" s="12">
        <f>(((I2166/60)/60)/24)+DATE(1970,1,1)</f>
        <v>42546.165972222225</v>
      </c>
      <c r="S2166" t="str">
        <f t="shared" si="169"/>
        <v>music</v>
      </c>
      <c r="T2166" t="str">
        <f t="shared" si="165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6">
        <f t="shared" si="166"/>
        <v>29.623931623931625</v>
      </c>
      <c r="N2167" t="b">
        <v>1</v>
      </c>
      <c r="O2167" t="s">
        <v>8276</v>
      </c>
      <c r="P2167" s="8">
        <f t="shared" si="167"/>
        <v>1.3864000000000001</v>
      </c>
      <c r="Q2167" s="12">
        <f t="shared" si="168"/>
        <v>42438.667071759264</v>
      </c>
      <c r="R2167" s="12">
        <f>(((I2167/60)/60)/24)+DATE(1970,1,1)</f>
        <v>42468.625405092593</v>
      </c>
      <c r="S2167" t="str">
        <f t="shared" si="169"/>
        <v>music</v>
      </c>
      <c r="T2167" t="str">
        <f t="shared" si="165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6">
        <f t="shared" si="166"/>
        <v>91.625</v>
      </c>
      <c r="N2168" t="b">
        <v>1</v>
      </c>
      <c r="O2168" t="s">
        <v>8276</v>
      </c>
      <c r="P2168" s="8">
        <f t="shared" si="167"/>
        <v>1.466</v>
      </c>
      <c r="Q2168" s="12">
        <f t="shared" si="168"/>
        <v>41933.838171296295</v>
      </c>
      <c r="R2168" s="12">
        <f>(((I2168/60)/60)/24)+DATE(1970,1,1)</f>
        <v>41978.879837962959</v>
      </c>
      <c r="S2168" t="str">
        <f t="shared" si="169"/>
        <v>music</v>
      </c>
      <c r="T2168" t="str">
        <f t="shared" si="165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6">
        <f t="shared" si="166"/>
        <v>22.5</v>
      </c>
      <c r="N2169" t="b">
        <v>1</v>
      </c>
      <c r="O2169" t="s">
        <v>8276</v>
      </c>
      <c r="P2169" s="8">
        <f t="shared" si="167"/>
        <v>1.2</v>
      </c>
      <c r="Q2169" s="12">
        <f t="shared" si="168"/>
        <v>41153.066400462965</v>
      </c>
      <c r="R2169" s="12">
        <f>(((I2169/60)/60)/24)+DATE(1970,1,1)</f>
        <v>41167.066400462965</v>
      </c>
      <c r="S2169" t="str">
        <f t="shared" si="169"/>
        <v>music</v>
      </c>
      <c r="T2169" t="str">
        <f t="shared" si="165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6">
        <f t="shared" si="166"/>
        <v>64.366735294117646</v>
      </c>
      <c r="N2170" t="b">
        <v>1</v>
      </c>
      <c r="O2170" t="s">
        <v>8276</v>
      </c>
      <c r="P2170" s="8">
        <f t="shared" si="167"/>
        <v>1.215816111111111</v>
      </c>
      <c r="Q2170" s="12">
        <f t="shared" si="168"/>
        <v>42745.600243055553</v>
      </c>
      <c r="R2170" s="12">
        <f>(((I2170/60)/60)/24)+DATE(1970,1,1)</f>
        <v>42776.208333333328</v>
      </c>
      <c r="S2170" t="str">
        <f t="shared" si="169"/>
        <v>music</v>
      </c>
      <c r="T2170" t="str">
        <f t="shared" si="165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6">
        <f t="shared" si="166"/>
        <v>21.857142857142858</v>
      </c>
      <c r="N2171" t="b">
        <v>1</v>
      </c>
      <c r="O2171" t="s">
        <v>8276</v>
      </c>
      <c r="P2171" s="8">
        <f t="shared" si="167"/>
        <v>1</v>
      </c>
      <c r="Q2171" s="12">
        <f t="shared" si="168"/>
        <v>42793.700821759259</v>
      </c>
      <c r="R2171" s="12">
        <f>(((I2171/60)/60)/24)+DATE(1970,1,1)</f>
        <v>42796.700821759259</v>
      </c>
      <c r="S2171" t="str">
        <f t="shared" si="169"/>
        <v>music</v>
      </c>
      <c r="T2171" t="str">
        <f t="shared" si="165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6">
        <f t="shared" si="166"/>
        <v>33.315789473684212</v>
      </c>
      <c r="N2172" t="b">
        <v>1</v>
      </c>
      <c r="O2172" t="s">
        <v>8276</v>
      </c>
      <c r="P2172" s="8">
        <f t="shared" si="167"/>
        <v>1.8085714285714285</v>
      </c>
      <c r="Q2172" s="12">
        <f t="shared" si="168"/>
        <v>42198.750254629631</v>
      </c>
      <c r="R2172" s="12">
        <f>(((I2172/60)/60)/24)+DATE(1970,1,1)</f>
        <v>42238.750254629631</v>
      </c>
      <c r="S2172" t="str">
        <f t="shared" si="169"/>
        <v>music</v>
      </c>
      <c r="T2172" t="str">
        <f t="shared" si="165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6">
        <f t="shared" si="166"/>
        <v>90.276595744680847</v>
      </c>
      <c r="N2173" t="b">
        <v>1</v>
      </c>
      <c r="O2173" t="s">
        <v>8276</v>
      </c>
      <c r="P2173" s="8">
        <f t="shared" si="167"/>
        <v>1.0607500000000001</v>
      </c>
      <c r="Q2173" s="12">
        <f t="shared" si="168"/>
        <v>42141.95711805555</v>
      </c>
      <c r="R2173" s="12">
        <f>(((I2173/60)/60)/24)+DATE(1970,1,1)</f>
        <v>42177.208333333328</v>
      </c>
      <c r="S2173" t="str">
        <f t="shared" si="169"/>
        <v>music</v>
      </c>
      <c r="T2173" t="str">
        <f t="shared" si="165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6">
        <f t="shared" si="166"/>
        <v>76.92307692307692</v>
      </c>
      <c r="N2174" t="b">
        <v>1</v>
      </c>
      <c r="O2174" t="s">
        <v>8276</v>
      </c>
      <c r="P2174" s="8">
        <f t="shared" si="167"/>
        <v>1</v>
      </c>
      <c r="Q2174" s="12">
        <f t="shared" si="168"/>
        <v>42082.580092592587</v>
      </c>
      <c r="R2174" s="12">
        <f>(((I2174/60)/60)/24)+DATE(1970,1,1)</f>
        <v>42112.580092592587</v>
      </c>
      <c r="S2174" t="str">
        <f t="shared" si="169"/>
        <v>music</v>
      </c>
      <c r="T2174" t="str">
        <f t="shared" si="165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6">
        <f t="shared" si="166"/>
        <v>59.233333333333334</v>
      </c>
      <c r="N2175" t="b">
        <v>1</v>
      </c>
      <c r="O2175" t="s">
        <v>8276</v>
      </c>
      <c r="P2175" s="8">
        <f t="shared" si="167"/>
        <v>1.2692857142857144</v>
      </c>
      <c r="Q2175" s="12">
        <f t="shared" si="168"/>
        <v>41495.692627314813</v>
      </c>
      <c r="R2175" s="12">
        <f>(((I2175/60)/60)/24)+DATE(1970,1,1)</f>
        <v>41527.165972222225</v>
      </c>
      <c r="S2175" t="str">
        <f t="shared" si="169"/>
        <v>music</v>
      </c>
      <c r="T2175" t="str">
        <f t="shared" si="165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6">
        <f t="shared" si="166"/>
        <v>65.38095238095238</v>
      </c>
      <c r="N2176" t="b">
        <v>1</v>
      </c>
      <c r="O2176" t="s">
        <v>8276</v>
      </c>
      <c r="P2176" s="8">
        <f t="shared" si="167"/>
        <v>1.0297499999999999</v>
      </c>
      <c r="Q2176" s="12">
        <f t="shared" si="168"/>
        <v>42465.542905092589</v>
      </c>
      <c r="R2176" s="12">
        <f>(((I2176/60)/60)/24)+DATE(1970,1,1)</f>
        <v>42495.542905092589</v>
      </c>
      <c r="S2176" t="str">
        <f t="shared" si="169"/>
        <v>music</v>
      </c>
      <c r="T2176" t="str">
        <f t="shared" si="165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6">
        <f t="shared" si="166"/>
        <v>67.307692307692307</v>
      </c>
      <c r="N2177" t="b">
        <v>1</v>
      </c>
      <c r="O2177" t="s">
        <v>8276</v>
      </c>
      <c r="P2177" s="8">
        <f t="shared" si="167"/>
        <v>2.5</v>
      </c>
      <c r="Q2177" s="12">
        <f t="shared" si="168"/>
        <v>42565.009097222224</v>
      </c>
      <c r="R2177" s="12">
        <f>(((I2177/60)/60)/24)+DATE(1970,1,1)</f>
        <v>42572.009097222224</v>
      </c>
      <c r="S2177" t="str">
        <f t="shared" si="169"/>
        <v>music</v>
      </c>
      <c r="T2177" t="str">
        <f t="shared" si="165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6">
        <f t="shared" si="166"/>
        <v>88.74647887323944</v>
      </c>
      <c r="N2178" t="b">
        <v>1</v>
      </c>
      <c r="O2178" t="s">
        <v>8276</v>
      </c>
      <c r="P2178" s="8">
        <f t="shared" si="167"/>
        <v>1.2602</v>
      </c>
      <c r="Q2178" s="12">
        <f t="shared" si="168"/>
        <v>42096.633206018523</v>
      </c>
      <c r="R2178" s="12">
        <f>(((I2178/60)/60)/24)+DATE(1970,1,1)</f>
        <v>42126.633206018523</v>
      </c>
      <c r="S2178" t="str">
        <f t="shared" si="169"/>
        <v>music</v>
      </c>
      <c r="T2178" t="str">
        <f t="shared" ref="T2178:T2241" si="170">RIGHT(O2178,LEN(O2178)-FIND("/",O2178,1))</f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6">
        <f t="shared" ref="M2179:M2242" si="171">IFERROR(E2179/L2179,"")</f>
        <v>65.868421052631575</v>
      </c>
      <c r="N2179" t="b">
        <v>1</v>
      </c>
      <c r="O2179" t="s">
        <v>8276</v>
      </c>
      <c r="P2179" s="8">
        <f t="shared" ref="P2179:P2242" si="172">E2179/D2179</f>
        <v>1.0012000000000001</v>
      </c>
      <c r="Q2179" s="12">
        <f t="shared" ref="Q2179:Q2242" si="173">(((J2179/60)/60)/24)+DATE(1970,1,1)</f>
        <v>42502.250775462962</v>
      </c>
      <c r="R2179" s="12">
        <f>(((I2179/60)/60)/24)+DATE(1970,1,1)</f>
        <v>42527.250775462962</v>
      </c>
      <c r="S2179" t="str">
        <f t="shared" ref="S2179:S2242" si="174">LEFT(O2179,FIND("/",O2179,1)-1)</f>
        <v>music</v>
      </c>
      <c r="T2179" t="str">
        <f t="shared" si="170"/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6">
        <f t="shared" si="171"/>
        <v>40.349243306169967</v>
      </c>
      <c r="N2180" t="b">
        <v>1</v>
      </c>
      <c r="O2180" t="s">
        <v>8276</v>
      </c>
      <c r="P2180" s="8">
        <f t="shared" si="172"/>
        <v>1.3864000000000001</v>
      </c>
      <c r="Q2180" s="12">
        <f t="shared" si="173"/>
        <v>42723.63653935185</v>
      </c>
      <c r="R2180" s="12">
        <f>(((I2180/60)/60)/24)+DATE(1970,1,1)</f>
        <v>42753.63653935185</v>
      </c>
      <c r="S2180" t="str">
        <f t="shared" si="174"/>
        <v>music</v>
      </c>
      <c r="T2180" t="str">
        <f t="shared" si="170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6">
        <f t="shared" si="171"/>
        <v>76.857142857142861</v>
      </c>
      <c r="N2181" t="b">
        <v>1</v>
      </c>
      <c r="O2181" t="s">
        <v>8276</v>
      </c>
      <c r="P2181" s="8">
        <f t="shared" si="172"/>
        <v>1.6140000000000001</v>
      </c>
      <c r="Q2181" s="12">
        <f t="shared" si="173"/>
        <v>42075.171203703707</v>
      </c>
      <c r="R2181" s="12">
        <f>(((I2181/60)/60)/24)+DATE(1970,1,1)</f>
        <v>42105.171203703707</v>
      </c>
      <c r="S2181" t="str">
        <f t="shared" si="174"/>
        <v>music</v>
      </c>
      <c r="T2181" t="str">
        <f t="shared" si="170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6">
        <f t="shared" si="171"/>
        <v>68.707820512820518</v>
      </c>
      <c r="N2182" t="b">
        <v>1</v>
      </c>
      <c r="O2182" t="s">
        <v>8276</v>
      </c>
      <c r="P2182" s="8">
        <f t="shared" si="172"/>
        <v>1.071842</v>
      </c>
      <c r="Q2182" s="12">
        <f t="shared" si="173"/>
        <v>42279.669768518521</v>
      </c>
      <c r="R2182" s="12">
        <f>(((I2182/60)/60)/24)+DATE(1970,1,1)</f>
        <v>42321.711435185185</v>
      </c>
      <c r="S2182" t="str">
        <f t="shared" si="174"/>
        <v>music</v>
      </c>
      <c r="T2182" t="str">
        <f t="shared" si="170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6">
        <f t="shared" si="171"/>
        <v>57.773584905660378</v>
      </c>
      <c r="N2183" t="b">
        <v>1</v>
      </c>
      <c r="O2183" t="s">
        <v>8297</v>
      </c>
      <c r="P2183" s="8">
        <f t="shared" si="172"/>
        <v>1.5309999999999999</v>
      </c>
      <c r="Q2183" s="12">
        <f t="shared" si="173"/>
        <v>42773.005243055552</v>
      </c>
      <c r="R2183" s="12">
        <f>(((I2183/60)/60)/24)+DATE(1970,1,1)</f>
        <v>42787.005243055552</v>
      </c>
      <c r="S2183" t="str">
        <f t="shared" si="174"/>
        <v>games</v>
      </c>
      <c r="T2183" t="str">
        <f t="shared" si="170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6">
        <f t="shared" si="171"/>
        <v>44.171348314606739</v>
      </c>
      <c r="N2184" t="b">
        <v>1</v>
      </c>
      <c r="O2184" t="s">
        <v>8297</v>
      </c>
      <c r="P2184" s="8">
        <f t="shared" si="172"/>
        <v>5.2416666666666663</v>
      </c>
      <c r="Q2184" s="12">
        <f t="shared" si="173"/>
        <v>41879.900752314818</v>
      </c>
      <c r="R2184" s="12">
        <f>(((I2184/60)/60)/24)+DATE(1970,1,1)</f>
        <v>41914.900752314818</v>
      </c>
      <c r="S2184" t="str">
        <f t="shared" si="174"/>
        <v>games</v>
      </c>
      <c r="T2184" t="str">
        <f t="shared" si="170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6">
        <f t="shared" si="171"/>
        <v>31.566308243727597</v>
      </c>
      <c r="N2185" t="b">
        <v>1</v>
      </c>
      <c r="O2185" t="s">
        <v>8297</v>
      </c>
      <c r="P2185" s="8">
        <f t="shared" si="172"/>
        <v>4.8927777777777779</v>
      </c>
      <c r="Q2185" s="12">
        <f t="shared" si="173"/>
        <v>42745.365474537044</v>
      </c>
      <c r="R2185" s="12">
        <f>(((I2185/60)/60)/24)+DATE(1970,1,1)</f>
        <v>42775.208333333328</v>
      </c>
      <c r="S2185" t="str">
        <f t="shared" si="174"/>
        <v>games</v>
      </c>
      <c r="T2185" t="str">
        <f t="shared" si="170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6">
        <f t="shared" si="171"/>
        <v>107.04511278195488</v>
      </c>
      <c r="N2186" t="b">
        <v>1</v>
      </c>
      <c r="O2186" t="s">
        <v>8297</v>
      </c>
      <c r="P2186" s="8">
        <f t="shared" si="172"/>
        <v>2.8473999999999999</v>
      </c>
      <c r="Q2186" s="12">
        <f t="shared" si="173"/>
        <v>42380.690289351856</v>
      </c>
      <c r="R2186" s="12">
        <f>(((I2186/60)/60)/24)+DATE(1970,1,1)</f>
        <v>42394.666666666672</v>
      </c>
      <c r="S2186" t="str">
        <f t="shared" si="174"/>
        <v>games</v>
      </c>
      <c r="T2186" t="str">
        <f t="shared" si="170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6">
        <f t="shared" si="171"/>
        <v>149.03451043338683</v>
      </c>
      <c r="N2187" t="b">
        <v>1</v>
      </c>
      <c r="O2187" t="s">
        <v>8297</v>
      </c>
      <c r="P2187" s="8">
        <f t="shared" si="172"/>
        <v>18.569700000000001</v>
      </c>
      <c r="Q2187" s="12">
        <f t="shared" si="173"/>
        <v>41319.349988425929</v>
      </c>
      <c r="R2187" s="12">
        <f>(((I2187/60)/60)/24)+DATE(1970,1,1)</f>
        <v>41359.349988425929</v>
      </c>
      <c r="S2187" t="str">
        <f t="shared" si="174"/>
        <v>games</v>
      </c>
      <c r="T2187" t="str">
        <f t="shared" si="170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6">
        <f t="shared" si="171"/>
        <v>55.956632653061227</v>
      </c>
      <c r="N2188" t="b">
        <v>1</v>
      </c>
      <c r="O2188" t="s">
        <v>8297</v>
      </c>
      <c r="P2188" s="8">
        <f t="shared" si="172"/>
        <v>1.0967499999999999</v>
      </c>
      <c r="Q2188" s="12">
        <f t="shared" si="173"/>
        <v>42583.615081018521</v>
      </c>
      <c r="R2188" s="12">
        <f>(((I2188/60)/60)/24)+DATE(1970,1,1)</f>
        <v>42620.083333333328</v>
      </c>
      <c r="S2188" t="str">
        <f t="shared" si="174"/>
        <v>games</v>
      </c>
      <c r="T2188" t="str">
        <f t="shared" si="170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6">
        <f t="shared" si="171"/>
        <v>56.970381807973048</v>
      </c>
      <c r="N2189" t="b">
        <v>1</v>
      </c>
      <c r="O2189" t="s">
        <v>8297</v>
      </c>
      <c r="P2189" s="8">
        <f t="shared" si="172"/>
        <v>10.146425000000001</v>
      </c>
      <c r="Q2189" s="12">
        <f t="shared" si="173"/>
        <v>42068.209097222221</v>
      </c>
      <c r="R2189" s="12">
        <f>(((I2189/60)/60)/24)+DATE(1970,1,1)</f>
        <v>42097.165972222225</v>
      </c>
      <c r="S2189" t="str">
        <f t="shared" si="174"/>
        <v>games</v>
      </c>
      <c r="T2189" t="str">
        <f t="shared" si="170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6">
        <f t="shared" si="171"/>
        <v>44.056420233463037</v>
      </c>
      <c r="N2190" t="b">
        <v>1</v>
      </c>
      <c r="O2190" t="s">
        <v>8297</v>
      </c>
      <c r="P2190" s="8">
        <f t="shared" si="172"/>
        <v>4.1217692027666546</v>
      </c>
      <c r="Q2190" s="12">
        <f t="shared" si="173"/>
        <v>42633.586122685185</v>
      </c>
      <c r="R2190" s="12">
        <f>(((I2190/60)/60)/24)+DATE(1970,1,1)</f>
        <v>42668.708333333328</v>
      </c>
      <c r="S2190" t="str">
        <f t="shared" si="174"/>
        <v>games</v>
      </c>
      <c r="T2190" t="str">
        <f t="shared" si="170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6">
        <f t="shared" si="171"/>
        <v>68.625</v>
      </c>
      <c r="N2191" t="b">
        <v>1</v>
      </c>
      <c r="O2191" t="s">
        <v>8297</v>
      </c>
      <c r="P2191" s="8">
        <f t="shared" si="172"/>
        <v>5.0324999999999998</v>
      </c>
      <c r="Q2191" s="12">
        <f t="shared" si="173"/>
        <v>42467.788194444445</v>
      </c>
      <c r="R2191" s="12">
        <f>(((I2191/60)/60)/24)+DATE(1970,1,1)</f>
        <v>42481.916666666672</v>
      </c>
      <c r="S2191" t="str">
        <f t="shared" si="174"/>
        <v>games</v>
      </c>
      <c r="T2191" t="str">
        <f t="shared" si="170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6">
        <f t="shared" si="171"/>
        <v>65.318435754189949</v>
      </c>
      <c r="N2192" t="b">
        <v>1</v>
      </c>
      <c r="O2192" t="s">
        <v>8297</v>
      </c>
      <c r="P2192" s="8">
        <f t="shared" si="172"/>
        <v>1.8461052631578947</v>
      </c>
      <c r="Q2192" s="12">
        <f t="shared" si="173"/>
        <v>42417.625046296293</v>
      </c>
      <c r="R2192" s="12">
        <f>(((I2192/60)/60)/24)+DATE(1970,1,1)</f>
        <v>42452.290972222225</v>
      </c>
      <c r="S2192" t="str">
        <f t="shared" si="174"/>
        <v>games</v>
      </c>
      <c r="T2192" t="str">
        <f t="shared" si="170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6">
        <f t="shared" si="171"/>
        <v>35.92</v>
      </c>
      <c r="N2193" t="b">
        <v>1</v>
      </c>
      <c r="O2193" t="s">
        <v>8297</v>
      </c>
      <c r="P2193" s="8">
        <f t="shared" si="172"/>
        <v>1.1973333333333334</v>
      </c>
      <c r="Q2193" s="12">
        <f t="shared" si="173"/>
        <v>42768.833645833336</v>
      </c>
      <c r="R2193" s="12">
        <f>(((I2193/60)/60)/24)+DATE(1970,1,1)</f>
        <v>42780.833645833336</v>
      </c>
      <c r="S2193" t="str">
        <f t="shared" si="174"/>
        <v>games</v>
      </c>
      <c r="T2193" t="str">
        <f t="shared" si="170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6">
        <f t="shared" si="171"/>
        <v>40.070667078443485</v>
      </c>
      <c r="N2194" t="b">
        <v>1</v>
      </c>
      <c r="O2194" t="s">
        <v>8297</v>
      </c>
      <c r="P2194" s="8">
        <f t="shared" si="172"/>
        <v>10.812401666666668</v>
      </c>
      <c r="Q2194" s="12">
        <f t="shared" si="173"/>
        <v>42691.8512037037</v>
      </c>
      <c r="R2194" s="12">
        <f>(((I2194/60)/60)/24)+DATE(1970,1,1)</f>
        <v>42719.958333333328</v>
      </c>
      <c r="S2194" t="str">
        <f t="shared" si="174"/>
        <v>games</v>
      </c>
      <c r="T2194" t="str">
        <f t="shared" si="170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6">
        <f t="shared" si="171"/>
        <v>75.647714604236342</v>
      </c>
      <c r="N2195" t="b">
        <v>1</v>
      </c>
      <c r="O2195" t="s">
        <v>8297</v>
      </c>
      <c r="P2195" s="8">
        <f t="shared" si="172"/>
        <v>4.5237333333333334</v>
      </c>
      <c r="Q2195" s="12">
        <f t="shared" si="173"/>
        <v>42664.405925925923</v>
      </c>
      <c r="R2195" s="12">
        <f>(((I2195/60)/60)/24)+DATE(1970,1,1)</f>
        <v>42695.207638888889</v>
      </c>
      <c r="S2195" t="str">
        <f t="shared" si="174"/>
        <v>games</v>
      </c>
      <c r="T2195" t="str">
        <f t="shared" si="170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6">
        <f t="shared" si="171"/>
        <v>61.203872437357631</v>
      </c>
      <c r="N2196" t="b">
        <v>1</v>
      </c>
      <c r="O2196" t="s">
        <v>8297</v>
      </c>
      <c r="P2196" s="8">
        <f t="shared" si="172"/>
        <v>5.3737000000000004</v>
      </c>
      <c r="Q2196" s="12">
        <f t="shared" si="173"/>
        <v>42425.757986111115</v>
      </c>
      <c r="R2196" s="12">
        <f>(((I2196/60)/60)/24)+DATE(1970,1,1)</f>
        <v>42455.716319444444</v>
      </c>
      <c r="S2196" t="str">
        <f t="shared" si="174"/>
        <v>games</v>
      </c>
      <c r="T2196" t="str">
        <f t="shared" si="170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6">
        <f t="shared" si="171"/>
        <v>48.130434782608695</v>
      </c>
      <c r="N2197" t="b">
        <v>1</v>
      </c>
      <c r="O2197" t="s">
        <v>8297</v>
      </c>
      <c r="P2197" s="8">
        <f t="shared" si="172"/>
        <v>1.2032608695652174</v>
      </c>
      <c r="Q2197" s="12">
        <f t="shared" si="173"/>
        <v>42197.771990740745</v>
      </c>
      <c r="R2197" s="12">
        <f>(((I2197/60)/60)/24)+DATE(1970,1,1)</f>
        <v>42227.771990740745</v>
      </c>
      <c r="S2197" t="str">
        <f t="shared" si="174"/>
        <v>games</v>
      </c>
      <c r="T2197" t="str">
        <f t="shared" si="170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6">
        <f t="shared" si="171"/>
        <v>68.106837606837601</v>
      </c>
      <c r="N2198" t="b">
        <v>1</v>
      </c>
      <c r="O2198" t="s">
        <v>8297</v>
      </c>
      <c r="P2198" s="8">
        <f t="shared" si="172"/>
        <v>1.1383571428571428</v>
      </c>
      <c r="Q2198" s="12">
        <f t="shared" si="173"/>
        <v>42675.487291666665</v>
      </c>
      <c r="R2198" s="12">
        <f>(((I2198/60)/60)/24)+DATE(1970,1,1)</f>
        <v>42706.291666666672</v>
      </c>
      <c r="S2198" t="str">
        <f t="shared" si="174"/>
        <v>games</v>
      </c>
      <c r="T2198" t="str">
        <f t="shared" si="170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6">
        <f t="shared" si="171"/>
        <v>65.891300230946882</v>
      </c>
      <c r="N2199" t="b">
        <v>1</v>
      </c>
      <c r="O2199" t="s">
        <v>8297</v>
      </c>
      <c r="P2199" s="8">
        <f t="shared" si="172"/>
        <v>9.5103109999999997</v>
      </c>
      <c r="Q2199" s="12">
        <f t="shared" si="173"/>
        <v>42033.584016203706</v>
      </c>
      <c r="R2199" s="12">
        <f>(((I2199/60)/60)/24)+DATE(1970,1,1)</f>
        <v>42063.584016203706</v>
      </c>
      <c r="S2199" t="str">
        <f t="shared" si="174"/>
        <v>games</v>
      </c>
      <c r="T2199" t="str">
        <f t="shared" si="170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6">
        <f t="shared" si="171"/>
        <v>81.654377880184327</v>
      </c>
      <c r="N2200" t="b">
        <v>1</v>
      </c>
      <c r="O2200" t="s">
        <v>8297</v>
      </c>
      <c r="P2200" s="8">
        <f t="shared" si="172"/>
        <v>1.3289249999999999</v>
      </c>
      <c r="Q2200" s="12">
        <f t="shared" si="173"/>
        <v>42292.513888888891</v>
      </c>
      <c r="R2200" s="12">
        <f>(((I2200/60)/60)/24)+DATE(1970,1,1)</f>
        <v>42322.555555555555</v>
      </c>
      <c r="S2200" t="str">
        <f t="shared" si="174"/>
        <v>games</v>
      </c>
      <c r="T2200" t="str">
        <f t="shared" si="170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6">
        <f t="shared" si="171"/>
        <v>52.701195219123505</v>
      </c>
      <c r="N2201" t="b">
        <v>1</v>
      </c>
      <c r="O2201" t="s">
        <v>8297</v>
      </c>
      <c r="P2201" s="8">
        <f t="shared" si="172"/>
        <v>1.4697777777777778</v>
      </c>
      <c r="Q2201" s="12">
        <f t="shared" si="173"/>
        <v>42262.416643518518</v>
      </c>
      <c r="R2201" s="12">
        <f>(((I2201/60)/60)/24)+DATE(1970,1,1)</f>
        <v>42292.416643518518</v>
      </c>
      <c r="S2201" t="str">
        <f t="shared" si="174"/>
        <v>games</v>
      </c>
      <c r="T2201" t="str">
        <f t="shared" si="170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6">
        <f t="shared" si="171"/>
        <v>41.228136882129277</v>
      </c>
      <c r="N2202" t="b">
        <v>1</v>
      </c>
      <c r="O2202" t="s">
        <v>8297</v>
      </c>
      <c r="P2202" s="8">
        <f t="shared" si="172"/>
        <v>5.4215</v>
      </c>
      <c r="Q2202" s="12">
        <f t="shared" si="173"/>
        <v>42163.625787037032</v>
      </c>
      <c r="R2202" s="12">
        <f>(((I2202/60)/60)/24)+DATE(1970,1,1)</f>
        <v>42191.125</v>
      </c>
      <c r="S2202" t="str">
        <f t="shared" si="174"/>
        <v>games</v>
      </c>
      <c r="T2202" t="str">
        <f t="shared" si="170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6">
        <f t="shared" si="171"/>
        <v>15.035357142857142</v>
      </c>
      <c r="N2203" t="b">
        <v>1</v>
      </c>
      <c r="O2203" t="s">
        <v>8280</v>
      </c>
      <c r="P2203" s="8">
        <f t="shared" si="172"/>
        <v>3.8271818181818182</v>
      </c>
      <c r="Q2203" s="12">
        <f t="shared" si="173"/>
        <v>41276.846817129634</v>
      </c>
      <c r="R2203" s="12">
        <f>(((I2203/60)/60)/24)+DATE(1970,1,1)</f>
        <v>41290.846817129634</v>
      </c>
      <c r="S2203" t="str">
        <f t="shared" si="174"/>
        <v>music</v>
      </c>
      <c r="T2203" t="str">
        <f t="shared" si="170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6">
        <f t="shared" si="171"/>
        <v>39.066920943134534</v>
      </c>
      <c r="N2204" t="b">
        <v>1</v>
      </c>
      <c r="O2204" t="s">
        <v>8280</v>
      </c>
      <c r="P2204" s="8">
        <f t="shared" si="172"/>
        <v>7.0418124999999998</v>
      </c>
      <c r="Q2204" s="12">
        <f t="shared" si="173"/>
        <v>41184.849166666667</v>
      </c>
      <c r="R2204" s="12">
        <f>(((I2204/60)/60)/24)+DATE(1970,1,1)</f>
        <v>41214.849166666667</v>
      </c>
      <c r="S2204" t="str">
        <f t="shared" si="174"/>
        <v>music</v>
      </c>
      <c r="T2204" t="str">
        <f t="shared" si="170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6">
        <f t="shared" si="171"/>
        <v>43.82</v>
      </c>
      <c r="N2205" t="b">
        <v>1</v>
      </c>
      <c r="O2205" t="s">
        <v>8280</v>
      </c>
      <c r="P2205" s="8">
        <f t="shared" si="172"/>
        <v>1.0954999999999999</v>
      </c>
      <c r="Q2205" s="12">
        <f t="shared" si="173"/>
        <v>42241.85974537037</v>
      </c>
      <c r="R2205" s="12">
        <f>(((I2205/60)/60)/24)+DATE(1970,1,1)</f>
        <v>42271.85974537037</v>
      </c>
      <c r="S2205" t="str">
        <f t="shared" si="174"/>
        <v>music</v>
      </c>
      <c r="T2205" t="str">
        <f t="shared" si="170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6">
        <f t="shared" si="171"/>
        <v>27.301369863013697</v>
      </c>
      <c r="N2206" t="b">
        <v>1</v>
      </c>
      <c r="O2206" t="s">
        <v>8280</v>
      </c>
      <c r="P2206" s="8">
        <f t="shared" si="172"/>
        <v>1.3286666666666667</v>
      </c>
      <c r="Q2206" s="12">
        <f t="shared" si="173"/>
        <v>41312.311562499999</v>
      </c>
      <c r="R2206" s="12">
        <f>(((I2206/60)/60)/24)+DATE(1970,1,1)</f>
        <v>41342.311562499999</v>
      </c>
      <c r="S2206" t="str">
        <f t="shared" si="174"/>
        <v>music</v>
      </c>
      <c r="T2206" t="str">
        <f t="shared" si="170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6">
        <f t="shared" si="171"/>
        <v>42.222222222222221</v>
      </c>
      <c r="N2207" t="b">
        <v>1</v>
      </c>
      <c r="O2207" t="s">
        <v>8280</v>
      </c>
      <c r="P2207" s="8">
        <f t="shared" si="172"/>
        <v>1.52</v>
      </c>
      <c r="Q2207" s="12">
        <f t="shared" si="173"/>
        <v>41031.82163194444</v>
      </c>
      <c r="R2207" s="12">
        <f>(((I2207/60)/60)/24)+DATE(1970,1,1)</f>
        <v>41061.82163194444</v>
      </c>
      <c r="S2207" t="str">
        <f t="shared" si="174"/>
        <v>music</v>
      </c>
      <c r="T2207" t="str">
        <f t="shared" si="170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6">
        <f t="shared" si="171"/>
        <v>33.235294117647058</v>
      </c>
      <c r="N2208" t="b">
        <v>1</v>
      </c>
      <c r="O2208" t="s">
        <v>8280</v>
      </c>
      <c r="P2208" s="8">
        <f t="shared" si="172"/>
        <v>1.0272727272727273</v>
      </c>
      <c r="Q2208" s="12">
        <f t="shared" si="173"/>
        <v>40997.257222222222</v>
      </c>
      <c r="R2208" s="12">
        <f>(((I2208/60)/60)/24)+DATE(1970,1,1)</f>
        <v>41015.257222222222</v>
      </c>
      <c r="S2208" t="str">
        <f t="shared" si="174"/>
        <v>music</v>
      </c>
      <c r="T2208" t="str">
        <f t="shared" si="170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6">
        <f t="shared" si="171"/>
        <v>285.71428571428572</v>
      </c>
      <c r="N2209" t="b">
        <v>1</v>
      </c>
      <c r="O2209" t="s">
        <v>8280</v>
      </c>
      <c r="P2209" s="8">
        <f t="shared" si="172"/>
        <v>1</v>
      </c>
      <c r="Q2209" s="12">
        <f t="shared" si="173"/>
        <v>41564.194131944445</v>
      </c>
      <c r="R2209" s="12">
        <f>(((I2209/60)/60)/24)+DATE(1970,1,1)</f>
        <v>41594.235798611109</v>
      </c>
      <c r="S2209" t="str">
        <f t="shared" si="174"/>
        <v>music</v>
      </c>
      <c r="T2209" t="str">
        <f t="shared" si="170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6">
        <f t="shared" si="171"/>
        <v>42.333333333333336</v>
      </c>
      <c r="N2210" t="b">
        <v>1</v>
      </c>
      <c r="O2210" t="s">
        <v>8280</v>
      </c>
      <c r="P2210" s="8">
        <f t="shared" si="172"/>
        <v>1.016</v>
      </c>
      <c r="Q2210" s="12">
        <f t="shared" si="173"/>
        <v>40946.882245370369</v>
      </c>
      <c r="R2210" s="12">
        <f>(((I2210/60)/60)/24)+DATE(1970,1,1)</f>
        <v>41006.166666666664</v>
      </c>
      <c r="S2210" t="str">
        <f t="shared" si="174"/>
        <v>music</v>
      </c>
      <c r="T2210" t="str">
        <f t="shared" si="170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6">
        <f t="shared" si="171"/>
        <v>50.266666666666666</v>
      </c>
      <c r="N2211" t="b">
        <v>1</v>
      </c>
      <c r="O2211" t="s">
        <v>8280</v>
      </c>
      <c r="P2211" s="8">
        <f t="shared" si="172"/>
        <v>1.508</v>
      </c>
      <c r="Q2211" s="12">
        <f t="shared" si="173"/>
        <v>41732.479675925926</v>
      </c>
      <c r="R2211" s="12">
        <f>(((I2211/60)/60)/24)+DATE(1970,1,1)</f>
        <v>41743.958333333336</v>
      </c>
      <c r="S2211" t="str">
        <f t="shared" si="174"/>
        <v>music</v>
      </c>
      <c r="T2211" t="str">
        <f t="shared" si="170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6">
        <f t="shared" si="171"/>
        <v>61.902777777777779</v>
      </c>
      <c r="N2212" t="b">
        <v>1</v>
      </c>
      <c r="O2212" t="s">
        <v>8280</v>
      </c>
      <c r="P2212" s="8">
        <f t="shared" si="172"/>
        <v>1.11425</v>
      </c>
      <c r="Q2212" s="12">
        <f t="shared" si="173"/>
        <v>40956.066087962965</v>
      </c>
      <c r="R2212" s="12">
        <f>(((I2212/60)/60)/24)+DATE(1970,1,1)</f>
        <v>41013.73333333333</v>
      </c>
      <c r="S2212" t="str">
        <f t="shared" si="174"/>
        <v>music</v>
      </c>
      <c r="T2212" t="str">
        <f t="shared" si="170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6">
        <f t="shared" si="171"/>
        <v>40.75</v>
      </c>
      <c r="N2213" t="b">
        <v>1</v>
      </c>
      <c r="O2213" t="s">
        <v>8280</v>
      </c>
      <c r="P2213" s="8">
        <f t="shared" si="172"/>
        <v>1.956</v>
      </c>
      <c r="Q2213" s="12">
        <f t="shared" si="173"/>
        <v>41716.785011574073</v>
      </c>
      <c r="R2213" s="12">
        <f>(((I2213/60)/60)/24)+DATE(1970,1,1)</f>
        <v>41739.290972222225</v>
      </c>
      <c r="S2213" t="str">
        <f t="shared" si="174"/>
        <v>music</v>
      </c>
      <c r="T2213" t="str">
        <f t="shared" si="170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6">
        <f t="shared" si="171"/>
        <v>55.796747967479675</v>
      </c>
      <c r="N2214" t="b">
        <v>1</v>
      </c>
      <c r="O2214" t="s">
        <v>8280</v>
      </c>
      <c r="P2214" s="8">
        <f t="shared" si="172"/>
        <v>1.1438333333333333</v>
      </c>
      <c r="Q2214" s="12">
        <f t="shared" si="173"/>
        <v>41548.747418981482</v>
      </c>
      <c r="R2214" s="12">
        <f>(((I2214/60)/60)/24)+DATE(1970,1,1)</f>
        <v>41582.041666666664</v>
      </c>
      <c r="S2214" t="str">
        <f t="shared" si="174"/>
        <v>music</v>
      </c>
      <c r="T2214" t="str">
        <f t="shared" si="170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6">
        <f t="shared" si="171"/>
        <v>10</v>
      </c>
      <c r="N2215" t="b">
        <v>1</v>
      </c>
      <c r="O2215" t="s">
        <v>8280</v>
      </c>
      <c r="P2215" s="8">
        <f t="shared" si="172"/>
        <v>2</v>
      </c>
      <c r="Q2215" s="12">
        <f t="shared" si="173"/>
        <v>42109.826145833329</v>
      </c>
      <c r="R2215" s="12">
        <f>(((I2215/60)/60)/24)+DATE(1970,1,1)</f>
        <v>42139.826145833329</v>
      </c>
      <c r="S2215" t="str">
        <f t="shared" si="174"/>
        <v>music</v>
      </c>
      <c r="T2215" t="str">
        <f t="shared" si="170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6">
        <f t="shared" si="171"/>
        <v>73.125416666666666</v>
      </c>
      <c r="N2216" t="b">
        <v>1</v>
      </c>
      <c r="O2216" t="s">
        <v>8280</v>
      </c>
      <c r="P2216" s="8">
        <f t="shared" si="172"/>
        <v>2.9250166666666666</v>
      </c>
      <c r="Q2216" s="12">
        <f t="shared" si="173"/>
        <v>41646.792222222226</v>
      </c>
      <c r="R2216" s="12">
        <f>(((I2216/60)/60)/24)+DATE(1970,1,1)</f>
        <v>41676.792222222226</v>
      </c>
      <c r="S2216" t="str">
        <f t="shared" si="174"/>
        <v>music</v>
      </c>
      <c r="T2216" t="str">
        <f t="shared" si="170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6">
        <f t="shared" si="171"/>
        <v>26.060606060606062</v>
      </c>
      <c r="N2217" t="b">
        <v>1</v>
      </c>
      <c r="O2217" t="s">
        <v>8280</v>
      </c>
      <c r="P2217" s="8">
        <f t="shared" si="172"/>
        <v>1.5636363636363637</v>
      </c>
      <c r="Q2217" s="12">
        <f t="shared" si="173"/>
        <v>40958.717268518521</v>
      </c>
      <c r="R2217" s="12">
        <f>(((I2217/60)/60)/24)+DATE(1970,1,1)</f>
        <v>40981.290972222225</v>
      </c>
      <c r="S2217" t="str">
        <f t="shared" si="174"/>
        <v>music</v>
      </c>
      <c r="T2217" t="str">
        <f t="shared" si="170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6">
        <f t="shared" si="171"/>
        <v>22.642857142857142</v>
      </c>
      <c r="N2218" t="b">
        <v>1</v>
      </c>
      <c r="O2218" t="s">
        <v>8280</v>
      </c>
      <c r="P2218" s="8">
        <f t="shared" si="172"/>
        <v>1.0566666666666666</v>
      </c>
      <c r="Q2218" s="12">
        <f t="shared" si="173"/>
        <v>42194.751678240747</v>
      </c>
      <c r="R2218" s="12">
        <f>(((I2218/60)/60)/24)+DATE(1970,1,1)</f>
        <v>42208.751678240747</v>
      </c>
      <c r="S2218" t="str">
        <f t="shared" si="174"/>
        <v>music</v>
      </c>
      <c r="T2218" t="str">
        <f t="shared" si="170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6">
        <f t="shared" si="171"/>
        <v>47.222222222222221</v>
      </c>
      <c r="N2219" t="b">
        <v>1</v>
      </c>
      <c r="O2219" t="s">
        <v>8280</v>
      </c>
      <c r="P2219" s="8">
        <f t="shared" si="172"/>
        <v>1.0119047619047619</v>
      </c>
      <c r="Q2219" s="12">
        <f t="shared" si="173"/>
        <v>42299.776770833334</v>
      </c>
      <c r="R2219" s="12">
        <f>(((I2219/60)/60)/24)+DATE(1970,1,1)</f>
        <v>42310.333333333328</v>
      </c>
      <c r="S2219" t="str">
        <f t="shared" si="174"/>
        <v>music</v>
      </c>
      <c r="T2219" t="str">
        <f t="shared" si="170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6">
        <f t="shared" si="171"/>
        <v>32.324473684210524</v>
      </c>
      <c r="N2220" t="b">
        <v>1</v>
      </c>
      <c r="O2220" t="s">
        <v>8280</v>
      </c>
      <c r="P2220" s="8">
        <f t="shared" si="172"/>
        <v>1.2283299999999999</v>
      </c>
      <c r="Q2220" s="12">
        <f t="shared" si="173"/>
        <v>41127.812303240738</v>
      </c>
      <c r="R2220" s="12">
        <f>(((I2220/60)/60)/24)+DATE(1970,1,1)</f>
        <v>41150</v>
      </c>
      <c r="S2220" t="str">
        <f t="shared" si="174"/>
        <v>music</v>
      </c>
      <c r="T2220" t="str">
        <f t="shared" si="170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6">
        <f t="shared" si="171"/>
        <v>53.421052631578945</v>
      </c>
      <c r="N2221" t="b">
        <v>1</v>
      </c>
      <c r="O2221" t="s">
        <v>8280</v>
      </c>
      <c r="P2221" s="8">
        <f t="shared" si="172"/>
        <v>1.0149999999999999</v>
      </c>
      <c r="Q2221" s="12">
        <f t="shared" si="173"/>
        <v>42205.718888888892</v>
      </c>
      <c r="R2221" s="12">
        <f>(((I2221/60)/60)/24)+DATE(1970,1,1)</f>
        <v>42235.718888888892</v>
      </c>
      <c r="S2221" t="str">
        <f t="shared" si="174"/>
        <v>music</v>
      </c>
      <c r="T2221" t="str">
        <f t="shared" si="170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6">
        <f t="shared" si="171"/>
        <v>51.304347826086953</v>
      </c>
      <c r="N2222" t="b">
        <v>1</v>
      </c>
      <c r="O2222" t="s">
        <v>8280</v>
      </c>
      <c r="P2222" s="8">
        <f t="shared" si="172"/>
        <v>1.0114285714285713</v>
      </c>
      <c r="Q2222" s="12">
        <f t="shared" si="173"/>
        <v>41452.060601851852</v>
      </c>
      <c r="R2222" s="12">
        <f>(((I2222/60)/60)/24)+DATE(1970,1,1)</f>
        <v>41482.060601851852</v>
      </c>
      <c r="S2222" t="str">
        <f t="shared" si="174"/>
        <v>music</v>
      </c>
      <c r="T2222" t="str">
        <f t="shared" si="170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6">
        <f t="shared" si="171"/>
        <v>37.197247706422019</v>
      </c>
      <c r="N2223" t="b">
        <v>1</v>
      </c>
      <c r="O2223" t="s">
        <v>8297</v>
      </c>
      <c r="P2223" s="8">
        <f t="shared" si="172"/>
        <v>1.0811999999999999</v>
      </c>
      <c r="Q2223" s="12">
        <f t="shared" si="173"/>
        <v>42452.666770833333</v>
      </c>
      <c r="R2223" s="12">
        <f>(((I2223/60)/60)/24)+DATE(1970,1,1)</f>
        <v>42483</v>
      </c>
      <c r="S2223" t="str">
        <f t="shared" si="174"/>
        <v>games</v>
      </c>
      <c r="T2223" t="str">
        <f t="shared" si="170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6">
        <f t="shared" si="171"/>
        <v>27.1</v>
      </c>
      <c r="N2224" t="b">
        <v>1</v>
      </c>
      <c r="O2224" t="s">
        <v>8297</v>
      </c>
      <c r="P2224" s="8">
        <f t="shared" si="172"/>
        <v>1.6259999999999999</v>
      </c>
      <c r="Q2224" s="12">
        <f t="shared" si="173"/>
        <v>40906.787581018521</v>
      </c>
      <c r="R2224" s="12">
        <f>(((I2224/60)/60)/24)+DATE(1970,1,1)</f>
        <v>40936.787581018521</v>
      </c>
      <c r="S2224" t="str">
        <f t="shared" si="174"/>
        <v>games</v>
      </c>
      <c r="T2224" t="str">
        <f t="shared" si="170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6">
        <f t="shared" si="171"/>
        <v>206.31</v>
      </c>
      <c r="N2225" t="b">
        <v>1</v>
      </c>
      <c r="O2225" t="s">
        <v>8297</v>
      </c>
      <c r="P2225" s="8">
        <f t="shared" si="172"/>
        <v>1.0580000000000001</v>
      </c>
      <c r="Q2225" s="12">
        <f t="shared" si="173"/>
        <v>42152.640833333338</v>
      </c>
      <c r="R2225" s="12">
        <f>(((I2225/60)/60)/24)+DATE(1970,1,1)</f>
        <v>42182.640833333338</v>
      </c>
      <c r="S2225" t="str">
        <f t="shared" si="174"/>
        <v>games</v>
      </c>
      <c r="T2225" t="str">
        <f t="shared" si="170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6">
        <f t="shared" si="171"/>
        <v>82.145270270270274</v>
      </c>
      <c r="N2226" t="b">
        <v>1</v>
      </c>
      <c r="O2226" t="s">
        <v>8297</v>
      </c>
      <c r="P2226" s="8">
        <f t="shared" si="172"/>
        <v>2.4315000000000002</v>
      </c>
      <c r="Q2226" s="12">
        <f t="shared" si="173"/>
        <v>42644.667534722219</v>
      </c>
      <c r="R2226" s="12">
        <f>(((I2226/60)/60)/24)+DATE(1970,1,1)</f>
        <v>42672.791666666672</v>
      </c>
      <c r="S2226" t="str">
        <f t="shared" si="174"/>
        <v>games</v>
      </c>
      <c r="T2226" t="str">
        <f t="shared" si="170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6">
        <f t="shared" si="171"/>
        <v>164.79651993355483</v>
      </c>
      <c r="N2227" t="b">
        <v>1</v>
      </c>
      <c r="O2227" t="s">
        <v>8297</v>
      </c>
      <c r="P2227" s="8">
        <f t="shared" si="172"/>
        <v>9.4483338095238096</v>
      </c>
      <c r="Q2227" s="12">
        <f t="shared" si="173"/>
        <v>41873.79184027778</v>
      </c>
      <c r="R2227" s="12">
        <f>(((I2227/60)/60)/24)+DATE(1970,1,1)</f>
        <v>41903.79184027778</v>
      </c>
      <c r="S2227" t="str">
        <f t="shared" si="174"/>
        <v>games</v>
      </c>
      <c r="T2227" t="str">
        <f t="shared" si="170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6">
        <f t="shared" si="171"/>
        <v>60.820280373831778</v>
      </c>
      <c r="N2228" t="b">
        <v>1</v>
      </c>
      <c r="O2228" t="s">
        <v>8297</v>
      </c>
      <c r="P2228" s="8">
        <f t="shared" si="172"/>
        <v>1.0846283333333333</v>
      </c>
      <c r="Q2228" s="12">
        <f t="shared" si="173"/>
        <v>42381.79886574074</v>
      </c>
      <c r="R2228" s="12">
        <f>(((I2228/60)/60)/24)+DATE(1970,1,1)</f>
        <v>42412.207638888889</v>
      </c>
      <c r="S2228" t="str">
        <f t="shared" si="174"/>
        <v>games</v>
      </c>
      <c r="T2228" t="str">
        <f t="shared" si="170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6">
        <f t="shared" si="171"/>
        <v>67.970099667774093</v>
      </c>
      <c r="N2229" t="b">
        <v>1</v>
      </c>
      <c r="O2229" t="s">
        <v>8297</v>
      </c>
      <c r="P2229" s="8">
        <f t="shared" si="172"/>
        <v>1.5737692307692308</v>
      </c>
      <c r="Q2229" s="12">
        <f t="shared" si="173"/>
        <v>41561.807349537034</v>
      </c>
      <c r="R2229" s="12">
        <f>(((I2229/60)/60)/24)+DATE(1970,1,1)</f>
        <v>41591.849016203705</v>
      </c>
      <c r="S2229" t="str">
        <f t="shared" si="174"/>
        <v>games</v>
      </c>
      <c r="T2229" t="str">
        <f t="shared" si="170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6">
        <f t="shared" si="171"/>
        <v>81.561805555555551</v>
      </c>
      <c r="N2230" t="b">
        <v>1</v>
      </c>
      <c r="O2230" t="s">
        <v>8297</v>
      </c>
      <c r="P2230" s="8">
        <f t="shared" si="172"/>
        <v>11.744899999999999</v>
      </c>
      <c r="Q2230" s="12">
        <f t="shared" si="173"/>
        <v>42202.278194444443</v>
      </c>
      <c r="R2230" s="12">
        <f>(((I2230/60)/60)/24)+DATE(1970,1,1)</f>
        <v>42232.278194444443</v>
      </c>
      <c r="S2230" t="str">
        <f t="shared" si="174"/>
        <v>games</v>
      </c>
      <c r="T2230" t="str">
        <f t="shared" si="170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6">
        <f t="shared" si="171"/>
        <v>25.42547309833024</v>
      </c>
      <c r="N2231" t="b">
        <v>1</v>
      </c>
      <c r="O2231" t="s">
        <v>8297</v>
      </c>
      <c r="P2231" s="8">
        <f t="shared" si="172"/>
        <v>1.7104755366949576</v>
      </c>
      <c r="Q2231" s="12">
        <f t="shared" si="173"/>
        <v>41484.664247685185</v>
      </c>
      <c r="R2231" s="12">
        <f>(((I2231/60)/60)/24)+DATE(1970,1,1)</f>
        <v>41520.166666666664</v>
      </c>
      <c r="S2231" t="str">
        <f t="shared" si="174"/>
        <v>games</v>
      </c>
      <c r="T2231" t="str">
        <f t="shared" si="170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6">
        <f t="shared" si="171"/>
        <v>21.497991967871485</v>
      </c>
      <c r="N2232" t="b">
        <v>1</v>
      </c>
      <c r="O2232" t="s">
        <v>8297</v>
      </c>
      <c r="P2232" s="8">
        <f t="shared" si="172"/>
        <v>1.2595294117647058</v>
      </c>
      <c r="Q2232" s="12">
        <f t="shared" si="173"/>
        <v>41724.881099537037</v>
      </c>
      <c r="R2232" s="12">
        <f>(((I2232/60)/60)/24)+DATE(1970,1,1)</f>
        <v>41754.881099537037</v>
      </c>
      <c r="S2232" t="str">
        <f t="shared" si="174"/>
        <v>games</v>
      </c>
      <c r="T2232" t="str">
        <f t="shared" si="170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6">
        <f t="shared" si="171"/>
        <v>27.226630727762803</v>
      </c>
      <c r="N2233" t="b">
        <v>1</v>
      </c>
      <c r="O2233" t="s">
        <v>8297</v>
      </c>
      <c r="P2233" s="8">
        <f t="shared" si="172"/>
        <v>12.121296000000001</v>
      </c>
      <c r="Q2233" s="12">
        <f t="shared" si="173"/>
        <v>41423.910891203705</v>
      </c>
      <c r="R2233" s="12">
        <f>(((I2233/60)/60)/24)+DATE(1970,1,1)</f>
        <v>41450.208333333336</v>
      </c>
      <c r="S2233" t="str">
        <f t="shared" si="174"/>
        <v>games</v>
      </c>
      <c r="T2233" t="str">
        <f t="shared" si="170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6">
        <f t="shared" si="171"/>
        <v>25.091093117408906</v>
      </c>
      <c r="N2234" t="b">
        <v>1</v>
      </c>
      <c r="O2234" t="s">
        <v>8297</v>
      </c>
      <c r="P2234" s="8">
        <f t="shared" si="172"/>
        <v>4.9580000000000002</v>
      </c>
      <c r="Q2234" s="12">
        <f t="shared" si="173"/>
        <v>41806.794074074074</v>
      </c>
      <c r="R2234" s="12">
        <f>(((I2234/60)/60)/24)+DATE(1970,1,1)</f>
        <v>41839.125</v>
      </c>
      <c r="S2234" t="str">
        <f t="shared" si="174"/>
        <v>games</v>
      </c>
      <c r="T2234" t="str">
        <f t="shared" si="170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6">
        <f t="shared" si="171"/>
        <v>21.230179028132991</v>
      </c>
      <c r="N2235" t="b">
        <v>1</v>
      </c>
      <c r="O2235" t="s">
        <v>8297</v>
      </c>
      <c r="P2235" s="8">
        <f t="shared" si="172"/>
        <v>3.3203999999999998</v>
      </c>
      <c r="Q2235" s="12">
        <f t="shared" si="173"/>
        <v>42331.378923611104</v>
      </c>
      <c r="R2235" s="12">
        <f>(((I2235/60)/60)/24)+DATE(1970,1,1)</f>
        <v>42352</v>
      </c>
      <c r="S2235" t="str">
        <f t="shared" si="174"/>
        <v>games</v>
      </c>
      <c r="T2235" t="str">
        <f t="shared" si="170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6">
        <f t="shared" si="171"/>
        <v>41.607142857142854</v>
      </c>
      <c r="N2236" t="b">
        <v>1</v>
      </c>
      <c r="O2236" t="s">
        <v>8297</v>
      </c>
      <c r="P2236" s="8">
        <f t="shared" si="172"/>
        <v>11.65</v>
      </c>
      <c r="Q2236" s="12">
        <f t="shared" si="173"/>
        <v>42710.824618055558</v>
      </c>
      <c r="R2236" s="12">
        <f>(((I2236/60)/60)/24)+DATE(1970,1,1)</f>
        <v>42740.824618055558</v>
      </c>
      <c r="S2236" t="str">
        <f t="shared" si="174"/>
        <v>games</v>
      </c>
      <c r="T2236" t="str">
        <f t="shared" si="170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6">
        <f t="shared" si="171"/>
        <v>135.58503401360545</v>
      </c>
      <c r="N2237" t="b">
        <v>1</v>
      </c>
      <c r="O2237" t="s">
        <v>8297</v>
      </c>
      <c r="P2237" s="8">
        <f t="shared" si="172"/>
        <v>1.5331538461538461</v>
      </c>
      <c r="Q2237" s="12">
        <f t="shared" si="173"/>
        <v>42062.022118055553</v>
      </c>
      <c r="R2237" s="12">
        <f>(((I2237/60)/60)/24)+DATE(1970,1,1)</f>
        <v>42091.980451388896</v>
      </c>
      <c r="S2237" t="str">
        <f t="shared" si="174"/>
        <v>games</v>
      </c>
      <c r="T2237" t="str">
        <f t="shared" si="170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6">
        <f t="shared" si="171"/>
        <v>22.116176470588236</v>
      </c>
      <c r="N2238" t="b">
        <v>1</v>
      </c>
      <c r="O2238" t="s">
        <v>8297</v>
      </c>
      <c r="P2238" s="8">
        <f t="shared" si="172"/>
        <v>5.3710714285714287</v>
      </c>
      <c r="Q2238" s="12">
        <f t="shared" si="173"/>
        <v>42371.617164351846</v>
      </c>
      <c r="R2238" s="12">
        <f>(((I2238/60)/60)/24)+DATE(1970,1,1)</f>
        <v>42401.617164351846</v>
      </c>
      <c r="S2238" t="str">
        <f t="shared" si="174"/>
        <v>games</v>
      </c>
      <c r="T2238" t="str">
        <f t="shared" si="170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6">
        <f t="shared" si="171"/>
        <v>64.625635808748726</v>
      </c>
      <c r="N2239" t="b">
        <v>1</v>
      </c>
      <c r="O2239" t="s">
        <v>8297</v>
      </c>
      <c r="P2239" s="8">
        <f t="shared" si="172"/>
        <v>3.5292777777777777</v>
      </c>
      <c r="Q2239" s="12">
        <f t="shared" si="173"/>
        <v>41915.003275462965</v>
      </c>
      <c r="R2239" s="12">
        <f>(((I2239/60)/60)/24)+DATE(1970,1,1)</f>
        <v>41955.332638888889</v>
      </c>
      <c r="S2239" t="str">
        <f t="shared" si="174"/>
        <v>games</v>
      </c>
      <c r="T2239" t="str">
        <f t="shared" si="170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6">
        <f t="shared" si="171"/>
        <v>69.569620253164558</v>
      </c>
      <c r="N2240" t="b">
        <v>1</v>
      </c>
      <c r="O2240" t="s">
        <v>8297</v>
      </c>
      <c r="P2240" s="8">
        <f t="shared" si="172"/>
        <v>1.3740000000000001</v>
      </c>
      <c r="Q2240" s="12">
        <f t="shared" si="173"/>
        <v>42774.621712962966</v>
      </c>
      <c r="R2240" s="12">
        <f>(((I2240/60)/60)/24)+DATE(1970,1,1)</f>
        <v>42804.621712962966</v>
      </c>
      <c r="S2240" t="str">
        <f t="shared" si="174"/>
        <v>games</v>
      </c>
      <c r="T2240" t="str">
        <f t="shared" si="170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6">
        <f t="shared" si="171"/>
        <v>75.133028169014082</v>
      </c>
      <c r="N2241" t="b">
        <v>1</v>
      </c>
      <c r="O2241" t="s">
        <v>8297</v>
      </c>
      <c r="P2241" s="8">
        <f t="shared" si="172"/>
        <v>1.2802667999999999</v>
      </c>
      <c r="Q2241" s="12">
        <f t="shared" si="173"/>
        <v>41572.958495370374</v>
      </c>
      <c r="R2241" s="12">
        <f>(((I2241/60)/60)/24)+DATE(1970,1,1)</f>
        <v>41609.168055555558</v>
      </c>
      <c r="S2241" t="str">
        <f t="shared" si="174"/>
        <v>games</v>
      </c>
      <c r="T2241" t="str">
        <f t="shared" si="170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6">
        <f t="shared" si="171"/>
        <v>140.97916666666666</v>
      </c>
      <c r="N2242" t="b">
        <v>1</v>
      </c>
      <c r="O2242" t="s">
        <v>8297</v>
      </c>
      <c r="P2242" s="8">
        <f t="shared" si="172"/>
        <v>2.7067999999999999</v>
      </c>
      <c r="Q2242" s="12">
        <f t="shared" si="173"/>
        <v>42452.825740740736</v>
      </c>
      <c r="R2242" s="12">
        <f>(((I2242/60)/60)/24)+DATE(1970,1,1)</f>
        <v>42482.825740740736</v>
      </c>
      <c r="S2242" t="str">
        <f t="shared" si="174"/>
        <v>games</v>
      </c>
      <c r="T2242" t="str">
        <f t="shared" ref="T2242:T2305" si="175">RIGHT(O2242,LEN(O2242)-FIND("/",O2242,1))</f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6">
        <f t="shared" ref="M2243:M2306" si="176">IFERROR(E2243/L2243,"")</f>
        <v>49.472392638036808</v>
      </c>
      <c r="N2243" t="b">
        <v>1</v>
      </c>
      <c r="O2243" t="s">
        <v>8297</v>
      </c>
      <c r="P2243" s="8">
        <f t="shared" ref="P2243:P2306" si="177">E2243/D2243</f>
        <v>8.0640000000000001</v>
      </c>
      <c r="Q2243" s="12">
        <f t="shared" ref="Q2243:Q2306" si="178">(((J2243/60)/60)/24)+DATE(1970,1,1)</f>
        <v>42766.827546296292</v>
      </c>
      <c r="R2243" s="12">
        <f>(((I2243/60)/60)/24)+DATE(1970,1,1)</f>
        <v>42796.827546296292</v>
      </c>
      <c r="S2243" t="str">
        <f t="shared" ref="S2243:S2306" si="179">LEFT(O2243,FIND("/",O2243,1)-1)</f>
        <v>games</v>
      </c>
      <c r="T2243" t="str">
        <f t="shared" si="175"/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6">
        <f t="shared" si="176"/>
        <v>53.865251485148519</v>
      </c>
      <c r="N2244" t="b">
        <v>1</v>
      </c>
      <c r="O2244" t="s">
        <v>8297</v>
      </c>
      <c r="P2244" s="8">
        <f t="shared" si="177"/>
        <v>13.600976000000001</v>
      </c>
      <c r="Q2244" s="12">
        <f t="shared" si="178"/>
        <v>41569.575613425928</v>
      </c>
      <c r="R2244" s="12">
        <f>(((I2244/60)/60)/24)+DATE(1970,1,1)</f>
        <v>41605.126388888886</v>
      </c>
      <c r="S2244" t="str">
        <f t="shared" si="179"/>
        <v>games</v>
      </c>
      <c r="T2244" t="str">
        <f t="shared" si="175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6">
        <f t="shared" si="176"/>
        <v>4.5712530712530715</v>
      </c>
      <c r="N2245" t="b">
        <v>1</v>
      </c>
      <c r="O2245" t="s">
        <v>8297</v>
      </c>
      <c r="P2245" s="8">
        <f t="shared" si="177"/>
        <v>9302.5</v>
      </c>
      <c r="Q2245" s="12">
        <f t="shared" si="178"/>
        <v>42800.751041666663</v>
      </c>
      <c r="R2245" s="12">
        <f>(((I2245/60)/60)/24)+DATE(1970,1,1)</f>
        <v>42807.125</v>
      </c>
      <c r="S2245" t="str">
        <f t="shared" si="179"/>
        <v>games</v>
      </c>
      <c r="T2245" t="str">
        <f t="shared" si="175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6">
        <f t="shared" si="176"/>
        <v>65.00344827586207</v>
      </c>
      <c r="N2246" t="b">
        <v>1</v>
      </c>
      <c r="O2246" t="s">
        <v>8297</v>
      </c>
      <c r="P2246" s="8">
        <f t="shared" si="177"/>
        <v>3.7702</v>
      </c>
      <c r="Q2246" s="12">
        <f t="shared" si="178"/>
        <v>42647.818819444445</v>
      </c>
      <c r="R2246" s="12">
        <f>(((I2246/60)/60)/24)+DATE(1970,1,1)</f>
        <v>42659.854166666672</v>
      </c>
      <c r="S2246" t="str">
        <f t="shared" si="179"/>
        <v>games</v>
      </c>
      <c r="T2246" t="str">
        <f t="shared" si="175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6">
        <f t="shared" si="176"/>
        <v>53.475252525252522</v>
      </c>
      <c r="N2247" t="b">
        <v>1</v>
      </c>
      <c r="O2247" t="s">
        <v>8297</v>
      </c>
      <c r="P2247" s="8">
        <f t="shared" si="177"/>
        <v>26.47025</v>
      </c>
      <c r="Q2247" s="12">
        <f t="shared" si="178"/>
        <v>41660.708530092597</v>
      </c>
      <c r="R2247" s="12">
        <f>(((I2247/60)/60)/24)+DATE(1970,1,1)</f>
        <v>41691.75</v>
      </c>
      <c r="S2247" t="str">
        <f t="shared" si="179"/>
        <v>games</v>
      </c>
      <c r="T2247" t="str">
        <f t="shared" si="175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6">
        <f t="shared" si="176"/>
        <v>43.912280701754383</v>
      </c>
      <c r="N2248" t="b">
        <v>1</v>
      </c>
      <c r="O2248" t="s">
        <v>8297</v>
      </c>
      <c r="P2248" s="8">
        <f t="shared" si="177"/>
        <v>1.0012000000000001</v>
      </c>
      <c r="Q2248" s="12">
        <f t="shared" si="178"/>
        <v>42221.79178240741</v>
      </c>
      <c r="R2248" s="12">
        <f>(((I2248/60)/60)/24)+DATE(1970,1,1)</f>
        <v>42251.79178240741</v>
      </c>
      <c r="S2248" t="str">
        <f t="shared" si="179"/>
        <v>games</v>
      </c>
      <c r="T2248" t="str">
        <f t="shared" si="175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6">
        <f t="shared" si="176"/>
        <v>50.852631578947367</v>
      </c>
      <c r="N2249" t="b">
        <v>1</v>
      </c>
      <c r="O2249" t="s">
        <v>8297</v>
      </c>
      <c r="P2249" s="8">
        <f t="shared" si="177"/>
        <v>1.0445405405405406</v>
      </c>
      <c r="Q2249" s="12">
        <f t="shared" si="178"/>
        <v>42200.666261574079</v>
      </c>
      <c r="R2249" s="12">
        <f>(((I2249/60)/60)/24)+DATE(1970,1,1)</f>
        <v>42214.666261574079</v>
      </c>
      <c r="S2249" t="str">
        <f t="shared" si="179"/>
        <v>games</v>
      </c>
      <c r="T2249" t="str">
        <f t="shared" si="175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6">
        <f t="shared" si="176"/>
        <v>58.6328125</v>
      </c>
      <c r="N2250" t="b">
        <v>1</v>
      </c>
      <c r="O2250" t="s">
        <v>8297</v>
      </c>
      <c r="P2250" s="8">
        <f t="shared" si="177"/>
        <v>1.0721428571428571</v>
      </c>
      <c r="Q2250" s="12">
        <f t="shared" si="178"/>
        <v>42688.875902777778</v>
      </c>
      <c r="R2250" s="12">
        <f>(((I2250/60)/60)/24)+DATE(1970,1,1)</f>
        <v>42718.875902777778</v>
      </c>
      <c r="S2250" t="str">
        <f t="shared" si="179"/>
        <v>games</v>
      </c>
      <c r="T2250" t="str">
        <f t="shared" si="175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6">
        <f t="shared" si="176"/>
        <v>32.81666666666667</v>
      </c>
      <c r="N2251" t="b">
        <v>1</v>
      </c>
      <c r="O2251" t="s">
        <v>8297</v>
      </c>
      <c r="P2251" s="8">
        <f t="shared" si="177"/>
        <v>1.6877142857142857</v>
      </c>
      <c r="Q2251" s="12">
        <f t="shared" si="178"/>
        <v>41336.703298611108</v>
      </c>
      <c r="R2251" s="12">
        <f>(((I2251/60)/60)/24)+DATE(1970,1,1)</f>
        <v>41366.661631944444</v>
      </c>
      <c r="S2251" t="str">
        <f t="shared" si="179"/>
        <v>games</v>
      </c>
      <c r="T2251" t="str">
        <f t="shared" si="175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6">
        <f t="shared" si="176"/>
        <v>426.93169877408059</v>
      </c>
      <c r="N2252" t="b">
        <v>1</v>
      </c>
      <c r="O2252" t="s">
        <v>8297</v>
      </c>
      <c r="P2252" s="8">
        <f t="shared" si="177"/>
        <v>9.7511200000000002</v>
      </c>
      <c r="Q2252" s="12">
        <f t="shared" si="178"/>
        <v>42677.005474537036</v>
      </c>
      <c r="R2252" s="12">
        <f>(((I2252/60)/60)/24)+DATE(1970,1,1)</f>
        <v>42707.0471412037</v>
      </c>
      <c r="S2252" t="str">
        <f t="shared" si="179"/>
        <v>games</v>
      </c>
      <c r="T2252" t="str">
        <f t="shared" si="175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6">
        <f t="shared" si="176"/>
        <v>23.808729166666669</v>
      </c>
      <c r="N2253" t="b">
        <v>1</v>
      </c>
      <c r="O2253" t="s">
        <v>8297</v>
      </c>
      <c r="P2253" s="8">
        <f t="shared" si="177"/>
        <v>1.3444929411764706</v>
      </c>
      <c r="Q2253" s="12">
        <f t="shared" si="178"/>
        <v>41846.34579861111</v>
      </c>
      <c r="R2253" s="12">
        <f>(((I2253/60)/60)/24)+DATE(1970,1,1)</f>
        <v>41867.34579861111</v>
      </c>
      <c r="S2253" t="str">
        <f t="shared" si="179"/>
        <v>games</v>
      </c>
      <c r="T2253" t="str">
        <f t="shared" si="175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6">
        <f t="shared" si="176"/>
        <v>98.413654618473899</v>
      </c>
      <c r="N2254" t="b">
        <v>1</v>
      </c>
      <c r="O2254" t="s">
        <v>8297</v>
      </c>
      <c r="P2254" s="8">
        <f t="shared" si="177"/>
        <v>2.722777777777778</v>
      </c>
      <c r="Q2254" s="12">
        <f t="shared" si="178"/>
        <v>42573.327986111108</v>
      </c>
      <c r="R2254" s="12">
        <f>(((I2254/60)/60)/24)+DATE(1970,1,1)</f>
        <v>42588.327986111108</v>
      </c>
      <c r="S2254" t="str">
        <f t="shared" si="179"/>
        <v>games</v>
      </c>
      <c r="T2254" t="str">
        <f t="shared" si="175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6">
        <f t="shared" si="176"/>
        <v>107.32142857142857</v>
      </c>
      <c r="N2255" t="b">
        <v>1</v>
      </c>
      <c r="O2255" t="s">
        <v>8297</v>
      </c>
      <c r="P2255" s="8">
        <f t="shared" si="177"/>
        <v>1.1268750000000001</v>
      </c>
      <c r="Q2255" s="12">
        <f t="shared" si="178"/>
        <v>42296.631331018521</v>
      </c>
      <c r="R2255" s="12">
        <f>(((I2255/60)/60)/24)+DATE(1970,1,1)</f>
        <v>42326.672997685186</v>
      </c>
      <c r="S2255" t="str">
        <f t="shared" si="179"/>
        <v>games</v>
      </c>
      <c r="T2255" t="str">
        <f t="shared" si="175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6">
        <f t="shared" si="176"/>
        <v>11.67005076142132</v>
      </c>
      <c r="N2256" t="b">
        <v>1</v>
      </c>
      <c r="O2256" t="s">
        <v>8297</v>
      </c>
      <c r="P2256" s="8">
        <f t="shared" si="177"/>
        <v>4.5979999999999999</v>
      </c>
      <c r="Q2256" s="12">
        <f t="shared" si="178"/>
        <v>42752.647777777776</v>
      </c>
      <c r="R2256" s="12">
        <f>(((I2256/60)/60)/24)+DATE(1970,1,1)</f>
        <v>42759.647777777776</v>
      </c>
      <c r="S2256" t="str">
        <f t="shared" si="179"/>
        <v>games</v>
      </c>
      <c r="T2256" t="str">
        <f t="shared" si="175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6">
        <f t="shared" si="176"/>
        <v>41.782287822878232</v>
      </c>
      <c r="N2257" t="b">
        <v>1</v>
      </c>
      <c r="O2257" t="s">
        <v>8297</v>
      </c>
      <c r="P2257" s="8">
        <f t="shared" si="177"/>
        <v>2.8665822784810127</v>
      </c>
      <c r="Q2257" s="12">
        <f t="shared" si="178"/>
        <v>42467.951979166668</v>
      </c>
      <c r="R2257" s="12">
        <f>(((I2257/60)/60)/24)+DATE(1970,1,1)</f>
        <v>42497.951979166668</v>
      </c>
      <c r="S2257" t="str">
        <f t="shared" si="179"/>
        <v>games</v>
      </c>
      <c r="T2257" t="str">
        <f t="shared" si="175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6">
        <f t="shared" si="176"/>
        <v>21.38</v>
      </c>
      <c r="N2258" t="b">
        <v>1</v>
      </c>
      <c r="O2258" t="s">
        <v>8297</v>
      </c>
      <c r="P2258" s="8">
        <f t="shared" si="177"/>
        <v>2.2270833333333333</v>
      </c>
      <c r="Q2258" s="12">
        <f t="shared" si="178"/>
        <v>42682.451921296291</v>
      </c>
      <c r="R2258" s="12">
        <f>(((I2258/60)/60)/24)+DATE(1970,1,1)</f>
        <v>42696.451921296291</v>
      </c>
      <c r="S2258" t="str">
        <f t="shared" si="179"/>
        <v>games</v>
      </c>
      <c r="T2258" t="str">
        <f t="shared" si="175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6">
        <f t="shared" si="176"/>
        <v>94.103550295857985</v>
      </c>
      <c r="N2259" t="b">
        <v>1</v>
      </c>
      <c r="O2259" t="s">
        <v>8297</v>
      </c>
      <c r="P2259" s="8">
        <f t="shared" si="177"/>
        <v>6.3613999999999997</v>
      </c>
      <c r="Q2259" s="12">
        <f t="shared" si="178"/>
        <v>42505.936678240745</v>
      </c>
      <c r="R2259" s="12">
        <f>(((I2259/60)/60)/24)+DATE(1970,1,1)</f>
        <v>42540.958333333328</v>
      </c>
      <c r="S2259" t="str">
        <f t="shared" si="179"/>
        <v>games</v>
      </c>
      <c r="T2259" t="str">
        <f t="shared" si="175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6">
        <f t="shared" si="176"/>
        <v>15.721951219512196</v>
      </c>
      <c r="N2260" t="b">
        <v>1</v>
      </c>
      <c r="O2260" t="s">
        <v>8297</v>
      </c>
      <c r="P2260" s="8">
        <f t="shared" si="177"/>
        <v>1.4650000000000001</v>
      </c>
      <c r="Q2260" s="12">
        <f t="shared" si="178"/>
        <v>42136.75100694444</v>
      </c>
      <c r="R2260" s="12">
        <f>(((I2260/60)/60)/24)+DATE(1970,1,1)</f>
        <v>42166.75100694444</v>
      </c>
      <c r="S2260" t="str">
        <f t="shared" si="179"/>
        <v>games</v>
      </c>
      <c r="T2260" t="str">
        <f t="shared" si="175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6">
        <f t="shared" si="176"/>
        <v>90.635922330097088</v>
      </c>
      <c r="N2261" t="b">
        <v>1</v>
      </c>
      <c r="O2261" t="s">
        <v>8297</v>
      </c>
      <c r="P2261" s="8">
        <f t="shared" si="177"/>
        <v>18.670999999999999</v>
      </c>
      <c r="Q2261" s="12">
        <f t="shared" si="178"/>
        <v>42702.804814814815</v>
      </c>
      <c r="R2261" s="12">
        <f>(((I2261/60)/60)/24)+DATE(1970,1,1)</f>
        <v>42712.804814814815</v>
      </c>
      <c r="S2261" t="str">
        <f t="shared" si="179"/>
        <v>games</v>
      </c>
      <c r="T2261" t="str">
        <f t="shared" si="175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6">
        <f t="shared" si="176"/>
        <v>97.297619047619051</v>
      </c>
      <c r="N2262" t="b">
        <v>1</v>
      </c>
      <c r="O2262" t="s">
        <v>8297</v>
      </c>
      <c r="P2262" s="8">
        <f t="shared" si="177"/>
        <v>3.2692000000000001</v>
      </c>
      <c r="Q2262" s="12">
        <f t="shared" si="178"/>
        <v>41695.016782407409</v>
      </c>
      <c r="R2262" s="12">
        <f>(((I2262/60)/60)/24)+DATE(1970,1,1)</f>
        <v>41724.975115740745</v>
      </c>
      <c r="S2262" t="str">
        <f t="shared" si="179"/>
        <v>games</v>
      </c>
      <c r="T2262" t="str">
        <f t="shared" si="175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6">
        <f t="shared" si="176"/>
        <v>37.11904761904762</v>
      </c>
      <c r="N2263" t="b">
        <v>1</v>
      </c>
      <c r="O2263" t="s">
        <v>8297</v>
      </c>
      <c r="P2263" s="8">
        <f t="shared" si="177"/>
        <v>7.7949999999999999</v>
      </c>
      <c r="Q2263" s="12">
        <f t="shared" si="178"/>
        <v>42759.724768518514</v>
      </c>
      <c r="R2263" s="12">
        <f>(((I2263/60)/60)/24)+DATE(1970,1,1)</f>
        <v>42780.724768518514</v>
      </c>
      <c r="S2263" t="str">
        <f t="shared" si="179"/>
        <v>games</v>
      </c>
      <c r="T2263" t="str">
        <f t="shared" si="175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6">
        <f t="shared" si="176"/>
        <v>28.104972375690608</v>
      </c>
      <c r="N2264" t="b">
        <v>1</v>
      </c>
      <c r="O2264" t="s">
        <v>8297</v>
      </c>
      <c r="P2264" s="8">
        <f t="shared" si="177"/>
        <v>1.5415151515151515</v>
      </c>
      <c r="Q2264" s="12">
        <f t="shared" si="178"/>
        <v>41926.585162037038</v>
      </c>
      <c r="R2264" s="12">
        <f>(((I2264/60)/60)/24)+DATE(1970,1,1)</f>
        <v>41961</v>
      </c>
      <c r="S2264" t="str">
        <f t="shared" si="179"/>
        <v>games</v>
      </c>
      <c r="T2264" t="str">
        <f t="shared" si="175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6">
        <f t="shared" si="176"/>
        <v>144.43333333333334</v>
      </c>
      <c r="N2265" t="b">
        <v>1</v>
      </c>
      <c r="O2265" t="s">
        <v>8297</v>
      </c>
      <c r="P2265" s="8">
        <f t="shared" si="177"/>
        <v>1.1554666666666666</v>
      </c>
      <c r="Q2265" s="12">
        <f t="shared" si="178"/>
        <v>42014.832326388889</v>
      </c>
      <c r="R2265" s="12">
        <f>(((I2265/60)/60)/24)+DATE(1970,1,1)</f>
        <v>42035.832326388889</v>
      </c>
      <c r="S2265" t="str">
        <f t="shared" si="179"/>
        <v>games</v>
      </c>
      <c r="T2265" t="str">
        <f t="shared" si="175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6">
        <f t="shared" si="176"/>
        <v>24.274157303370785</v>
      </c>
      <c r="N2266" t="b">
        <v>1</v>
      </c>
      <c r="O2266" t="s">
        <v>8297</v>
      </c>
      <c r="P2266" s="8">
        <f t="shared" si="177"/>
        <v>1.8003333333333333</v>
      </c>
      <c r="Q2266" s="12">
        <f t="shared" si="178"/>
        <v>42496.582337962958</v>
      </c>
      <c r="R2266" s="12">
        <f>(((I2266/60)/60)/24)+DATE(1970,1,1)</f>
        <v>42513.125</v>
      </c>
      <c r="S2266" t="str">
        <f t="shared" si="179"/>
        <v>games</v>
      </c>
      <c r="T2266" t="str">
        <f t="shared" si="175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6">
        <f t="shared" si="176"/>
        <v>35.117647058823529</v>
      </c>
      <c r="N2267" t="b">
        <v>1</v>
      </c>
      <c r="O2267" t="s">
        <v>8297</v>
      </c>
      <c r="P2267" s="8">
        <f t="shared" si="177"/>
        <v>2.9849999999999999</v>
      </c>
      <c r="Q2267" s="12">
        <f t="shared" si="178"/>
        <v>42689.853090277778</v>
      </c>
      <c r="R2267" s="12">
        <f>(((I2267/60)/60)/24)+DATE(1970,1,1)</f>
        <v>42696.853090277778</v>
      </c>
      <c r="S2267" t="str">
        <f t="shared" si="179"/>
        <v>games</v>
      </c>
      <c r="T2267" t="str">
        <f t="shared" si="175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6">
        <f t="shared" si="176"/>
        <v>24.762886597938145</v>
      </c>
      <c r="N2268" t="b">
        <v>1</v>
      </c>
      <c r="O2268" t="s">
        <v>8297</v>
      </c>
      <c r="P2268" s="8">
        <f t="shared" si="177"/>
        <v>3.2026666666666666</v>
      </c>
      <c r="Q2268" s="12">
        <f t="shared" si="178"/>
        <v>42469.874907407408</v>
      </c>
      <c r="R2268" s="12">
        <f>(((I2268/60)/60)/24)+DATE(1970,1,1)</f>
        <v>42487.083333333328</v>
      </c>
      <c r="S2268" t="str">
        <f t="shared" si="179"/>
        <v>games</v>
      </c>
      <c r="T2268" t="str">
        <f t="shared" si="175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6">
        <f t="shared" si="176"/>
        <v>188.37871287128712</v>
      </c>
      <c r="N2269" t="b">
        <v>1</v>
      </c>
      <c r="O2269" t="s">
        <v>8297</v>
      </c>
      <c r="P2269" s="8">
        <f t="shared" si="177"/>
        <v>3.80525</v>
      </c>
      <c r="Q2269" s="12">
        <f t="shared" si="178"/>
        <v>41968.829826388886</v>
      </c>
      <c r="R2269" s="12">
        <f>(((I2269/60)/60)/24)+DATE(1970,1,1)</f>
        <v>41994.041666666672</v>
      </c>
      <c r="S2269" t="str">
        <f t="shared" si="179"/>
        <v>games</v>
      </c>
      <c r="T2269" t="str">
        <f t="shared" si="175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6">
        <f t="shared" si="176"/>
        <v>148.08247422680412</v>
      </c>
      <c r="N2270" t="b">
        <v>1</v>
      </c>
      <c r="O2270" t="s">
        <v>8297</v>
      </c>
      <c r="P2270" s="8">
        <f t="shared" si="177"/>
        <v>1.026</v>
      </c>
      <c r="Q2270" s="12">
        <f t="shared" si="178"/>
        <v>42776.082349537035</v>
      </c>
      <c r="R2270" s="12">
        <f>(((I2270/60)/60)/24)+DATE(1970,1,1)</f>
        <v>42806.082349537035</v>
      </c>
      <c r="S2270" t="str">
        <f t="shared" si="179"/>
        <v>games</v>
      </c>
      <c r="T2270" t="str">
        <f t="shared" si="175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6">
        <f t="shared" si="176"/>
        <v>49.934589800443462</v>
      </c>
      <c r="N2271" t="b">
        <v>1</v>
      </c>
      <c r="O2271" t="s">
        <v>8297</v>
      </c>
      <c r="P2271" s="8">
        <f t="shared" si="177"/>
        <v>18.016400000000001</v>
      </c>
      <c r="Q2271" s="12">
        <f t="shared" si="178"/>
        <v>42776.704432870371</v>
      </c>
      <c r="R2271" s="12">
        <f>(((I2271/60)/60)/24)+DATE(1970,1,1)</f>
        <v>42801.208333333328</v>
      </c>
      <c r="S2271" t="str">
        <f t="shared" si="179"/>
        <v>games</v>
      </c>
      <c r="T2271" t="str">
        <f t="shared" si="175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6">
        <f t="shared" si="176"/>
        <v>107.82155688622754</v>
      </c>
      <c r="N2272" t="b">
        <v>1</v>
      </c>
      <c r="O2272" t="s">
        <v>8297</v>
      </c>
      <c r="P2272" s="8">
        <f t="shared" si="177"/>
        <v>7.2024800000000004</v>
      </c>
      <c r="Q2272" s="12">
        <f t="shared" si="178"/>
        <v>42725.869363425925</v>
      </c>
      <c r="R2272" s="12">
        <f>(((I2272/60)/60)/24)+DATE(1970,1,1)</f>
        <v>42745.915972222225</v>
      </c>
      <c r="S2272" t="str">
        <f t="shared" si="179"/>
        <v>games</v>
      </c>
      <c r="T2272" t="str">
        <f t="shared" si="175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6">
        <f t="shared" si="176"/>
        <v>42.63403614457831</v>
      </c>
      <c r="N2273" t="b">
        <v>1</v>
      </c>
      <c r="O2273" t="s">
        <v>8297</v>
      </c>
      <c r="P2273" s="8">
        <f t="shared" si="177"/>
        <v>2.8309000000000002</v>
      </c>
      <c r="Q2273" s="12">
        <f t="shared" si="178"/>
        <v>42684.000046296293</v>
      </c>
      <c r="R2273" s="12">
        <f>(((I2273/60)/60)/24)+DATE(1970,1,1)</f>
        <v>42714.000046296293</v>
      </c>
      <c r="S2273" t="str">
        <f t="shared" si="179"/>
        <v>games</v>
      </c>
      <c r="T2273" t="str">
        <f t="shared" si="175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6">
        <f t="shared" si="176"/>
        <v>14.370762711864407</v>
      </c>
      <c r="N2274" t="b">
        <v>1</v>
      </c>
      <c r="O2274" t="s">
        <v>8297</v>
      </c>
      <c r="P2274" s="8">
        <f t="shared" si="177"/>
        <v>13.566000000000001</v>
      </c>
      <c r="Q2274" s="12">
        <f t="shared" si="178"/>
        <v>42315.699490740735</v>
      </c>
      <c r="R2274" s="12">
        <f>(((I2274/60)/60)/24)+DATE(1970,1,1)</f>
        <v>42345.699490740735</v>
      </c>
      <c r="S2274" t="str">
        <f t="shared" si="179"/>
        <v>games</v>
      </c>
      <c r="T2274" t="str">
        <f t="shared" si="175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6">
        <f t="shared" si="176"/>
        <v>37.476190476190474</v>
      </c>
      <c r="N2275" t="b">
        <v>1</v>
      </c>
      <c r="O2275" t="s">
        <v>8297</v>
      </c>
      <c r="P2275" s="8">
        <f t="shared" si="177"/>
        <v>2.2035999999999998</v>
      </c>
      <c r="Q2275" s="12">
        <f t="shared" si="178"/>
        <v>42781.549097222218</v>
      </c>
      <c r="R2275" s="12">
        <f>(((I2275/60)/60)/24)+DATE(1970,1,1)</f>
        <v>42806.507430555561</v>
      </c>
      <c r="S2275" t="str">
        <f t="shared" si="179"/>
        <v>games</v>
      </c>
      <c r="T2275" t="str">
        <f t="shared" si="175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6">
        <f t="shared" si="176"/>
        <v>30.202020202020201</v>
      </c>
      <c r="N2276" t="b">
        <v>1</v>
      </c>
      <c r="O2276" t="s">
        <v>8297</v>
      </c>
      <c r="P2276" s="8">
        <f t="shared" si="177"/>
        <v>1.196</v>
      </c>
      <c r="Q2276" s="12">
        <f t="shared" si="178"/>
        <v>41663.500659722224</v>
      </c>
      <c r="R2276" s="12">
        <f>(((I2276/60)/60)/24)+DATE(1970,1,1)</f>
        <v>41693.500659722224</v>
      </c>
      <c r="S2276" t="str">
        <f t="shared" si="179"/>
        <v>games</v>
      </c>
      <c r="T2276" t="str">
        <f t="shared" si="175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6">
        <f t="shared" si="176"/>
        <v>33.550632911392405</v>
      </c>
      <c r="N2277" t="b">
        <v>1</v>
      </c>
      <c r="O2277" t="s">
        <v>8297</v>
      </c>
      <c r="P2277" s="8">
        <f t="shared" si="177"/>
        <v>4.0776923076923079</v>
      </c>
      <c r="Q2277" s="12">
        <f t="shared" si="178"/>
        <v>41965.616655092599</v>
      </c>
      <c r="R2277" s="12">
        <f>(((I2277/60)/60)/24)+DATE(1970,1,1)</f>
        <v>41995.616655092599</v>
      </c>
      <c r="S2277" t="str">
        <f t="shared" si="179"/>
        <v>games</v>
      </c>
      <c r="T2277" t="str">
        <f t="shared" si="175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6">
        <f t="shared" si="176"/>
        <v>64.74666666666667</v>
      </c>
      <c r="N2278" t="b">
        <v>1</v>
      </c>
      <c r="O2278" t="s">
        <v>8297</v>
      </c>
      <c r="P2278" s="8">
        <f t="shared" si="177"/>
        <v>1.0581826105905425</v>
      </c>
      <c r="Q2278" s="12">
        <f t="shared" si="178"/>
        <v>41614.651493055557</v>
      </c>
      <c r="R2278" s="12">
        <f>(((I2278/60)/60)/24)+DATE(1970,1,1)</f>
        <v>41644.651493055557</v>
      </c>
      <c r="S2278" t="str">
        <f t="shared" si="179"/>
        <v>games</v>
      </c>
      <c r="T2278" t="str">
        <f t="shared" si="175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6">
        <f t="shared" si="176"/>
        <v>57.932367149758456</v>
      </c>
      <c r="N2279" t="b">
        <v>1</v>
      </c>
      <c r="O2279" t="s">
        <v>8297</v>
      </c>
      <c r="P2279" s="8">
        <f t="shared" si="177"/>
        <v>1.4108235294117648</v>
      </c>
      <c r="Q2279" s="12">
        <f t="shared" si="178"/>
        <v>40936.678506944445</v>
      </c>
      <c r="R2279" s="12">
        <f>(((I2279/60)/60)/24)+DATE(1970,1,1)</f>
        <v>40966.678506944445</v>
      </c>
      <c r="S2279" t="str">
        <f t="shared" si="179"/>
        <v>games</v>
      </c>
      <c r="T2279" t="str">
        <f t="shared" si="175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6">
        <f t="shared" si="176"/>
        <v>53.078431372549019</v>
      </c>
      <c r="N2280" t="b">
        <v>1</v>
      </c>
      <c r="O2280" t="s">
        <v>8297</v>
      </c>
      <c r="P2280" s="8">
        <f t="shared" si="177"/>
        <v>2.7069999999999999</v>
      </c>
      <c r="Q2280" s="12">
        <f t="shared" si="178"/>
        <v>42338.709108796291</v>
      </c>
      <c r="R2280" s="12">
        <f>(((I2280/60)/60)/24)+DATE(1970,1,1)</f>
        <v>42372.957638888889</v>
      </c>
      <c r="S2280" t="str">
        <f t="shared" si="179"/>
        <v>games</v>
      </c>
      <c r="T2280" t="str">
        <f t="shared" si="175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6">
        <f t="shared" si="176"/>
        <v>48.0625</v>
      </c>
      <c r="N2281" t="b">
        <v>1</v>
      </c>
      <c r="O2281" t="s">
        <v>8297</v>
      </c>
      <c r="P2281" s="8">
        <f t="shared" si="177"/>
        <v>1.538</v>
      </c>
      <c r="Q2281" s="12">
        <f t="shared" si="178"/>
        <v>42020.806701388887</v>
      </c>
      <c r="R2281" s="12">
        <f>(((I2281/60)/60)/24)+DATE(1970,1,1)</f>
        <v>42039.166666666672</v>
      </c>
      <c r="S2281" t="str">
        <f t="shared" si="179"/>
        <v>games</v>
      </c>
      <c r="T2281" t="str">
        <f t="shared" si="175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6">
        <f t="shared" si="176"/>
        <v>82.396874999999994</v>
      </c>
      <c r="N2282" t="b">
        <v>1</v>
      </c>
      <c r="O2282" t="s">
        <v>8297</v>
      </c>
      <c r="P2282" s="8">
        <f t="shared" si="177"/>
        <v>4.0357653061224488</v>
      </c>
      <c r="Q2282" s="12">
        <f t="shared" si="178"/>
        <v>42234.624895833331</v>
      </c>
      <c r="R2282" s="12">
        <f>(((I2282/60)/60)/24)+DATE(1970,1,1)</f>
        <v>42264.624895833331</v>
      </c>
      <c r="S2282" t="str">
        <f t="shared" si="179"/>
        <v>games</v>
      </c>
      <c r="T2282" t="str">
        <f t="shared" si="175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6">
        <f t="shared" si="176"/>
        <v>50.454545454545453</v>
      </c>
      <c r="N2283" t="b">
        <v>1</v>
      </c>
      <c r="O2283" t="s">
        <v>8276</v>
      </c>
      <c r="P2283" s="8">
        <f t="shared" si="177"/>
        <v>1.85</v>
      </c>
      <c r="Q2283" s="12">
        <f t="shared" si="178"/>
        <v>40687.285844907405</v>
      </c>
      <c r="R2283" s="12">
        <f>(((I2283/60)/60)/24)+DATE(1970,1,1)</f>
        <v>40749.284722222219</v>
      </c>
      <c r="S2283" t="str">
        <f t="shared" si="179"/>
        <v>music</v>
      </c>
      <c r="T2283" t="str">
        <f t="shared" si="175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6">
        <f t="shared" si="176"/>
        <v>115.83333333333333</v>
      </c>
      <c r="N2284" t="b">
        <v>1</v>
      </c>
      <c r="O2284" t="s">
        <v>8276</v>
      </c>
      <c r="P2284" s="8">
        <f t="shared" si="177"/>
        <v>1.8533333333333333</v>
      </c>
      <c r="Q2284" s="12">
        <f t="shared" si="178"/>
        <v>42323.17460648148</v>
      </c>
      <c r="R2284" s="12">
        <f>(((I2284/60)/60)/24)+DATE(1970,1,1)</f>
        <v>42383.17460648148</v>
      </c>
      <c r="S2284" t="str">
        <f t="shared" si="179"/>
        <v>music</v>
      </c>
      <c r="T2284" t="str">
        <f t="shared" si="175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6">
        <f t="shared" si="176"/>
        <v>63.03458333333333</v>
      </c>
      <c r="N2285" t="b">
        <v>1</v>
      </c>
      <c r="O2285" t="s">
        <v>8276</v>
      </c>
      <c r="P2285" s="8">
        <f t="shared" si="177"/>
        <v>1.0085533333333332</v>
      </c>
      <c r="Q2285" s="12">
        <f t="shared" si="178"/>
        <v>40978.125046296293</v>
      </c>
      <c r="R2285" s="12">
        <f>(((I2285/60)/60)/24)+DATE(1970,1,1)</f>
        <v>41038.083379629628</v>
      </c>
      <c r="S2285" t="str">
        <f t="shared" si="179"/>
        <v>music</v>
      </c>
      <c r="T2285" t="str">
        <f t="shared" si="175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6">
        <f t="shared" si="176"/>
        <v>108.02152542372882</v>
      </c>
      <c r="N2286" t="b">
        <v>1</v>
      </c>
      <c r="O2286" t="s">
        <v>8276</v>
      </c>
      <c r="P2286" s="8">
        <f t="shared" si="177"/>
        <v>1.0622116666666668</v>
      </c>
      <c r="Q2286" s="12">
        <f t="shared" si="178"/>
        <v>40585.796817129631</v>
      </c>
      <c r="R2286" s="12">
        <f>(((I2286/60)/60)/24)+DATE(1970,1,1)</f>
        <v>40614.166666666664</v>
      </c>
      <c r="S2286" t="str">
        <f t="shared" si="179"/>
        <v>music</v>
      </c>
      <c r="T2286" t="str">
        <f t="shared" si="175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6">
        <f t="shared" si="176"/>
        <v>46.088607594936711</v>
      </c>
      <c r="N2287" t="b">
        <v>1</v>
      </c>
      <c r="O2287" t="s">
        <v>8276</v>
      </c>
      <c r="P2287" s="8">
        <f t="shared" si="177"/>
        <v>1.2136666666666667</v>
      </c>
      <c r="Q2287" s="12">
        <f t="shared" si="178"/>
        <v>41059.185682870368</v>
      </c>
      <c r="R2287" s="12">
        <f>(((I2287/60)/60)/24)+DATE(1970,1,1)</f>
        <v>41089.185682870368</v>
      </c>
      <c r="S2287" t="str">
        <f t="shared" si="179"/>
        <v>music</v>
      </c>
      <c r="T2287" t="str">
        <f t="shared" si="175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6">
        <f t="shared" si="176"/>
        <v>107.21428571428571</v>
      </c>
      <c r="N2288" t="b">
        <v>1</v>
      </c>
      <c r="O2288" t="s">
        <v>8276</v>
      </c>
      <c r="P2288" s="8">
        <f t="shared" si="177"/>
        <v>1.0006666666666666</v>
      </c>
      <c r="Q2288" s="12">
        <f t="shared" si="178"/>
        <v>41494.963587962964</v>
      </c>
      <c r="R2288" s="12">
        <f>(((I2288/60)/60)/24)+DATE(1970,1,1)</f>
        <v>41523.165972222225</v>
      </c>
      <c r="S2288" t="str">
        <f t="shared" si="179"/>
        <v>music</v>
      </c>
      <c r="T2288" t="str">
        <f t="shared" si="175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6">
        <f t="shared" si="176"/>
        <v>50.9338679245283</v>
      </c>
      <c r="N2289" t="b">
        <v>1</v>
      </c>
      <c r="O2289" t="s">
        <v>8276</v>
      </c>
      <c r="P2289" s="8">
        <f t="shared" si="177"/>
        <v>1.1997755555555556</v>
      </c>
      <c r="Q2289" s="12">
        <f t="shared" si="178"/>
        <v>41792.667361111111</v>
      </c>
      <c r="R2289" s="12">
        <f>(((I2289/60)/60)/24)+DATE(1970,1,1)</f>
        <v>41813.667361111111</v>
      </c>
      <c r="S2289" t="str">
        <f t="shared" si="179"/>
        <v>music</v>
      </c>
      <c r="T2289" t="str">
        <f t="shared" si="175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6">
        <f t="shared" si="176"/>
        <v>40.04</v>
      </c>
      <c r="N2290" t="b">
        <v>1</v>
      </c>
      <c r="O2290" t="s">
        <v>8276</v>
      </c>
      <c r="P2290" s="8">
        <f t="shared" si="177"/>
        <v>1.0009999999999999</v>
      </c>
      <c r="Q2290" s="12">
        <f t="shared" si="178"/>
        <v>41067.827418981484</v>
      </c>
      <c r="R2290" s="12">
        <f>(((I2290/60)/60)/24)+DATE(1970,1,1)</f>
        <v>41086.75</v>
      </c>
      <c r="S2290" t="str">
        <f t="shared" si="179"/>
        <v>music</v>
      </c>
      <c r="T2290" t="str">
        <f t="shared" si="175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6">
        <f t="shared" si="176"/>
        <v>64.44</v>
      </c>
      <c r="N2291" t="b">
        <v>1</v>
      </c>
      <c r="O2291" t="s">
        <v>8276</v>
      </c>
      <c r="P2291" s="8">
        <f t="shared" si="177"/>
        <v>1.0740000000000001</v>
      </c>
      <c r="Q2291" s="12">
        <f t="shared" si="178"/>
        <v>41571.998379629629</v>
      </c>
      <c r="R2291" s="12">
        <f>(((I2291/60)/60)/24)+DATE(1970,1,1)</f>
        <v>41614.973611111112</v>
      </c>
      <c r="S2291" t="str">
        <f t="shared" si="179"/>
        <v>music</v>
      </c>
      <c r="T2291" t="str">
        <f t="shared" si="175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6">
        <f t="shared" si="176"/>
        <v>53.827586206896555</v>
      </c>
      <c r="N2292" t="b">
        <v>1</v>
      </c>
      <c r="O2292" t="s">
        <v>8276</v>
      </c>
      <c r="P2292" s="8">
        <f t="shared" si="177"/>
        <v>1.0406666666666666</v>
      </c>
      <c r="Q2292" s="12">
        <f t="shared" si="178"/>
        <v>40070.253819444442</v>
      </c>
      <c r="R2292" s="12">
        <f>(((I2292/60)/60)/24)+DATE(1970,1,1)</f>
        <v>40148.708333333336</v>
      </c>
      <c r="S2292" t="str">
        <f t="shared" si="179"/>
        <v>music</v>
      </c>
      <c r="T2292" t="str">
        <f t="shared" si="175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6">
        <f t="shared" si="176"/>
        <v>100.46511627906976</v>
      </c>
      <c r="N2293" t="b">
        <v>1</v>
      </c>
      <c r="O2293" t="s">
        <v>8276</v>
      </c>
      <c r="P2293" s="8">
        <f t="shared" si="177"/>
        <v>1.728</v>
      </c>
      <c r="Q2293" s="12">
        <f t="shared" si="178"/>
        <v>40987.977060185185</v>
      </c>
      <c r="R2293" s="12">
        <f>(((I2293/60)/60)/24)+DATE(1970,1,1)</f>
        <v>41022.166666666664</v>
      </c>
      <c r="S2293" t="str">
        <f t="shared" si="179"/>
        <v>music</v>
      </c>
      <c r="T2293" t="str">
        <f t="shared" si="175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6">
        <f t="shared" si="176"/>
        <v>46.630652173913049</v>
      </c>
      <c r="N2294" t="b">
        <v>1</v>
      </c>
      <c r="O2294" t="s">
        <v>8276</v>
      </c>
      <c r="P2294" s="8">
        <f t="shared" si="177"/>
        <v>1.072505</v>
      </c>
      <c r="Q2294" s="12">
        <f t="shared" si="178"/>
        <v>40987.697638888887</v>
      </c>
      <c r="R2294" s="12">
        <f>(((I2294/60)/60)/24)+DATE(1970,1,1)</f>
        <v>41017.697638888887</v>
      </c>
      <c r="S2294" t="str">
        <f t="shared" si="179"/>
        <v>music</v>
      </c>
      <c r="T2294" t="str">
        <f t="shared" si="175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6">
        <f t="shared" si="176"/>
        <v>34.074074074074076</v>
      </c>
      <c r="N2295" t="b">
        <v>1</v>
      </c>
      <c r="O2295" t="s">
        <v>8276</v>
      </c>
      <c r="P2295" s="8">
        <f t="shared" si="177"/>
        <v>1.0823529411764705</v>
      </c>
      <c r="Q2295" s="12">
        <f t="shared" si="178"/>
        <v>41151.708321759259</v>
      </c>
      <c r="R2295" s="12">
        <f>(((I2295/60)/60)/24)+DATE(1970,1,1)</f>
        <v>41177.165972222225</v>
      </c>
      <c r="S2295" t="str">
        <f t="shared" si="179"/>
        <v>music</v>
      </c>
      <c r="T2295" t="str">
        <f t="shared" si="175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6">
        <f t="shared" si="176"/>
        <v>65.214642857142863</v>
      </c>
      <c r="N2296" t="b">
        <v>1</v>
      </c>
      <c r="O2296" t="s">
        <v>8276</v>
      </c>
      <c r="P2296" s="8">
        <f t="shared" si="177"/>
        <v>1.4608079999999999</v>
      </c>
      <c r="Q2296" s="12">
        <f t="shared" si="178"/>
        <v>41264.72314814815</v>
      </c>
      <c r="R2296" s="12">
        <f>(((I2296/60)/60)/24)+DATE(1970,1,1)</f>
        <v>41294.72314814815</v>
      </c>
      <c r="S2296" t="str">
        <f t="shared" si="179"/>
        <v>music</v>
      </c>
      <c r="T2296" t="str">
        <f t="shared" si="175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6">
        <f t="shared" si="176"/>
        <v>44.205882352941174</v>
      </c>
      <c r="N2297" t="b">
        <v>1</v>
      </c>
      <c r="O2297" t="s">
        <v>8276</v>
      </c>
      <c r="P2297" s="8">
        <f t="shared" si="177"/>
        <v>1.2524999999999999</v>
      </c>
      <c r="Q2297" s="12">
        <f t="shared" si="178"/>
        <v>41270.954351851848</v>
      </c>
      <c r="R2297" s="12">
        <f>(((I2297/60)/60)/24)+DATE(1970,1,1)</f>
        <v>41300.954351851848</v>
      </c>
      <c r="S2297" t="str">
        <f t="shared" si="179"/>
        <v>music</v>
      </c>
      <c r="T2297" t="str">
        <f t="shared" si="175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6">
        <f t="shared" si="176"/>
        <v>71.965517241379317</v>
      </c>
      <c r="N2298" t="b">
        <v>1</v>
      </c>
      <c r="O2298" t="s">
        <v>8276</v>
      </c>
      <c r="P2298" s="8">
        <f t="shared" si="177"/>
        <v>1.4907142857142857</v>
      </c>
      <c r="Q2298" s="12">
        <f t="shared" si="178"/>
        <v>40927.731782407405</v>
      </c>
      <c r="R2298" s="12">
        <f>(((I2298/60)/60)/24)+DATE(1970,1,1)</f>
        <v>40962.731782407405</v>
      </c>
      <c r="S2298" t="str">
        <f t="shared" si="179"/>
        <v>music</v>
      </c>
      <c r="T2298" t="str">
        <f t="shared" si="175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6">
        <f t="shared" si="176"/>
        <v>52.94736842105263</v>
      </c>
      <c r="N2299" t="b">
        <v>1</v>
      </c>
      <c r="O2299" t="s">
        <v>8276</v>
      </c>
      <c r="P2299" s="8">
        <f t="shared" si="177"/>
        <v>1.006</v>
      </c>
      <c r="Q2299" s="12">
        <f t="shared" si="178"/>
        <v>40948.042233796295</v>
      </c>
      <c r="R2299" s="12">
        <f>(((I2299/60)/60)/24)+DATE(1970,1,1)</f>
        <v>40982.165972222225</v>
      </c>
      <c r="S2299" t="str">
        <f t="shared" si="179"/>
        <v>music</v>
      </c>
      <c r="T2299" t="str">
        <f t="shared" si="175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6">
        <f t="shared" si="176"/>
        <v>109.45138888888889</v>
      </c>
      <c r="N2300" t="b">
        <v>1</v>
      </c>
      <c r="O2300" t="s">
        <v>8276</v>
      </c>
      <c r="P2300" s="8">
        <f t="shared" si="177"/>
        <v>1.0507333333333333</v>
      </c>
      <c r="Q2300" s="12">
        <f t="shared" si="178"/>
        <v>41694.84065972222</v>
      </c>
      <c r="R2300" s="12">
        <f>(((I2300/60)/60)/24)+DATE(1970,1,1)</f>
        <v>41724.798993055556</v>
      </c>
      <c r="S2300" t="str">
        <f t="shared" si="179"/>
        <v>music</v>
      </c>
      <c r="T2300" t="str">
        <f t="shared" si="175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6">
        <f t="shared" si="176"/>
        <v>75.035714285714292</v>
      </c>
      <c r="N2301" t="b">
        <v>1</v>
      </c>
      <c r="O2301" t="s">
        <v>8276</v>
      </c>
      <c r="P2301" s="8">
        <f t="shared" si="177"/>
        <v>3.5016666666666665</v>
      </c>
      <c r="Q2301" s="12">
        <f t="shared" si="178"/>
        <v>40565.032511574071</v>
      </c>
      <c r="R2301" s="12">
        <f>(((I2301/60)/60)/24)+DATE(1970,1,1)</f>
        <v>40580.032511574071</v>
      </c>
      <c r="S2301" t="str">
        <f t="shared" si="179"/>
        <v>music</v>
      </c>
      <c r="T2301" t="str">
        <f t="shared" si="175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6">
        <f t="shared" si="176"/>
        <v>115.71428571428571</v>
      </c>
      <c r="N2302" t="b">
        <v>1</v>
      </c>
      <c r="O2302" t="s">
        <v>8276</v>
      </c>
      <c r="P2302" s="8">
        <f t="shared" si="177"/>
        <v>1.0125</v>
      </c>
      <c r="Q2302" s="12">
        <f t="shared" si="178"/>
        <v>41074.727037037039</v>
      </c>
      <c r="R2302" s="12">
        <f>(((I2302/60)/60)/24)+DATE(1970,1,1)</f>
        <v>41088.727037037039</v>
      </c>
      <c r="S2302" t="str">
        <f t="shared" si="179"/>
        <v>music</v>
      </c>
      <c r="T2302" t="str">
        <f t="shared" si="175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6">
        <f t="shared" si="176"/>
        <v>31.659810426540286</v>
      </c>
      <c r="N2303" t="b">
        <v>1</v>
      </c>
      <c r="O2303" t="s">
        <v>8279</v>
      </c>
      <c r="P2303" s="8">
        <f t="shared" si="177"/>
        <v>1.336044</v>
      </c>
      <c r="Q2303" s="12">
        <f t="shared" si="178"/>
        <v>41416.146944444445</v>
      </c>
      <c r="R2303" s="12">
        <f>(((I2303/60)/60)/24)+DATE(1970,1,1)</f>
        <v>41446.146944444445</v>
      </c>
      <c r="S2303" t="str">
        <f t="shared" si="179"/>
        <v>music</v>
      </c>
      <c r="T2303" t="str">
        <f t="shared" si="175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6">
        <f t="shared" si="176"/>
        <v>46.176470588235297</v>
      </c>
      <c r="N2304" t="b">
        <v>1</v>
      </c>
      <c r="O2304" t="s">
        <v>8279</v>
      </c>
      <c r="P2304" s="8">
        <f t="shared" si="177"/>
        <v>1.7065217391304348</v>
      </c>
      <c r="Q2304" s="12">
        <f t="shared" si="178"/>
        <v>41605.868449074071</v>
      </c>
      <c r="R2304" s="12">
        <f>(((I2304/60)/60)/24)+DATE(1970,1,1)</f>
        <v>41639.291666666664</v>
      </c>
      <c r="S2304" t="str">
        <f t="shared" si="179"/>
        <v>music</v>
      </c>
      <c r="T2304" t="str">
        <f t="shared" si="175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6">
        <f t="shared" si="176"/>
        <v>68.481650485436887</v>
      </c>
      <c r="N2305" t="b">
        <v>1</v>
      </c>
      <c r="O2305" t="s">
        <v>8279</v>
      </c>
      <c r="P2305" s="8">
        <f t="shared" si="177"/>
        <v>1.0935829457364341</v>
      </c>
      <c r="Q2305" s="12">
        <f t="shared" si="178"/>
        <v>40850.111064814817</v>
      </c>
      <c r="R2305" s="12">
        <f>(((I2305/60)/60)/24)+DATE(1970,1,1)</f>
        <v>40890.152731481481</v>
      </c>
      <c r="S2305" t="str">
        <f t="shared" si="179"/>
        <v>music</v>
      </c>
      <c r="T2305" t="str">
        <f t="shared" si="175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6">
        <f t="shared" si="176"/>
        <v>53.469203539823013</v>
      </c>
      <c r="N2306" t="b">
        <v>1</v>
      </c>
      <c r="O2306" t="s">
        <v>8279</v>
      </c>
      <c r="P2306" s="8">
        <f t="shared" si="177"/>
        <v>1.0070033333333335</v>
      </c>
      <c r="Q2306" s="12">
        <f t="shared" si="178"/>
        <v>40502.815868055557</v>
      </c>
      <c r="R2306" s="12">
        <f>(((I2306/60)/60)/24)+DATE(1970,1,1)</f>
        <v>40544.207638888889</v>
      </c>
      <c r="S2306" t="str">
        <f t="shared" si="179"/>
        <v>music</v>
      </c>
      <c r="T2306" t="str">
        <f t="shared" ref="T2306:T2369" si="180">RIGHT(O2306,LEN(O2306)-FIND("/",O2306,1))</f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6">
        <f t="shared" ref="M2307:M2370" si="181">IFERROR(E2307/L2307,"")</f>
        <v>109.10778443113773</v>
      </c>
      <c r="N2307" t="b">
        <v>1</v>
      </c>
      <c r="O2307" t="s">
        <v>8279</v>
      </c>
      <c r="P2307" s="8">
        <f t="shared" ref="P2307:P2370" si="182">E2307/D2307</f>
        <v>1.0122777777777778</v>
      </c>
      <c r="Q2307" s="12">
        <f t="shared" ref="Q2307:Q2370" si="183">(((J2307/60)/60)/24)+DATE(1970,1,1)</f>
        <v>41834.695277777777</v>
      </c>
      <c r="R2307" s="12">
        <f>(((I2307/60)/60)/24)+DATE(1970,1,1)</f>
        <v>41859.75</v>
      </c>
      <c r="S2307" t="str">
        <f t="shared" ref="S2307:S2370" si="184">LEFT(O2307,FIND("/",O2307,1)-1)</f>
        <v>music</v>
      </c>
      <c r="T2307" t="str">
        <f t="shared" si="180"/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6">
        <f t="shared" si="181"/>
        <v>51.185616438356163</v>
      </c>
      <c r="N2308" t="b">
        <v>1</v>
      </c>
      <c r="O2308" t="s">
        <v>8279</v>
      </c>
      <c r="P2308" s="8">
        <f t="shared" si="182"/>
        <v>1.0675857142857144</v>
      </c>
      <c r="Q2308" s="12">
        <f t="shared" si="183"/>
        <v>40948.16815972222</v>
      </c>
      <c r="R2308" s="12">
        <f>(((I2308/60)/60)/24)+DATE(1970,1,1)</f>
        <v>40978.16815972222</v>
      </c>
      <c r="S2308" t="str">
        <f t="shared" si="184"/>
        <v>music</v>
      </c>
      <c r="T2308" t="str">
        <f t="shared" si="180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6">
        <f t="shared" si="181"/>
        <v>27.936800000000002</v>
      </c>
      <c r="N2309" t="b">
        <v>1</v>
      </c>
      <c r="O2309" t="s">
        <v>8279</v>
      </c>
      <c r="P2309" s="8">
        <f t="shared" si="182"/>
        <v>1.0665777537961894</v>
      </c>
      <c r="Q2309" s="12">
        <f t="shared" si="183"/>
        <v>41004.802465277775</v>
      </c>
      <c r="R2309" s="12">
        <f>(((I2309/60)/60)/24)+DATE(1970,1,1)</f>
        <v>41034.802407407406</v>
      </c>
      <c r="S2309" t="str">
        <f t="shared" si="184"/>
        <v>music</v>
      </c>
      <c r="T2309" t="str">
        <f t="shared" si="180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6">
        <f t="shared" si="181"/>
        <v>82.496921824104234</v>
      </c>
      <c r="N2310" t="b">
        <v>1</v>
      </c>
      <c r="O2310" t="s">
        <v>8279</v>
      </c>
      <c r="P2310" s="8">
        <f t="shared" si="182"/>
        <v>1.0130622</v>
      </c>
      <c r="Q2310" s="12">
        <f t="shared" si="183"/>
        <v>41851.962916666671</v>
      </c>
      <c r="R2310" s="12">
        <f>(((I2310/60)/60)/24)+DATE(1970,1,1)</f>
        <v>41880.041666666664</v>
      </c>
      <c r="S2310" t="str">
        <f t="shared" si="184"/>
        <v>music</v>
      </c>
      <c r="T2310" t="str">
        <f t="shared" si="180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6">
        <f t="shared" si="181"/>
        <v>59.817476635514019</v>
      </c>
      <c r="N2311" t="b">
        <v>1</v>
      </c>
      <c r="O2311" t="s">
        <v>8279</v>
      </c>
      <c r="P2311" s="8">
        <f t="shared" si="182"/>
        <v>1.0667450000000001</v>
      </c>
      <c r="Q2311" s="12">
        <f t="shared" si="183"/>
        <v>41307.987696759257</v>
      </c>
      <c r="R2311" s="12">
        <f>(((I2311/60)/60)/24)+DATE(1970,1,1)</f>
        <v>41342.987696759257</v>
      </c>
      <c r="S2311" t="str">
        <f t="shared" si="184"/>
        <v>music</v>
      </c>
      <c r="T2311" t="str">
        <f t="shared" si="180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6">
        <f t="shared" si="181"/>
        <v>64.816470588235291</v>
      </c>
      <c r="N2312" t="b">
        <v>1</v>
      </c>
      <c r="O2312" t="s">
        <v>8279</v>
      </c>
      <c r="P2312" s="8">
        <f t="shared" si="182"/>
        <v>4.288397837837838</v>
      </c>
      <c r="Q2312" s="12">
        <f t="shared" si="183"/>
        <v>41324.79415509259</v>
      </c>
      <c r="R2312" s="12">
        <f>(((I2312/60)/60)/24)+DATE(1970,1,1)</f>
        <v>41354.752488425926</v>
      </c>
      <c r="S2312" t="str">
        <f t="shared" si="184"/>
        <v>music</v>
      </c>
      <c r="T2312" t="str">
        <f t="shared" si="180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6">
        <f t="shared" si="181"/>
        <v>90.09615384615384</v>
      </c>
      <c r="N2313" t="b">
        <v>1</v>
      </c>
      <c r="O2313" t="s">
        <v>8279</v>
      </c>
      <c r="P2313" s="8">
        <f t="shared" si="182"/>
        <v>1.0411111111111111</v>
      </c>
      <c r="Q2313" s="12">
        <f t="shared" si="183"/>
        <v>41736.004502314812</v>
      </c>
      <c r="R2313" s="12">
        <f>(((I2313/60)/60)/24)+DATE(1970,1,1)</f>
        <v>41766.004502314812</v>
      </c>
      <c r="S2313" t="str">
        <f t="shared" si="184"/>
        <v>music</v>
      </c>
      <c r="T2313" t="str">
        <f t="shared" si="180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6">
        <f t="shared" si="181"/>
        <v>40.962025316455694</v>
      </c>
      <c r="N2314" t="b">
        <v>1</v>
      </c>
      <c r="O2314" t="s">
        <v>8279</v>
      </c>
      <c r="P2314" s="8">
        <f t="shared" si="182"/>
        <v>1.0786666666666667</v>
      </c>
      <c r="Q2314" s="12">
        <f t="shared" si="183"/>
        <v>41716.632847222223</v>
      </c>
      <c r="R2314" s="12">
        <f>(((I2314/60)/60)/24)+DATE(1970,1,1)</f>
        <v>41747.958333333336</v>
      </c>
      <c r="S2314" t="str">
        <f t="shared" si="184"/>
        <v>music</v>
      </c>
      <c r="T2314" t="str">
        <f t="shared" si="180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6">
        <f t="shared" si="181"/>
        <v>56.000127388535034</v>
      </c>
      <c r="N2315" t="b">
        <v>1</v>
      </c>
      <c r="O2315" t="s">
        <v>8279</v>
      </c>
      <c r="P2315" s="8">
        <f t="shared" si="182"/>
        <v>1.7584040000000001</v>
      </c>
      <c r="Q2315" s="12">
        <f t="shared" si="183"/>
        <v>41002.958634259259</v>
      </c>
      <c r="R2315" s="12">
        <f>(((I2315/60)/60)/24)+DATE(1970,1,1)</f>
        <v>41032.958634259259</v>
      </c>
      <c r="S2315" t="str">
        <f t="shared" si="184"/>
        <v>music</v>
      </c>
      <c r="T2315" t="str">
        <f t="shared" si="180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6">
        <f t="shared" si="181"/>
        <v>37.672800000000002</v>
      </c>
      <c r="N2316" t="b">
        <v>1</v>
      </c>
      <c r="O2316" t="s">
        <v>8279</v>
      </c>
      <c r="P2316" s="8">
        <f t="shared" si="182"/>
        <v>1.5697000000000001</v>
      </c>
      <c r="Q2316" s="12">
        <f t="shared" si="183"/>
        <v>41037.551585648151</v>
      </c>
      <c r="R2316" s="12">
        <f>(((I2316/60)/60)/24)+DATE(1970,1,1)</f>
        <v>41067.551585648151</v>
      </c>
      <c r="S2316" t="str">
        <f t="shared" si="184"/>
        <v>music</v>
      </c>
      <c r="T2316" t="str">
        <f t="shared" si="180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6">
        <f t="shared" si="181"/>
        <v>40.078125</v>
      </c>
      <c r="N2317" t="b">
        <v>1</v>
      </c>
      <c r="O2317" t="s">
        <v>8279</v>
      </c>
      <c r="P2317" s="8">
        <f t="shared" si="182"/>
        <v>1.026</v>
      </c>
      <c r="Q2317" s="12">
        <f t="shared" si="183"/>
        <v>41004.72619212963</v>
      </c>
      <c r="R2317" s="12">
        <f>(((I2317/60)/60)/24)+DATE(1970,1,1)</f>
        <v>41034.72619212963</v>
      </c>
      <c r="S2317" t="str">
        <f t="shared" si="184"/>
        <v>music</v>
      </c>
      <c r="T2317" t="str">
        <f t="shared" si="180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6">
        <f t="shared" si="181"/>
        <v>78.031999999999996</v>
      </c>
      <c r="N2318" t="b">
        <v>1</v>
      </c>
      <c r="O2318" t="s">
        <v>8279</v>
      </c>
      <c r="P2318" s="8">
        <f t="shared" si="182"/>
        <v>1.0404266666666666</v>
      </c>
      <c r="Q2318" s="12">
        <f t="shared" si="183"/>
        <v>40079.725115740745</v>
      </c>
      <c r="R2318" s="12">
        <f>(((I2318/60)/60)/24)+DATE(1970,1,1)</f>
        <v>40156.76666666667</v>
      </c>
      <c r="S2318" t="str">
        <f t="shared" si="184"/>
        <v>music</v>
      </c>
      <c r="T2318" t="str">
        <f t="shared" si="180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6">
        <f t="shared" si="181"/>
        <v>18.90909090909091</v>
      </c>
      <c r="N2319" t="b">
        <v>1</v>
      </c>
      <c r="O2319" t="s">
        <v>8279</v>
      </c>
      <c r="P2319" s="8">
        <f t="shared" si="182"/>
        <v>1.04</v>
      </c>
      <c r="Q2319" s="12">
        <f t="shared" si="183"/>
        <v>40192.542233796295</v>
      </c>
      <c r="R2319" s="12">
        <f>(((I2319/60)/60)/24)+DATE(1970,1,1)</f>
        <v>40224.208333333336</v>
      </c>
      <c r="S2319" t="str">
        <f t="shared" si="184"/>
        <v>music</v>
      </c>
      <c r="T2319" t="str">
        <f t="shared" si="180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6">
        <f t="shared" si="181"/>
        <v>37.134969325153371</v>
      </c>
      <c r="N2320" t="b">
        <v>1</v>
      </c>
      <c r="O2320" t="s">
        <v>8279</v>
      </c>
      <c r="P2320" s="8">
        <f t="shared" si="182"/>
        <v>1.2105999999999999</v>
      </c>
      <c r="Q2320" s="12">
        <f t="shared" si="183"/>
        <v>40050.643680555557</v>
      </c>
      <c r="R2320" s="12">
        <f>(((I2320/60)/60)/24)+DATE(1970,1,1)</f>
        <v>40082.165972222225</v>
      </c>
      <c r="S2320" t="str">
        <f t="shared" si="184"/>
        <v>music</v>
      </c>
      <c r="T2320" t="str">
        <f t="shared" si="180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6">
        <f t="shared" si="181"/>
        <v>41.961038961038959</v>
      </c>
      <c r="N2321" t="b">
        <v>1</v>
      </c>
      <c r="O2321" t="s">
        <v>8279</v>
      </c>
      <c r="P2321" s="8">
        <f t="shared" si="182"/>
        <v>1.077</v>
      </c>
      <c r="Q2321" s="12">
        <f t="shared" si="183"/>
        <v>41593.082002314812</v>
      </c>
      <c r="R2321" s="12">
        <f>(((I2321/60)/60)/24)+DATE(1970,1,1)</f>
        <v>41623.082002314812</v>
      </c>
      <c r="S2321" t="str">
        <f t="shared" si="184"/>
        <v>music</v>
      </c>
      <c r="T2321" t="str">
        <f t="shared" si="180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6">
        <f t="shared" si="181"/>
        <v>61.044943820224717</v>
      </c>
      <c r="N2322" t="b">
        <v>1</v>
      </c>
      <c r="O2322" t="s">
        <v>8279</v>
      </c>
      <c r="P2322" s="8">
        <f t="shared" si="182"/>
        <v>1.0866</v>
      </c>
      <c r="Q2322" s="12">
        <f t="shared" si="183"/>
        <v>41696.817129629628</v>
      </c>
      <c r="R2322" s="12">
        <f>(((I2322/60)/60)/24)+DATE(1970,1,1)</f>
        <v>41731.775462962964</v>
      </c>
      <c r="S2322" t="str">
        <f t="shared" si="184"/>
        <v>music</v>
      </c>
      <c r="T2322" t="str">
        <f t="shared" si="180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6">
        <f t="shared" si="181"/>
        <v>64.53125</v>
      </c>
      <c r="N2323" t="b">
        <v>0</v>
      </c>
      <c r="O2323" t="s">
        <v>8298</v>
      </c>
      <c r="P2323" s="8">
        <f t="shared" si="182"/>
        <v>0.39120962394619685</v>
      </c>
      <c r="Q2323" s="12">
        <f t="shared" si="183"/>
        <v>42799.260428240741</v>
      </c>
      <c r="R2323" s="12">
        <f>(((I2323/60)/60)/24)+DATE(1970,1,1)</f>
        <v>42829.21876157407</v>
      </c>
      <c r="S2323" t="str">
        <f t="shared" si="184"/>
        <v>food</v>
      </c>
      <c r="T2323" t="str">
        <f t="shared" si="180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6">
        <f t="shared" si="181"/>
        <v>21.25</v>
      </c>
      <c r="N2324" t="b">
        <v>0</v>
      </c>
      <c r="O2324" t="s">
        <v>8298</v>
      </c>
      <c r="P2324" s="8">
        <f t="shared" si="182"/>
        <v>3.1481481481481478E-2</v>
      </c>
      <c r="Q2324" s="12">
        <f t="shared" si="183"/>
        <v>42804.895474537043</v>
      </c>
      <c r="R2324" s="12">
        <f>(((I2324/60)/60)/24)+DATE(1970,1,1)</f>
        <v>42834.853807870371</v>
      </c>
      <c r="S2324" t="str">
        <f t="shared" si="184"/>
        <v>food</v>
      </c>
      <c r="T2324" t="str">
        <f t="shared" si="180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6">
        <f t="shared" si="181"/>
        <v>30</v>
      </c>
      <c r="N2325" t="b">
        <v>0</v>
      </c>
      <c r="O2325" t="s">
        <v>8298</v>
      </c>
      <c r="P2325" s="8">
        <f t="shared" si="182"/>
        <v>0.48</v>
      </c>
      <c r="Q2325" s="12">
        <f t="shared" si="183"/>
        <v>42807.755173611105</v>
      </c>
      <c r="R2325" s="12">
        <f>(((I2325/60)/60)/24)+DATE(1970,1,1)</f>
        <v>42814.755173611105</v>
      </c>
      <c r="S2325" t="str">
        <f t="shared" si="184"/>
        <v>food</v>
      </c>
      <c r="T2325" t="str">
        <f t="shared" si="180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6">
        <f t="shared" si="181"/>
        <v>25.491803278688526</v>
      </c>
      <c r="N2326" t="b">
        <v>0</v>
      </c>
      <c r="O2326" t="s">
        <v>8298</v>
      </c>
      <c r="P2326" s="8">
        <f t="shared" si="182"/>
        <v>0.20733333333333334</v>
      </c>
      <c r="Q2326" s="12">
        <f t="shared" si="183"/>
        <v>42790.885243055556</v>
      </c>
      <c r="R2326" s="12">
        <f>(((I2326/60)/60)/24)+DATE(1970,1,1)</f>
        <v>42820.843576388885</v>
      </c>
      <c r="S2326" t="str">
        <f t="shared" si="184"/>
        <v>food</v>
      </c>
      <c r="T2326" t="str">
        <f t="shared" si="180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6">
        <f t="shared" si="181"/>
        <v>11.428571428571429</v>
      </c>
      <c r="N2327" t="b">
        <v>0</v>
      </c>
      <c r="O2327" t="s">
        <v>8298</v>
      </c>
      <c r="P2327" s="8">
        <f t="shared" si="182"/>
        <v>0.08</v>
      </c>
      <c r="Q2327" s="12">
        <f t="shared" si="183"/>
        <v>42794.022349537037</v>
      </c>
      <c r="R2327" s="12">
        <f>(((I2327/60)/60)/24)+DATE(1970,1,1)</f>
        <v>42823.980682870373</v>
      </c>
      <c r="S2327" t="str">
        <f t="shared" si="184"/>
        <v>food</v>
      </c>
      <c r="T2327" t="str">
        <f t="shared" si="180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6">
        <f t="shared" si="181"/>
        <v>108</v>
      </c>
      <c r="N2328" t="b">
        <v>0</v>
      </c>
      <c r="O2328" t="s">
        <v>8298</v>
      </c>
      <c r="P2328" s="8">
        <f t="shared" si="182"/>
        <v>7.1999999999999998E-3</v>
      </c>
      <c r="Q2328" s="12">
        <f t="shared" si="183"/>
        <v>42804.034120370372</v>
      </c>
      <c r="R2328" s="12">
        <f>(((I2328/60)/60)/24)+DATE(1970,1,1)</f>
        <v>42855.708333333328</v>
      </c>
      <c r="S2328" t="str">
        <f t="shared" si="184"/>
        <v>food</v>
      </c>
      <c r="T2328" t="str">
        <f t="shared" si="180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6">
        <f t="shared" si="181"/>
        <v>54.883162444113267</v>
      </c>
      <c r="N2329" t="b">
        <v>1</v>
      </c>
      <c r="O2329" t="s">
        <v>8298</v>
      </c>
      <c r="P2329" s="8">
        <f t="shared" si="182"/>
        <v>5.2609431428571432</v>
      </c>
      <c r="Q2329" s="12">
        <f t="shared" si="183"/>
        <v>41842.917129629634</v>
      </c>
      <c r="R2329" s="12">
        <f>(((I2329/60)/60)/24)+DATE(1970,1,1)</f>
        <v>41877.917129629634</v>
      </c>
      <c r="S2329" t="str">
        <f t="shared" si="184"/>
        <v>food</v>
      </c>
      <c r="T2329" t="str">
        <f t="shared" si="180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6">
        <f t="shared" si="181"/>
        <v>47.383612662942269</v>
      </c>
      <c r="N2330" t="b">
        <v>1</v>
      </c>
      <c r="O2330" t="s">
        <v>8298</v>
      </c>
      <c r="P2330" s="8">
        <f t="shared" si="182"/>
        <v>2.5445000000000002</v>
      </c>
      <c r="Q2330" s="12">
        <f t="shared" si="183"/>
        <v>42139.781678240746</v>
      </c>
      <c r="R2330" s="12">
        <f>(((I2330/60)/60)/24)+DATE(1970,1,1)</f>
        <v>42169.781678240746</v>
      </c>
      <c r="S2330" t="str">
        <f t="shared" si="184"/>
        <v>food</v>
      </c>
      <c r="T2330" t="str">
        <f t="shared" si="180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6">
        <f t="shared" si="181"/>
        <v>211.84</v>
      </c>
      <c r="N2331" t="b">
        <v>1</v>
      </c>
      <c r="O2331" t="s">
        <v>8298</v>
      </c>
      <c r="P2331" s="8">
        <f t="shared" si="182"/>
        <v>1.0591999999999999</v>
      </c>
      <c r="Q2331" s="12">
        <f t="shared" si="183"/>
        <v>41807.624374999999</v>
      </c>
      <c r="R2331" s="12">
        <f>(((I2331/60)/60)/24)+DATE(1970,1,1)</f>
        <v>41837.624374999999</v>
      </c>
      <c r="S2331" t="str">
        <f t="shared" si="184"/>
        <v>food</v>
      </c>
      <c r="T2331" t="str">
        <f t="shared" si="180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6">
        <f t="shared" si="181"/>
        <v>219.92638036809817</v>
      </c>
      <c r="N2332" t="b">
        <v>1</v>
      </c>
      <c r="O2332" t="s">
        <v>8298</v>
      </c>
      <c r="P2332" s="8">
        <f t="shared" si="182"/>
        <v>1.0242285714285715</v>
      </c>
      <c r="Q2332" s="12">
        <f t="shared" si="183"/>
        <v>42332.89980324074</v>
      </c>
      <c r="R2332" s="12">
        <f>(((I2332/60)/60)/24)+DATE(1970,1,1)</f>
        <v>42363</v>
      </c>
      <c r="S2332" t="str">
        <f t="shared" si="184"/>
        <v>food</v>
      </c>
      <c r="T2332" t="str">
        <f t="shared" si="180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6">
        <f t="shared" si="181"/>
        <v>40.795406360424032</v>
      </c>
      <c r="N2333" t="b">
        <v>1</v>
      </c>
      <c r="O2333" t="s">
        <v>8298</v>
      </c>
      <c r="P2333" s="8">
        <f t="shared" si="182"/>
        <v>1.4431375</v>
      </c>
      <c r="Q2333" s="12">
        <f t="shared" si="183"/>
        <v>41839.005671296298</v>
      </c>
      <c r="R2333" s="12">
        <f>(((I2333/60)/60)/24)+DATE(1970,1,1)</f>
        <v>41869.005671296298</v>
      </c>
      <c r="S2333" t="str">
        <f t="shared" si="184"/>
        <v>food</v>
      </c>
      <c r="T2333" t="str">
        <f t="shared" si="180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6">
        <f t="shared" si="181"/>
        <v>75.502840909090907</v>
      </c>
      <c r="N2334" t="b">
        <v>1</v>
      </c>
      <c r="O2334" t="s">
        <v>8298</v>
      </c>
      <c r="P2334" s="8">
        <f t="shared" si="182"/>
        <v>1.06308</v>
      </c>
      <c r="Q2334" s="12">
        <f t="shared" si="183"/>
        <v>42011.628136574072</v>
      </c>
      <c r="R2334" s="12">
        <f>(((I2334/60)/60)/24)+DATE(1970,1,1)</f>
        <v>42041.628136574072</v>
      </c>
      <c r="S2334" t="str">
        <f t="shared" si="184"/>
        <v>food</v>
      </c>
      <c r="T2334" t="str">
        <f t="shared" si="180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6">
        <f t="shared" si="181"/>
        <v>13.542553191489361</v>
      </c>
      <c r="N2335" t="b">
        <v>1</v>
      </c>
      <c r="O2335" t="s">
        <v>8298</v>
      </c>
      <c r="P2335" s="8">
        <f t="shared" si="182"/>
        <v>2.1216666666666666</v>
      </c>
      <c r="Q2335" s="12">
        <f t="shared" si="183"/>
        <v>41767.650347222225</v>
      </c>
      <c r="R2335" s="12">
        <f>(((I2335/60)/60)/24)+DATE(1970,1,1)</f>
        <v>41788.743055555555</v>
      </c>
      <c r="S2335" t="str">
        <f t="shared" si="184"/>
        <v>food</v>
      </c>
      <c r="T2335" t="str">
        <f t="shared" si="180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6">
        <f t="shared" si="181"/>
        <v>60.865671641791046</v>
      </c>
      <c r="N2336" t="b">
        <v>1</v>
      </c>
      <c r="O2336" t="s">
        <v>8298</v>
      </c>
      <c r="P2336" s="8">
        <f t="shared" si="182"/>
        <v>1.0195000000000001</v>
      </c>
      <c r="Q2336" s="12">
        <f t="shared" si="183"/>
        <v>41918.670115740737</v>
      </c>
      <c r="R2336" s="12">
        <f>(((I2336/60)/60)/24)+DATE(1970,1,1)</f>
        <v>41948.731944444444</v>
      </c>
      <c r="S2336" t="str">
        <f t="shared" si="184"/>
        <v>food</v>
      </c>
      <c r="T2336" t="str">
        <f t="shared" si="180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6">
        <f t="shared" si="181"/>
        <v>115.69230769230769</v>
      </c>
      <c r="N2337" t="b">
        <v>1</v>
      </c>
      <c r="O2337" t="s">
        <v>8298</v>
      </c>
      <c r="P2337" s="8">
        <f t="shared" si="182"/>
        <v>1.0227200000000001</v>
      </c>
      <c r="Q2337" s="12">
        <f t="shared" si="183"/>
        <v>41771.572256944448</v>
      </c>
      <c r="R2337" s="12">
        <f>(((I2337/60)/60)/24)+DATE(1970,1,1)</f>
        <v>41801.572256944448</v>
      </c>
      <c r="S2337" t="str">
        <f t="shared" si="184"/>
        <v>food</v>
      </c>
      <c r="T2337" t="str">
        <f t="shared" si="180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6">
        <f t="shared" si="181"/>
        <v>48.104623556581984</v>
      </c>
      <c r="N2338" t="b">
        <v>1</v>
      </c>
      <c r="O2338" t="s">
        <v>8298</v>
      </c>
      <c r="P2338" s="8">
        <f t="shared" si="182"/>
        <v>5.2073254999999996</v>
      </c>
      <c r="Q2338" s="12">
        <f t="shared" si="183"/>
        <v>41666.924710648149</v>
      </c>
      <c r="R2338" s="12">
        <f>(((I2338/60)/60)/24)+DATE(1970,1,1)</f>
        <v>41706.924710648149</v>
      </c>
      <c r="S2338" t="str">
        <f t="shared" si="184"/>
        <v>food</v>
      </c>
      <c r="T2338" t="str">
        <f t="shared" si="180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6">
        <f t="shared" si="181"/>
        <v>74.184357541899445</v>
      </c>
      <c r="N2339" t="b">
        <v>1</v>
      </c>
      <c r="O2339" t="s">
        <v>8298</v>
      </c>
      <c r="P2339" s="8">
        <f t="shared" si="182"/>
        <v>1.1065833333333333</v>
      </c>
      <c r="Q2339" s="12">
        <f t="shared" si="183"/>
        <v>41786.640543981484</v>
      </c>
      <c r="R2339" s="12">
        <f>(((I2339/60)/60)/24)+DATE(1970,1,1)</f>
        <v>41816.640543981484</v>
      </c>
      <c r="S2339" t="str">
        <f t="shared" si="184"/>
        <v>food</v>
      </c>
      <c r="T2339" t="str">
        <f t="shared" si="180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6">
        <f t="shared" si="181"/>
        <v>123.34552845528455</v>
      </c>
      <c r="N2340" t="b">
        <v>1</v>
      </c>
      <c r="O2340" t="s">
        <v>8298</v>
      </c>
      <c r="P2340" s="8">
        <f t="shared" si="182"/>
        <v>1.0114333333333334</v>
      </c>
      <c r="Q2340" s="12">
        <f t="shared" si="183"/>
        <v>41789.896805555552</v>
      </c>
      <c r="R2340" s="12">
        <f>(((I2340/60)/60)/24)+DATE(1970,1,1)</f>
        <v>41819.896805555552</v>
      </c>
      <c r="S2340" t="str">
        <f t="shared" si="184"/>
        <v>food</v>
      </c>
      <c r="T2340" t="str">
        <f t="shared" si="180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6">
        <f t="shared" si="181"/>
        <v>66.623188405797094</v>
      </c>
      <c r="N2341" t="b">
        <v>1</v>
      </c>
      <c r="O2341" t="s">
        <v>8298</v>
      </c>
      <c r="P2341" s="8">
        <f t="shared" si="182"/>
        <v>2.9420799999999998</v>
      </c>
      <c r="Q2341" s="12">
        <f t="shared" si="183"/>
        <v>42692.79987268518</v>
      </c>
      <c r="R2341" s="12">
        <f>(((I2341/60)/60)/24)+DATE(1970,1,1)</f>
        <v>42723.332638888889</v>
      </c>
      <c r="S2341" t="str">
        <f t="shared" si="184"/>
        <v>food</v>
      </c>
      <c r="T2341" t="str">
        <f t="shared" si="180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6">
        <f t="shared" si="181"/>
        <v>104.99007444168734</v>
      </c>
      <c r="N2342" t="b">
        <v>1</v>
      </c>
      <c r="O2342" t="s">
        <v>8298</v>
      </c>
      <c r="P2342" s="8">
        <f t="shared" si="182"/>
        <v>1.0577749999999999</v>
      </c>
      <c r="Q2342" s="12">
        <f t="shared" si="183"/>
        <v>42643.642800925925</v>
      </c>
      <c r="R2342" s="12">
        <f>(((I2342/60)/60)/24)+DATE(1970,1,1)</f>
        <v>42673.642800925925</v>
      </c>
      <c r="S2342" t="str">
        <f t="shared" si="184"/>
        <v>food</v>
      </c>
      <c r="T2342" t="str">
        <f t="shared" si="180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6" t="str">
        <f t="shared" si="181"/>
        <v/>
      </c>
      <c r="N2343" t="b">
        <v>0</v>
      </c>
      <c r="O2343" t="s">
        <v>8272</v>
      </c>
      <c r="P2343" s="8">
        <f t="shared" si="182"/>
        <v>0</v>
      </c>
      <c r="Q2343" s="12">
        <f t="shared" si="183"/>
        <v>42167.813703703709</v>
      </c>
      <c r="R2343" s="12">
        <f>(((I2343/60)/60)/24)+DATE(1970,1,1)</f>
        <v>42197.813703703709</v>
      </c>
      <c r="S2343" t="str">
        <f t="shared" si="184"/>
        <v>technology</v>
      </c>
      <c r="T2343" t="str">
        <f t="shared" si="180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6" t="str">
        <f t="shared" si="181"/>
        <v/>
      </c>
      <c r="N2344" t="b">
        <v>0</v>
      </c>
      <c r="O2344" t="s">
        <v>8272</v>
      </c>
      <c r="P2344" s="8">
        <f t="shared" si="182"/>
        <v>0</v>
      </c>
      <c r="Q2344" s="12">
        <f t="shared" si="183"/>
        <v>41897.702199074076</v>
      </c>
      <c r="R2344" s="12">
        <f>(((I2344/60)/60)/24)+DATE(1970,1,1)</f>
        <v>41918.208333333336</v>
      </c>
      <c r="S2344" t="str">
        <f t="shared" si="184"/>
        <v>technology</v>
      </c>
      <c r="T2344" t="str">
        <f t="shared" si="180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6">
        <f t="shared" si="181"/>
        <v>300</v>
      </c>
      <c r="N2345" t="b">
        <v>0</v>
      </c>
      <c r="O2345" t="s">
        <v>8272</v>
      </c>
      <c r="P2345" s="8">
        <f t="shared" si="182"/>
        <v>0.03</v>
      </c>
      <c r="Q2345" s="12">
        <f t="shared" si="183"/>
        <v>42327.825289351851</v>
      </c>
      <c r="R2345" s="12">
        <f>(((I2345/60)/60)/24)+DATE(1970,1,1)</f>
        <v>42377.82430555555</v>
      </c>
      <c r="S2345" t="str">
        <f t="shared" si="184"/>
        <v>technology</v>
      </c>
      <c r="T2345" t="str">
        <f t="shared" si="180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6">
        <f t="shared" si="181"/>
        <v>1</v>
      </c>
      <c r="N2346" t="b">
        <v>0</v>
      </c>
      <c r="O2346" t="s">
        <v>8272</v>
      </c>
      <c r="P2346" s="8">
        <f t="shared" si="182"/>
        <v>1E-3</v>
      </c>
      <c r="Q2346" s="12">
        <f t="shared" si="183"/>
        <v>42515.727650462963</v>
      </c>
      <c r="R2346" s="12">
        <f>(((I2346/60)/60)/24)+DATE(1970,1,1)</f>
        <v>42545.727650462963</v>
      </c>
      <c r="S2346" t="str">
        <f t="shared" si="184"/>
        <v>technology</v>
      </c>
      <c r="T2346" t="str">
        <f t="shared" si="180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6" t="str">
        <f t="shared" si="181"/>
        <v/>
      </c>
      <c r="N2347" t="b">
        <v>0</v>
      </c>
      <c r="O2347" t="s">
        <v>8272</v>
      </c>
      <c r="P2347" s="8">
        <f t="shared" si="182"/>
        <v>0</v>
      </c>
      <c r="Q2347" s="12">
        <f t="shared" si="183"/>
        <v>42060.001805555556</v>
      </c>
      <c r="R2347" s="12">
        <f>(((I2347/60)/60)/24)+DATE(1970,1,1)</f>
        <v>42094.985416666663</v>
      </c>
      <c r="S2347" t="str">
        <f t="shared" si="184"/>
        <v>technology</v>
      </c>
      <c r="T2347" t="str">
        <f t="shared" si="180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6">
        <f t="shared" si="181"/>
        <v>13</v>
      </c>
      <c r="N2348" t="b">
        <v>0</v>
      </c>
      <c r="O2348" t="s">
        <v>8272</v>
      </c>
      <c r="P2348" s="8">
        <f t="shared" si="182"/>
        <v>6.4999999999999997E-4</v>
      </c>
      <c r="Q2348" s="12">
        <f t="shared" si="183"/>
        <v>42615.79896990741</v>
      </c>
      <c r="R2348" s="12">
        <f>(((I2348/60)/60)/24)+DATE(1970,1,1)</f>
        <v>42660.79896990741</v>
      </c>
      <c r="S2348" t="str">
        <f t="shared" si="184"/>
        <v>technology</v>
      </c>
      <c r="T2348" t="str">
        <f t="shared" si="180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6">
        <f t="shared" si="181"/>
        <v>15</v>
      </c>
      <c r="N2349" t="b">
        <v>0</v>
      </c>
      <c r="O2349" t="s">
        <v>8272</v>
      </c>
      <c r="P2349" s="8">
        <f t="shared" si="182"/>
        <v>1.4999999999999999E-2</v>
      </c>
      <c r="Q2349" s="12">
        <f t="shared" si="183"/>
        <v>42577.607361111113</v>
      </c>
      <c r="R2349" s="12">
        <f>(((I2349/60)/60)/24)+DATE(1970,1,1)</f>
        <v>42607.607361111113</v>
      </c>
      <c r="S2349" t="str">
        <f t="shared" si="184"/>
        <v>technology</v>
      </c>
      <c r="T2349" t="str">
        <f t="shared" si="180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6">
        <f t="shared" si="181"/>
        <v>54</v>
      </c>
      <c r="N2350" t="b">
        <v>0</v>
      </c>
      <c r="O2350" t="s">
        <v>8272</v>
      </c>
      <c r="P2350" s="8">
        <f t="shared" si="182"/>
        <v>3.8571428571428572E-3</v>
      </c>
      <c r="Q2350" s="12">
        <f t="shared" si="183"/>
        <v>42360.932152777779</v>
      </c>
      <c r="R2350" s="12">
        <f>(((I2350/60)/60)/24)+DATE(1970,1,1)</f>
        <v>42420.932152777779</v>
      </c>
      <c r="S2350" t="str">
        <f t="shared" si="184"/>
        <v>technology</v>
      </c>
      <c r="T2350" t="str">
        <f t="shared" si="180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6" t="str">
        <f t="shared" si="181"/>
        <v/>
      </c>
      <c r="N2351" t="b">
        <v>0</v>
      </c>
      <c r="O2351" t="s">
        <v>8272</v>
      </c>
      <c r="P2351" s="8">
        <f t="shared" si="182"/>
        <v>0</v>
      </c>
      <c r="Q2351" s="12">
        <f t="shared" si="183"/>
        <v>42198.775787037041</v>
      </c>
      <c r="R2351" s="12">
        <f>(((I2351/60)/60)/24)+DATE(1970,1,1)</f>
        <v>42227.775787037041</v>
      </c>
      <c r="S2351" t="str">
        <f t="shared" si="184"/>
        <v>technology</v>
      </c>
      <c r="T2351" t="str">
        <f t="shared" si="180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6" t="str">
        <f t="shared" si="181"/>
        <v/>
      </c>
      <c r="N2352" t="b">
        <v>0</v>
      </c>
      <c r="O2352" t="s">
        <v>8272</v>
      </c>
      <c r="P2352" s="8">
        <f t="shared" si="182"/>
        <v>0</v>
      </c>
      <c r="Q2352" s="12">
        <f t="shared" si="183"/>
        <v>42708.842245370368</v>
      </c>
      <c r="R2352" s="12">
        <f>(((I2352/60)/60)/24)+DATE(1970,1,1)</f>
        <v>42738.842245370368</v>
      </c>
      <c r="S2352" t="str">
        <f t="shared" si="184"/>
        <v>technology</v>
      </c>
      <c r="T2352" t="str">
        <f t="shared" si="180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6">
        <f t="shared" si="181"/>
        <v>15.428571428571429</v>
      </c>
      <c r="N2353" t="b">
        <v>0</v>
      </c>
      <c r="O2353" t="s">
        <v>8272</v>
      </c>
      <c r="P2353" s="8">
        <f t="shared" si="182"/>
        <v>5.7142857142857143E-3</v>
      </c>
      <c r="Q2353" s="12">
        <f t="shared" si="183"/>
        <v>42094.101145833338</v>
      </c>
      <c r="R2353" s="12">
        <f>(((I2353/60)/60)/24)+DATE(1970,1,1)</f>
        <v>42124.101145833338</v>
      </c>
      <c r="S2353" t="str">
        <f t="shared" si="184"/>
        <v>technology</v>
      </c>
      <c r="T2353" t="str">
        <f t="shared" si="180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6" t="str">
        <f t="shared" si="181"/>
        <v/>
      </c>
      <c r="N2354" t="b">
        <v>0</v>
      </c>
      <c r="O2354" t="s">
        <v>8272</v>
      </c>
      <c r="P2354" s="8">
        <f t="shared" si="182"/>
        <v>0</v>
      </c>
      <c r="Q2354" s="12">
        <f t="shared" si="183"/>
        <v>42101.633703703701</v>
      </c>
      <c r="R2354" s="12">
        <f>(((I2354/60)/60)/24)+DATE(1970,1,1)</f>
        <v>42161.633703703701</v>
      </c>
      <c r="S2354" t="str">
        <f t="shared" si="184"/>
        <v>technology</v>
      </c>
      <c r="T2354" t="str">
        <f t="shared" si="180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6" t="str">
        <f t="shared" si="181"/>
        <v/>
      </c>
      <c r="N2355" t="b">
        <v>0</v>
      </c>
      <c r="O2355" t="s">
        <v>8272</v>
      </c>
      <c r="P2355" s="8">
        <f t="shared" si="182"/>
        <v>0</v>
      </c>
      <c r="Q2355" s="12">
        <f t="shared" si="183"/>
        <v>42103.676180555558</v>
      </c>
      <c r="R2355" s="12">
        <f>(((I2355/60)/60)/24)+DATE(1970,1,1)</f>
        <v>42115.676180555558</v>
      </c>
      <c r="S2355" t="str">
        <f t="shared" si="184"/>
        <v>technology</v>
      </c>
      <c r="T2355" t="str">
        <f t="shared" si="180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6">
        <f t="shared" si="181"/>
        <v>25</v>
      </c>
      <c r="N2356" t="b">
        <v>0</v>
      </c>
      <c r="O2356" t="s">
        <v>8272</v>
      </c>
      <c r="P2356" s="8">
        <f t="shared" si="182"/>
        <v>7.1428571428571429E-4</v>
      </c>
      <c r="Q2356" s="12">
        <f t="shared" si="183"/>
        <v>41954.722916666666</v>
      </c>
      <c r="R2356" s="12">
        <f>(((I2356/60)/60)/24)+DATE(1970,1,1)</f>
        <v>42014.722916666666</v>
      </c>
      <c r="S2356" t="str">
        <f t="shared" si="184"/>
        <v>technology</v>
      </c>
      <c r="T2356" t="str">
        <f t="shared" si="180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6">
        <f t="shared" si="181"/>
        <v>27.5</v>
      </c>
      <c r="N2357" t="b">
        <v>0</v>
      </c>
      <c r="O2357" t="s">
        <v>8272</v>
      </c>
      <c r="P2357" s="8">
        <f t="shared" si="182"/>
        <v>6.875E-3</v>
      </c>
      <c r="Q2357" s="12">
        <f t="shared" si="183"/>
        <v>42096.918240740735</v>
      </c>
      <c r="R2357" s="12">
        <f>(((I2357/60)/60)/24)+DATE(1970,1,1)</f>
        <v>42126.918240740735</v>
      </c>
      <c r="S2357" t="str">
        <f t="shared" si="184"/>
        <v>technology</v>
      </c>
      <c r="T2357" t="str">
        <f t="shared" si="180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6" t="str">
        <f t="shared" si="181"/>
        <v/>
      </c>
      <c r="N2358" t="b">
        <v>0</v>
      </c>
      <c r="O2358" t="s">
        <v>8272</v>
      </c>
      <c r="P2358" s="8">
        <f t="shared" si="182"/>
        <v>0</v>
      </c>
      <c r="Q2358" s="12">
        <f t="shared" si="183"/>
        <v>42130.78361111111</v>
      </c>
      <c r="R2358" s="12">
        <f>(((I2358/60)/60)/24)+DATE(1970,1,1)</f>
        <v>42160.78361111111</v>
      </c>
      <c r="S2358" t="str">
        <f t="shared" si="184"/>
        <v>technology</v>
      </c>
      <c r="T2358" t="str">
        <f t="shared" si="180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6" t="str">
        <f t="shared" si="181"/>
        <v/>
      </c>
      <c r="N2359" t="b">
        <v>0</v>
      </c>
      <c r="O2359" t="s">
        <v>8272</v>
      </c>
      <c r="P2359" s="8">
        <f t="shared" si="182"/>
        <v>0</v>
      </c>
      <c r="Q2359" s="12">
        <f t="shared" si="183"/>
        <v>42264.620115740734</v>
      </c>
      <c r="R2359" s="12">
        <f>(((I2359/60)/60)/24)+DATE(1970,1,1)</f>
        <v>42294.620115740734</v>
      </c>
      <c r="S2359" t="str">
        <f t="shared" si="184"/>
        <v>technology</v>
      </c>
      <c r="T2359" t="str">
        <f t="shared" si="180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6" t="str">
        <f t="shared" si="181"/>
        <v/>
      </c>
      <c r="N2360" t="b">
        <v>0</v>
      </c>
      <c r="O2360" t="s">
        <v>8272</v>
      </c>
      <c r="P2360" s="8">
        <f t="shared" si="182"/>
        <v>0</v>
      </c>
      <c r="Q2360" s="12">
        <f t="shared" si="183"/>
        <v>41978.930972222224</v>
      </c>
      <c r="R2360" s="12">
        <f>(((I2360/60)/60)/24)+DATE(1970,1,1)</f>
        <v>42035.027083333334</v>
      </c>
      <c r="S2360" t="str">
        <f t="shared" si="184"/>
        <v>technology</v>
      </c>
      <c r="T2360" t="str">
        <f t="shared" si="180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6">
        <f t="shared" si="181"/>
        <v>367</v>
      </c>
      <c r="N2361" t="b">
        <v>0</v>
      </c>
      <c r="O2361" t="s">
        <v>8272</v>
      </c>
      <c r="P2361" s="8">
        <f t="shared" si="182"/>
        <v>0.14680000000000001</v>
      </c>
      <c r="Q2361" s="12">
        <f t="shared" si="183"/>
        <v>42159.649583333332</v>
      </c>
      <c r="R2361" s="12">
        <f>(((I2361/60)/60)/24)+DATE(1970,1,1)</f>
        <v>42219.649583333332</v>
      </c>
      <c r="S2361" t="str">
        <f t="shared" si="184"/>
        <v>technology</v>
      </c>
      <c r="T2361" t="str">
        <f t="shared" si="180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6">
        <f t="shared" si="181"/>
        <v>2</v>
      </c>
      <c r="N2362" t="b">
        <v>0</v>
      </c>
      <c r="O2362" t="s">
        <v>8272</v>
      </c>
      <c r="P2362" s="8">
        <f t="shared" si="182"/>
        <v>4.0000000000000002E-4</v>
      </c>
      <c r="Q2362" s="12">
        <f t="shared" si="183"/>
        <v>42377.70694444445</v>
      </c>
      <c r="R2362" s="12">
        <f>(((I2362/60)/60)/24)+DATE(1970,1,1)</f>
        <v>42407.70694444445</v>
      </c>
      <c r="S2362" t="str">
        <f t="shared" si="184"/>
        <v>technology</v>
      </c>
      <c r="T2362" t="str">
        <f t="shared" si="180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6" t="str">
        <f t="shared" si="181"/>
        <v/>
      </c>
      <c r="N2363" t="b">
        <v>0</v>
      </c>
      <c r="O2363" t="s">
        <v>8272</v>
      </c>
      <c r="P2363" s="8">
        <f t="shared" si="182"/>
        <v>0</v>
      </c>
      <c r="Q2363" s="12">
        <f t="shared" si="183"/>
        <v>42466.858888888892</v>
      </c>
      <c r="R2363" s="12">
        <f>(((I2363/60)/60)/24)+DATE(1970,1,1)</f>
        <v>42490.916666666672</v>
      </c>
      <c r="S2363" t="str">
        <f t="shared" si="184"/>
        <v>technology</v>
      </c>
      <c r="T2363" t="str">
        <f t="shared" si="180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6">
        <f t="shared" si="181"/>
        <v>60</v>
      </c>
      <c r="N2364" t="b">
        <v>0</v>
      </c>
      <c r="O2364" t="s">
        <v>8272</v>
      </c>
      <c r="P2364" s="8">
        <f t="shared" si="182"/>
        <v>0.2857142857142857</v>
      </c>
      <c r="Q2364" s="12">
        <f t="shared" si="183"/>
        <v>41954.688310185185</v>
      </c>
      <c r="R2364" s="12">
        <f>(((I2364/60)/60)/24)+DATE(1970,1,1)</f>
        <v>41984.688310185185</v>
      </c>
      <c r="S2364" t="str">
        <f t="shared" si="184"/>
        <v>technology</v>
      </c>
      <c r="T2364" t="str">
        <f t="shared" si="180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6" t="str">
        <f t="shared" si="181"/>
        <v/>
      </c>
      <c r="N2365" t="b">
        <v>0</v>
      </c>
      <c r="O2365" t="s">
        <v>8272</v>
      </c>
      <c r="P2365" s="8">
        <f t="shared" si="182"/>
        <v>0</v>
      </c>
      <c r="Q2365" s="12">
        <f t="shared" si="183"/>
        <v>42322.011574074073</v>
      </c>
      <c r="R2365" s="12">
        <f>(((I2365/60)/60)/24)+DATE(1970,1,1)</f>
        <v>42367.011574074073</v>
      </c>
      <c r="S2365" t="str">
        <f t="shared" si="184"/>
        <v>technology</v>
      </c>
      <c r="T2365" t="str">
        <f t="shared" si="180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6" t="str">
        <f t="shared" si="181"/>
        <v/>
      </c>
      <c r="N2366" t="b">
        <v>0</v>
      </c>
      <c r="O2366" t="s">
        <v>8272</v>
      </c>
      <c r="P2366" s="8">
        <f t="shared" si="182"/>
        <v>0</v>
      </c>
      <c r="Q2366" s="12">
        <f t="shared" si="183"/>
        <v>42248.934675925921</v>
      </c>
      <c r="R2366" s="12">
        <f>(((I2366/60)/60)/24)+DATE(1970,1,1)</f>
        <v>42303.934675925921</v>
      </c>
      <c r="S2366" t="str">
        <f t="shared" si="184"/>
        <v>technology</v>
      </c>
      <c r="T2366" t="str">
        <f t="shared" si="180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6" t="str">
        <f t="shared" si="181"/>
        <v/>
      </c>
      <c r="N2367" t="b">
        <v>0</v>
      </c>
      <c r="O2367" t="s">
        <v>8272</v>
      </c>
      <c r="P2367" s="8">
        <f t="shared" si="182"/>
        <v>0</v>
      </c>
      <c r="Q2367" s="12">
        <f t="shared" si="183"/>
        <v>42346.736400462964</v>
      </c>
      <c r="R2367" s="12">
        <f>(((I2367/60)/60)/24)+DATE(1970,1,1)</f>
        <v>42386.958333333328</v>
      </c>
      <c r="S2367" t="str">
        <f t="shared" si="184"/>
        <v>technology</v>
      </c>
      <c r="T2367" t="str">
        <f t="shared" si="180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6">
        <f t="shared" si="181"/>
        <v>97.407407407407405</v>
      </c>
      <c r="N2368" t="b">
        <v>0</v>
      </c>
      <c r="O2368" t="s">
        <v>8272</v>
      </c>
      <c r="P2368" s="8">
        <f t="shared" si="182"/>
        <v>0.1052</v>
      </c>
      <c r="Q2368" s="12">
        <f t="shared" si="183"/>
        <v>42268.531631944439</v>
      </c>
      <c r="R2368" s="12">
        <f>(((I2368/60)/60)/24)+DATE(1970,1,1)</f>
        <v>42298.531631944439</v>
      </c>
      <c r="S2368" t="str">
        <f t="shared" si="184"/>
        <v>technology</v>
      </c>
      <c r="T2368" t="str">
        <f t="shared" si="180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6">
        <f t="shared" si="181"/>
        <v>47.857142857142854</v>
      </c>
      <c r="N2369" t="b">
        <v>0</v>
      </c>
      <c r="O2369" t="s">
        <v>8272</v>
      </c>
      <c r="P2369" s="8">
        <f t="shared" si="182"/>
        <v>1.34E-2</v>
      </c>
      <c r="Q2369" s="12">
        <f t="shared" si="183"/>
        <v>42425.970092592594</v>
      </c>
      <c r="R2369" s="12">
        <f>(((I2369/60)/60)/24)+DATE(1970,1,1)</f>
        <v>42485.928425925929</v>
      </c>
      <c r="S2369" t="str">
        <f t="shared" si="184"/>
        <v>technology</v>
      </c>
      <c r="T2369" t="str">
        <f t="shared" si="180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6">
        <f t="shared" si="181"/>
        <v>50</v>
      </c>
      <c r="N2370" t="b">
        <v>0</v>
      </c>
      <c r="O2370" t="s">
        <v>8272</v>
      </c>
      <c r="P2370" s="8">
        <f t="shared" si="182"/>
        <v>2.5000000000000001E-3</v>
      </c>
      <c r="Q2370" s="12">
        <f t="shared" si="183"/>
        <v>42063.721817129626</v>
      </c>
      <c r="R2370" s="12">
        <f>(((I2370/60)/60)/24)+DATE(1970,1,1)</f>
        <v>42108.680150462969</v>
      </c>
      <c r="S2370" t="str">
        <f t="shared" si="184"/>
        <v>technology</v>
      </c>
      <c r="T2370" t="str">
        <f t="shared" ref="T2370:T2433" si="185">RIGHT(O2370,LEN(O2370)-FIND("/",O2370,1))</f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6" t="str">
        <f t="shared" ref="M2371:M2434" si="186">IFERROR(E2371/L2371,"")</f>
        <v/>
      </c>
      <c r="N2371" t="b">
        <v>0</v>
      </c>
      <c r="O2371" t="s">
        <v>8272</v>
      </c>
      <c r="P2371" s="8">
        <f t="shared" ref="P2371:P2434" si="187">E2371/D2371</f>
        <v>0</v>
      </c>
      <c r="Q2371" s="12">
        <f t="shared" ref="Q2371:Q2434" si="188">(((J2371/60)/60)/24)+DATE(1970,1,1)</f>
        <v>42380.812627314815</v>
      </c>
      <c r="R2371" s="12">
        <f>(((I2371/60)/60)/24)+DATE(1970,1,1)</f>
        <v>42410.812627314815</v>
      </c>
      <c r="S2371" t="str">
        <f t="shared" ref="S2371:S2434" si="189">LEFT(O2371,FIND("/",O2371,1)-1)</f>
        <v>technology</v>
      </c>
      <c r="T2371" t="str">
        <f t="shared" si="185"/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6">
        <f t="shared" si="186"/>
        <v>20.5</v>
      </c>
      <c r="N2372" t="b">
        <v>0</v>
      </c>
      <c r="O2372" t="s">
        <v>8272</v>
      </c>
      <c r="P2372" s="8">
        <f t="shared" si="187"/>
        <v>3.2799999999999999E-3</v>
      </c>
      <c r="Q2372" s="12">
        <f t="shared" si="188"/>
        <v>41961.18913194444</v>
      </c>
      <c r="R2372" s="12">
        <f>(((I2372/60)/60)/24)+DATE(1970,1,1)</f>
        <v>41991.18913194444</v>
      </c>
      <c r="S2372" t="str">
        <f t="shared" si="189"/>
        <v>technology</v>
      </c>
      <c r="T2372" t="str">
        <f t="shared" si="185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6" t="str">
        <f t="shared" si="186"/>
        <v/>
      </c>
      <c r="N2373" t="b">
        <v>0</v>
      </c>
      <c r="O2373" t="s">
        <v>8272</v>
      </c>
      <c r="P2373" s="8">
        <f t="shared" si="187"/>
        <v>0</v>
      </c>
      <c r="Q2373" s="12">
        <f t="shared" si="188"/>
        <v>42150.777731481481</v>
      </c>
      <c r="R2373" s="12">
        <f>(((I2373/60)/60)/24)+DATE(1970,1,1)</f>
        <v>42180.777731481481</v>
      </c>
      <c r="S2373" t="str">
        <f t="shared" si="189"/>
        <v>technology</v>
      </c>
      <c r="T2373" t="str">
        <f t="shared" si="185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6">
        <f t="shared" si="186"/>
        <v>30</v>
      </c>
      <c r="N2374" t="b">
        <v>0</v>
      </c>
      <c r="O2374" t="s">
        <v>8272</v>
      </c>
      <c r="P2374" s="8">
        <f t="shared" si="187"/>
        <v>3.272727272727273E-2</v>
      </c>
      <c r="Q2374" s="12">
        <f t="shared" si="188"/>
        <v>42088.069108796291</v>
      </c>
      <c r="R2374" s="12">
        <f>(((I2374/60)/60)/24)+DATE(1970,1,1)</f>
        <v>42118.069108796291</v>
      </c>
      <c r="S2374" t="str">
        <f t="shared" si="189"/>
        <v>technology</v>
      </c>
      <c r="T2374" t="str">
        <f t="shared" si="185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6">
        <f t="shared" si="186"/>
        <v>50</v>
      </c>
      <c r="N2375" t="b">
        <v>0</v>
      </c>
      <c r="O2375" t="s">
        <v>8272</v>
      </c>
      <c r="P2375" s="8">
        <f t="shared" si="187"/>
        <v>5.8823529411764708E-5</v>
      </c>
      <c r="Q2375" s="12">
        <f t="shared" si="188"/>
        <v>42215.662314814821</v>
      </c>
      <c r="R2375" s="12">
        <f>(((I2375/60)/60)/24)+DATE(1970,1,1)</f>
        <v>42245.662314814821</v>
      </c>
      <c r="S2375" t="str">
        <f t="shared" si="189"/>
        <v>technology</v>
      </c>
      <c r="T2375" t="str">
        <f t="shared" si="185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6">
        <f t="shared" si="186"/>
        <v>10</v>
      </c>
      <c r="N2376" t="b">
        <v>0</v>
      </c>
      <c r="O2376" t="s">
        <v>8272</v>
      </c>
      <c r="P2376" s="8">
        <f t="shared" si="187"/>
        <v>4.5454545454545455E-4</v>
      </c>
      <c r="Q2376" s="12">
        <f t="shared" si="188"/>
        <v>42017.843287037031</v>
      </c>
      <c r="R2376" s="12">
        <f>(((I2376/60)/60)/24)+DATE(1970,1,1)</f>
        <v>42047.843287037031</v>
      </c>
      <c r="S2376" t="str">
        <f t="shared" si="189"/>
        <v>technology</v>
      </c>
      <c r="T2376" t="str">
        <f t="shared" si="185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6" t="str">
        <f t="shared" si="186"/>
        <v/>
      </c>
      <c r="N2377" t="b">
        <v>0</v>
      </c>
      <c r="O2377" t="s">
        <v>8272</v>
      </c>
      <c r="P2377" s="8">
        <f t="shared" si="187"/>
        <v>0</v>
      </c>
      <c r="Q2377" s="12">
        <f t="shared" si="188"/>
        <v>42592.836076388892</v>
      </c>
      <c r="R2377" s="12">
        <f>(((I2377/60)/60)/24)+DATE(1970,1,1)</f>
        <v>42622.836076388892</v>
      </c>
      <c r="S2377" t="str">
        <f t="shared" si="189"/>
        <v>technology</v>
      </c>
      <c r="T2377" t="str">
        <f t="shared" si="185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6">
        <f t="shared" si="186"/>
        <v>81.582499999999996</v>
      </c>
      <c r="N2378" t="b">
        <v>0</v>
      </c>
      <c r="O2378" t="s">
        <v>8272</v>
      </c>
      <c r="P2378" s="8">
        <f t="shared" si="187"/>
        <v>0.10877666666666666</v>
      </c>
      <c r="Q2378" s="12">
        <f t="shared" si="188"/>
        <v>42318.925532407404</v>
      </c>
      <c r="R2378" s="12">
        <f>(((I2378/60)/60)/24)+DATE(1970,1,1)</f>
        <v>42348.925532407404</v>
      </c>
      <c r="S2378" t="str">
        <f t="shared" si="189"/>
        <v>technology</v>
      </c>
      <c r="T2378" t="str">
        <f t="shared" si="185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6" t="str">
        <f t="shared" si="186"/>
        <v/>
      </c>
      <c r="N2379" t="b">
        <v>0</v>
      </c>
      <c r="O2379" t="s">
        <v>8272</v>
      </c>
      <c r="P2379" s="8">
        <f t="shared" si="187"/>
        <v>0</v>
      </c>
      <c r="Q2379" s="12">
        <f t="shared" si="188"/>
        <v>42669.870173611111</v>
      </c>
      <c r="R2379" s="12">
        <f>(((I2379/60)/60)/24)+DATE(1970,1,1)</f>
        <v>42699.911840277782</v>
      </c>
      <c r="S2379" t="str">
        <f t="shared" si="189"/>
        <v>technology</v>
      </c>
      <c r="T2379" t="str">
        <f t="shared" si="185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6" t="str">
        <f t="shared" si="186"/>
        <v/>
      </c>
      <c r="N2380" t="b">
        <v>0</v>
      </c>
      <c r="O2380" t="s">
        <v>8272</v>
      </c>
      <c r="P2380" s="8">
        <f t="shared" si="187"/>
        <v>0</v>
      </c>
      <c r="Q2380" s="12">
        <f t="shared" si="188"/>
        <v>42213.013078703705</v>
      </c>
      <c r="R2380" s="12">
        <f>(((I2380/60)/60)/24)+DATE(1970,1,1)</f>
        <v>42242.013078703705</v>
      </c>
      <c r="S2380" t="str">
        <f t="shared" si="189"/>
        <v>technology</v>
      </c>
      <c r="T2380" t="str">
        <f t="shared" si="185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6" t="str">
        <f t="shared" si="186"/>
        <v/>
      </c>
      <c r="N2381" t="b">
        <v>0</v>
      </c>
      <c r="O2381" t="s">
        <v>8272</v>
      </c>
      <c r="P2381" s="8">
        <f t="shared" si="187"/>
        <v>0</v>
      </c>
      <c r="Q2381" s="12">
        <f t="shared" si="188"/>
        <v>42237.016388888893</v>
      </c>
      <c r="R2381" s="12">
        <f>(((I2381/60)/60)/24)+DATE(1970,1,1)</f>
        <v>42282.016388888893</v>
      </c>
      <c r="S2381" t="str">
        <f t="shared" si="189"/>
        <v>technology</v>
      </c>
      <c r="T2381" t="str">
        <f t="shared" si="185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6">
        <f t="shared" si="186"/>
        <v>18.333333333333332</v>
      </c>
      <c r="N2382" t="b">
        <v>0</v>
      </c>
      <c r="O2382" t="s">
        <v>8272</v>
      </c>
      <c r="P2382" s="8">
        <f t="shared" si="187"/>
        <v>3.6666666666666666E-3</v>
      </c>
      <c r="Q2382" s="12">
        <f t="shared" si="188"/>
        <v>42248.793310185181</v>
      </c>
      <c r="R2382" s="12">
        <f>(((I2382/60)/60)/24)+DATE(1970,1,1)</f>
        <v>42278.793310185181</v>
      </c>
      <c r="S2382" t="str">
        <f t="shared" si="189"/>
        <v>technology</v>
      </c>
      <c r="T2382" t="str">
        <f t="shared" si="185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6">
        <f t="shared" si="186"/>
        <v>224.42857142857142</v>
      </c>
      <c r="N2383" t="b">
        <v>0</v>
      </c>
      <c r="O2383" t="s">
        <v>8272</v>
      </c>
      <c r="P2383" s="8">
        <f t="shared" si="187"/>
        <v>1.8193398957730169E-2</v>
      </c>
      <c r="Q2383" s="12">
        <f t="shared" si="188"/>
        <v>42074.935740740737</v>
      </c>
      <c r="R2383" s="12">
        <f>(((I2383/60)/60)/24)+DATE(1970,1,1)</f>
        <v>42104.935740740737</v>
      </c>
      <c r="S2383" t="str">
        <f t="shared" si="189"/>
        <v>technology</v>
      </c>
      <c r="T2383" t="str">
        <f t="shared" si="185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6">
        <f t="shared" si="186"/>
        <v>37.5</v>
      </c>
      <c r="N2384" t="b">
        <v>0</v>
      </c>
      <c r="O2384" t="s">
        <v>8272</v>
      </c>
      <c r="P2384" s="8">
        <f t="shared" si="187"/>
        <v>2.5000000000000001E-2</v>
      </c>
      <c r="Q2384" s="12">
        <f t="shared" si="188"/>
        <v>42195.187534722223</v>
      </c>
      <c r="R2384" s="12">
        <f>(((I2384/60)/60)/24)+DATE(1970,1,1)</f>
        <v>42220.187534722223</v>
      </c>
      <c r="S2384" t="str">
        <f t="shared" si="189"/>
        <v>technology</v>
      </c>
      <c r="T2384" t="str">
        <f t="shared" si="185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6">
        <f t="shared" si="186"/>
        <v>145</v>
      </c>
      <c r="N2385" t="b">
        <v>0</v>
      </c>
      <c r="O2385" t="s">
        <v>8272</v>
      </c>
      <c r="P2385" s="8">
        <f t="shared" si="187"/>
        <v>4.3499999999999997E-2</v>
      </c>
      <c r="Q2385" s="12">
        <f t="shared" si="188"/>
        <v>42027.056793981479</v>
      </c>
      <c r="R2385" s="12">
        <f>(((I2385/60)/60)/24)+DATE(1970,1,1)</f>
        <v>42057.056793981479</v>
      </c>
      <c r="S2385" t="str">
        <f t="shared" si="189"/>
        <v>technology</v>
      </c>
      <c r="T2385" t="str">
        <f t="shared" si="185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6">
        <f t="shared" si="186"/>
        <v>1</v>
      </c>
      <c r="N2386" t="b">
        <v>0</v>
      </c>
      <c r="O2386" t="s">
        <v>8272</v>
      </c>
      <c r="P2386" s="8">
        <f t="shared" si="187"/>
        <v>8.0000000000000002E-3</v>
      </c>
      <c r="Q2386" s="12">
        <f t="shared" si="188"/>
        <v>41927.067627314813</v>
      </c>
      <c r="R2386" s="12">
        <f>(((I2386/60)/60)/24)+DATE(1970,1,1)</f>
        <v>41957.109293981484</v>
      </c>
      <c r="S2386" t="str">
        <f t="shared" si="189"/>
        <v>technology</v>
      </c>
      <c r="T2386" t="str">
        <f t="shared" si="185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6">
        <f t="shared" si="186"/>
        <v>112.57142857142857</v>
      </c>
      <c r="N2387" t="b">
        <v>0</v>
      </c>
      <c r="O2387" t="s">
        <v>8272</v>
      </c>
      <c r="P2387" s="8">
        <f t="shared" si="187"/>
        <v>1.2123076923076924E-2</v>
      </c>
      <c r="Q2387" s="12">
        <f t="shared" si="188"/>
        <v>42191.70175925926</v>
      </c>
      <c r="R2387" s="12">
        <f>(((I2387/60)/60)/24)+DATE(1970,1,1)</f>
        <v>42221.70175925926</v>
      </c>
      <c r="S2387" t="str">
        <f t="shared" si="189"/>
        <v>technology</v>
      </c>
      <c r="T2387" t="str">
        <f t="shared" si="185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6" t="str">
        <f t="shared" si="186"/>
        <v/>
      </c>
      <c r="N2388" t="b">
        <v>0</v>
      </c>
      <c r="O2388" t="s">
        <v>8272</v>
      </c>
      <c r="P2388" s="8">
        <f t="shared" si="187"/>
        <v>0</v>
      </c>
      <c r="Q2388" s="12">
        <f t="shared" si="188"/>
        <v>41954.838240740741</v>
      </c>
      <c r="R2388" s="12">
        <f>(((I2388/60)/60)/24)+DATE(1970,1,1)</f>
        <v>42014.838240740741</v>
      </c>
      <c r="S2388" t="str">
        <f t="shared" si="189"/>
        <v>technology</v>
      </c>
      <c r="T2388" t="str">
        <f t="shared" si="185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6">
        <f t="shared" si="186"/>
        <v>342</v>
      </c>
      <c r="N2389" t="b">
        <v>0</v>
      </c>
      <c r="O2389" t="s">
        <v>8272</v>
      </c>
      <c r="P2389" s="8">
        <f t="shared" si="187"/>
        <v>6.8399999999999997E-3</v>
      </c>
      <c r="Q2389" s="12">
        <f t="shared" si="188"/>
        <v>42528.626620370371</v>
      </c>
      <c r="R2389" s="12">
        <f>(((I2389/60)/60)/24)+DATE(1970,1,1)</f>
        <v>42573.626620370371</v>
      </c>
      <c r="S2389" t="str">
        <f t="shared" si="189"/>
        <v>technology</v>
      </c>
      <c r="T2389" t="str">
        <f t="shared" si="185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6">
        <f t="shared" si="186"/>
        <v>57.875</v>
      </c>
      <c r="N2390" t="b">
        <v>0</v>
      </c>
      <c r="O2390" t="s">
        <v>8272</v>
      </c>
      <c r="P2390" s="8">
        <f t="shared" si="187"/>
        <v>1.2513513513513513E-2</v>
      </c>
      <c r="Q2390" s="12">
        <f t="shared" si="188"/>
        <v>41989.853692129633</v>
      </c>
      <c r="R2390" s="12">
        <f>(((I2390/60)/60)/24)+DATE(1970,1,1)</f>
        <v>42019.811805555553</v>
      </c>
      <c r="S2390" t="str">
        <f t="shared" si="189"/>
        <v>technology</v>
      </c>
      <c r="T2390" t="str">
        <f t="shared" si="185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6">
        <f t="shared" si="186"/>
        <v>30</v>
      </c>
      <c r="N2391" t="b">
        <v>0</v>
      </c>
      <c r="O2391" t="s">
        <v>8272</v>
      </c>
      <c r="P2391" s="8">
        <f t="shared" si="187"/>
        <v>1.8749999999999999E-3</v>
      </c>
      <c r="Q2391" s="12">
        <f t="shared" si="188"/>
        <v>42179.653379629628</v>
      </c>
      <c r="R2391" s="12">
        <f>(((I2391/60)/60)/24)+DATE(1970,1,1)</f>
        <v>42210.915972222225</v>
      </c>
      <c r="S2391" t="str">
        <f t="shared" si="189"/>
        <v>technology</v>
      </c>
      <c r="T2391" t="str">
        <f t="shared" si="185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6" t="str">
        <f t="shared" si="186"/>
        <v/>
      </c>
      <c r="N2392" t="b">
        <v>0</v>
      </c>
      <c r="O2392" t="s">
        <v>8272</v>
      </c>
      <c r="P2392" s="8">
        <f t="shared" si="187"/>
        <v>0</v>
      </c>
      <c r="Q2392" s="12">
        <f t="shared" si="188"/>
        <v>41968.262314814812</v>
      </c>
      <c r="R2392" s="12">
        <f>(((I2392/60)/60)/24)+DATE(1970,1,1)</f>
        <v>42008.262314814812</v>
      </c>
      <c r="S2392" t="str">
        <f t="shared" si="189"/>
        <v>technology</v>
      </c>
      <c r="T2392" t="str">
        <f t="shared" si="185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6">
        <f t="shared" si="186"/>
        <v>25</v>
      </c>
      <c r="N2393" t="b">
        <v>0</v>
      </c>
      <c r="O2393" t="s">
        <v>8272</v>
      </c>
      <c r="P2393" s="8">
        <f t="shared" si="187"/>
        <v>1.25E-3</v>
      </c>
      <c r="Q2393" s="12">
        <f t="shared" si="188"/>
        <v>42064.794490740736</v>
      </c>
      <c r="R2393" s="12">
        <f>(((I2393/60)/60)/24)+DATE(1970,1,1)</f>
        <v>42094.752824074079</v>
      </c>
      <c r="S2393" t="str">
        <f t="shared" si="189"/>
        <v>technology</v>
      </c>
      <c r="T2393" t="str">
        <f t="shared" si="185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6" t="str">
        <f t="shared" si="186"/>
        <v/>
      </c>
      <c r="N2394" t="b">
        <v>0</v>
      </c>
      <c r="O2394" t="s">
        <v>8272</v>
      </c>
      <c r="P2394" s="8">
        <f t="shared" si="187"/>
        <v>0</v>
      </c>
      <c r="Q2394" s="12">
        <f t="shared" si="188"/>
        <v>42276.120636574073</v>
      </c>
      <c r="R2394" s="12">
        <f>(((I2394/60)/60)/24)+DATE(1970,1,1)</f>
        <v>42306.120636574073</v>
      </c>
      <c r="S2394" t="str">
        <f t="shared" si="189"/>
        <v>technology</v>
      </c>
      <c r="T2394" t="str">
        <f t="shared" si="185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6">
        <f t="shared" si="186"/>
        <v>50</v>
      </c>
      <c r="N2395" t="b">
        <v>0</v>
      </c>
      <c r="O2395" t="s">
        <v>8272</v>
      </c>
      <c r="P2395" s="8">
        <f t="shared" si="187"/>
        <v>5.0000000000000001E-4</v>
      </c>
      <c r="Q2395" s="12">
        <f t="shared" si="188"/>
        <v>42194.648344907408</v>
      </c>
      <c r="R2395" s="12">
        <f>(((I2395/60)/60)/24)+DATE(1970,1,1)</f>
        <v>42224.648344907408</v>
      </c>
      <c r="S2395" t="str">
        <f t="shared" si="189"/>
        <v>technology</v>
      </c>
      <c r="T2395" t="str">
        <f t="shared" si="185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6">
        <f t="shared" si="186"/>
        <v>1.5</v>
      </c>
      <c r="N2396" t="b">
        <v>0</v>
      </c>
      <c r="O2396" t="s">
        <v>8272</v>
      </c>
      <c r="P2396" s="8">
        <f t="shared" si="187"/>
        <v>5.9999999999999995E-4</v>
      </c>
      <c r="Q2396" s="12">
        <f t="shared" si="188"/>
        <v>42031.362187499995</v>
      </c>
      <c r="R2396" s="12">
        <f>(((I2396/60)/60)/24)+DATE(1970,1,1)</f>
        <v>42061.362187499995</v>
      </c>
      <c r="S2396" t="str">
        <f t="shared" si="189"/>
        <v>technology</v>
      </c>
      <c r="T2396" t="str">
        <f t="shared" si="185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6" t="str">
        <f t="shared" si="186"/>
        <v/>
      </c>
      <c r="N2397" t="b">
        <v>0</v>
      </c>
      <c r="O2397" t="s">
        <v>8272</v>
      </c>
      <c r="P2397" s="8">
        <f t="shared" si="187"/>
        <v>0</v>
      </c>
      <c r="Q2397" s="12">
        <f t="shared" si="188"/>
        <v>42717.121377314819</v>
      </c>
      <c r="R2397" s="12">
        <f>(((I2397/60)/60)/24)+DATE(1970,1,1)</f>
        <v>42745.372916666667</v>
      </c>
      <c r="S2397" t="str">
        <f t="shared" si="189"/>
        <v>technology</v>
      </c>
      <c r="T2397" t="str">
        <f t="shared" si="185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6">
        <f t="shared" si="186"/>
        <v>10</v>
      </c>
      <c r="N2398" t="b">
        <v>0</v>
      </c>
      <c r="O2398" t="s">
        <v>8272</v>
      </c>
      <c r="P2398" s="8">
        <f t="shared" si="187"/>
        <v>2E-3</v>
      </c>
      <c r="Q2398" s="12">
        <f t="shared" si="188"/>
        <v>42262.849050925928</v>
      </c>
      <c r="R2398" s="12">
        <f>(((I2398/60)/60)/24)+DATE(1970,1,1)</f>
        <v>42292.849050925928</v>
      </c>
      <c r="S2398" t="str">
        <f t="shared" si="189"/>
        <v>technology</v>
      </c>
      <c r="T2398" t="str">
        <f t="shared" si="185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6" t="str">
        <f t="shared" si="186"/>
        <v/>
      </c>
      <c r="N2399" t="b">
        <v>0</v>
      </c>
      <c r="O2399" t="s">
        <v>8272</v>
      </c>
      <c r="P2399" s="8">
        <f t="shared" si="187"/>
        <v>0</v>
      </c>
      <c r="Q2399" s="12">
        <f t="shared" si="188"/>
        <v>41976.88490740741</v>
      </c>
      <c r="R2399" s="12">
        <f>(((I2399/60)/60)/24)+DATE(1970,1,1)</f>
        <v>42006.88490740741</v>
      </c>
      <c r="S2399" t="str">
        <f t="shared" si="189"/>
        <v>technology</v>
      </c>
      <c r="T2399" t="str">
        <f t="shared" si="185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6" t="str">
        <f t="shared" si="186"/>
        <v/>
      </c>
      <c r="N2400" t="b">
        <v>0</v>
      </c>
      <c r="O2400" t="s">
        <v>8272</v>
      </c>
      <c r="P2400" s="8">
        <f t="shared" si="187"/>
        <v>0</v>
      </c>
      <c r="Q2400" s="12">
        <f t="shared" si="188"/>
        <v>42157.916481481487</v>
      </c>
      <c r="R2400" s="12">
        <f>(((I2400/60)/60)/24)+DATE(1970,1,1)</f>
        <v>42187.916481481487</v>
      </c>
      <c r="S2400" t="str">
        <f t="shared" si="189"/>
        <v>technology</v>
      </c>
      <c r="T2400" t="str">
        <f t="shared" si="185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6" t="str">
        <f t="shared" si="186"/>
        <v/>
      </c>
      <c r="N2401" t="b">
        <v>0</v>
      </c>
      <c r="O2401" t="s">
        <v>8272</v>
      </c>
      <c r="P2401" s="8">
        <f t="shared" si="187"/>
        <v>0</v>
      </c>
      <c r="Q2401" s="12">
        <f t="shared" si="188"/>
        <v>41956.853078703702</v>
      </c>
      <c r="R2401" s="12">
        <f>(((I2401/60)/60)/24)+DATE(1970,1,1)</f>
        <v>41991.853078703702</v>
      </c>
      <c r="S2401" t="str">
        <f t="shared" si="189"/>
        <v>technology</v>
      </c>
      <c r="T2401" t="str">
        <f t="shared" si="185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6" t="str">
        <f t="shared" si="186"/>
        <v/>
      </c>
      <c r="N2402" t="b">
        <v>0</v>
      </c>
      <c r="O2402" t="s">
        <v>8272</v>
      </c>
      <c r="P2402" s="8">
        <f t="shared" si="187"/>
        <v>0</v>
      </c>
      <c r="Q2402" s="12">
        <f t="shared" si="188"/>
        <v>42444.268101851849</v>
      </c>
      <c r="R2402" s="12">
        <f>(((I2402/60)/60)/24)+DATE(1970,1,1)</f>
        <v>42474.268101851849</v>
      </c>
      <c r="S2402" t="str">
        <f t="shared" si="189"/>
        <v>technology</v>
      </c>
      <c r="T2402" t="str">
        <f t="shared" si="185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6">
        <f t="shared" si="186"/>
        <v>22.333333333333332</v>
      </c>
      <c r="N2403" t="b">
        <v>0</v>
      </c>
      <c r="O2403" t="s">
        <v>8284</v>
      </c>
      <c r="P2403" s="8">
        <f t="shared" si="187"/>
        <v>7.1785714285714283E-3</v>
      </c>
      <c r="Q2403" s="12">
        <f t="shared" si="188"/>
        <v>42374.822870370372</v>
      </c>
      <c r="R2403" s="12">
        <f>(((I2403/60)/60)/24)+DATE(1970,1,1)</f>
        <v>42434.822870370372</v>
      </c>
      <c r="S2403" t="str">
        <f t="shared" si="189"/>
        <v>food</v>
      </c>
      <c r="T2403" t="str">
        <f t="shared" si="185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6">
        <f t="shared" si="186"/>
        <v>52</v>
      </c>
      <c r="N2404" t="b">
        <v>0</v>
      </c>
      <c r="O2404" t="s">
        <v>8284</v>
      </c>
      <c r="P2404" s="8">
        <f t="shared" si="187"/>
        <v>4.3333333333333331E-3</v>
      </c>
      <c r="Q2404" s="12">
        <f t="shared" si="188"/>
        <v>42107.679756944446</v>
      </c>
      <c r="R2404" s="12">
        <f>(((I2404/60)/60)/24)+DATE(1970,1,1)</f>
        <v>42137.679756944446</v>
      </c>
      <c r="S2404" t="str">
        <f t="shared" si="189"/>
        <v>food</v>
      </c>
      <c r="T2404" t="str">
        <f t="shared" si="185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6">
        <f t="shared" si="186"/>
        <v>16.833333333333332</v>
      </c>
      <c r="N2405" t="b">
        <v>0</v>
      </c>
      <c r="O2405" t="s">
        <v>8284</v>
      </c>
      <c r="P2405" s="8">
        <f t="shared" si="187"/>
        <v>0.16833333333333333</v>
      </c>
      <c r="Q2405" s="12">
        <f t="shared" si="188"/>
        <v>42399.882615740738</v>
      </c>
      <c r="R2405" s="12">
        <f>(((I2405/60)/60)/24)+DATE(1970,1,1)</f>
        <v>42459.840949074074</v>
      </c>
      <c r="S2405" t="str">
        <f t="shared" si="189"/>
        <v>food</v>
      </c>
      <c r="T2405" t="str">
        <f t="shared" si="185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6" t="str">
        <f t="shared" si="186"/>
        <v/>
      </c>
      <c r="N2406" t="b">
        <v>0</v>
      </c>
      <c r="O2406" t="s">
        <v>8284</v>
      </c>
      <c r="P2406" s="8">
        <f t="shared" si="187"/>
        <v>0</v>
      </c>
      <c r="Q2406" s="12">
        <f t="shared" si="188"/>
        <v>42342.03943287037</v>
      </c>
      <c r="R2406" s="12">
        <f>(((I2406/60)/60)/24)+DATE(1970,1,1)</f>
        <v>42372.03943287037</v>
      </c>
      <c r="S2406" t="str">
        <f t="shared" si="189"/>
        <v>food</v>
      </c>
      <c r="T2406" t="str">
        <f t="shared" si="185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6">
        <f t="shared" si="186"/>
        <v>56.3</v>
      </c>
      <c r="N2407" t="b">
        <v>0</v>
      </c>
      <c r="O2407" t="s">
        <v>8284</v>
      </c>
      <c r="P2407" s="8">
        <f t="shared" si="187"/>
        <v>0.22520000000000001</v>
      </c>
      <c r="Q2407" s="12">
        <f t="shared" si="188"/>
        <v>42595.585358796292</v>
      </c>
      <c r="R2407" s="12">
        <f>(((I2407/60)/60)/24)+DATE(1970,1,1)</f>
        <v>42616.585358796292</v>
      </c>
      <c r="S2407" t="str">
        <f t="shared" si="189"/>
        <v>food</v>
      </c>
      <c r="T2407" t="str">
        <f t="shared" si="185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6">
        <f t="shared" si="186"/>
        <v>84.0625</v>
      </c>
      <c r="N2408" t="b">
        <v>0</v>
      </c>
      <c r="O2408" t="s">
        <v>8284</v>
      </c>
      <c r="P2408" s="8">
        <f t="shared" si="187"/>
        <v>0.41384615384615386</v>
      </c>
      <c r="Q2408" s="12">
        <f t="shared" si="188"/>
        <v>41983.110995370371</v>
      </c>
      <c r="R2408" s="12">
        <f>(((I2408/60)/60)/24)+DATE(1970,1,1)</f>
        <v>42023.110995370371</v>
      </c>
      <c r="S2408" t="str">
        <f t="shared" si="189"/>
        <v>food</v>
      </c>
      <c r="T2408" t="str">
        <f t="shared" si="185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6">
        <f t="shared" si="186"/>
        <v>168.39393939393941</v>
      </c>
      <c r="N2409" t="b">
        <v>0</v>
      </c>
      <c r="O2409" t="s">
        <v>8284</v>
      </c>
      <c r="P2409" s="8">
        <f t="shared" si="187"/>
        <v>0.25259090909090909</v>
      </c>
      <c r="Q2409" s="12">
        <f t="shared" si="188"/>
        <v>42082.575555555552</v>
      </c>
      <c r="R2409" s="12">
        <f>(((I2409/60)/60)/24)+DATE(1970,1,1)</f>
        <v>42105.25</v>
      </c>
      <c r="S2409" t="str">
        <f t="shared" si="189"/>
        <v>food</v>
      </c>
      <c r="T2409" t="str">
        <f t="shared" si="185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6">
        <f t="shared" si="186"/>
        <v>15</v>
      </c>
      <c r="N2410" t="b">
        <v>0</v>
      </c>
      <c r="O2410" t="s">
        <v>8284</v>
      </c>
      <c r="P2410" s="8">
        <f t="shared" si="187"/>
        <v>2E-3</v>
      </c>
      <c r="Q2410" s="12">
        <f t="shared" si="188"/>
        <v>41919.140706018516</v>
      </c>
      <c r="R2410" s="12">
        <f>(((I2410/60)/60)/24)+DATE(1970,1,1)</f>
        <v>41949.182372685187</v>
      </c>
      <c r="S2410" t="str">
        <f t="shared" si="189"/>
        <v>food</v>
      </c>
      <c r="T2410" t="str">
        <f t="shared" si="185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6">
        <f t="shared" si="186"/>
        <v>76.666666666666671</v>
      </c>
      <c r="N2411" t="b">
        <v>0</v>
      </c>
      <c r="O2411" t="s">
        <v>8284</v>
      </c>
      <c r="P2411" s="8">
        <f t="shared" si="187"/>
        <v>1.84E-2</v>
      </c>
      <c r="Q2411" s="12">
        <f t="shared" si="188"/>
        <v>42204.875868055555</v>
      </c>
      <c r="R2411" s="12">
        <f>(((I2411/60)/60)/24)+DATE(1970,1,1)</f>
        <v>42234.875868055555</v>
      </c>
      <c r="S2411" t="str">
        <f t="shared" si="189"/>
        <v>food</v>
      </c>
      <c r="T2411" t="str">
        <f t="shared" si="185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6" t="str">
        <f t="shared" si="186"/>
        <v/>
      </c>
      <c r="N2412" t="b">
        <v>0</v>
      </c>
      <c r="O2412" t="s">
        <v>8284</v>
      </c>
      <c r="P2412" s="8">
        <f t="shared" si="187"/>
        <v>0</v>
      </c>
      <c r="Q2412" s="12">
        <f t="shared" si="188"/>
        <v>42224.408275462964</v>
      </c>
      <c r="R2412" s="12">
        <f>(((I2412/60)/60)/24)+DATE(1970,1,1)</f>
        <v>42254.408275462964</v>
      </c>
      <c r="S2412" t="str">
        <f t="shared" si="189"/>
        <v>food</v>
      </c>
      <c r="T2412" t="str">
        <f t="shared" si="185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6">
        <f t="shared" si="186"/>
        <v>50.333333333333336</v>
      </c>
      <c r="N2413" t="b">
        <v>0</v>
      </c>
      <c r="O2413" t="s">
        <v>8284</v>
      </c>
      <c r="P2413" s="8">
        <f t="shared" si="187"/>
        <v>6.0400000000000002E-3</v>
      </c>
      <c r="Q2413" s="12">
        <f t="shared" si="188"/>
        <v>42211.732430555552</v>
      </c>
      <c r="R2413" s="12">
        <f>(((I2413/60)/60)/24)+DATE(1970,1,1)</f>
        <v>42241.732430555552</v>
      </c>
      <c r="S2413" t="str">
        <f t="shared" si="189"/>
        <v>food</v>
      </c>
      <c r="T2413" t="str">
        <f t="shared" si="185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6" t="str">
        <f t="shared" si="186"/>
        <v/>
      </c>
      <c r="N2414" t="b">
        <v>0</v>
      </c>
      <c r="O2414" t="s">
        <v>8284</v>
      </c>
      <c r="P2414" s="8">
        <f t="shared" si="187"/>
        <v>0</v>
      </c>
      <c r="Q2414" s="12">
        <f t="shared" si="188"/>
        <v>42655.736956018518</v>
      </c>
      <c r="R2414" s="12">
        <f>(((I2414/60)/60)/24)+DATE(1970,1,1)</f>
        <v>42700.778622685189</v>
      </c>
      <c r="S2414" t="str">
        <f t="shared" si="189"/>
        <v>food</v>
      </c>
      <c r="T2414" t="str">
        <f t="shared" si="185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6">
        <f t="shared" si="186"/>
        <v>8.3333333333333339</v>
      </c>
      <c r="N2415" t="b">
        <v>0</v>
      </c>
      <c r="O2415" t="s">
        <v>8284</v>
      </c>
      <c r="P2415" s="8">
        <f t="shared" si="187"/>
        <v>8.3333333333333332E-3</v>
      </c>
      <c r="Q2415" s="12">
        <f t="shared" si="188"/>
        <v>41760.10974537037</v>
      </c>
      <c r="R2415" s="12">
        <f>(((I2415/60)/60)/24)+DATE(1970,1,1)</f>
        <v>41790.979166666664</v>
      </c>
      <c r="S2415" t="str">
        <f t="shared" si="189"/>
        <v>food</v>
      </c>
      <c r="T2415" t="str">
        <f t="shared" si="185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6">
        <f t="shared" si="186"/>
        <v>35.384615384615387</v>
      </c>
      <c r="N2416" t="b">
        <v>0</v>
      </c>
      <c r="O2416" t="s">
        <v>8284</v>
      </c>
      <c r="P2416" s="8">
        <f t="shared" si="187"/>
        <v>3.0666666666666665E-2</v>
      </c>
      <c r="Q2416" s="12">
        <f t="shared" si="188"/>
        <v>42198.695138888885</v>
      </c>
      <c r="R2416" s="12">
        <f>(((I2416/60)/60)/24)+DATE(1970,1,1)</f>
        <v>42238.165972222225</v>
      </c>
      <c r="S2416" t="str">
        <f t="shared" si="189"/>
        <v>food</v>
      </c>
      <c r="T2416" t="str">
        <f t="shared" si="185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6">
        <f t="shared" si="186"/>
        <v>55.833333333333336</v>
      </c>
      <c r="N2417" t="b">
        <v>0</v>
      </c>
      <c r="O2417" t="s">
        <v>8284</v>
      </c>
      <c r="P2417" s="8">
        <f t="shared" si="187"/>
        <v>5.5833333333333334E-3</v>
      </c>
      <c r="Q2417" s="12">
        <f t="shared" si="188"/>
        <v>42536.862800925926</v>
      </c>
      <c r="R2417" s="12">
        <f>(((I2417/60)/60)/24)+DATE(1970,1,1)</f>
        <v>42566.862800925926</v>
      </c>
      <c r="S2417" t="str">
        <f t="shared" si="189"/>
        <v>food</v>
      </c>
      <c r="T2417" t="str">
        <f t="shared" si="185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6">
        <f t="shared" si="186"/>
        <v>5</v>
      </c>
      <c r="N2418" t="b">
        <v>0</v>
      </c>
      <c r="O2418" t="s">
        <v>8284</v>
      </c>
      <c r="P2418" s="8">
        <f t="shared" si="187"/>
        <v>2.5000000000000001E-4</v>
      </c>
      <c r="Q2418" s="12">
        <f t="shared" si="188"/>
        <v>42019.737766203703</v>
      </c>
      <c r="R2418" s="12">
        <f>(((I2418/60)/60)/24)+DATE(1970,1,1)</f>
        <v>42077.625</v>
      </c>
      <c r="S2418" t="str">
        <f t="shared" si="189"/>
        <v>food</v>
      </c>
      <c r="T2418" t="str">
        <f t="shared" si="185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6" t="str">
        <f t="shared" si="186"/>
        <v/>
      </c>
      <c r="N2419" t="b">
        <v>0</v>
      </c>
      <c r="O2419" t="s">
        <v>8284</v>
      </c>
      <c r="P2419" s="8">
        <f t="shared" si="187"/>
        <v>0</v>
      </c>
      <c r="Q2419" s="12">
        <f t="shared" si="188"/>
        <v>41831.884108796294</v>
      </c>
      <c r="R2419" s="12">
        <f>(((I2419/60)/60)/24)+DATE(1970,1,1)</f>
        <v>41861.884108796294</v>
      </c>
      <c r="S2419" t="str">
        <f t="shared" si="189"/>
        <v>food</v>
      </c>
      <c r="T2419" t="str">
        <f t="shared" si="185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6">
        <f t="shared" si="186"/>
        <v>1</v>
      </c>
      <c r="N2420" t="b">
        <v>0</v>
      </c>
      <c r="O2420" t="s">
        <v>8284</v>
      </c>
      <c r="P2420" s="8">
        <f t="shared" si="187"/>
        <v>2.0000000000000001E-4</v>
      </c>
      <c r="Q2420" s="12">
        <f t="shared" si="188"/>
        <v>42027.856990740736</v>
      </c>
      <c r="R2420" s="12">
        <f>(((I2420/60)/60)/24)+DATE(1970,1,1)</f>
        <v>42087.815324074079</v>
      </c>
      <c r="S2420" t="str">
        <f t="shared" si="189"/>
        <v>food</v>
      </c>
      <c r="T2420" t="str">
        <f t="shared" si="185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6" t="str">
        <f t="shared" si="186"/>
        <v/>
      </c>
      <c r="N2421" t="b">
        <v>0</v>
      </c>
      <c r="O2421" t="s">
        <v>8284</v>
      </c>
      <c r="P2421" s="8">
        <f t="shared" si="187"/>
        <v>0</v>
      </c>
      <c r="Q2421" s="12">
        <f t="shared" si="188"/>
        <v>41993.738298611104</v>
      </c>
      <c r="R2421" s="12">
        <f>(((I2421/60)/60)/24)+DATE(1970,1,1)</f>
        <v>42053.738298611104</v>
      </c>
      <c r="S2421" t="str">
        <f t="shared" si="189"/>
        <v>food</v>
      </c>
      <c r="T2421" t="str">
        <f t="shared" si="185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6">
        <f t="shared" si="186"/>
        <v>69.472222222222229</v>
      </c>
      <c r="N2422" t="b">
        <v>0</v>
      </c>
      <c r="O2422" t="s">
        <v>8284</v>
      </c>
      <c r="P2422" s="8">
        <f t="shared" si="187"/>
        <v>0.14825133372851215</v>
      </c>
      <c r="Q2422" s="12">
        <f t="shared" si="188"/>
        <v>41893.028877314813</v>
      </c>
      <c r="R2422" s="12">
        <f>(((I2422/60)/60)/24)+DATE(1970,1,1)</f>
        <v>41953.070543981477</v>
      </c>
      <c r="S2422" t="str">
        <f t="shared" si="189"/>
        <v>food</v>
      </c>
      <c r="T2422" t="str">
        <f t="shared" si="185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6">
        <f t="shared" si="186"/>
        <v>1</v>
      </c>
      <c r="N2423" t="b">
        <v>0</v>
      </c>
      <c r="O2423" t="s">
        <v>8284</v>
      </c>
      <c r="P2423" s="8">
        <f t="shared" si="187"/>
        <v>1.6666666666666666E-4</v>
      </c>
      <c r="Q2423" s="12">
        <f t="shared" si="188"/>
        <v>42026.687453703707</v>
      </c>
      <c r="R2423" s="12">
        <f>(((I2423/60)/60)/24)+DATE(1970,1,1)</f>
        <v>42056.687453703707</v>
      </c>
      <c r="S2423" t="str">
        <f t="shared" si="189"/>
        <v>food</v>
      </c>
      <c r="T2423" t="str">
        <f t="shared" si="185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6">
        <f t="shared" si="186"/>
        <v>1</v>
      </c>
      <c r="N2424" t="b">
        <v>0</v>
      </c>
      <c r="O2424" t="s">
        <v>8284</v>
      </c>
      <c r="P2424" s="8">
        <f t="shared" si="187"/>
        <v>2E-3</v>
      </c>
      <c r="Q2424" s="12">
        <f t="shared" si="188"/>
        <v>42044.724953703699</v>
      </c>
      <c r="R2424" s="12">
        <f>(((I2424/60)/60)/24)+DATE(1970,1,1)</f>
        <v>42074.683287037042</v>
      </c>
      <c r="S2424" t="str">
        <f t="shared" si="189"/>
        <v>food</v>
      </c>
      <c r="T2424" t="str">
        <f t="shared" si="185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6">
        <f t="shared" si="186"/>
        <v>8</v>
      </c>
      <c r="N2425" t="b">
        <v>0</v>
      </c>
      <c r="O2425" t="s">
        <v>8284</v>
      </c>
      <c r="P2425" s="8">
        <f t="shared" si="187"/>
        <v>1.3333333333333334E-4</v>
      </c>
      <c r="Q2425" s="12">
        <f t="shared" si="188"/>
        <v>41974.704745370371</v>
      </c>
      <c r="R2425" s="12">
        <f>(((I2425/60)/60)/24)+DATE(1970,1,1)</f>
        <v>42004.704745370371</v>
      </c>
      <c r="S2425" t="str">
        <f t="shared" si="189"/>
        <v>food</v>
      </c>
      <c r="T2425" t="str">
        <f t="shared" si="185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6">
        <f t="shared" si="186"/>
        <v>34.444444444444443</v>
      </c>
      <c r="N2426" t="b">
        <v>0</v>
      </c>
      <c r="O2426" t="s">
        <v>8284</v>
      </c>
      <c r="P2426" s="8">
        <f t="shared" si="187"/>
        <v>1.24E-2</v>
      </c>
      <c r="Q2426" s="12">
        <f t="shared" si="188"/>
        <v>41909.892453703702</v>
      </c>
      <c r="R2426" s="12">
        <f>(((I2426/60)/60)/24)+DATE(1970,1,1)</f>
        <v>41939.892453703702</v>
      </c>
      <c r="S2426" t="str">
        <f t="shared" si="189"/>
        <v>food</v>
      </c>
      <c r="T2426" t="str">
        <f t="shared" si="185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6">
        <f t="shared" si="186"/>
        <v>1</v>
      </c>
      <c r="N2427" t="b">
        <v>0</v>
      </c>
      <c r="O2427" t="s">
        <v>8284</v>
      </c>
      <c r="P2427" s="8">
        <f t="shared" si="187"/>
        <v>2.8571428571428574E-4</v>
      </c>
      <c r="Q2427" s="12">
        <f t="shared" si="188"/>
        <v>42502.913761574076</v>
      </c>
      <c r="R2427" s="12">
        <f>(((I2427/60)/60)/24)+DATE(1970,1,1)</f>
        <v>42517.919444444444</v>
      </c>
      <c r="S2427" t="str">
        <f t="shared" si="189"/>
        <v>food</v>
      </c>
      <c r="T2427" t="str">
        <f t="shared" si="185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6" t="str">
        <f t="shared" si="186"/>
        <v/>
      </c>
      <c r="N2428" t="b">
        <v>0</v>
      </c>
      <c r="O2428" t="s">
        <v>8284</v>
      </c>
      <c r="P2428" s="8">
        <f t="shared" si="187"/>
        <v>0</v>
      </c>
      <c r="Q2428" s="12">
        <f t="shared" si="188"/>
        <v>42164.170046296291</v>
      </c>
      <c r="R2428" s="12">
        <f>(((I2428/60)/60)/24)+DATE(1970,1,1)</f>
        <v>42224.170046296291</v>
      </c>
      <c r="S2428" t="str">
        <f t="shared" si="189"/>
        <v>food</v>
      </c>
      <c r="T2428" t="str">
        <f t="shared" si="185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6">
        <f t="shared" si="186"/>
        <v>1</v>
      </c>
      <c r="N2429" t="b">
        <v>0</v>
      </c>
      <c r="O2429" t="s">
        <v>8284</v>
      </c>
      <c r="P2429" s="8">
        <f t="shared" si="187"/>
        <v>2.0000000000000002E-5</v>
      </c>
      <c r="Q2429" s="12">
        <f t="shared" si="188"/>
        <v>42412.318668981476</v>
      </c>
      <c r="R2429" s="12">
        <f>(((I2429/60)/60)/24)+DATE(1970,1,1)</f>
        <v>42452.277002314819</v>
      </c>
      <c r="S2429" t="str">
        <f t="shared" si="189"/>
        <v>food</v>
      </c>
      <c r="T2429" t="str">
        <f t="shared" si="185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6">
        <f t="shared" si="186"/>
        <v>1</v>
      </c>
      <c r="N2430" t="b">
        <v>0</v>
      </c>
      <c r="O2430" t="s">
        <v>8284</v>
      </c>
      <c r="P2430" s="8">
        <f t="shared" si="187"/>
        <v>2.8571428571428571E-5</v>
      </c>
      <c r="Q2430" s="12">
        <f t="shared" si="188"/>
        <v>42045.784155092595</v>
      </c>
      <c r="R2430" s="12">
        <f>(((I2430/60)/60)/24)+DATE(1970,1,1)</f>
        <v>42075.742488425924</v>
      </c>
      <c r="S2430" t="str">
        <f t="shared" si="189"/>
        <v>food</v>
      </c>
      <c r="T2430" t="str">
        <f t="shared" si="185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6">
        <f t="shared" si="186"/>
        <v>501.25</v>
      </c>
      <c r="N2431" t="b">
        <v>0</v>
      </c>
      <c r="O2431" t="s">
        <v>8284</v>
      </c>
      <c r="P2431" s="8">
        <f t="shared" si="187"/>
        <v>1.4321428571428572E-2</v>
      </c>
      <c r="Q2431" s="12">
        <f t="shared" si="188"/>
        <v>42734.879236111112</v>
      </c>
      <c r="R2431" s="12">
        <f>(((I2431/60)/60)/24)+DATE(1970,1,1)</f>
        <v>42771.697222222225</v>
      </c>
      <c r="S2431" t="str">
        <f t="shared" si="189"/>
        <v>food</v>
      </c>
      <c r="T2431" t="str">
        <f t="shared" si="185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6">
        <f t="shared" si="186"/>
        <v>10.5</v>
      </c>
      <c r="N2432" t="b">
        <v>0</v>
      </c>
      <c r="O2432" t="s">
        <v>8284</v>
      </c>
      <c r="P2432" s="8">
        <f t="shared" si="187"/>
        <v>7.0000000000000001E-3</v>
      </c>
      <c r="Q2432" s="12">
        <f t="shared" si="188"/>
        <v>42382.130833333329</v>
      </c>
      <c r="R2432" s="12">
        <f>(((I2432/60)/60)/24)+DATE(1970,1,1)</f>
        <v>42412.130833333329</v>
      </c>
      <c r="S2432" t="str">
        <f t="shared" si="189"/>
        <v>food</v>
      </c>
      <c r="T2432" t="str">
        <f t="shared" si="185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6">
        <f t="shared" si="186"/>
        <v>1</v>
      </c>
      <c r="N2433" t="b">
        <v>0</v>
      </c>
      <c r="O2433" t="s">
        <v>8284</v>
      </c>
      <c r="P2433" s="8">
        <f t="shared" si="187"/>
        <v>2.0000000000000002E-5</v>
      </c>
      <c r="Q2433" s="12">
        <f t="shared" si="188"/>
        <v>42489.099687499998</v>
      </c>
      <c r="R2433" s="12">
        <f>(((I2433/60)/60)/24)+DATE(1970,1,1)</f>
        <v>42549.099687499998</v>
      </c>
      <c r="S2433" t="str">
        <f t="shared" si="189"/>
        <v>food</v>
      </c>
      <c r="T2433" t="str">
        <f t="shared" si="185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6">
        <f t="shared" si="186"/>
        <v>1</v>
      </c>
      <c r="N2434" t="b">
        <v>0</v>
      </c>
      <c r="O2434" t="s">
        <v>8284</v>
      </c>
      <c r="P2434" s="8">
        <f t="shared" si="187"/>
        <v>1.4285714285714287E-4</v>
      </c>
      <c r="Q2434" s="12">
        <f t="shared" si="188"/>
        <v>42041.218715277777</v>
      </c>
      <c r="R2434" s="12">
        <f>(((I2434/60)/60)/24)+DATE(1970,1,1)</f>
        <v>42071.218715277777</v>
      </c>
      <c r="S2434" t="str">
        <f t="shared" si="189"/>
        <v>food</v>
      </c>
      <c r="T2434" t="str">
        <f t="shared" ref="T2434:T2497" si="190">RIGHT(O2434,LEN(O2434)-FIND("/",O2434,1))</f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6" t="str">
        <f t="shared" ref="M2435:M2498" si="191">IFERROR(E2435/L2435,"")</f>
        <v/>
      </c>
      <c r="N2435" t="b">
        <v>0</v>
      </c>
      <c r="O2435" t="s">
        <v>8284</v>
      </c>
      <c r="P2435" s="8">
        <f t="shared" ref="P2435:P2498" si="192">E2435/D2435</f>
        <v>0</v>
      </c>
      <c r="Q2435" s="12">
        <f t="shared" ref="Q2435:Q2498" si="193">(((J2435/60)/60)/24)+DATE(1970,1,1)</f>
        <v>42397.89980324074</v>
      </c>
      <c r="R2435" s="12">
        <f>(((I2435/60)/60)/24)+DATE(1970,1,1)</f>
        <v>42427.89980324074</v>
      </c>
      <c r="S2435" t="str">
        <f t="shared" ref="S2435:S2498" si="194">LEFT(O2435,FIND("/",O2435,1)-1)</f>
        <v>food</v>
      </c>
      <c r="T2435" t="str">
        <f t="shared" si="190"/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6">
        <f t="shared" si="191"/>
        <v>13</v>
      </c>
      <c r="N2436" t="b">
        <v>0</v>
      </c>
      <c r="O2436" t="s">
        <v>8284</v>
      </c>
      <c r="P2436" s="8">
        <f t="shared" si="192"/>
        <v>1.2999999999999999E-3</v>
      </c>
      <c r="Q2436" s="12">
        <f t="shared" si="193"/>
        <v>42180.18604166666</v>
      </c>
      <c r="R2436" s="12">
        <f>(((I2436/60)/60)/24)+DATE(1970,1,1)</f>
        <v>42220.18604166666</v>
      </c>
      <c r="S2436" t="str">
        <f t="shared" si="194"/>
        <v>food</v>
      </c>
      <c r="T2436" t="str">
        <f t="shared" si="190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6">
        <f t="shared" si="191"/>
        <v>306</v>
      </c>
      <c r="N2437" t="b">
        <v>0</v>
      </c>
      <c r="O2437" t="s">
        <v>8284</v>
      </c>
      <c r="P2437" s="8">
        <f t="shared" si="192"/>
        <v>4.8960000000000002E-3</v>
      </c>
      <c r="Q2437" s="12">
        <f t="shared" si="193"/>
        <v>42252.277615740735</v>
      </c>
      <c r="R2437" s="12">
        <f>(((I2437/60)/60)/24)+DATE(1970,1,1)</f>
        <v>42282.277615740735</v>
      </c>
      <c r="S2437" t="str">
        <f t="shared" si="194"/>
        <v>food</v>
      </c>
      <c r="T2437" t="str">
        <f t="shared" si="190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6">
        <f t="shared" si="191"/>
        <v>22.5</v>
      </c>
      <c r="N2438" t="b">
        <v>0</v>
      </c>
      <c r="O2438" t="s">
        <v>8284</v>
      </c>
      <c r="P2438" s="8">
        <f t="shared" si="192"/>
        <v>3.8461538461538462E-4</v>
      </c>
      <c r="Q2438" s="12">
        <f t="shared" si="193"/>
        <v>42338.615393518514</v>
      </c>
      <c r="R2438" s="12">
        <f>(((I2438/60)/60)/24)+DATE(1970,1,1)</f>
        <v>42398.615393518514</v>
      </c>
      <c r="S2438" t="str">
        <f t="shared" si="194"/>
        <v>food</v>
      </c>
      <c r="T2438" t="str">
        <f t="shared" si="190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6" t="str">
        <f t="shared" si="191"/>
        <v/>
      </c>
      <c r="N2439" t="b">
        <v>0</v>
      </c>
      <c r="O2439" t="s">
        <v>8284</v>
      </c>
      <c r="P2439" s="8">
        <f t="shared" si="192"/>
        <v>0</v>
      </c>
      <c r="Q2439" s="12">
        <f t="shared" si="193"/>
        <v>42031.965138888889</v>
      </c>
      <c r="R2439" s="12">
        <f>(((I2439/60)/60)/24)+DATE(1970,1,1)</f>
        <v>42080.75</v>
      </c>
      <c r="S2439" t="str">
        <f t="shared" si="194"/>
        <v>food</v>
      </c>
      <c r="T2439" t="str">
        <f t="shared" si="190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6">
        <f t="shared" si="191"/>
        <v>50</v>
      </c>
      <c r="N2440" t="b">
        <v>0</v>
      </c>
      <c r="O2440" t="s">
        <v>8284</v>
      </c>
      <c r="P2440" s="8">
        <f t="shared" si="192"/>
        <v>3.3333333333333335E-3</v>
      </c>
      <c r="Q2440" s="12">
        <f t="shared" si="193"/>
        <v>42285.91506944444</v>
      </c>
      <c r="R2440" s="12">
        <f>(((I2440/60)/60)/24)+DATE(1970,1,1)</f>
        <v>42345.956736111111</v>
      </c>
      <c r="S2440" t="str">
        <f t="shared" si="194"/>
        <v>food</v>
      </c>
      <c r="T2440" t="str">
        <f t="shared" si="190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6" t="str">
        <f t="shared" si="191"/>
        <v/>
      </c>
      <c r="N2441" t="b">
        <v>0</v>
      </c>
      <c r="O2441" t="s">
        <v>8284</v>
      </c>
      <c r="P2441" s="8">
        <f t="shared" si="192"/>
        <v>0</v>
      </c>
      <c r="Q2441" s="12">
        <f t="shared" si="193"/>
        <v>42265.818622685183</v>
      </c>
      <c r="R2441" s="12">
        <f>(((I2441/60)/60)/24)+DATE(1970,1,1)</f>
        <v>42295.818622685183</v>
      </c>
      <c r="S2441" t="str">
        <f t="shared" si="194"/>
        <v>food</v>
      </c>
      <c r="T2441" t="str">
        <f t="shared" si="190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6">
        <f t="shared" si="191"/>
        <v>5</v>
      </c>
      <c r="N2442" t="b">
        <v>0</v>
      </c>
      <c r="O2442" t="s">
        <v>8284</v>
      </c>
      <c r="P2442" s="8">
        <f t="shared" si="192"/>
        <v>2E-3</v>
      </c>
      <c r="Q2442" s="12">
        <f t="shared" si="193"/>
        <v>42383.899456018517</v>
      </c>
      <c r="R2442" s="12">
        <f>(((I2442/60)/60)/24)+DATE(1970,1,1)</f>
        <v>42413.899456018517</v>
      </c>
      <c r="S2442" t="str">
        <f t="shared" si="194"/>
        <v>food</v>
      </c>
      <c r="T2442" t="str">
        <f t="shared" si="190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6">
        <f t="shared" si="191"/>
        <v>74.22935779816514</v>
      </c>
      <c r="N2443" t="b">
        <v>1</v>
      </c>
      <c r="O2443" t="s">
        <v>8298</v>
      </c>
      <c r="P2443" s="8">
        <f t="shared" si="192"/>
        <v>1.0788</v>
      </c>
      <c r="Q2443" s="12">
        <f t="shared" si="193"/>
        <v>42187.125625000001</v>
      </c>
      <c r="R2443" s="12">
        <f>(((I2443/60)/60)/24)+DATE(1970,1,1)</f>
        <v>42208.207638888889</v>
      </c>
      <c r="S2443" t="str">
        <f t="shared" si="194"/>
        <v>food</v>
      </c>
      <c r="T2443" t="str">
        <f t="shared" si="190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6">
        <f t="shared" si="191"/>
        <v>81.252688172043008</v>
      </c>
      <c r="N2444" t="b">
        <v>1</v>
      </c>
      <c r="O2444" t="s">
        <v>8298</v>
      </c>
      <c r="P2444" s="8">
        <f t="shared" si="192"/>
        <v>1.2594166666666666</v>
      </c>
      <c r="Q2444" s="12">
        <f t="shared" si="193"/>
        <v>42052.666990740734</v>
      </c>
      <c r="R2444" s="12">
        <f>(((I2444/60)/60)/24)+DATE(1970,1,1)</f>
        <v>42082.625324074077</v>
      </c>
      <c r="S2444" t="str">
        <f t="shared" si="194"/>
        <v>food</v>
      </c>
      <c r="T2444" t="str">
        <f t="shared" si="190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6">
        <f t="shared" si="191"/>
        <v>130.23469453376205</v>
      </c>
      <c r="N2445" t="b">
        <v>1</v>
      </c>
      <c r="O2445" t="s">
        <v>8298</v>
      </c>
      <c r="P2445" s="8">
        <f t="shared" si="192"/>
        <v>2.0251494999999999</v>
      </c>
      <c r="Q2445" s="12">
        <f t="shared" si="193"/>
        <v>41836.625254629631</v>
      </c>
      <c r="R2445" s="12">
        <f>(((I2445/60)/60)/24)+DATE(1970,1,1)</f>
        <v>41866.625254629631</v>
      </c>
      <c r="S2445" t="str">
        <f t="shared" si="194"/>
        <v>food</v>
      </c>
      <c r="T2445" t="str">
        <f t="shared" si="190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6">
        <f t="shared" si="191"/>
        <v>53.409836065573771</v>
      </c>
      <c r="N2446" t="b">
        <v>1</v>
      </c>
      <c r="O2446" t="s">
        <v>8298</v>
      </c>
      <c r="P2446" s="8">
        <f t="shared" si="192"/>
        <v>1.0860000000000001</v>
      </c>
      <c r="Q2446" s="12">
        <f t="shared" si="193"/>
        <v>42485.754525462966</v>
      </c>
      <c r="R2446" s="12">
        <f>(((I2446/60)/60)/24)+DATE(1970,1,1)</f>
        <v>42515.754525462966</v>
      </c>
      <c r="S2446" t="str">
        <f t="shared" si="194"/>
        <v>food</v>
      </c>
      <c r="T2446" t="str">
        <f t="shared" si="190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6">
        <f t="shared" si="191"/>
        <v>75.130434782608702</v>
      </c>
      <c r="N2447" t="b">
        <v>1</v>
      </c>
      <c r="O2447" t="s">
        <v>8298</v>
      </c>
      <c r="P2447" s="8">
        <f t="shared" si="192"/>
        <v>1.728</v>
      </c>
      <c r="Q2447" s="12">
        <f t="shared" si="193"/>
        <v>42243.190057870372</v>
      </c>
      <c r="R2447" s="12">
        <f>(((I2447/60)/60)/24)+DATE(1970,1,1)</f>
        <v>42273.190057870372</v>
      </c>
      <c r="S2447" t="str">
        <f t="shared" si="194"/>
        <v>food</v>
      </c>
      <c r="T2447" t="str">
        <f t="shared" si="190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6">
        <f t="shared" si="191"/>
        <v>75.666666666666671</v>
      </c>
      <c r="N2448" t="b">
        <v>1</v>
      </c>
      <c r="O2448" t="s">
        <v>8298</v>
      </c>
      <c r="P2448" s="8">
        <f t="shared" si="192"/>
        <v>1.6798</v>
      </c>
      <c r="Q2448" s="12">
        <f t="shared" si="193"/>
        <v>42670.602673611109</v>
      </c>
      <c r="R2448" s="12">
        <f>(((I2448/60)/60)/24)+DATE(1970,1,1)</f>
        <v>42700.64434027778</v>
      </c>
      <c r="S2448" t="str">
        <f t="shared" si="194"/>
        <v>food</v>
      </c>
      <c r="T2448" t="str">
        <f t="shared" si="190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6">
        <f t="shared" si="191"/>
        <v>31.691394658753708</v>
      </c>
      <c r="N2449" t="b">
        <v>1</v>
      </c>
      <c r="O2449" t="s">
        <v>8298</v>
      </c>
      <c r="P2449" s="8">
        <f t="shared" si="192"/>
        <v>4.2720000000000002</v>
      </c>
      <c r="Q2449" s="12">
        <f t="shared" si="193"/>
        <v>42654.469826388886</v>
      </c>
      <c r="R2449" s="12">
        <f>(((I2449/60)/60)/24)+DATE(1970,1,1)</f>
        <v>42686.166666666672</v>
      </c>
      <c r="S2449" t="str">
        <f t="shared" si="194"/>
        <v>food</v>
      </c>
      <c r="T2449" t="str">
        <f t="shared" si="190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6">
        <f t="shared" si="191"/>
        <v>47.777777777777779</v>
      </c>
      <c r="N2450" t="b">
        <v>1</v>
      </c>
      <c r="O2450" t="s">
        <v>8298</v>
      </c>
      <c r="P2450" s="8">
        <f t="shared" si="192"/>
        <v>1.075</v>
      </c>
      <c r="Q2450" s="12">
        <f t="shared" si="193"/>
        <v>42607.316122685181</v>
      </c>
      <c r="R2450" s="12">
        <f>(((I2450/60)/60)/24)+DATE(1970,1,1)</f>
        <v>42613.233333333337</v>
      </c>
      <c r="S2450" t="str">
        <f t="shared" si="194"/>
        <v>food</v>
      </c>
      <c r="T2450" t="str">
        <f t="shared" si="190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6">
        <f t="shared" si="191"/>
        <v>90</v>
      </c>
      <c r="N2451" t="b">
        <v>1</v>
      </c>
      <c r="O2451" t="s">
        <v>8298</v>
      </c>
      <c r="P2451" s="8">
        <f t="shared" si="192"/>
        <v>1.08</v>
      </c>
      <c r="Q2451" s="12">
        <f t="shared" si="193"/>
        <v>41943.142534722225</v>
      </c>
      <c r="R2451" s="12">
        <f>(((I2451/60)/60)/24)+DATE(1970,1,1)</f>
        <v>41973.184201388889</v>
      </c>
      <c r="S2451" t="str">
        <f t="shared" si="194"/>
        <v>food</v>
      </c>
      <c r="T2451" t="str">
        <f t="shared" si="190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6">
        <f t="shared" si="191"/>
        <v>149.31401960784314</v>
      </c>
      <c r="N2452" t="b">
        <v>1</v>
      </c>
      <c r="O2452" t="s">
        <v>8298</v>
      </c>
      <c r="P2452" s="8">
        <f t="shared" si="192"/>
        <v>1.0153353333333335</v>
      </c>
      <c r="Q2452" s="12">
        <f t="shared" si="193"/>
        <v>41902.07240740741</v>
      </c>
      <c r="R2452" s="12">
        <f>(((I2452/60)/60)/24)+DATE(1970,1,1)</f>
        <v>41940.132638888892</v>
      </c>
      <c r="S2452" t="str">
        <f t="shared" si="194"/>
        <v>food</v>
      </c>
      <c r="T2452" t="str">
        <f t="shared" si="190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6">
        <f t="shared" si="191"/>
        <v>62.06989247311828</v>
      </c>
      <c r="N2453" t="b">
        <v>1</v>
      </c>
      <c r="O2453" t="s">
        <v>8298</v>
      </c>
      <c r="P2453" s="8">
        <f t="shared" si="192"/>
        <v>1.1545000000000001</v>
      </c>
      <c r="Q2453" s="12">
        <f t="shared" si="193"/>
        <v>42779.908449074079</v>
      </c>
      <c r="R2453" s="12">
        <f>(((I2453/60)/60)/24)+DATE(1970,1,1)</f>
        <v>42799.908449074079</v>
      </c>
      <c r="S2453" t="str">
        <f t="shared" si="194"/>
        <v>food</v>
      </c>
      <c r="T2453" t="str">
        <f t="shared" si="190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6">
        <f t="shared" si="191"/>
        <v>53.4</v>
      </c>
      <c r="N2454" t="b">
        <v>1</v>
      </c>
      <c r="O2454" t="s">
        <v>8298</v>
      </c>
      <c r="P2454" s="8">
        <f t="shared" si="192"/>
        <v>1.335</v>
      </c>
      <c r="Q2454" s="12">
        <f t="shared" si="193"/>
        <v>42338.84375</v>
      </c>
      <c r="R2454" s="12">
        <f>(((I2454/60)/60)/24)+DATE(1970,1,1)</f>
        <v>42367.958333333328</v>
      </c>
      <c r="S2454" t="str">
        <f t="shared" si="194"/>
        <v>food</v>
      </c>
      <c r="T2454" t="str">
        <f t="shared" si="190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6">
        <f t="shared" si="191"/>
        <v>69.268656716417908</v>
      </c>
      <c r="N2455" t="b">
        <v>1</v>
      </c>
      <c r="O2455" t="s">
        <v>8298</v>
      </c>
      <c r="P2455" s="8">
        <f t="shared" si="192"/>
        <v>1.5469999999999999</v>
      </c>
      <c r="Q2455" s="12">
        <f t="shared" si="193"/>
        <v>42738.692233796297</v>
      </c>
      <c r="R2455" s="12">
        <f>(((I2455/60)/60)/24)+DATE(1970,1,1)</f>
        <v>42768.692233796297</v>
      </c>
      <c r="S2455" t="str">
        <f t="shared" si="194"/>
        <v>food</v>
      </c>
      <c r="T2455" t="str">
        <f t="shared" si="190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6">
        <f t="shared" si="191"/>
        <v>271.50769230769231</v>
      </c>
      <c r="N2456" t="b">
        <v>1</v>
      </c>
      <c r="O2456" t="s">
        <v>8298</v>
      </c>
      <c r="P2456" s="8">
        <f t="shared" si="192"/>
        <v>1.0084571428571429</v>
      </c>
      <c r="Q2456" s="12">
        <f t="shared" si="193"/>
        <v>42770.201481481476</v>
      </c>
      <c r="R2456" s="12">
        <f>(((I2456/60)/60)/24)+DATE(1970,1,1)</f>
        <v>42805.201481481476</v>
      </c>
      <c r="S2456" t="str">
        <f t="shared" si="194"/>
        <v>food</v>
      </c>
      <c r="T2456" t="str">
        <f t="shared" si="190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6">
        <f t="shared" si="191"/>
        <v>34.125</v>
      </c>
      <c r="N2457" t="b">
        <v>1</v>
      </c>
      <c r="O2457" t="s">
        <v>8298</v>
      </c>
      <c r="P2457" s="8">
        <f t="shared" si="192"/>
        <v>1.82</v>
      </c>
      <c r="Q2457" s="12">
        <f t="shared" si="193"/>
        <v>42452.781828703708</v>
      </c>
      <c r="R2457" s="12">
        <f>(((I2457/60)/60)/24)+DATE(1970,1,1)</f>
        <v>42480.781828703708</v>
      </c>
      <c r="S2457" t="str">
        <f t="shared" si="194"/>
        <v>food</v>
      </c>
      <c r="T2457" t="str">
        <f t="shared" si="190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6">
        <f t="shared" si="191"/>
        <v>40.492537313432834</v>
      </c>
      <c r="N2458" t="b">
        <v>1</v>
      </c>
      <c r="O2458" t="s">
        <v>8298</v>
      </c>
      <c r="P2458" s="8">
        <f t="shared" si="192"/>
        <v>1.8086666666666666</v>
      </c>
      <c r="Q2458" s="12">
        <f t="shared" si="193"/>
        <v>42761.961099537039</v>
      </c>
      <c r="R2458" s="12">
        <f>(((I2458/60)/60)/24)+DATE(1970,1,1)</f>
        <v>42791.961099537039</v>
      </c>
      <c r="S2458" t="str">
        <f t="shared" si="194"/>
        <v>food</v>
      </c>
      <c r="T2458" t="str">
        <f t="shared" si="190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6">
        <f t="shared" si="191"/>
        <v>189.75806451612902</v>
      </c>
      <c r="N2459" t="b">
        <v>1</v>
      </c>
      <c r="O2459" t="s">
        <v>8298</v>
      </c>
      <c r="P2459" s="8">
        <f t="shared" si="192"/>
        <v>1.0230434782608695</v>
      </c>
      <c r="Q2459" s="12">
        <f t="shared" si="193"/>
        <v>42423.602500000001</v>
      </c>
      <c r="R2459" s="12">
        <f>(((I2459/60)/60)/24)+DATE(1970,1,1)</f>
        <v>42453.560833333337</v>
      </c>
      <c r="S2459" t="str">
        <f t="shared" si="194"/>
        <v>food</v>
      </c>
      <c r="T2459" t="str">
        <f t="shared" si="190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6">
        <f t="shared" si="191"/>
        <v>68.862499999999997</v>
      </c>
      <c r="N2460" t="b">
        <v>1</v>
      </c>
      <c r="O2460" t="s">
        <v>8298</v>
      </c>
      <c r="P2460" s="8">
        <f t="shared" si="192"/>
        <v>1.1017999999999999</v>
      </c>
      <c r="Q2460" s="12">
        <f t="shared" si="193"/>
        <v>42495.871736111112</v>
      </c>
      <c r="R2460" s="12">
        <f>(((I2460/60)/60)/24)+DATE(1970,1,1)</f>
        <v>42530.791666666672</v>
      </c>
      <c r="S2460" t="str">
        <f t="shared" si="194"/>
        <v>food</v>
      </c>
      <c r="T2460" t="str">
        <f t="shared" si="190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6">
        <f t="shared" si="191"/>
        <v>108.77659574468085</v>
      </c>
      <c r="N2461" t="b">
        <v>1</v>
      </c>
      <c r="O2461" t="s">
        <v>8298</v>
      </c>
      <c r="P2461" s="8">
        <f t="shared" si="192"/>
        <v>1.0225</v>
      </c>
      <c r="Q2461" s="12">
        <f t="shared" si="193"/>
        <v>42407.637557870374</v>
      </c>
      <c r="R2461" s="12">
        <f>(((I2461/60)/60)/24)+DATE(1970,1,1)</f>
        <v>42452.595891203702</v>
      </c>
      <c r="S2461" t="str">
        <f t="shared" si="194"/>
        <v>food</v>
      </c>
      <c r="T2461" t="str">
        <f t="shared" si="190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6">
        <f t="shared" si="191"/>
        <v>125.98529411764706</v>
      </c>
      <c r="N2462" t="b">
        <v>1</v>
      </c>
      <c r="O2462" t="s">
        <v>8298</v>
      </c>
      <c r="P2462" s="8">
        <f t="shared" si="192"/>
        <v>1.0078823529411765</v>
      </c>
      <c r="Q2462" s="12">
        <f t="shared" si="193"/>
        <v>42704.187118055561</v>
      </c>
      <c r="R2462" s="12">
        <f>(((I2462/60)/60)/24)+DATE(1970,1,1)</f>
        <v>42738.178472222222</v>
      </c>
      <c r="S2462" t="str">
        <f t="shared" si="194"/>
        <v>food</v>
      </c>
      <c r="T2462" t="str">
        <f t="shared" si="190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6">
        <f t="shared" si="191"/>
        <v>90.523255813953483</v>
      </c>
      <c r="N2463" t="b">
        <v>1</v>
      </c>
      <c r="O2463" t="s">
        <v>8279</v>
      </c>
      <c r="P2463" s="8">
        <f t="shared" si="192"/>
        <v>1.038</v>
      </c>
      <c r="Q2463" s="12">
        <f t="shared" si="193"/>
        <v>40784.012696759259</v>
      </c>
      <c r="R2463" s="12">
        <f>(((I2463/60)/60)/24)+DATE(1970,1,1)</f>
        <v>40817.125</v>
      </c>
      <c r="S2463" t="str">
        <f t="shared" si="194"/>
        <v>music</v>
      </c>
      <c r="T2463" t="str">
        <f t="shared" si="190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6">
        <f t="shared" si="191"/>
        <v>28.880434782608695</v>
      </c>
      <c r="N2464" t="b">
        <v>1</v>
      </c>
      <c r="O2464" t="s">
        <v>8279</v>
      </c>
      <c r="P2464" s="8">
        <f t="shared" si="192"/>
        <v>1.1070833333333334</v>
      </c>
      <c r="Q2464" s="12">
        <f t="shared" si="193"/>
        <v>41089.186296296299</v>
      </c>
      <c r="R2464" s="12">
        <f>(((I2464/60)/60)/24)+DATE(1970,1,1)</f>
        <v>41109.186296296299</v>
      </c>
      <c r="S2464" t="str">
        <f t="shared" si="194"/>
        <v>music</v>
      </c>
      <c r="T2464" t="str">
        <f t="shared" si="190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6">
        <f t="shared" si="191"/>
        <v>31</v>
      </c>
      <c r="N2465" t="b">
        <v>1</v>
      </c>
      <c r="O2465" t="s">
        <v>8279</v>
      </c>
      <c r="P2465" s="8">
        <f t="shared" si="192"/>
        <v>1.1625000000000001</v>
      </c>
      <c r="Q2465" s="12">
        <f t="shared" si="193"/>
        <v>41341.111400462964</v>
      </c>
      <c r="R2465" s="12">
        <f>(((I2465/60)/60)/24)+DATE(1970,1,1)</f>
        <v>41380.791666666664</v>
      </c>
      <c r="S2465" t="str">
        <f t="shared" si="194"/>
        <v>music</v>
      </c>
      <c r="T2465" t="str">
        <f t="shared" si="190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6">
        <f t="shared" si="191"/>
        <v>51.674418604651166</v>
      </c>
      <c r="N2466" t="b">
        <v>1</v>
      </c>
      <c r="O2466" t="s">
        <v>8279</v>
      </c>
      <c r="P2466" s="8">
        <f t="shared" si="192"/>
        <v>1.111</v>
      </c>
      <c r="Q2466" s="12">
        <f t="shared" si="193"/>
        <v>42248.90042824074</v>
      </c>
      <c r="R2466" s="12">
        <f>(((I2466/60)/60)/24)+DATE(1970,1,1)</f>
        <v>42277.811805555553</v>
      </c>
      <c r="S2466" t="str">
        <f t="shared" si="194"/>
        <v>music</v>
      </c>
      <c r="T2466" t="str">
        <f t="shared" si="190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6">
        <f t="shared" si="191"/>
        <v>26.270833333333332</v>
      </c>
      <c r="N2467" t="b">
        <v>1</v>
      </c>
      <c r="O2467" t="s">
        <v>8279</v>
      </c>
      <c r="P2467" s="8">
        <f t="shared" si="192"/>
        <v>1.8014285714285714</v>
      </c>
      <c r="Q2467" s="12">
        <f t="shared" si="193"/>
        <v>41145.719305555554</v>
      </c>
      <c r="R2467" s="12">
        <f>(((I2467/60)/60)/24)+DATE(1970,1,1)</f>
        <v>41175.719305555554</v>
      </c>
      <c r="S2467" t="str">
        <f t="shared" si="194"/>
        <v>music</v>
      </c>
      <c r="T2467" t="str">
        <f t="shared" si="190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6">
        <f t="shared" si="191"/>
        <v>48.07692307692308</v>
      </c>
      <c r="N2468" t="b">
        <v>1</v>
      </c>
      <c r="O2468" t="s">
        <v>8279</v>
      </c>
      <c r="P2468" s="8">
        <f t="shared" si="192"/>
        <v>1</v>
      </c>
      <c r="Q2468" s="12">
        <f t="shared" si="193"/>
        <v>41373.102465277778</v>
      </c>
      <c r="R2468" s="12">
        <f>(((I2468/60)/60)/24)+DATE(1970,1,1)</f>
        <v>41403.102465277778</v>
      </c>
      <c r="S2468" t="str">
        <f t="shared" si="194"/>
        <v>music</v>
      </c>
      <c r="T2468" t="str">
        <f t="shared" si="190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6">
        <f t="shared" si="191"/>
        <v>27.558139534883722</v>
      </c>
      <c r="N2469" t="b">
        <v>1</v>
      </c>
      <c r="O2469" t="s">
        <v>8279</v>
      </c>
      <c r="P2469" s="8">
        <f t="shared" si="192"/>
        <v>1.1850000000000001</v>
      </c>
      <c r="Q2469" s="12">
        <f t="shared" si="193"/>
        <v>41025.874201388891</v>
      </c>
      <c r="R2469" s="12">
        <f>(((I2469/60)/60)/24)+DATE(1970,1,1)</f>
        <v>41039.708333333336</v>
      </c>
      <c r="S2469" t="str">
        <f t="shared" si="194"/>
        <v>music</v>
      </c>
      <c r="T2469" t="str">
        <f t="shared" si="190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6">
        <f t="shared" si="191"/>
        <v>36.97137931034483</v>
      </c>
      <c r="N2470" t="b">
        <v>1</v>
      </c>
      <c r="O2470" t="s">
        <v>8279</v>
      </c>
      <c r="P2470" s="8">
        <f t="shared" si="192"/>
        <v>1.0721700000000001</v>
      </c>
      <c r="Q2470" s="12">
        <f t="shared" si="193"/>
        <v>41174.154178240737</v>
      </c>
      <c r="R2470" s="12">
        <f>(((I2470/60)/60)/24)+DATE(1970,1,1)</f>
        <v>41210.208333333336</v>
      </c>
      <c r="S2470" t="str">
        <f t="shared" si="194"/>
        <v>music</v>
      </c>
      <c r="T2470" t="str">
        <f t="shared" si="190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6">
        <f t="shared" si="191"/>
        <v>29.021276595744681</v>
      </c>
      <c r="N2471" t="b">
        <v>1</v>
      </c>
      <c r="O2471" t="s">
        <v>8279</v>
      </c>
      <c r="P2471" s="8">
        <f t="shared" si="192"/>
        <v>1.1366666666666667</v>
      </c>
      <c r="Q2471" s="12">
        <f t="shared" si="193"/>
        <v>40557.429733796293</v>
      </c>
      <c r="R2471" s="12">
        <f>(((I2471/60)/60)/24)+DATE(1970,1,1)</f>
        <v>40582.429733796293</v>
      </c>
      <c r="S2471" t="str">
        <f t="shared" si="194"/>
        <v>music</v>
      </c>
      <c r="T2471" t="str">
        <f t="shared" si="190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6">
        <f t="shared" si="191"/>
        <v>28.65666666666667</v>
      </c>
      <c r="N2472" t="b">
        <v>1</v>
      </c>
      <c r="O2472" t="s">
        <v>8279</v>
      </c>
      <c r="P2472" s="8">
        <f t="shared" si="192"/>
        <v>1.0316400000000001</v>
      </c>
      <c r="Q2472" s="12">
        <f t="shared" si="193"/>
        <v>41023.07471064815</v>
      </c>
      <c r="R2472" s="12">
        <f>(((I2472/60)/60)/24)+DATE(1970,1,1)</f>
        <v>41053.07471064815</v>
      </c>
      <c r="S2472" t="str">
        <f t="shared" si="194"/>
        <v>music</v>
      </c>
      <c r="T2472" t="str">
        <f t="shared" si="190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6">
        <f t="shared" si="191"/>
        <v>37.647058823529413</v>
      </c>
      <c r="N2473" t="b">
        <v>1</v>
      </c>
      <c r="O2473" t="s">
        <v>8279</v>
      </c>
      <c r="P2473" s="8">
        <f t="shared" si="192"/>
        <v>1.28</v>
      </c>
      <c r="Q2473" s="12">
        <f t="shared" si="193"/>
        <v>40893.992962962962</v>
      </c>
      <c r="R2473" s="12">
        <f>(((I2473/60)/60)/24)+DATE(1970,1,1)</f>
        <v>40933.992962962962</v>
      </c>
      <c r="S2473" t="str">
        <f t="shared" si="194"/>
        <v>music</v>
      </c>
      <c r="T2473" t="str">
        <f t="shared" si="190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6">
        <f t="shared" si="191"/>
        <v>97.904038461538462</v>
      </c>
      <c r="N2474" t="b">
        <v>1</v>
      </c>
      <c r="O2474" t="s">
        <v>8279</v>
      </c>
      <c r="P2474" s="8">
        <f t="shared" si="192"/>
        <v>1.3576026666666667</v>
      </c>
      <c r="Q2474" s="12">
        <f t="shared" si="193"/>
        <v>40354.11550925926</v>
      </c>
      <c r="R2474" s="12">
        <f>(((I2474/60)/60)/24)+DATE(1970,1,1)</f>
        <v>40425.043749999997</v>
      </c>
      <c r="S2474" t="str">
        <f t="shared" si="194"/>
        <v>music</v>
      </c>
      <c r="T2474" t="str">
        <f t="shared" si="190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6">
        <f t="shared" si="191"/>
        <v>42.553191489361701</v>
      </c>
      <c r="N2475" t="b">
        <v>1</v>
      </c>
      <c r="O2475" t="s">
        <v>8279</v>
      </c>
      <c r="P2475" s="8">
        <f t="shared" si="192"/>
        <v>1</v>
      </c>
      <c r="Q2475" s="12">
        <f t="shared" si="193"/>
        <v>41193.748483796298</v>
      </c>
      <c r="R2475" s="12">
        <f>(((I2475/60)/60)/24)+DATE(1970,1,1)</f>
        <v>41223.790150462963</v>
      </c>
      <c r="S2475" t="str">
        <f t="shared" si="194"/>
        <v>music</v>
      </c>
      <c r="T2475" t="str">
        <f t="shared" si="190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6">
        <f t="shared" si="191"/>
        <v>131.58368421052631</v>
      </c>
      <c r="N2476" t="b">
        <v>1</v>
      </c>
      <c r="O2476" t="s">
        <v>8279</v>
      </c>
      <c r="P2476" s="8">
        <f t="shared" si="192"/>
        <v>1.0000360000000001</v>
      </c>
      <c r="Q2476" s="12">
        <f t="shared" si="193"/>
        <v>40417.011296296296</v>
      </c>
      <c r="R2476" s="12">
        <f>(((I2476/60)/60)/24)+DATE(1970,1,1)</f>
        <v>40462.011296296296</v>
      </c>
      <c r="S2476" t="str">
        <f t="shared" si="194"/>
        <v>music</v>
      </c>
      <c r="T2476" t="str">
        <f t="shared" si="190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6">
        <f t="shared" si="191"/>
        <v>32.320987654320987</v>
      </c>
      <c r="N2477" t="b">
        <v>1</v>
      </c>
      <c r="O2477" t="s">
        <v>8279</v>
      </c>
      <c r="P2477" s="8">
        <f t="shared" si="192"/>
        <v>1.0471999999999999</v>
      </c>
      <c r="Q2477" s="12">
        <f t="shared" si="193"/>
        <v>40310.287673611114</v>
      </c>
      <c r="R2477" s="12">
        <f>(((I2477/60)/60)/24)+DATE(1970,1,1)</f>
        <v>40369.916666666664</v>
      </c>
      <c r="S2477" t="str">
        <f t="shared" si="194"/>
        <v>music</v>
      </c>
      <c r="T2477" t="str">
        <f t="shared" si="190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6">
        <f t="shared" si="191"/>
        <v>61.103999999999999</v>
      </c>
      <c r="N2478" t="b">
        <v>1</v>
      </c>
      <c r="O2478" t="s">
        <v>8279</v>
      </c>
      <c r="P2478" s="8">
        <f t="shared" si="192"/>
        <v>1.050225</v>
      </c>
      <c r="Q2478" s="12">
        <f t="shared" si="193"/>
        <v>41913.328356481477</v>
      </c>
      <c r="R2478" s="12">
        <f>(((I2478/60)/60)/24)+DATE(1970,1,1)</f>
        <v>41946.370023148149</v>
      </c>
      <c r="S2478" t="str">
        <f t="shared" si="194"/>
        <v>music</v>
      </c>
      <c r="T2478" t="str">
        <f t="shared" si="190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6">
        <f t="shared" si="191"/>
        <v>31.341463414634145</v>
      </c>
      <c r="N2479" t="b">
        <v>1</v>
      </c>
      <c r="O2479" t="s">
        <v>8279</v>
      </c>
      <c r="P2479" s="8">
        <f t="shared" si="192"/>
        <v>1.7133333333333334</v>
      </c>
      <c r="Q2479" s="12">
        <f t="shared" si="193"/>
        <v>41088.691493055558</v>
      </c>
      <c r="R2479" s="12">
        <f>(((I2479/60)/60)/24)+DATE(1970,1,1)</f>
        <v>41133.691493055558</v>
      </c>
      <c r="S2479" t="str">
        <f t="shared" si="194"/>
        <v>music</v>
      </c>
      <c r="T2479" t="str">
        <f t="shared" si="190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6">
        <f t="shared" si="191"/>
        <v>129.1139240506329</v>
      </c>
      <c r="N2480" t="b">
        <v>1</v>
      </c>
      <c r="O2480" t="s">
        <v>8279</v>
      </c>
      <c r="P2480" s="8">
        <f t="shared" si="192"/>
        <v>1.2749999999999999</v>
      </c>
      <c r="Q2480" s="12">
        <f t="shared" si="193"/>
        <v>41257.950381944444</v>
      </c>
      <c r="R2480" s="12">
        <f>(((I2480/60)/60)/24)+DATE(1970,1,1)</f>
        <v>41287.950381944444</v>
      </c>
      <c r="S2480" t="str">
        <f t="shared" si="194"/>
        <v>music</v>
      </c>
      <c r="T2480" t="str">
        <f t="shared" si="190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6">
        <f t="shared" si="191"/>
        <v>25.020624999999999</v>
      </c>
      <c r="N2481" t="b">
        <v>1</v>
      </c>
      <c r="O2481" t="s">
        <v>8279</v>
      </c>
      <c r="P2481" s="8">
        <f t="shared" si="192"/>
        <v>1.3344333333333334</v>
      </c>
      <c r="Q2481" s="12">
        <f t="shared" si="193"/>
        <v>41107.726782407408</v>
      </c>
      <c r="R2481" s="12">
        <f>(((I2481/60)/60)/24)+DATE(1970,1,1)</f>
        <v>41118.083333333336</v>
      </c>
      <c r="S2481" t="str">
        <f t="shared" si="194"/>
        <v>music</v>
      </c>
      <c r="T2481" t="str">
        <f t="shared" si="190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6">
        <f t="shared" si="191"/>
        <v>250</v>
      </c>
      <c r="N2482" t="b">
        <v>1</v>
      </c>
      <c r="O2482" t="s">
        <v>8279</v>
      </c>
      <c r="P2482" s="8">
        <f t="shared" si="192"/>
        <v>1</v>
      </c>
      <c r="Q2482" s="12">
        <f t="shared" si="193"/>
        <v>42227.936157407406</v>
      </c>
      <c r="R2482" s="12">
        <f>(((I2482/60)/60)/24)+DATE(1970,1,1)</f>
        <v>42287.936157407406</v>
      </c>
      <c r="S2482" t="str">
        <f t="shared" si="194"/>
        <v>music</v>
      </c>
      <c r="T2482" t="str">
        <f t="shared" si="190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6">
        <f t="shared" si="191"/>
        <v>47.541473684210523</v>
      </c>
      <c r="N2483" t="b">
        <v>1</v>
      </c>
      <c r="O2483" t="s">
        <v>8279</v>
      </c>
      <c r="P2483" s="8">
        <f t="shared" si="192"/>
        <v>1.1291099999999998</v>
      </c>
      <c r="Q2483" s="12">
        <f t="shared" si="193"/>
        <v>40999.645925925928</v>
      </c>
      <c r="R2483" s="12">
        <f>(((I2483/60)/60)/24)+DATE(1970,1,1)</f>
        <v>41029.645925925928</v>
      </c>
      <c r="S2483" t="str">
        <f t="shared" si="194"/>
        <v>music</v>
      </c>
      <c r="T2483" t="str">
        <f t="shared" si="190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6">
        <f t="shared" si="191"/>
        <v>40.04</v>
      </c>
      <c r="N2484" t="b">
        <v>1</v>
      </c>
      <c r="O2484" t="s">
        <v>8279</v>
      </c>
      <c r="P2484" s="8">
        <f t="shared" si="192"/>
        <v>1.0009999999999999</v>
      </c>
      <c r="Q2484" s="12">
        <f t="shared" si="193"/>
        <v>40711.782210648147</v>
      </c>
      <c r="R2484" s="12">
        <f>(((I2484/60)/60)/24)+DATE(1970,1,1)</f>
        <v>40756.782210648147</v>
      </c>
      <c r="S2484" t="str">
        <f t="shared" si="194"/>
        <v>music</v>
      </c>
      <c r="T2484" t="str">
        <f t="shared" si="190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6">
        <f t="shared" si="191"/>
        <v>65.84210526315789</v>
      </c>
      <c r="N2485" t="b">
        <v>1</v>
      </c>
      <c r="O2485" t="s">
        <v>8279</v>
      </c>
      <c r="P2485" s="8">
        <f t="shared" si="192"/>
        <v>1.1372727272727272</v>
      </c>
      <c r="Q2485" s="12">
        <f t="shared" si="193"/>
        <v>40970.750034722223</v>
      </c>
      <c r="R2485" s="12">
        <f>(((I2485/60)/60)/24)+DATE(1970,1,1)</f>
        <v>41030.708368055559</v>
      </c>
      <c r="S2485" t="str">
        <f t="shared" si="194"/>
        <v>music</v>
      </c>
      <c r="T2485" t="str">
        <f t="shared" si="190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6">
        <f t="shared" si="191"/>
        <v>46.401222222222216</v>
      </c>
      <c r="N2486" t="b">
        <v>1</v>
      </c>
      <c r="O2486" t="s">
        <v>8279</v>
      </c>
      <c r="P2486" s="8">
        <f t="shared" si="192"/>
        <v>1.1931742857142855</v>
      </c>
      <c r="Q2486" s="12">
        <f t="shared" si="193"/>
        <v>40771.916701388887</v>
      </c>
      <c r="R2486" s="12">
        <f>(((I2486/60)/60)/24)+DATE(1970,1,1)</f>
        <v>40801.916701388887</v>
      </c>
      <c r="S2486" t="str">
        <f t="shared" si="194"/>
        <v>music</v>
      </c>
      <c r="T2486" t="str">
        <f t="shared" si="190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6">
        <f t="shared" si="191"/>
        <v>50.365853658536587</v>
      </c>
      <c r="N2487" t="b">
        <v>1</v>
      </c>
      <c r="O2487" t="s">
        <v>8279</v>
      </c>
      <c r="P2487" s="8">
        <f t="shared" si="192"/>
        <v>1.0325</v>
      </c>
      <c r="Q2487" s="12">
        <f t="shared" si="193"/>
        <v>40793.998599537037</v>
      </c>
      <c r="R2487" s="12">
        <f>(((I2487/60)/60)/24)+DATE(1970,1,1)</f>
        <v>40828.998599537037</v>
      </c>
      <c r="S2487" t="str">
        <f t="shared" si="194"/>
        <v>music</v>
      </c>
      <c r="T2487" t="str">
        <f t="shared" si="190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6">
        <f t="shared" si="191"/>
        <v>26.566666666666666</v>
      </c>
      <c r="N2488" t="b">
        <v>1</v>
      </c>
      <c r="O2488" t="s">
        <v>8279</v>
      </c>
      <c r="P2488" s="8">
        <f t="shared" si="192"/>
        <v>2.6566666666666667</v>
      </c>
      <c r="Q2488" s="12">
        <f t="shared" si="193"/>
        <v>40991.708055555559</v>
      </c>
      <c r="R2488" s="12">
        <f>(((I2488/60)/60)/24)+DATE(1970,1,1)</f>
        <v>41021.708055555559</v>
      </c>
      <c r="S2488" t="str">
        <f t="shared" si="194"/>
        <v>music</v>
      </c>
      <c r="T2488" t="str">
        <f t="shared" si="190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6">
        <f t="shared" si="191"/>
        <v>39.493684210526318</v>
      </c>
      <c r="N2489" t="b">
        <v>1</v>
      </c>
      <c r="O2489" t="s">
        <v>8279</v>
      </c>
      <c r="P2489" s="8">
        <f t="shared" si="192"/>
        <v>1.0005066666666667</v>
      </c>
      <c r="Q2489" s="12">
        <f t="shared" si="193"/>
        <v>41026.083298611113</v>
      </c>
      <c r="R2489" s="12">
        <f>(((I2489/60)/60)/24)+DATE(1970,1,1)</f>
        <v>41056.083298611113</v>
      </c>
      <c r="S2489" t="str">
        <f t="shared" si="194"/>
        <v>music</v>
      </c>
      <c r="T2489" t="str">
        <f t="shared" si="190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6">
        <f t="shared" si="191"/>
        <v>49.246153846153845</v>
      </c>
      <c r="N2490" t="b">
        <v>1</v>
      </c>
      <c r="O2490" t="s">
        <v>8279</v>
      </c>
      <c r="P2490" s="8">
        <f t="shared" si="192"/>
        <v>1.0669999999999999</v>
      </c>
      <c r="Q2490" s="12">
        <f t="shared" si="193"/>
        <v>40833.633194444446</v>
      </c>
      <c r="R2490" s="12">
        <f>(((I2490/60)/60)/24)+DATE(1970,1,1)</f>
        <v>40863.674861111111</v>
      </c>
      <c r="S2490" t="str">
        <f t="shared" si="194"/>
        <v>music</v>
      </c>
      <c r="T2490" t="str">
        <f t="shared" si="190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6">
        <f t="shared" si="191"/>
        <v>62.38</v>
      </c>
      <c r="N2491" t="b">
        <v>1</v>
      </c>
      <c r="O2491" t="s">
        <v>8279</v>
      </c>
      <c r="P2491" s="8">
        <f t="shared" si="192"/>
        <v>1.3367142857142857</v>
      </c>
      <c r="Q2491" s="12">
        <f t="shared" si="193"/>
        <v>41373.690266203703</v>
      </c>
      <c r="R2491" s="12">
        <f>(((I2491/60)/60)/24)+DATE(1970,1,1)</f>
        <v>41403.690266203703</v>
      </c>
      <c r="S2491" t="str">
        <f t="shared" si="194"/>
        <v>music</v>
      </c>
      <c r="T2491" t="str">
        <f t="shared" si="190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6">
        <f t="shared" si="191"/>
        <v>37.9375</v>
      </c>
      <c r="N2492" t="b">
        <v>1</v>
      </c>
      <c r="O2492" t="s">
        <v>8279</v>
      </c>
      <c r="P2492" s="8">
        <f t="shared" si="192"/>
        <v>1.214</v>
      </c>
      <c r="Q2492" s="12">
        <f t="shared" si="193"/>
        <v>41023.227731481478</v>
      </c>
      <c r="R2492" s="12">
        <f>(((I2492/60)/60)/24)+DATE(1970,1,1)</f>
        <v>41083.227731481478</v>
      </c>
      <c r="S2492" t="str">
        <f t="shared" si="194"/>
        <v>music</v>
      </c>
      <c r="T2492" t="str">
        <f t="shared" si="190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6">
        <f t="shared" si="191"/>
        <v>51.6</v>
      </c>
      <c r="N2493" t="b">
        <v>1</v>
      </c>
      <c r="O2493" t="s">
        <v>8279</v>
      </c>
      <c r="P2493" s="8">
        <f t="shared" si="192"/>
        <v>1.032</v>
      </c>
      <c r="Q2493" s="12">
        <f t="shared" si="193"/>
        <v>40542.839282407411</v>
      </c>
      <c r="R2493" s="12">
        <f>(((I2493/60)/60)/24)+DATE(1970,1,1)</f>
        <v>40559.07708333333</v>
      </c>
      <c r="S2493" t="str">
        <f t="shared" si="194"/>
        <v>music</v>
      </c>
      <c r="T2493" t="str">
        <f t="shared" si="190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6">
        <f t="shared" si="191"/>
        <v>27.777777777777779</v>
      </c>
      <c r="N2494" t="b">
        <v>1</v>
      </c>
      <c r="O2494" t="s">
        <v>8279</v>
      </c>
      <c r="P2494" s="8">
        <f t="shared" si="192"/>
        <v>1.25</v>
      </c>
      <c r="Q2494" s="12">
        <f t="shared" si="193"/>
        <v>41024.985972222225</v>
      </c>
      <c r="R2494" s="12">
        <f>(((I2494/60)/60)/24)+DATE(1970,1,1)</f>
        <v>41076.415972222225</v>
      </c>
      <c r="S2494" t="str">
        <f t="shared" si="194"/>
        <v>music</v>
      </c>
      <c r="T2494" t="str">
        <f t="shared" si="190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6">
        <f t="shared" si="191"/>
        <v>99.382239382239376</v>
      </c>
      <c r="N2495" t="b">
        <v>1</v>
      </c>
      <c r="O2495" t="s">
        <v>8279</v>
      </c>
      <c r="P2495" s="8">
        <f t="shared" si="192"/>
        <v>1.2869999999999999</v>
      </c>
      <c r="Q2495" s="12">
        <f t="shared" si="193"/>
        <v>41348.168287037035</v>
      </c>
      <c r="R2495" s="12">
        <f>(((I2495/60)/60)/24)+DATE(1970,1,1)</f>
        <v>41393.168287037035</v>
      </c>
      <c r="S2495" t="str">
        <f t="shared" si="194"/>
        <v>music</v>
      </c>
      <c r="T2495" t="str">
        <f t="shared" si="190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6">
        <f t="shared" si="191"/>
        <v>38.848205128205123</v>
      </c>
      <c r="N2496" t="b">
        <v>1</v>
      </c>
      <c r="O2496" t="s">
        <v>8279</v>
      </c>
      <c r="P2496" s="8">
        <f t="shared" si="192"/>
        <v>1.0100533333333332</v>
      </c>
      <c r="Q2496" s="12">
        <f t="shared" si="193"/>
        <v>41022.645185185182</v>
      </c>
      <c r="R2496" s="12">
        <f>(((I2496/60)/60)/24)+DATE(1970,1,1)</f>
        <v>41052.645185185182</v>
      </c>
      <c r="S2496" t="str">
        <f t="shared" si="194"/>
        <v>music</v>
      </c>
      <c r="T2496" t="str">
        <f t="shared" si="190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6">
        <f t="shared" si="191"/>
        <v>45.548809523809524</v>
      </c>
      <c r="N2497" t="b">
        <v>1</v>
      </c>
      <c r="O2497" t="s">
        <v>8279</v>
      </c>
      <c r="P2497" s="8">
        <f t="shared" si="192"/>
        <v>1.2753666666666665</v>
      </c>
      <c r="Q2497" s="12">
        <f t="shared" si="193"/>
        <v>41036.946469907409</v>
      </c>
      <c r="R2497" s="12">
        <f>(((I2497/60)/60)/24)+DATE(1970,1,1)</f>
        <v>41066.946469907409</v>
      </c>
      <c r="S2497" t="str">
        <f t="shared" si="194"/>
        <v>music</v>
      </c>
      <c r="T2497" t="str">
        <f t="shared" si="190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6">
        <f t="shared" si="191"/>
        <v>600</v>
      </c>
      <c r="N2498" t="b">
        <v>1</v>
      </c>
      <c r="O2498" t="s">
        <v>8279</v>
      </c>
      <c r="P2498" s="8">
        <f t="shared" si="192"/>
        <v>1</v>
      </c>
      <c r="Q2498" s="12">
        <f t="shared" si="193"/>
        <v>41327.996435185189</v>
      </c>
      <c r="R2498" s="12">
        <f>(((I2498/60)/60)/24)+DATE(1970,1,1)</f>
        <v>41362.954768518517</v>
      </c>
      <c r="S2498" t="str">
        <f t="shared" si="194"/>
        <v>music</v>
      </c>
      <c r="T2498" t="str">
        <f t="shared" ref="T2498:T2561" si="195">RIGHT(O2498,LEN(O2498)-FIND("/",O2498,1))</f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6">
        <f t="shared" ref="M2499:M2562" si="196">IFERROR(E2499/L2499,"")</f>
        <v>80.551071428571419</v>
      </c>
      <c r="N2499" t="b">
        <v>1</v>
      </c>
      <c r="O2499" t="s">
        <v>8279</v>
      </c>
      <c r="P2499" s="8">
        <f t="shared" ref="P2499:P2562" si="197">E2499/D2499</f>
        <v>1.127715</v>
      </c>
      <c r="Q2499" s="12">
        <f t="shared" ref="Q2499:Q2562" si="198">(((J2499/60)/60)/24)+DATE(1970,1,1)</f>
        <v>40730.878912037035</v>
      </c>
      <c r="R2499" s="12">
        <f>(((I2499/60)/60)/24)+DATE(1970,1,1)</f>
        <v>40760.878912037035</v>
      </c>
      <c r="S2499" t="str">
        <f t="shared" ref="S2499:S2562" si="199">LEFT(O2499,FIND("/",O2499,1)-1)</f>
        <v>music</v>
      </c>
      <c r="T2499" t="str">
        <f t="shared" si="195"/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6">
        <f t="shared" si="196"/>
        <v>52.8</v>
      </c>
      <c r="N2500" t="b">
        <v>1</v>
      </c>
      <c r="O2500" t="s">
        <v>8279</v>
      </c>
      <c r="P2500" s="8">
        <f t="shared" si="197"/>
        <v>1.056</v>
      </c>
      <c r="Q2500" s="12">
        <f t="shared" si="198"/>
        <v>42017.967442129629</v>
      </c>
      <c r="R2500" s="12">
        <f>(((I2500/60)/60)/24)+DATE(1970,1,1)</f>
        <v>42031.967442129629</v>
      </c>
      <c r="S2500" t="str">
        <f t="shared" si="199"/>
        <v>music</v>
      </c>
      <c r="T2500" t="str">
        <f t="shared" si="195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6">
        <f t="shared" si="196"/>
        <v>47.676470588235297</v>
      </c>
      <c r="N2501" t="b">
        <v>1</v>
      </c>
      <c r="O2501" t="s">
        <v>8279</v>
      </c>
      <c r="P2501" s="8">
        <f t="shared" si="197"/>
        <v>2.0262500000000001</v>
      </c>
      <c r="Q2501" s="12">
        <f t="shared" si="198"/>
        <v>41226.648576388885</v>
      </c>
      <c r="R2501" s="12">
        <f>(((I2501/60)/60)/24)+DATE(1970,1,1)</f>
        <v>41274.75</v>
      </c>
      <c r="S2501" t="str">
        <f t="shared" si="199"/>
        <v>music</v>
      </c>
      <c r="T2501" t="str">
        <f t="shared" si="195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6">
        <f t="shared" si="196"/>
        <v>23.448275862068964</v>
      </c>
      <c r="N2502" t="b">
        <v>1</v>
      </c>
      <c r="O2502" t="s">
        <v>8279</v>
      </c>
      <c r="P2502" s="8">
        <f t="shared" si="197"/>
        <v>1.1333333333333333</v>
      </c>
      <c r="Q2502" s="12">
        <f t="shared" si="198"/>
        <v>41053.772858796299</v>
      </c>
      <c r="R2502" s="12">
        <f>(((I2502/60)/60)/24)+DATE(1970,1,1)</f>
        <v>41083.772858796299</v>
      </c>
      <c r="S2502" t="str">
        <f t="shared" si="199"/>
        <v>music</v>
      </c>
      <c r="T2502" t="str">
        <f t="shared" si="195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6">
        <f t="shared" si="196"/>
        <v>40.142857142857146</v>
      </c>
      <c r="N2503" t="b">
        <v>0</v>
      </c>
      <c r="O2503" t="s">
        <v>8299</v>
      </c>
      <c r="P2503" s="8">
        <f t="shared" si="197"/>
        <v>2.5545454545454545E-2</v>
      </c>
      <c r="Q2503" s="12">
        <f t="shared" si="198"/>
        <v>42244.776666666665</v>
      </c>
      <c r="R2503" s="12">
        <f>(((I2503/60)/60)/24)+DATE(1970,1,1)</f>
        <v>42274.776666666665</v>
      </c>
      <c r="S2503" t="str">
        <f t="shared" si="199"/>
        <v>food</v>
      </c>
      <c r="T2503" t="str">
        <f t="shared" si="195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6">
        <f t="shared" si="196"/>
        <v>17.2</v>
      </c>
      <c r="N2504" t="b">
        <v>0</v>
      </c>
      <c r="O2504" t="s">
        <v>8299</v>
      </c>
      <c r="P2504" s="8">
        <f t="shared" si="197"/>
        <v>7.8181818181818181E-4</v>
      </c>
      <c r="Q2504" s="12">
        <f t="shared" si="198"/>
        <v>41858.825439814813</v>
      </c>
      <c r="R2504" s="12">
        <f>(((I2504/60)/60)/24)+DATE(1970,1,1)</f>
        <v>41903.825439814813</v>
      </c>
      <c r="S2504" t="str">
        <f t="shared" si="199"/>
        <v>food</v>
      </c>
      <c r="T2504" t="str">
        <f t="shared" si="195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6" t="str">
        <f t="shared" si="196"/>
        <v/>
      </c>
      <c r="N2505" t="b">
        <v>0</v>
      </c>
      <c r="O2505" t="s">
        <v>8299</v>
      </c>
      <c r="P2505" s="8">
        <f t="shared" si="197"/>
        <v>0</v>
      </c>
      <c r="Q2505" s="12">
        <f t="shared" si="198"/>
        <v>42498.899398148147</v>
      </c>
      <c r="R2505" s="12">
        <f>(((I2505/60)/60)/24)+DATE(1970,1,1)</f>
        <v>42528.879166666666</v>
      </c>
      <c r="S2505" t="str">
        <f t="shared" si="199"/>
        <v>food</v>
      </c>
      <c r="T2505" t="str">
        <f t="shared" si="195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6" t="str">
        <f t="shared" si="196"/>
        <v/>
      </c>
      <c r="N2506" t="b">
        <v>0</v>
      </c>
      <c r="O2506" t="s">
        <v>8299</v>
      </c>
      <c r="P2506" s="8">
        <f t="shared" si="197"/>
        <v>0</v>
      </c>
      <c r="Q2506" s="12">
        <f t="shared" si="198"/>
        <v>41928.015439814815</v>
      </c>
      <c r="R2506" s="12">
        <f>(((I2506/60)/60)/24)+DATE(1970,1,1)</f>
        <v>41958.057106481487</v>
      </c>
      <c r="S2506" t="str">
        <f t="shared" si="199"/>
        <v>food</v>
      </c>
      <c r="T2506" t="str">
        <f t="shared" si="195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6" t="str">
        <f t="shared" si="196"/>
        <v/>
      </c>
      <c r="N2507" t="b">
        <v>0</v>
      </c>
      <c r="O2507" t="s">
        <v>8299</v>
      </c>
      <c r="P2507" s="8">
        <f t="shared" si="197"/>
        <v>0</v>
      </c>
      <c r="Q2507" s="12">
        <f t="shared" si="198"/>
        <v>42047.05574074074</v>
      </c>
      <c r="R2507" s="12">
        <f>(((I2507/60)/60)/24)+DATE(1970,1,1)</f>
        <v>42077.014074074075</v>
      </c>
      <c r="S2507" t="str">
        <f t="shared" si="199"/>
        <v>food</v>
      </c>
      <c r="T2507" t="str">
        <f t="shared" si="195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6">
        <f t="shared" si="196"/>
        <v>15</v>
      </c>
      <c r="N2508" t="b">
        <v>0</v>
      </c>
      <c r="O2508" t="s">
        <v>8299</v>
      </c>
      <c r="P2508" s="8">
        <f t="shared" si="197"/>
        <v>6.0000000000000001E-3</v>
      </c>
      <c r="Q2508" s="12">
        <f t="shared" si="198"/>
        <v>42258.297094907408</v>
      </c>
      <c r="R2508" s="12">
        <f>(((I2508/60)/60)/24)+DATE(1970,1,1)</f>
        <v>42280.875</v>
      </c>
      <c r="S2508" t="str">
        <f t="shared" si="199"/>
        <v>food</v>
      </c>
      <c r="T2508" t="str">
        <f t="shared" si="195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6" t="str">
        <f t="shared" si="196"/>
        <v/>
      </c>
      <c r="N2509" t="b">
        <v>0</v>
      </c>
      <c r="O2509" t="s">
        <v>8299</v>
      </c>
      <c r="P2509" s="8">
        <f t="shared" si="197"/>
        <v>0</v>
      </c>
      <c r="Q2509" s="12">
        <f t="shared" si="198"/>
        <v>42105.072962962964</v>
      </c>
      <c r="R2509" s="12">
        <f>(((I2509/60)/60)/24)+DATE(1970,1,1)</f>
        <v>42135.072962962964</v>
      </c>
      <c r="S2509" t="str">
        <f t="shared" si="199"/>
        <v>food</v>
      </c>
      <c r="T2509" t="str">
        <f t="shared" si="195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6" t="str">
        <f t="shared" si="196"/>
        <v/>
      </c>
      <c r="N2510" t="b">
        <v>0</v>
      </c>
      <c r="O2510" t="s">
        <v>8299</v>
      </c>
      <c r="P2510" s="8">
        <f t="shared" si="197"/>
        <v>0</v>
      </c>
      <c r="Q2510" s="12">
        <f t="shared" si="198"/>
        <v>41835.951782407406</v>
      </c>
      <c r="R2510" s="12">
        <f>(((I2510/60)/60)/24)+DATE(1970,1,1)</f>
        <v>41865.951782407406</v>
      </c>
      <c r="S2510" t="str">
        <f t="shared" si="199"/>
        <v>food</v>
      </c>
      <c r="T2510" t="str">
        <f t="shared" si="195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6">
        <f t="shared" si="196"/>
        <v>35.714285714285715</v>
      </c>
      <c r="N2511" t="b">
        <v>0</v>
      </c>
      <c r="O2511" t="s">
        <v>8299</v>
      </c>
      <c r="P2511" s="8">
        <f t="shared" si="197"/>
        <v>1.0526315789473684E-2</v>
      </c>
      <c r="Q2511" s="12">
        <f t="shared" si="198"/>
        <v>42058.809594907405</v>
      </c>
      <c r="R2511" s="12">
        <f>(((I2511/60)/60)/24)+DATE(1970,1,1)</f>
        <v>42114.767928240741</v>
      </c>
      <c r="S2511" t="str">
        <f t="shared" si="199"/>
        <v>food</v>
      </c>
      <c r="T2511" t="str">
        <f t="shared" si="195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6">
        <f t="shared" si="196"/>
        <v>37.5</v>
      </c>
      <c r="N2512" t="b">
        <v>0</v>
      </c>
      <c r="O2512" t="s">
        <v>8299</v>
      </c>
      <c r="P2512" s="8">
        <f t="shared" si="197"/>
        <v>1.5E-3</v>
      </c>
      <c r="Q2512" s="12">
        <f t="shared" si="198"/>
        <v>42078.997361111105</v>
      </c>
      <c r="R2512" s="12">
        <f>(((I2512/60)/60)/24)+DATE(1970,1,1)</f>
        <v>42138.997361111105</v>
      </c>
      <c r="S2512" t="str">
        <f t="shared" si="199"/>
        <v>food</v>
      </c>
      <c r="T2512" t="str">
        <f t="shared" si="195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6" t="str">
        <f t="shared" si="196"/>
        <v/>
      </c>
      <c r="N2513" t="b">
        <v>0</v>
      </c>
      <c r="O2513" t="s">
        <v>8299</v>
      </c>
      <c r="P2513" s="8">
        <f t="shared" si="197"/>
        <v>0</v>
      </c>
      <c r="Q2513" s="12">
        <f t="shared" si="198"/>
        <v>42371.446909722217</v>
      </c>
      <c r="R2513" s="12">
        <f>(((I2513/60)/60)/24)+DATE(1970,1,1)</f>
        <v>42401.446909722217</v>
      </c>
      <c r="S2513" t="str">
        <f t="shared" si="199"/>
        <v>food</v>
      </c>
      <c r="T2513" t="str">
        <f t="shared" si="195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6" t="str">
        <f t="shared" si="196"/>
        <v/>
      </c>
      <c r="N2514" t="b">
        <v>0</v>
      </c>
      <c r="O2514" t="s">
        <v>8299</v>
      </c>
      <c r="P2514" s="8">
        <f t="shared" si="197"/>
        <v>0</v>
      </c>
      <c r="Q2514" s="12">
        <f t="shared" si="198"/>
        <v>41971.876863425925</v>
      </c>
      <c r="R2514" s="12">
        <f>(((I2514/60)/60)/24)+DATE(1970,1,1)</f>
        <v>41986.876863425925</v>
      </c>
      <c r="S2514" t="str">
        <f t="shared" si="199"/>
        <v>food</v>
      </c>
      <c r="T2514" t="str">
        <f t="shared" si="195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6" t="str">
        <f t="shared" si="196"/>
        <v/>
      </c>
      <c r="N2515" t="b">
        <v>0</v>
      </c>
      <c r="O2515" t="s">
        <v>8299</v>
      </c>
      <c r="P2515" s="8">
        <f t="shared" si="197"/>
        <v>0</v>
      </c>
      <c r="Q2515" s="12">
        <f t="shared" si="198"/>
        <v>42732.00681712963</v>
      </c>
      <c r="R2515" s="12">
        <f>(((I2515/60)/60)/24)+DATE(1970,1,1)</f>
        <v>42792.00681712963</v>
      </c>
      <c r="S2515" t="str">
        <f t="shared" si="199"/>
        <v>food</v>
      </c>
      <c r="T2515" t="str">
        <f t="shared" si="195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6">
        <f t="shared" si="196"/>
        <v>52.5</v>
      </c>
      <c r="N2516" t="b">
        <v>0</v>
      </c>
      <c r="O2516" t="s">
        <v>8299</v>
      </c>
      <c r="P2516" s="8">
        <f t="shared" si="197"/>
        <v>1.7500000000000002E-2</v>
      </c>
      <c r="Q2516" s="12">
        <f t="shared" si="198"/>
        <v>41854.389780092592</v>
      </c>
      <c r="R2516" s="12">
        <f>(((I2516/60)/60)/24)+DATE(1970,1,1)</f>
        <v>41871.389780092592</v>
      </c>
      <c r="S2516" t="str">
        <f t="shared" si="199"/>
        <v>food</v>
      </c>
      <c r="T2516" t="str">
        <f t="shared" si="195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6">
        <f t="shared" si="196"/>
        <v>77.5</v>
      </c>
      <c r="N2517" t="b">
        <v>0</v>
      </c>
      <c r="O2517" t="s">
        <v>8299</v>
      </c>
      <c r="P2517" s="8">
        <f t="shared" si="197"/>
        <v>0.186</v>
      </c>
      <c r="Q2517" s="12">
        <f t="shared" si="198"/>
        <v>42027.839733796296</v>
      </c>
      <c r="R2517" s="12">
        <f>(((I2517/60)/60)/24)+DATE(1970,1,1)</f>
        <v>42057.839733796296</v>
      </c>
      <c r="S2517" t="str">
        <f t="shared" si="199"/>
        <v>food</v>
      </c>
      <c r="T2517" t="str">
        <f t="shared" si="195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6" t="str">
        <f t="shared" si="196"/>
        <v/>
      </c>
      <c r="N2518" t="b">
        <v>0</v>
      </c>
      <c r="O2518" t="s">
        <v>8299</v>
      </c>
      <c r="P2518" s="8">
        <f t="shared" si="197"/>
        <v>0</v>
      </c>
      <c r="Q2518" s="12">
        <f t="shared" si="198"/>
        <v>41942.653379629628</v>
      </c>
      <c r="R2518" s="12">
        <f>(((I2518/60)/60)/24)+DATE(1970,1,1)</f>
        <v>41972.6950462963</v>
      </c>
      <c r="S2518" t="str">
        <f t="shared" si="199"/>
        <v>food</v>
      </c>
      <c r="T2518" t="str">
        <f t="shared" si="195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6">
        <f t="shared" si="196"/>
        <v>53.545454545454547</v>
      </c>
      <c r="N2519" t="b">
        <v>0</v>
      </c>
      <c r="O2519" t="s">
        <v>8299</v>
      </c>
      <c r="P2519" s="8">
        <f t="shared" si="197"/>
        <v>9.8166666666666666E-2</v>
      </c>
      <c r="Q2519" s="12">
        <f t="shared" si="198"/>
        <v>42052.802430555559</v>
      </c>
      <c r="R2519" s="12">
        <f>(((I2519/60)/60)/24)+DATE(1970,1,1)</f>
        <v>42082.760763888888</v>
      </c>
      <c r="S2519" t="str">
        <f t="shared" si="199"/>
        <v>food</v>
      </c>
      <c r="T2519" t="str">
        <f t="shared" si="195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6" t="str">
        <f t="shared" si="196"/>
        <v/>
      </c>
      <c r="N2520" t="b">
        <v>0</v>
      </c>
      <c r="O2520" t="s">
        <v>8299</v>
      </c>
      <c r="P2520" s="8">
        <f t="shared" si="197"/>
        <v>0</v>
      </c>
      <c r="Q2520" s="12">
        <f t="shared" si="198"/>
        <v>41926.680879629632</v>
      </c>
      <c r="R2520" s="12">
        <f>(((I2520/60)/60)/24)+DATE(1970,1,1)</f>
        <v>41956.722546296296</v>
      </c>
      <c r="S2520" t="str">
        <f t="shared" si="199"/>
        <v>food</v>
      </c>
      <c r="T2520" t="str">
        <f t="shared" si="195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6">
        <f t="shared" si="196"/>
        <v>16.25</v>
      </c>
      <c r="N2521" t="b">
        <v>0</v>
      </c>
      <c r="O2521" t="s">
        <v>8299</v>
      </c>
      <c r="P2521" s="8">
        <f t="shared" si="197"/>
        <v>4.3333333333333331E-4</v>
      </c>
      <c r="Q2521" s="12">
        <f t="shared" si="198"/>
        <v>41809.155138888891</v>
      </c>
      <c r="R2521" s="12">
        <f>(((I2521/60)/60)/24)+DATE(1970,1,1)</f>
        <v>41839.155138888891</v>
      </c>
      <c r="S2521" t="str">
        <f t="shared" si="199"/>
        <v>food</v>
      </c>
      <c r="T2521" t="str">
        <f t="shared" si="195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6" t="str">
        <f t="shared" si="196"/>
        <v/>
      </c>
      <c r="N2522" t="b">
        <v>0</v>
      </c>
      <c r="O2522" t="s">
        <v>8299</v>
      </c>
      <c r="P2522" s="8">
        <f t="shared" si="197"/>
        <v>0</v>
      </c>
      <c r="Q2522" s="12">
        <f t="shared" si="198"/>
        <v>42612.600520833337</v>
      </c>
      <c r="R2522" s="12">
        <f>(((I2522/60)/60)/24)+DATE(1970,1,1)</f>
        <v>42658.806249999994</v>
      </c>
      <c r="S2522" t="str">
        <f t="shared" si="199"/>
        <v>food</v>
      </c>
      <c r="T2522" t="str">
        <f t="shared" si="195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6">
        <f t="shared" si="196"/>
        <v>103.68174242424243</v>
      </c>
      <c r="N2523" t="b">
        <v>1</v>
      </c>
      <c r="O2523" t="s">
        <v>8300</v>
      </c>
      <c r="P2523" s="8">
        <f t="shared" si="197"/>
        <v>1.0948792000000001</v>
      </c>
      <c r="Q2523" s="12">
        <f t="shared" si="198"/>
        <v>42269.967835648145</v>
      </c>
      <c r="R2523" s="12">
        <f>(((I2523/60)/60)/24)+DATE(1970,1,1)</f>
        <v>42290.967835648145</v>
      </c>
      <c r="S2523" t="str">
        <f t="shared" si="199"/>
        <v>music</v>
      </c>
      <c r="T2523" t="str">
        <f t="shared" si="195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6">
        <f t="shared" si="196"/>
        <v>185.18518518518519</v>
      </c>
      <c r="N2524" t="b">
        <v>1</v>
      </c>
      <c r="O2524" t="s">
        <v>8300</v>
      </c>
      <c r="P2524" s="8">
        <f t="shared" si="197"/>
        <v>1</v>
      </c>
      <c r="Q2524" s="12">
        <f t="shared" si="198"/>
        <v>42460.573611111111</v>
      </c>
      <c r="R2524" s="12">
        <f>(((I2524/60)/60)/24)+DATE(1970,1,1)</f>
        <v>42482.619444444441</v>
      </c>
      <c r="S2524" t="str">
        <f t="shared" si="199"/>
        <v>music</v>
      </c>
      <c r="T2524" t="str">
        <f t="shared" si="195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6">
        <f t="shared" si="196"/>
        <v>54.153846153846153</v>
      </c>
      <c r="N2525" t="b">
        <v>1</v>
      </c>
      <c r="O2525" t="s">
        <v>8300</v>
      </c>
      <c r="P2525" s="8">
        <f t="shared" si="197"/>
        <v>1.5644444444444445</v>
      </c>
      <c r="Q2525" s="12">
        <f t="shared" si="198"/>
        <v>41930.975601851853</v>
      </c>
      <c r="R2525" s="12">
        <f>(((I2525/60)/60)/24)+DATE(1970,1,1)</f>
        <v>41961.017268518524</v>
      </c>
      <c r="S2525" t="str">
        <f t="shared" si="199"/>
        <v>music</v>
      </c>
      <c r="T2525" t="str">
        <f t="shared" si="195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6">
        <f t="shared" si="196"/>
        <v>177.2093023255814</v>
      </c>
      <c r="N2526" t="b">
        <v>1</v>
      </c>
      <c r="O2526" t="s">
        <v>8300</v>
      </c>
      <c r="P2526" s="8">
        <f t="shared" si="197"/>
        <v>1.016</v>
      </c>
      <c r="Q2526" s="12">
        <f t="shared" si="198"/>
        <v>41961.807372685187</v>
      </c>
      <c r="R2526" s="12">
        <f>(((I2526/60)/60)/24)+DATE(1970,1,1)</f>
        <v>41994.1875</v>
      </c>
      <c r="S2526" t="str">
        <f t="shared" si="199"/>
        <v>music</v>
      </c>
      <c r="T2526" t="str">
        <f t="shared" si="195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6">
        <f t="shared" si="196"/>
        <v>100.325</v>
      </c>
      <c r="N2527" t="b">
        <v>1</v>
      </c>
      <c r="O2527" t="s">
        <v>8300</v>
      </c>
      <c r="P2527" s="8">
        <f t="shared" si="197"/>
        <v>1.00325</v>
      </c>
      <c r="Q2527" s="12">
        <f t="shared" si="198"/>
        <v>41058.844571759262</v>
      </c>
      <c r="R2527" s="12">
        <f>(((I2527/60)/60)/24)+DATE(1970,1,1)</f>
        <v>41088.844571759262</v>
      </c>
      <c r="S2527" t="str">
        <f t="shared" si="199"/>
        <v>music</v>
      </c>
      <c r="T2527" t="str">
        <f t="shared" si="195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6">
        <f t="shared" si="196"/>
        <v>136.90909090909091</v>
      </c>
      <c r="N2528" t="b">
        <v>1</v>
      </c>
      <c r="O2528" t="s">
        <v>8300</v>
      </c>
      <c r="P2528" s="8">
        <f t="shared" si="197"/>
        <v>1.1294999999999999</v>
      </c>
      <c r="Q2528" s="12">
        <f t="shared" si="198"/>
        <v>41953.091134259259</v>
      </c>
      <c r="R2528" s="12">
        <f>(((I2528/60)/60)/24)+DATE(1970,1,1)</f>
        <v>41981.207638888889</v>
      </c>
      <c r="S2528" t="str">
        <f t="shared" si="199"/>
        <v>music</v>
      </c>
      <c r="T2528" t="str">
        <f t="shared" si="195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6">
        <f t="shared" si="196"/>
        <v>57.535211267605632</v>
      </c>
      <c r="N2529" t="b">
        <v>1</v>
      </c>
      <c r="O2529" t="s">
        <v>8300</v>
      </c>
      <c r="P2529" s="8">
        <f t="shared" si="197"/>
        <v>1.02125</v>
      </c>
      <c r="Q2529" s="12">
        <f t="shared" si="198"/>
        <v>41546.75105324074</v>
      </c>
      <c r="R2529" s="12">
        <f>(((I2529/60)/60)/24)+DATE(1970,1,1)</f>
        <v>41565.165972222225</v>
      </c>
      <c r="S2529" t="str">
        <f t="shared" si="199"/>
        <v>music</v>
      </c>
      <c r="T2529" t="str">
        <f t="shared" si="195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6">
        <f t="shared" si="196"/>
        <v>52.962839506172834</v>
      </c>
      <c r="N2530" t="b">
        <v>1</v>
      </c>
      <c r="O2530" t="s">
        <v>8300</v>
      </c>
      <c r="P2530" s="8">
        <f t="shared" si="197"/>
        <v>1.0724974999999999</v>
      </c>
      <c r="Q2530" s="12">
        <f t="shared" si="198"/>
        <v>42217.834525462968</v>
      </c>
      <c r="R2530" s="12">
        <f>(((I2530/60)/60)/24)+DATE(1970,1,1)</f>
        <v>42236.458333333328</v>
      </c>
      <c r="S2530" t="str">
        <f t="shared" si="199"/>
        <v>music</v>
      </c>
      <c r="T2530" t="str">
        <f t="shared" si="195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6">
        <f t="shared" si="196"/>
        <v>82.328947368421055</v>
      </c>
      <c r="N2531" t="b">
        <v>1</v>
      </c>
      <c r="O2531" t="s">
        <v>8300</v>
      </c>
      <c r="P2531" s="8">
        <f t="shared" si="197"/>
        <v>1.0428333333333333</v>
      </c>
      <c r="Q2531" s="12">
        <f t="shared" si="198"/>
        <v>40948.080729166664</v>
      </c>
      <c r="R2531" s="12">
        <f>(((I2531/60)/60)/24)+DATE(1970,1,1)</f>
        <v>40993.0390625</v>
      </c>
      <c r="S2531" t="str">
        <f t="shared" si="199"/>
        <v>music</v>
      </c>
      <c r="T2531" t="str">
        <f t="shared" si="195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6">
        <f t="shared" si="196"/>
        <v>135.41666666666666</v>
      </c>
      <c r="N2532" t="b">
        <v>1</v>
      </c>
      <c r="O2532" t="s">
        <v>8300</v>
      </c>
      <c r="P2532" s="8">
        <f t="shared" si="197"/>
        <v>1</v>
      </c>
      <c r="Q2532" s="12">
        <f t="shared" si="198"/>
        <v>42081.864641203705</v>
      </c>
      <c r="R2532" s="12">
        <f>(((I2532/60)/60)/24)+DATE(1970,1,1)</f>
        <v>42114.201388888891</v>
      </c>
      <c r="S2532" t="str">
        <f t="shared" si="199"/>
        <v>music</v>
      </c>
      <c r="T2532" t="str">
        <f t="shared" si="195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6">
        <f t="shared" si="196"/>
        <v>74.06557377049181</v>
      </c>
      <c r="N2533" t="b">
        <v>1</v>
      </c>
      <c r="O2533" t="s">
        <v>8300</v>
      </c>
      <c r="P2533" s="8">
        <f t="shared" si="197"/>
        <v>1.004</v>
      </c>
      <c r="Q2533" s="12">
        <f t="shared" si="198"/>
        <v>42208.680023148147</v>
      </c>
      <c r="R2533" s="12">
        <f>(((I2533/60)/60)/24)+DATE(1970,1,1)</f>
        <v>42231.165972222225</v>
      </c>
      <c r="S2533" t="str">
        <f t="shared" si="199"/>
        <v>music</v>
      </c>
      <c r="T2533" t="str">
        <f t="shared" si="195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6">
        <f t="shared" si="196"/>
        <v>84.083333333333329</v>
      </c>
      <c r="N2534" t="b">
        <v>1</v>
      </c>
      <c r="O2534" t="s">
        <v>8300</v>
      </c>
      <c r="P2534" s="8">
        <f t="shared" si="197"/>
        <v>1.26125</v>
      </c>
      <c r="Q2534" s="12">
        <f t="shared" si="198"/>
        <v>41107.849143518521</v>
      </c>
      <c r="R2534" s="12">
        <f>(((I2534/60)/60)/24)+DATE(1970,1,1)</f>
        <v>41137.849143518521</v>
      </c>
      <c r="S2534" t="str">
        <f t="shared" si="199"/>
        <v>music</v>
      </c>
      <c r="T2534" t="str">
        <f t="shared" si="195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6">
        <f t="shared" si="196"/>
        <v>61.029411764705884</v>
      </c>
      <c r="N2535" t="b">
        <v>1</v>
      </c>
      <c r="O2535" t="s">
        <v>8300</v>
      </c>
      <c r="P2535" s="8">
        <f t="shared" si="197"/>
        <v>1.1066666666666667</v>
      </c>
      <c r="Q2535" s="12">
        <f t="shared" si="198"/>
        <v>41304.751284722224</v>
      </c>
      <c r="R2535" s="12">
        <f>(((I2535/60)/60)/24)+DATE(1970,1,1)</f>
        <v>41334.750787037039</v>
      </c>
      <c r="S2535" t="str">
        <f t="shared" si="199"/>
        <v>music</v>
      </c>
      <c r="T2535" t="str">
        <f t="shared" si="195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6">
        <f t="shared" si="196"/>
        <v>150</v>
      </c>
      <c r="N2536" t="b">
        <v>1</v>
      </c>
      <c r="O2536" t="s">
        <v>8300</v>
      </c>
      <c r="P2536" s="8">
        <f t="shared" si="197"/>
        <v>1.05</v>
      </c>
      <c r="Q2536" s="12">
        <f t="shared" si="198"/>
        <v>40127.700370370374</v>
      </c>
      <c r="R2536" s="12">
        <f>(((I2536/60)/60)/24)+DATE(1970,1,1)</f>
        <v>40179.25</v>
      </c>
      <c r="S2536" t="str">
        <f t="shared" si="199"/>
        <v>music</v>
      </c>
      <c r="T2536" t="str">
        <f t="shared" si="195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6">
        <f t="shared" si="196"/>
        <v>266.08974358974359</v>
      </c>
      <c r="N2537" t="b">
        <v>1</v>
      </c>
      <c r="O2537" t="s">
        <v>8300</v>
      </c>
      <c r="P2537" s="8">
        <f t="shared" si="197"/>
        <v>1.03775</v>
      </c>
      <c r="Q2537" s="12">
        <f t="shared" si="198"/>
        <v>41943.791030092594</v>
      </c>
      <c r="R2537" s="12">
        <f>(((I2537/60)/60)/24)+DATE(1970,1,1)</f>
        <v>41974.832696759258</v>
      </c>
      <c r="S2537" t="str">
        <f t="shared" si="199"/>
        <v>music</v>
      </c>
      <c r="T2537" t="str">
        <f t="shared" si="195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6">
        <f t="shared" si="196"/>
        <v>7.25</v>
      </c>
      <c r="N2538" t="b">
        <v>1</v>
      </c>
      <c r="O2538" t="s">
        <v>8300</v>
      </c>
      <c r="P2538" s="8">
        <f t="shared" si="197"/>
        <v>1.1599999999999999</v>
      </c>
      <c r="Q2538" s="12">
        <f t="shared" si="198"/>
        <v>41464.106087962966</v>
      </c>
      <c r="R2538" s="12">
        <f>(((I2538/60)/60)/24)+DATE(1970,1,1)</f>
        <v>41485.106087962966</v>
      </c>
      <c r="S2538" t="str">
        <f t="shared" si="199"/>
        <v>music</v>
      </c>
      <c r="T2538" t="str">
        <f t="shared" si="195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6">
        <f t="shared" si="196"/>
        <v>100</v>
      </c>
      <c r="N2539" t="b">
        <v>1</v>
      </c>
      <c r="O2539" t="s">
        <v>8300</v>
      </c>
      <c r="P2539" s="8">
        <f t="shared" si="197"/>
        <v>1.1000000000000001</v>
      </c>
      <c r="Q2539" s="12">
        <f t="shared" si="198"/>
        <v>40696.648784722223</v>
      </c>
      <c r="R2539" s="12">
        <f>(((I2539/60)/60)/24)+DATE(1970,1,1)</f>
        <v>40756.648784722223</v>
      </c>
      <c r="S2539" t="str">
        <f t="shared" si="199"/>
        <v>music</v>
      </c>
      <c r="T2539" t="str">
        <f t="shared" si="195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6">
        <f t="shared" si="196"/>
        <v>109.96308108108107</v>
      </c>
      <c r="N2540" t="b">
        <v>1</v>
      </c>
      <c r="O2540" t="s">
        <v>8300</v>
      </c>
      <c r="P2540" s="8">
        <f t="shared" si="197"/>
        <v>1.130176111111111</v>
      </c>
      <c r="Q2540" s="12">
        <f t="shared" si="198"/>
        <v>41298.509965277779</v>
      </c>
      <c r="R2540" s="12">
        <f>(((I2540/60)/60)/24)+DATE(1970,1,1)</f>
        <v>41329.207638888889</v>
      </c>
      <c r="S2540" t="str">
        <f t="shared" si="199"/>
        <v>music</v>
      </c>
      <c r="T2540" t="str">
        <f t="shared" si="195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6">
        <f t="shared" si="196"/>
        <v>169.91525423728814</v>
      </c>
      <c r="N2541" t="b">
        <v>1</v>
      </c>
      <c r="O2541" t="s">
        <v>8300</v>
      </c>
      <c r="P2541" s="8">
        <f t="shared" si="197"/>
        <v>1.0024999999999999</v>
      </c>
      <c r="Q2541" s="12">
        <f t="shared" si="198"/>
        <v>41977.902222222227</v>
      </c>
      <c r="R2541" s="12">
        <f>(((I2541/60)/60)/24)+DATE(1970,1,1)</f>
        <v>42037.902222222227</v>
      </c>
      <c r="S2541" t="str">
        <f t="shared" si="199"/>
        <v>music</v>
      </c>
      <c r="T2541" t="str">
        <f t="shared" si="195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6">
        <f t="shared" si="196"/>
        <v>95.740740740740748</v>
      </c>
      <c r="N2542" t="b">
        <v>1</v>
      </c>
      <c r="O2542" t="s">
        <v>8300</v>
      </c>
      <c r="P2542" s="8">
        <f t="shared" si="197"/>
        <v>1.034</v>
      </c>
      <c r="Q2542" s="12">
        <f t="shared" si="198"/>
        <v>40785.675011574072</v>
      </c>
      <c r="R2542" s="12">
        <f>(((I2542/60)/60)/24)+DATE(1970,1,1)</f>
        <v>40845.675011574072</v>
      </c>
      <c r="S2542" t="str">
        <f t="shared" si="199"/>
        <v>music</v>
      </c>
      <c r="T2542" t="str">
        <f t="shared" si="195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6">
        <f t="shared" si="196"/>
        <v>59.460317460317462</v>
      </c>
      <c r="N2543" t="b">
        <v>1</v>
      </c>
      <c r="O2543" t="s">
        <v>8300</v>
      </c>
      <c r="P2543" s="8">
        <f t="shared" si="197"/>
        <v>1.0702857142857143</v>
      </c>
      <c r="Q2543" s="12">
        <f t="shared" si="198"/>
        <v>41483.449282407404</v>
      </c>
      <c r="R2543" s="12">
        <f>(((I2543/60)/60)/24)+DATE(1970,1,1)</f>
        <v>41543.449282407404</v>
      </c>
      <c r="S2543" t="str">
        <f t="shared" si="199"/>
        <v>music</v>
      </c>
      <c r="T2543" t="str">
        <f t="shared" si="195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6">
        <f t="shared" si="196"/>
        <v>55.769230769230766</v>
      </c>
      <c r="N2544" t="b">
        <v>1</v>
      </c>
      <c r="O2544" t="s">
        <v>8300</v>
      </c>
      <c r="P2544" s="8">
        <f t="shared" si="197"/>
        <v>1.0357142857142858</v>
      </c>
      <c r="Q2544" s="12">
        <f t="shared" si="198"/>
        <v>41509.426585648151</v>
      </c>
      <c r="R2544" s="12">
        <f>(((I2544/60)/60)/24)+DATE(1970,1,1)</f>
        <v>41548.165972222225</v>
      </c>
      <c r="S2544" t="str">
        <f t="shared" si="199"/>
        <v>music</v>
      </c>
      <c r="T2544" t="str">
        <f t="shared" si="195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6">
        <f t="shared" si="196"/>
        <v>30.076923076923077</v>
      </c>
      <c r="N2545" t="b">
        <v>1</v>
      </c>
      <c r="O2545" t="s">
        <v>8300</v>
      </c>
      <c r="P2545" s="8">
        <f t="shared" si="197"/>
        <v>1.5640000000000001</v>
      </c>
      <c r="Q2545" s="12">
        <f t="shared" si="198"/>
        <v>40514.107615740737</v>
      </c>
      <c r="R2545" s="12">
        <f>(((I2545/60)/60)/24)+DATE(1970,1,1)</f>
        <v>40545.125</v>
      </c>
      <c r="S2545" t="str">
        <f t="shared" si="199"/>
        <v>music</v>
      </c>
      <c r="T2545" t="str">
        <f t="shared" si="195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6">
        <f t="shared" si="196"/>
        <v>88.438596491228068</v>
      </c>
      <c r="N2546" t="b">
        <v>1</v>
      </c>
      <c r="O2546" t="s">
        <v>8300</v>
      </c>
      <c r="P2546" s="8">
        <f t="shared" si="197"/>
        <v>1.0082</v>
      </c>
      <c r="Q2546" s="12">
        <f t="shared" si="198"/>
        <v>41068.520474537036</v>
      </c>
      <c r="R2546" s="12">
        <f>(((I2546/60)/60)/24)+DATE(1970,1,1)</f>
        <v>41098.520474537036</v>
      </c>
      <c r="S2546" t="str">
        <f t="shared" si="199"/>
        <v>music</v>
      </c>
      <c r="T2546" t="str">
        <f t="shared" si="195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6">
        <f t="shared" si="196"/>
        <v>64.032786885245898</v>
      </c>
      <c r="N2547" t="b">
        <v>1</v>
      </c>
      <c r="O2547" t="s">
        <v>8300</v>
      </c>
      <c r="P2547" s="8">
        <f t="shared" si="197"/>
        <v>1.9530000000000001</v>
      </c>
      <c r="Q2547" s="12">
        <f t="shared" si="198"/>
        <v>42027.13817129629</v>
      </c>
      <c r="R2547" s="12">
        <f>(((I2547/60)/60)/24)+DATE(1970,1,1)</f>
        <v>42062.020833333328</v>
      </c>
      <c r="S2547" t="str">
        <f t="shared" si="199"/>
        <v>music</v>
      </c>
      <c r="T2547" t="str">
        <f t="shared" si="195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6">
        <f t="shared" si="196"/>
        <v>60.153846153846153</v>
      </c>
      <c r="N2548" t="b">
        <v>1</v>
      </c>
      <c r="O2548" t="s">
        <v>8300</v>
      </c>
      <c r="P2548" s="8">
        <f t="shared" si="197"/>
        <v>1.1171428571428572</v>
      </c>
      <c r="Q2548" s="12">
        <f t="shared" si="198"/>
        <v>41524.858553240738</v>
      </c>
      <c r="R2548" s="12">
        <f>(((I2548/60)/60)/24)+DATE(1970,1,1)</f>
        <v>41552.208333333336</v>
      </c>
      <c r="S2548" t="str">
        <f t="shared" si="199"/>
        <v>music</v>
      </c>
      <c r="T2548" t="str">
        <f t="shared" si="195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6">
        <f t="shared" si="196"/>
        <v>49.194029850746269</v>
      </c>
      <c r="N2549" t="b">
        <v>1</v>
      </c>
      <c r="O2549" t="s">
        <v>8300</v>
      </c>
      <c r="P2549" s="8">
        <f t="shared" si="197"/>
        <v>1.1985454545454546</v>
      </c>
      <c r="Q2549" s="12">
        <f t="shared" si="198"/>
        <v>40973.773182870369</v>
      </c>
      <c r="R2549" s="12">
        <f>(((I2549/60)/60)/24)+DATE(1970,1,1)</f>
        <v>41003.731516203705</v>
      </c>
      <c r="S2549" t="str">
        <f t="shared" si="199"/>
        <v>music</v>
      </c>
      <c r="T2549" t="str">
        <f t="shared" si="195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6">
        <f t="shared" si="196"/>
        <v>165.16216216216216</v>
      </c>
      <c r="N2550" t="b">
        <v>1</v>
      </c>
      <c r="O2550" t="s">
        <v>8300</v>
      </c>
      <c r="P2550" s="8">
        <f t="shared" si="197"/>
        <v>1.0185</v>
      </c>
      <c r="Q2550" s="12">
        <f t="shared" si="198"/>
        <v>42618.625428240746</v>
      </c>
      <c r="R2550" s="12">
        <f>(((I2550/60)/60)/24)+DATE(1970,1,1)</f>
        <v>42643.185416666667</v>
      </c>
      <c r="S2550" t="str">
        <f t="shared" si="199"/>
        <v>music</v>
      </c>
      <c r="T2550" t="str">
        <f t="shared" si="195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6">
        <f t="shared" si="196"/>
        <v>43.621621621621621</v>
      </c>
      <c r="N2551" t="b">
        <v>1</v>
      </c>
      <c r="O2551" t="s">
        <v>8300</v>
      </c>
      <c r="P2551" s="8">
        <f t="shared" si="197"/>
        <v>1.0280254777070064</v>
      </c>
      <c r="Q2551" s="12">
        <f t="shared" si="198"/>
        <v>41390.757754629631</v>
      </c>
      <c r="R2551" s="12">
        <f>(((I2551/60)/60)/24)+DATE(1970,1,1)</f>
        <v>41425.708333333336</v>
      </c>
      <c r="S2551" t="str">
        <f t="shared" si="199"/>
        <v>music</v>
      </c>
      <c r="T2551" t="str">
        <f t="shared" si="195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6">
        <f t="shared" si="196"/>
        <v>43.7</v>
      </c>
      <c r="N2552" t="b">
        <v>1</v>
      </c>
      <c r="O2552" t="s">
        <v>8300</v>
      </c>
      <c r="P2552" s="8">
        <f t="shared" si="197"/>
        <v>1.0084615384615385</v>
      </c>
      <c r="Q2552" s="12">
        <f t="shared" si="198"/>
        <v>42228.634328703702</v>
      </c>
      <c r="R2552" s="12">
        <f>(((I2552/60)/60)/24)+DATE(1970,1,1)</f>
        <v>42285.165972222225</v>
      </c>
      <c r="S2552" t="str">
        <f t="shared" si="199"/>
        <v>music</v>
      </c>
      <c r="T2552" t="str">
        <f t="shared" si="195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6">
        <f t="shared" si="196"/>
        <v>67.419642857142861</v>
      </c>
      <c r="N2553" t="b">
        <v>1</v>
      </c>
      <c r="O2553" t="s">
        <v>8300</v>
      </c>
      <c r="P2553" s="8">
        <f t="shared" si="197"/>
        <v>1.0273469387755103</v>
      </c>
      <c r="Q2553" s="12">
        <f t="shared" si="198"/>
        <v>40961.252141203702</v>
      </c>
      <c r="R2553" s="12">
        <f>(((I2553/60)/60)/24)+DATE(1970,1,1)</f>
        <v>40989.866666666669</v>
      </c>
      <c r="S2553" t="str">
        <f t="shared" si="199"/>
        <v>music</v>
      </c>
      <c r="T2553" t="str">
        <f t="shared" si="195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6">
        <f t="shared" si="196"/>
        <v>177.5</v>
      </c>
      <c r="N2554" t="b">
        <v>1</v>
      </c>
      <c r="O2554" t="s">
        <v>8300</v>
      </c>
      <c r="P2554" s="8">
        <f t="shared" si="197"/>
        <v>1.0649999999999999</v>
      </c>
      <c r="Q2554" s="12">
        <f t="shared" si="198"/>
        <v>42769.809965277775</v>
      </c>
      <c r="R2554" s="12">
        <f>(((I2554/60)/60)/24)+DATE(1970,1,1)</f>
        <v>42799.809965277775</v>
      </c>
      <c r="S2554" t="str">
        <f t="shared" si="199"/>
        <v>music</v>
      </c>
      <c r="T2554" t="str">
        <f t="shared" si="195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6">
        <f t="shared" si="196"/>
        <v>38.883333333333333</v>
      </c>
      <c r="N2555" t="b">
        <v>1</v>
      </c>
      <c r="O2555" t="s">
        <v>8300</v>
      </c>
      <c r="P2555" s="8">
        <f t="shared" si="197"/>
        <v>1.5553333333333332</v>
      </c>
      <c r="Q2555" s="12">
        <f t="shared" si="198"/>
        <v>41113.199155092596</v>
      </c>
      <c r="R2555" s="12">
        <f>(((I2555/60)/60)/24)+DATE(1970,1,1)</f>
        <v>41173.199155092596</v>
      </c>
      <c r="S2555" t="str">
        <f t="shared" si="199"/>
        <v>music</v>
      </c>
      <c r="T2555" t="str">
        <f t="shared" si="195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6">
        <f t="shared" si="196"/>
        <v>54.985074626865675</v>
      </c>
      <c r="N2556" t="b">
        <v>1</v>
      </c>
      <c r="O2556" t="s">
        <v>8300</v>
      </c>
      <c r="P2556" s="8">
        <f t="shared" si="197"/>
        <v>1.228</v>
      </c>
      <c r="Q2556" s="12">
        <f t="shared" si="198"/>
        <v>42125.078275462962</v>
      </c>
      <c r="R2556" s="12">
        <f>(((I2556/60)/60)/24)+DATE(1970,1,1)</f>
        <v>42156.165972222225</v>
      </c>
      <c r="S2556" t="str">
        <f t="shared" si="199"/>
        <v>music</v>
      </c>
      <c r="T2556" t="str">
        <f t="shared" si="195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6">
        <f t="shared" si="196"/>
        <v>61.342857142857142</v>
      </c>
      <c r="N2557" t="b">
        <v>1</v>
      </c>
      <c r="O2557" t="s">
        <v>8300</v>
      </c>
      <c r="P2557" s="8">
        <f t="shared" si="197"/>
        <v>1.0734999999999999</v>
      </c>
      <c r="Q2557" s="12">
        <f t="shared" si="198"/>
        <v>41026.655011574076</v>
      </c>
      <c r="R2557" s="12">
        <f>(((I2557/60)/60)/24)+DATE(1970,1,1)</f>
        <v>41057.655011574076</v>
      </c>
      <c r="S2557" t="str">
        <f t="shared" si="199"/>
        <v>music</v>
      </c>
      <c r="T2557" t="str">
        <f t="shared" si="195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6">
        <f t="shared" si="196"/>
        <v>23.117647058823529</v>
      </c>
      <c r="N2558" t="b">
        <v>1</v>
      </c>
      <c r="O2558" t="s">
        <v>8300</v>
      </c>
      <c r="P2558" s="8">
        <f t="shared" si="197"/>
        <v>1.0550335570469798</v>
      </c>
      <c r="Q2558" s="12">
        <f t="shared" si="198"/>
        <v>41222.991400462961</v>
      </c>
      <c r="R2558" s="12">
        <f>(((I2558/60)/60)/24)+DATE(1970,1,1)</f>
        <v>41267.991400462961</v>
      </c>
      <c r="S2558" t="str">
        <f t="shared" si="199"/>
        <v>music</v>
      </c>
      <c r="T2558" t="str">
        <f t="shared" si="195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6">
        <f t="shared" si="196"/>
        <v>29.611111111111111</v>
      </c>
      <c r="N2559" t="b">
        <v>1</v>
      </c>
      <c r="O2559" t="s">
        <v>8300</v>
      </c>
      <c r="P2559" s="8">
        <f t="shared" si="197"/>
        <v>1.1844444444444444</v>
      </c>
      <c r="Q2559" s="12">
        <f t="shared" si="198"/>
        <v>41744.745208333334</v>
      </c>
      <c r="R2559" s="12">
        <f>(((I2559/60)/60)/24)+DATE(1970,1,1)</f>
        <v>41774.745208333334</v>
      </c>
      <c r="S2559" t="str">
        <f t="shared" si="199"/>
        <v>music</v>
      </c>
      <c r="T2559" t="str">
        <f t="shared" si="195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6">
        <f t="shared" si="196"/>
        <v>75.611111111111114</v>
      </c>
      <c r="N2560" t="b">
        <v>1</v>
      </c>
      <c r="O2560" t="s">
        <v>8300</v>
      </c>
      <c r="P2560" s="8">
        <f t="shared" si="197"/>
        <v>1.0888</v>
      </c>
      <c r="Q2560" s="12">
        <f t="shared" si="198"/>
        <v>42093.860023148154</v>
      </c>
      <c r="R2560" s="12">
        <f>(((I2560/60)/60)/24)+DATE(1970,1,1)</f>
        <v>42125.582638888889</v>
      </c>
      <c r="S2560" t="str">
        <f t="shared" si="199"/>
        <v>music</v>
      </c>
      <c r="T2560" t="str">
        <f t="shared" si="195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6">
        <f t="shared" si="196"/>
        <v>35.6</v>
      </c>
      <c r="N2561" t="b">
        <v>1</v>
      </c>
      <c r="O2561" t="s">
        <v>8300</v>
      </c>
      <c r="P2561" s="8">
        <f t="shared" si="197"/>
        <v>1.1125</v>
      </c>
      <c r="Q2561" s="12">
        <f t="shared" si="198"/>
        <v>40829.873657407406</v>
      </c>
      <c r="R2561" s="12">
        <f>(((I2561/60)/60)/24)+DATE(1970,1,1)</f>
        <v>40862.817361111112</v>
      </c>
      <c r="S2561" t="str">
        <f t="shared" si="199"/>
        <v>music</v>
      </c>
      <c r="T2561" t="str">
        <f t="shared" si="195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6">
        <f t="shared" si="196"/>
        <v>143</v>
      </c>
      <c r="N2562" t="b">
        <v>1</v>
      </c>
      <c r="O2562" t="s">
        <v>8300</v>
      </c>
      <c r="P2562" s="8">
        <f t="shared" si="197"/>
        <v>1.0009999999999999</v>
      </c>
      <c r="Q2562" s="12">
        <f t="shared" si="198"/>
        <v>42039.951087962967</v>
      </c>
      <c r="R2562" s="12">
        <f>(((I2562/60)/60)/24)+DATE(1970,1,1)</f>
        <v>42069.951087962967</v>
      </c>
      <c r="S2562" t="str">
        <f t="shared" si="199"/>
        <v>music</v>
      </c>
      <c r="T2562" t="str">
        <f t="shared" ref="T2562:T2625" si="200">RIGHT(O2562,LEN(O2562)-FIND("/",O2562,1))</f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6" t="str">
        <f t="shared" ref="M2563:M2626" si="201">IFERROR(E2563/L2563,"")</f>
        <v/>
      </c>
      <c r="N2563" t="b">
        <v>0</v>
      </c>
      <c r="O2563" t="s">
        <v>8284</v>
      </c>
      <c r="P2563" s="8">
        <f t="shared" ref="P2563:P2626" si="202">E2563/D2563</f>
        <v>0</v>
      </c>
      <c r="Q2563" s="12">
        <f t="shared" ref="Q2563:Q2626" si="203">(((J2563/60)/60)/24)+DATE(1970,1,1)</f>
        <v>42260.528807870374</v>
      </c>
      <c r="R2563" s="12">
        <f>(((I2563/60)/60)/24)+DATE(1970,1,1)</f>
        <v>42290.528807870374</v>
      </c>
      <c r="S2563" t="str">
        <f t="shared" ref="S2563:S2626" si="204">LEFT(O2563,FIND("/",O2563,1)-1)</f>
        <v>food</v>
      </c>
      <c r="T2563" t="str">
        <f t="shared" si="200"/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6">
        <f t="shared" si="201"/>
        <v>25</v>
      </c>
      <c r="N2564" t="b">
        <v>0</v>
      </c>
      <c r="O2564" t="s">
        <v>8284</v>
      </c>
      <c r="P2564" s="8">
        <f t="shared" si="202"/>
        <v>7.4999999999999997E-3</v>
      </c>
      <c r="Q2564" s="12">
        <f t="shared" si="203"/>
        <v>42594.524756944447</v>
      </c>
      <c r="R2564" s="12">
        <f>(((I2564/60)/60)/24)+DATE(1970,1,1)</f>
        <v>42654.524756944447</v>
      </c>
      <c r="S2564" t="str">
        <f t="shared" si="204"/>
        <v>food</v>
      </c>
      <c r="T2564" t="str">
        <f t="shared" si="200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6" t="str">
        <f t="shared" si="201"/>
        <v/>
      </c>
      <c r="N2565" t="b">
        <v>0</v>
      </c>
      <c r="O2565" t="s">
        <v>8284</v>
      </c>
      <c r="P2565" s="8">
        <f t="shared" si="202"/>
        <v>0</v>
      </c>
      <c r="Q2565" s="12">
        <f t="shared" si="203"/>
        <v>42155.139479166668</v>
      </c>
      <c r="R2565" s="12">
        <f>(((I2565/60)/60)/24)+DATE(1970,1,1)</f>
        <v>42215.139479166668</v>
      </c>
      <c r="S2565" t="str">
        <f t="shared" si="204"/>
        <v>food</v>
      </c>
      <c r="T2565" t="str">
        <f t="shared" si="200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6" t="str">
        <f t="shared" si="201"/>
        <v/>
      </c>
      <c r="N2566" t="b">
        <v>0</v>
      </c>
      <c r="O2566" t="s">
        <v>8284</v>
      </c>
      <c r="P2566" s="8">
        <f t="shared" si="202"/>
        <v>0</v>
      </c>
      <c r="Q2566" s="12">
        <f t="shared" si="203"/>
        <v>41822.040497685186</v>
      </c>
      <c r="R2566" s="12">
        <f>(((I2566/60)/60)/24)+DATE(1970,1,1)</f>
        <v>41852.040497685186</v>
      </c>
      <c r="S2566" t="str">
        <f t="shared" si="204"/>
        <v>food</v>
      </c>
      <c r="T2566" t="str">
        <f t="shared" si="200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6">
        <f t="shared" si="201"/>
        <v>100</v>
      </c>
      <c r="N2567" t="b">
        <v>0</v>
      </c>
      <c r="O2567" t="s">
        <v>8284</v>
      </c>
      <c r="P2567" s="8">
        <f t="shared" si="202"/>
        <v>0.01</v>
      </c>
      <c r="Q2567" s="12">
        <f t="shared" si="203"/>
        <v>42440.650335648148</v>
      </c>
      <c r="R2567" s="12">
        <f>(((I2567/60)/60)/24)+DATE(1970,1,1)</f>
        <v>42499.868055555555</v>
      </c>
      <c r="S2567" t="str">
        <f t="shared" si="204"/>
        <v>food</v>
      </c>
      <c r="T2567" t="str">
        <f t="shared" si="200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6" t="str">
        <f t="shared" si="201"/>
        <v/>
      </c>
      <c r="N2568" t="b">
        <v>0</v>
      </c>
      <c r="O2568" t="s">
        <v>8284</v>
      </c>
      <c r="P2568" s="8">
        <f t="shared" si="202"/>
        <v>0</v>
      </c>
      <c r="Q2568" s="12">
        <f t="shared" si="203"/>
        <v>41842.980879629627</v>
      </c>
      <c r="R2568" s="12">
        <f>(((I2568/60)/60)/24)+DATE(1970,1,1)</f>
        <v>41872.980879629627</v>
      </c>
      <c r="S2568" t="str">
        <f t="shared" si="204"/>
        <v>food</v>
      </c>
      <c r="T2568" t="str">
        <f t="shared" si="200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6">
        <f t="shared" si="201"/>
        <v>60</v>
      </c>
      <c r="N2569" t="b">
        <v>0</v>
      </c>
      <c r="O2569" t="s">
        <v>8284</v>
      </c>
      <c r="P2569" s="8">
        <f t="shared" si="202"/>
        <v>2.6666666666666666E-3</v>
      </c>
      <c r="Q2569" s="12">
        <f t="shared" si="203"/>
        <v>42087.878912037035</v>
      </c>
      <c r="R2569" s="12">
        <f>(((I2569/60)/60)/24)+DATE(1970,1,1)</f>
        <v>42117.878912037035</v>
      </c>
      <c r="S2569" t="str">
        <f t="shared" si="204"/>
        <v>food</v>
      </c>
      <c r="T2569" t="str">
        <f t="shared" si="200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6">
        <f t="shared" si="201"/>
        <v>50</v>
      </c>
      <c r="N2570" t="b">
        <v>0</v>
      </c>
      <c r="O2570" t="s">
        <v>8284</v>
      </c>
      <c r="P2570" s="8">
        <f t="shared" si="202"/>
        <v>5.0000000000000001E-3</v>
      </c>
      <c r="Q2570" s="12">
        <f t="shared" si="203"/>
        <v>42584.666597222225</v>
      </c>
      <c r="R2570" s="12">
        <f>(((I2570/60)/60)/24)+DATE(1970,1,1)</f>
        <v>42614.666597222225</v>
      </c>
      <c r="S2570" t="str">
        <f t="shared" si="204"/>
        <v>food</v>
      </c>
      <c r="T2570" t="str">
        <f t="shared" si="200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6">
        <f t="shared" si="201"/>
        <v>72.5</v>
      </c>
      <c r="N2571" t="b">
        <v>0</v>
      </c>
      <c r="O2571" t="s">
        <v>8284</v>
      </c>
      <c r="P2571" s="8">
        <f t="shared" si="202"/>
        <v>2.2307692307692306E-2</v>
      </c>
      <c r="Q2571" s="12">
        <f t="shared" si="203"/>
        <v>42234.105462962965</v>
      </c>
      <c r="R2571" s="12">
        <f>(((I2571/60)/60)/24)+DATE(1970,1,1)</f>
        <v>42264.105462962965</v>
      </c>
      <c r="S2571" t="str">
        <f t="shared" si="204"/>
        <v>food</v>
      </c>
      <c r="T2571" t="str">
        <f t="shared" si="200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6">
        <f t="shared" si="201"/>
        <v>29.5</v>
      </c>
      <c r="N2572" t="b">
        <v>0</v>
      </c>
      <c r="O2572" t="s">
        <v>8284</v>
      </c>
      <c r="P2572" s="8">
        <f t="shared" si="202"/>
        <v>8.4285714285714294E-3</v>
      </c>
      <c r="Q2572" s="12">
        <f t="shared" si="203"/>
        <v>42744.903182870374</v>
      </c>
      <c r="R2572" s="12">
        <f>(((I2572/60)/60)/24)+DATE(1970,1,1)</f>
        <v>42774.903182870374</v>
      </c>
      <c r="S2572" t="str">
        <f t="shared" si="204"/>
        <v>food</v>
      </c>
      <c r="T2572" t="str">
        <f t="shared" si="200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6">
        <f t="shared" si="201"/>
        <v>62.5</v>
      </c>
      <c r="N2573" t="b">
        <v>0</v>
      </c>
      <c r="O2573" t="s">
        <v>8284</v>
      </c>
      <c r="P2573" s="8">
        <f t="shared" si="202"/>
        <v>2.5000000000000001E-3</v>
      </c>
      <c r="Q2573" s="12">
        <f t="shared" si="203"/>
        <v>42449.341678240744</v>
      </c>
      <c r="R2573" s="12">
        <f>(((I2573/60)/60)/24)+DATE(1970,1,1)</f>
        <v>42509.341678240744</v>
      </c>
      <c r="S2573" t="str">
        <f t="shared" si="204"/>
        <v>food</v>
      </c>
      <c r="T2573" t="str">
        <f t="shared" si="200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6" t="str">
        <f t="shared" si="201"/>
        <v/>
      </c>
      <c r="N2574" t="b">
        <v>0</v>
      </c>
      <c r="O2574" t="s">
        <v>8284</v>
      </c>
      <c r="P2574" s="8">
        <f t="shared" si="202"/>
        <v>0</v>
      </c>
      <c r="Q2574" s="12">
        <f t="shared" si="203"/>
        <v>42077.119409722218</v>
      </c>
      <c r="R2574" s="12">
        <f>(((I2574/60)/60)/24)+DATE(1970,1,1)</f>
        <v>42107.119409722218</v>
      </c>
      <c r="S2574" t="str">
        <f t="shared" si="204"/>
        <v>food</v>
      </c>
      <c r="T2574" t="str">
        <f t="shared" si="200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6" t="str">
        <f t="shared" si="201"/>
        <v/>
      </c>
      <c r="N2575" t="b">
        <v>0</v>
      </c>
      <c r="O2575" t="s">
        <v>8284</v>
      </c>
      <c r="P2575" s="8">
        <f t="shared" si="202"/>
        <v>0</v>
      </c>
      <c r="Q2575" s="12">
        <f t="shared" si="203"/>
        <v>41829.592002314814</v>
      </c>
      <c r="R2575" s="12">
        <f>(((I2575/60)/60)/24)+DATE(1970,1,1)</f>
        <v>41874.592002314814</v>
      </c>
      <c r="S2575" t="str">
        <f t="shared" si="204"/>
        <v>food</v>
      </c>
      <c r="T2575" t="str">
        <f t="shared" si="200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6" t="str">
        <f t="shared" si="201"/>
        <v/>
      </c>
      <c r="N2576" t="b">
        <v>0</v>
      </c>
      <c r="O2576" t="s">
        <v>8284</v>
      </c>
      <c r="P2576" s="8">
        <f t="shared" si="202"/>
        <v>0</v>
      </c>
      <c r="Q2576" s="12">
        <f t="shared" si="203"/>
        <v>42487.825752314813</v>
      </c>
      <c r="R2576" s="12">
        <f>(((I2576/60)/60)/24)+DATE(1970,1,1)</f>
        <v>42508.825752314813</v>
      </c>
      <c r="S2576" t="str">
        <f t="shared" si="204"/>
        <v>food</v>
      </c>
      <c r="T2576" t="str">
        <f t="shared" si="200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6" t="str">
        <f t="shared" si="201"/>
        <v/>
      </c>
      <c r="N2577" t="b">
        <v>0</v>
      </c>
      <c r="O2577" t="s">
        <v>8284</v>
      </c>
      <c r="P2577" s="8">
        <f t="shared" si="202"/>
        <v>0</v>
      </c>
      <c r="Q2577" s="12">
        <f t="shared" si="203"/>
        <v>41986.108726851846</v>
      </c>
      <c r="R2577" s="12">
        <f>(((I2577/60)/60)/24)+DATE(1970,1,1)</f>
        <v>42016.108726851846</v>
      </c>
      <c r="S2577" t="str">
        <f t="shared" si="204"/>
        <v>food</v>
      </c>
      <c r="T2577" t="str">
        <f t="shared" si="200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6" t="str">
        <f t="shared" si="201"/>
        <v/>
      </c>
      <c r="N2578" t="b">
        <v>0</v>
      </c>
      <c r="O2578" t="s">
        <v>8284</v>
      </c>
      <c r="P2578" s="8">
        <f t="shared" si="202"/>
        <v>0</v>
      </c>
      <c r="Q2578" s="12">
        <f t="shared" si="203"/>
        <v>42060.00980324074</v>
      </c>
      <c r="R2578" s="12">
        <f>(((I2578/60)/60)/24)+DATE(1970,1,1)</f>
        <v>42104.968136574069</v>
      </c>
      <c r="S2578" t="str">
        <f t="shared" si="204"/>
        <v>food</v>
      </c>
      <c r="T2578" t="str">
        <f t="shared" si="200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6" t="str">
        <f t="shared" si="201"/>
        <v/>
      </c>
      <c r="N2579" t="b">
        <v>0</v>
      </c>
      <c r="O2579" t="s">
        <v>8284</v>
      </c>
      <c r="P2579" s="8">
        <f t="shared" si="202"/>
        <v>0</v>
      </c>
      <c r="Q2579" s="12">
        <f t="shared" si="203"/>
        <v>41830.820567129631</v>
      </c>
      <c r="R2579" s="12">
        <f>(((I2579/60)/60)/24)+DATE(1970,1,1)</f>
        <v>41855.820567129631</v>
      </c>
      <c r="S2579" t="str">
        <f t="shared" si="204"/>
        <v>food</v>
      </c>
      <c r="T2579" t="str">
        <f t="shared" si="200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6" t="str">
        <f t="shared" si="201"/>
        <v/>
      </c>
      <c r="N2580" t="b">
        <v>0</v>
      </c>
      <c r="O2580" t="s">
        <v>8284</v>
      </c>
      <c r="P2580" s="8">
        <f t="shared" si="202"/>
        <v>0</v>
      </c>
      <c r="Q2580" s="12">
        <f t="shared" si="203"/>
        <v>42238.022905092599</v>
      </c>
      <c r="R2580" s="12">
        <f>(((I2580/60)/60)/24)+DATE(1970,1,1)</f>
        <v>42286.708333333328</v>
      </c>
      <c r="S2580" t="str">
        <f t="shared" si="204"/>
        <v>food</v>
      </c>
      <c r="T2580" t="str">
        <f t="shared" si="200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6">
        <f t="shared" si="201"/>
        <v>23.083333333333332</v>
      </c>
      <c r="N2581" t="b">
        <v>0</v>
      </c>
      <c r="O2581" t="s">
        <v>8284</v>
      </c>
      <c r="P2581" s="8">
        <f t="shared" si="202"/>
        <v>1.3849999999999999E-3</v>
      </c>
      <c r="Q2581" s="12">
        <f t="shared" si="203"/>
        <v>41837.829895833333</v>
      </c>
      <c r="R2581" s="12">
        <f>(((I2581/60)/60)/24)+DATE(1970,1,1)</f>
        <v>41897.829895833333</v>
      </c>
      <c r="S2581" t="str">
        <f t="shared" si="204"/>
        <v>food</v>
      </c>
      <c r="T2581" t="str">
        <f t="shared" si="200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6">
        <f t="shared" si="201"/>
        <v>25.5</v>
      </c>
      <c r="N2582" t="b">
        <v>0</v>
      </c>
      <c r="O2582" t="s">
        <v>8284</v>
      </c>
      <c r="P2582" s="8">
        <f t="shared" si="202"/>
        <v>6.0000000000000001E-3</v>
      </c>
      <c r="Q2582" s="12">
        <f t="shared" si="203"/>
        <v>42110.326423611114</v>
      </c>
      <c r="R2582" s="12">
        <f>(((I2582/60)/60)/24)+DATE(1970,1,1)</f>
        <v>42140.125</v>
      </c>
      <c r="S2582" t="str">
        <f t="shared" si="204"/>
        <v>food</v>
      </c>
      <c r="T2582" t="str">
        <f t="shared" si="200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6">
        <f t="shared" si="201"/>
        <v>48.18181818181818</v>
      </c>
      <c r="N2583" t="b">
        <v>0</v>
      </c>
      <c r="O2583" t="s">
        <v>8284</v>
      </c>
      <c r="P2583" s="8">
        <f t="shared" si="202"/>
        <v>0.106</v>
      </c>
      <c r="Q2583" s="12">
        <f t="shared" si="203"/>
        <v>42294.628449074073</v>
      </c>
      <c r="R2583" s="12">
        <f>(((I2583/60)/60)/24)+DATE(1970,1,1)</f>
        <v>42324.670115740737</v>
      </c>
      <c r="S2583" t="str">
        <f t="shared" si="204"/>
        <v>food</v>
      </c>
      <c r="T2583" t="str">
        <f t="shared" si="200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6">
        <f t="shared" si="201"/>
        <v>1</v>
      </c>
      <c r="N2584" t="b">
        <v>0</v>
      </c>
      <c r="O2584" t="s">
        <v>8284</v>
      </c>
      <c r="P2584" s="8">
        <f t="shared" si="202"/>
        <v>1.1111111111111112E-5</v>
      </c>
      <c r="Q2584" s="12">
        <f t="shared" si="203"/>
        <v>42642.988819444443</v>
      </c>
      <c r="R2584" s="12">
        <f>(((I2584/60)/60)/24)+DATE(1970,1,1)</f>
        <v>42672.988819444443</v>
      </c>
      <c r="S2584" t="str">
        <f t="shared" si="204"/>
        <v>food</v>
      </c>
      <c r="T2584" t="str">
        <f t="shared" si="200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6">
        <f t="shared" si="201"/>
        <v>1</v>
      </c>
      <c r="N2585" t="b">
        <v>0</v>
      </c>
      <c r="O2585" t="s">
        <v>8284</v>
      </c>
      <c r="P2585" s="8">
        <f t="shared" si="202"/>
        <v>5.0000000000000001E-3</v>
      </c>
      <c r="Q2585" s="12">
        <f t="shared" si="203"/>
        <v>42019.76944444445</v>
      </c>
      <c r="R2585" s="12">
        <f>(((I2585/60)/60)/24)+DATE(1970,1,1)</f>
        <v>42079.727777777778</v>
      </c>
      <c r="S2585" t="str">
        <f t="shared" si="204"/>
        <v>food</v>
      </c>
      <c r="T2585" t="str">
        <f t="shared" si="200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6" t="str">
        <f t="shared" si="201"/>
        <v/>
      </c>
      <c r="N2586" t="b">
        <v>0</v>
      </c>
      <c r="O2586" t="s">
        <v>8284</v>
      </c>
      <c r="P2586" s="8">
        <f t="shared" si="202"/>
        <v>0</v>
      </c>
      <c r="Q2586" s="12">
        <f t="shared" si="203"/>
        <v>42140.173252314817</v>
      </c>
      <c r="R2586" s="12">
        <f>(((I2586/60)/60)/24)+DATE(1970,1,1)</f>
        <v>42170.173252314817</v>
      </c>
      <c r="S2586" t="str">
        <f t="shared" si="204"/>
        <v>food</v>
      </c>
      <c r="T2586" t="str">
        <f t="shared" si="200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6">
        <f t="shared" si="201"/>
        <v>50</v>
      </c>
      <c r="N2587" t="b">
        <v>0</v>
      </c>
      <c r="O2587" t="s">
        <v>8284</v>
      </c>
      <c r="P2587" s="8">
        <f t="shared" si="202"/>
        <v>1.6666666666666668E-3</v>
      </c>
      <c r="Q2587" s="12">
        <f t="shared" si="203"/>
        <v>41795.963333333333</v>
      </c>
      <c r="R2587" s="12">
        <f>(((I2587/60)/60)/24)+DATE(1970,1,1)</f>
        <v>41825.963333333333</v>
      </c>
      <c r="S2587" t="str">
        <f t="shared" si="204"/>
        <v>food</v>
      </c>
      <c r="T2587" t="str">
        <f t="shared" si="200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6">
        <f t="shared" si="201"/>
        <v>5</v>
      </c>
      <c r="N2588" t="b">
        <v>0</v>
      </c>
      <c r="O2588" t="s">
        <v>8284</v>
      </c>
      <c r="P2588" s="8">
        <f t="shared" si="202"/>
        <v>1.6666666666666668E-3</v>
      </c>
      <c r="Q2588" s="12">
        <f t="shared" si="203"/>
        <v>42333.330277777779</v>
      </c>
      <c r="R2588" s="12">
        <f>(((I2588/60)/60)/24)+DATE(1970,1,1)</f>
        <v>42363.330277777779</v>
      </c>
      <c r="S2588" t="str">
        <f t="shared" si="204"/>
        <v>food</v>
      </c>
      <c r="T2588" t="str">
        <f t="shared" si="200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6">
        <f t="shared" si="201"/>
        <v>202.83333333333334</v>
      </c>
      <c r="N2589" t="b">
        <v>0</v>
      </c>
      <c r="O2589" t="s">
        <v>8284</v>
      </c>
      <c r="P2589" s="8">
        <f t="shared" si="202"/>
        <v>2.4340000000000001E-2</v>
      </c>
      <c r="Q2589" s="12">
        <f t="shared" si="203"/>
        <v>42338.675381944442</v>
      </c>
      <c r="R2589" s="12">
        <f>(((I2589/60)/60)/24)+DATE(1970,1,1)</f>
        <v>42368.675381944442</v>
      </c>
      <c r="S2589" t="str">
        <f t="shared" si="204"/>
        <v>food</v>
      </c>
      <c r="T2589" t="str">
        <f t="shared" si="200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6">
        <f t="shared" si="201"/>
        <v>29.125</v>
      </c>
      <c r="N2590" t="b">
        <v>0</v>
      </c>
      <c r="O2590" t="s">
        <v>8284</v>
      </c>
      <c r="P2590" s="8">
        <f t="shared" si="202"/>
        <v>3.8833333333333331E-2</v>
      </c>
      <c r="Q2590" s="12">
        <f t="shared" si="203"/>
        <v>42042.676226851851</v>
      </c>
      <c r="R2590" s="12">
        <f>(((I2590/60)/60)/24)+DATE(1970,1,1)</f>
        <v>42094.551388888889</v>
      </c>
      <c r="S2590" t="str">
        <f t="shared" si="204"/>
        <v>food</v>
      </c>
      <c r="T2590" t="str">
        <f t="shared" si="200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6">
        <f t="shared" si="201"/>
        <v>5</v>
      </c>
      <c r="N2591" t="b">
        <v>0</v>
      </c>
      <c r="O2591" t="s">
        <v>8284</v>
      </c>
      <c r="P2591" s="8">
        <f t="shared" si="202"/>
        <v>1E-4</v>
      </c>
      <c r="Q2591" s="12">
        <f t="shared" si="203"/>
        <v>42422.536192129628</v>
      </c>
      <c r="R2591" s="12">
        <f>(((I2591/60)/60)/24)+DATE(1970,1,1)</f>
        <v>42452.494525462964</v>
      </c>
      <c r="S2591" t="str">
        <f t="shared" si="204"/>
        <v>food</v>
      </c>
      <c r="T2591" t="str">
        <f t="shared" si="200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6" t="str">
        <f t="shared" si="201"/>
        <v/>
      </c>
      <c r="N2592" t="b">
        <v>0</v>
      </c>
      <c r="O2592" t="s">
        <v>8284</v>
      </c>
      <c r="P2592" s="8">
        <f t="shared" si="202"/>
        <v>0</v>
      </c>
      <c r="Q2592" s="12">
        <f t="shared" si="203"/>
        <v>42388.589085648149</v>
      </c>
      <c r="R2592" s="12">
        <f>(((I2592/60)/60)/24)+DATE(1970,1,1)</f>
        <v>42395.589085648149</v>
      </c>
      <c r="S2592" t="str">
        <f t="shared" si="204"/>
        <v>food</v>
      </c>
      <c r="T2592" t="str">
        <f t="shared" si="200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6">
        <f t="shared" si="201"/>
        <v>13</v>
      </c>
      <c r="N2593" t="b">
        <v>0</v>
      </c>
      <c r="O2593" t="s">
        <v>8284</v>
      </c>
      <c r="P2593" s="8">
        <f t="shared" si="202"/>
        <v>1.7333333333333333E-2</v>
      </c>
      <c r="Q2593" s="12">
        <f t="shared" si="203"/>
        <v>42382.906527777777</v>
      </c>
      <c r="R2593" s="12">
        <f>(((I2593/60)/60)/24)+DATE(1970,1,1)</f>
        <v>42442.864861111113</v>
      </c>
      <c r="S2593" t="str">
        <f t="shared" si="204"/>
        <v>food</v>
      </c>
      <c r="T2593" t="str">
        <f t="shared" si="200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6">
        <f t="shared" si="201"/>
        <v>50</v>
      </c>
      <c r="N2594" t="b">
        <v>0</v>
      </c>
      <c r="O2594" t="s">
        <v>8284</v>
      </c>
      <c r="P2594" s="8">
        <f t="shared" si="202"/>
        <v>1.6666666666666668E-3</v>
      </c>
      <c r="Q2594" s="12">
        <f t="shared" si="203"/>
        <v>41887.801168981481</v>
      </c>
      <c r="R2594" s="12">
        <f>(((I2594/60)/60)/24)+DATE(1970,1,1)</f>
        <v>41917.801168981481</v>
      </c>
      <c r="S2594" t="str">
        <f t="shared" si="204"/>
        <v>food</v>
      </c>
      <c r="T2594" t="str">
        <f t="shared" si="200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6" t="str">
        <f t="shared" si="201"/>
        <v/>
      </c>
      <c r="N2595" t="b">
        <v>0</v>
      </c>
      <c r="O2595" t="s">
        <v>8284</v>
      </c>
      <c r="P2595" s="8">
        <f t="shared" si="202"/>
        <v>0</v>
      </c>
      <c r="Q2595" s="12">
        <f t="shared" si="203"/>
        <v>42089.84520833334</v>
      </c>
      <c r="R2595" s="12">
        <f>(((I2595/60)/60)/24)+DATE(1970,1,1)</f>
        <v>42119.84520833334</v>
      </c>
      <c r="S2595" t="str">
        <f t="shared" si="204"/>
        <v>food</v>
      </c>
      <c r="T2595" t="str">
        <f t="shared" si="200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6">
        <f t="shared" si="201"/>
        <v>1</v>
      </c>
      <c r="N2596" t="b">
        <v>0</v>
      </c>
      <c r="O2596" t="s">
        <v>8284</v>
      </c>
      <c r="P2596" s="8">
        <f t="shared" si="202"/>
        <v>1.2500000000000001E-5</v>
      </c>
      <c r="Q2596" s="12">
        <f t="shared" si="203"/>
        <v>41828.967916666668</v>
      </c>
      <c r="R2596" s="12">
        <f>(((I2596/60)/60)/24)+DATE(1970,1,1)</f>
        <v>41858.967916666668</v>
      </c>
      <c r="S2596" t="str">
        <f t="shared" si="204"/>
        <v>food</v>
      </c>
      <c r="T2596" t="str">
        <f t="shared" si="200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6">
        <f t="shared" si="201"/>
        <v>96.05263157894737</v>
      </c>
      <c r="N2597" t="b">
        <v>0</v>
      </c>
      <c r="O2597" t="s">
        <v>8284</v>
      </c>
      <c r="P2597" s="8">
        <f t="shared" si="202"/>
        <v>0.12166666666666667</v>
      </c>
      <c r="Q2597" s="12">
        <f t="shared" si="203"/>
        <v>42760.244212962964</v>
      </c>
      <c r="R2597" s="12">
        <f>(((I2597/60)/60)/24)+DATE(1970,1,1)</f>
        <v>42790.244212962964</v>
      </c>
      <c r="S2597" t="str">
        <f t="shared" si="204"/>
        <v>food</v>
      </c>
      <c r="T2597" t="str">
        <f t="shared" si="200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6">
        <f t="shared" si="201"/>
        <v>305.77777777777777</v>
      </c>
      <c r="N2598" t="b">
        <v>0</v>
      </c>
      <c r="O2598" t="s">
        <v>8284</v>
      </c>
      <c r="P2598" s="8">
        <f t="shared" si="202"/>
        <v>0.23588571428571428</v>
      </c>
      <c r="Q2598" s="12">
        <f t="shared" si="203"/>
        <v>41828.664456018516</v>
      </c>
      <c r="R2598" s="12">
        <f>(((I2598/60)/60)/24)+DATE(1970,1,1)</f>
        <v>41858.664456018516</v>
      </c>
      <c r="S2598" t="str">
        <f t="shared" si="204"/>
        <v>food</v>
      </c>
      <c r="T2598" t="str">
        <f t="shared" si="200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6">
        <f t="shared" si="201"/>
        <v>12.142857142857142</v>
      </c>
      <c r="N2599" t="b">
        <v>0</v>
      </c>
      <c r="O2599" t="s">
        <v>8284</v>
      </c>
      <c r="P2599" s="8">
        <f t="shared" si="202"/>
        <v>5.6666666666666664E-2</v>
      </c>
      <c r="Q2599" s="12">
        <f t="shared" si="203"/>
        <v>42510.341631944444</v>
      </c>
      <c r="R2599" s="12">
        <f>(((I2599/60)/60)/24)+DATE(1970,1,1)</f>
        <v>42540.341631944444</v>
      </c>
      <c r="S2599" t="str">
        <f t="shared" si="204"/>
        <v>food</v>
      </c>
      <c r="T2599" t="str">
        <f t="shared" si="200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6">
        <f t="shared" si="201"/>
        <v>83.571428571428569</v>
      </c>
      <c r="N2600" t="b">
        <v>0</v>
      </c>
      <c r="O2600" t="s">
        <v>8284</v>
      </c>
      <c r="P2600" s="8">
        <f t="shared" si="202"/>
        <v>0.39</v>
      </c>
      <c r="Q2600" s="12">
        <f t="shared" si="203"/>
        <v>42240.840289351851</v>
      </c>
      <c r="R2600" s="12">
        <f>(((I2600/60)/60)/24)+DATE(1970,1,1)</f>
        <v>42270.840289351851</v>
      </c>
      <c r="S2600" t="str">
        <f t="shared" si="204"/>
        <v>food</v>
      </c>
      <c r="T2600" t="str">
        <f t="shared" si="200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6">
        <f t="shared" si="201"/>
        <v>18</v>
      </c>
      <c r="N2601" t="b">
        <v>0</v>
      </c>
      <c r="O2601" t="s">
        <v>8284</v>
      </c>
      <c r="P2601" s="8">
        <f t="shared" si="202"/>
        <v>9.9546510341776348E-3</v>
      </c>
      <c r="Q2601" s="12">
        <f t="shared" si="203"/>
        <v>41809.754016203704</v>
      </c>
      <c r="R2601" s="12">
        <f>(((I2601/60)/60)/24)+DATE(1970,1,1)</f>
        <v>41854.754016203704</v>
      </c>
      <c r="S2601" t="str">
        <f t="shared" si="204"/>
        <v>food</v>
      </c>
      <c r="T2601" t="str">
        <f t="shared" si="200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6">
        <f t="shared" si="201"/>
        <v>115.53333333333333</v>
      </c>
      <c r="N2602" t="b">
        <v>0</v>
      </c>
      <c r="O2602" t="s">
        <v>8284</v>
      </c>
      <c r="P2602" s="8">
        <f t="shared" si="202"/>
        <v>6.9320000000000007E-2</v>
      </c>
      <c r="Q2602" s="12">
        <f t="shared" si="203"/>
        <v>42394.900462962964</v>
      </c>
      <c r="R2602" s="12">
        <f>(((I2602/60)/60)/24)+DATE(1970,1,1)</f>
        <v>42454.858796296292</v>
      </c>
      <c r="S2602" t="str">
        <f t="shared" si="204"/>
        <v>food</v>
      </c>
      <c r="T2602" t="str">
        <f t="shared" si="200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6">
        <f t="shared" si="201"/>
        <v>21.900662251655628</v>
      </c>
      <c r="N2603" t="b">
        <v>1</v>
      </c>
      <c r="O2603" t="s">
        <v>8301</v>
      </c>
      <c r="P2603" s="8">
        <f t="shared" si="202"/>
        <v>6.6139999999999999</v>
      </c>
      <c r="Q2603" s="12">
        <f t="shared" si="203"/>
        <v>41150.902187499996</v>
      </c>
      <c r="R2603" s="12">
        <f>(((I2603/60)/60)/24)+DATE(1970,1,1)</f>
        <v>41165.165972222225</v>
      </c>
      <c r="S2603" t="str">
        <f t="shared" si="204"/>
        <v>technology</v>
      </c>
      <c r="T2603" t="str">
        <f t="shared" si="200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6">
        <f t="shared" si="201"/>
        <v>80.022494887525568</v>
      </c>
      <c r="N2604" t="b">
        <v>1</v>
      </c>
      <c r="O2604" t="s">
        <v>8301</v>
      </c>
      <c r="P2604" s="8">
        <f t="shared" si="202"/>
        <v>3.2609166666666667</v>
      </c>
      <c r="Q2604" s="12">
        <f t="shared" si="203"/>
        <v>41915.747314814813</v>
      </c>
      <c r="R2604" s="12">
        <f>(((I2604/60)/60)/24)+DATE(1970,1,1)</f>
        <v>41955.888888888891</v>
      </c>
      <c r="S2604" t="str">
        <f t="shared" si="204"/>
        <v>technology</v>
      </c>
      <c r="T2604" t="str">
        <f t="shared" si="200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6">
        <f t="shared" si="201"/>
        <v>35.520000000000003</v>
      </c>
      <c r="N2605" t="b">
        <v>1</v>
      </c>
      <c r="O2605" t="s">
        <v>8301</v>
      </c>
      <c r="P2605" s="8">
        <f t="shared" si="202"/>
        <v>1.0148571428571429</v>
      </c>
      <c r="Q2605" s="12">
        <f t="shared" si="203"/>
        <v>41617.912662037037</v>
      </c>
      <c r="R2605" s="12">
        <f>(((I2605/60)/60)/24)+DATE(1970,1,1)</f>
        <v>41631.912662037037</v>
      </c>
      <c r="S2605" t="str">
        <f t="shared" si="204"/>
        <v>technology</v>
      </c>
      <c r="T2605" t="str">
        <f t="shared" si="200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6">
        <f t="shared" si="201"/>
        <v>64.933333333333323</v>
      </c>
      <c r="N2606" t="b">
        <v>1</v>
      </c>
      <c r="O2606" t="s">
        <v>8301</v>
      </c>
      <c r="P2606" s="8">
        <f t="shared" si="202"/>
        <v>1.0421799999999999</v>
      </c>
      <c r="Q2606" s="12">
        <f t="shared" si="203"/>
        <v>40998.051192129627</v>
      </c>
      <c r="R2606" s="12">
        <f>(((I2606/60)/60)/24)+DATE(1970,1,1)</f>
        <v>41028.051192129627</v>
      </c>
      <c r="S2606" t="str">
        <f t="shared" si="204"/>
        <v>technology</v>
      </c>
      <c r="T2606" t="str">
        <f t="shared" si="200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6">
        <f t="shared" si="201"/>
        <v>60.965703745743475</v>
      </c>
      <c r="N2607" t="b">
        <v>1</v>
      </c>
      <c r="O2607" t="s">
        <v>8301</v>
      </c>
      <c r="P2607" s="8">
        <f t="shared" si="202"/>
        <v>1.0742157000000001</v>
      </c>
      <c r="Q2607" s="12">
        <f t="shared" si="203"/>
        <v>42508.541550925926</v>
      </c>
      <c r="R2607" s="12">
        <f>(((I2607/60)/60)/24)+DATE(1970,1,1)</f>
        <v>42538.541550925926</v>
      </c>
      <c r="S2607" t="str">
        <f t="shared" si="204"/>
        <v>technology</v>
      </c>
      <c r="T2607" t="str">
        <f t="shared" si="200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6">
        <f t="shared" si="201"/>
        <v>31.444155844155844</v>
      </c>
      <c r="N2608" t="b">
        <v>1</v>
      </c>
      <c r="O2608" t="s">
        <v>8301</v>
      </c>
      <c r="P2608" s="8">
        <f t="shared" si="202"/>
        <v>1.1005454545454545</v>
      </c>
      <c r="Q2608" s="12">
        <f t="shared" si="203"/>
        <v>41726.712754629632</v>
      </c>
      <c r="R2608" s="12">
        <f>(((I2608/60)/60)/24)+DATE(1970,1,1)</f>
        <v>41758.712754629632</v>
      </c>
      <c r="S2608" t="str">
        <f t="shared" si="204"/>
        <v>technology</v>
      </c>
      <c r="T2608" t="str">
        <f t="shared" si="200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6">
        <f t="shared" si="201"/>
        <v>81.949748743718587</v>
      </c>
      <c r="N2609" t="b">
        <v>1</v>
      </c>
      <c r="O2609" t="s">
        <v>8301</v>
      </c>
      <c r="P2609" s="8">
        <f t="shared" si="202"/>
        <v>4.077</v>
      </c>
      <c r="Q2609" s="12">
        <f t="shared" si="203"/>
        <v>42184.874675925923</v>
      </c>
      <c r="R2609" s="12">
        <f>(((I2609/60)/60)/24)+DATE(1970,1,1)</f>
        <v>42228.083333333328</v>
      </c>
      <c r="S2609" t="str">
        <f t="shared" si="204"/>
        <v>technology</v>
      </c>
      <c r="T2609" t="str">
        <f t="shared" si="200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6">
        <f t="shared" si="201"/>
        <v>58.92763157894737</v>
      </c>
      <c r="N2610" t="b">
        <v>1</v>
      </c>
      <c r="O2610" t="s">
        <v>8301</v>
      </c>
      <c r="P2610" s="8">
        <f t="shared" si="202"/>
        <v>2.2392500000000002</v>
      </c>
      <c r="Q2610" s="12">
        <f t="shared" si="203"/>
        <v>42767.801712962959</v>
      </c>
      <c r="R2610" s="12">
        <f>(((I2610/60)/60)/24)+DATE(1970,1,1)</f>
        <v>42809</v>
      </c>
      <c r="S2610" t="str">
        <f t="shared" si="204"/>
        <v>technology</v>
      </c>
      <c r="T2610" t="str">
        <f t="shared" si="200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6">
        <f t="shared" si="201"/>
        <v>157.29347633136095</v>
      </c>
      <c r="N2611" t="b">
        <v>1</v>
      </c>
      <c r="O2611" t="s">
        <v>8301</v>
      </c>
      <c r="P2611" s="8">
        <f t="shared" si="202"/>
        <v>3.038011142857143</v>
      </c>
      <c r="Q2611" s="12">
        <f t="shared" si="203"/>
        <v>41075.237858796296</v>
      </c>
      <c r="R2611" s="12">
        <f>(((I2611/60)/60)/24)+DATE(1970,1,1)</f>
        <v>41105.237858796296</v>
      </c>
      <c r="S2611" t="str">
        <f t="shared" si="204"/>
        <v>technology</v>
      </c>
      <c r="T2611" t="str">
        <f t="shared" si="200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6">
        <f t="shared" si="201"/>
        <v>55.758509532062391</v>
      </c>
      <c r="N2612" t="b">
        <v>1</v>
      </c>
      <c r="O2612" t="s">
        <v>8301</v>
      </c>
      <c r="P2612" s="8">
        <f t="shared" si="202"/>
        <v>1.4132510432681749</v>
      </c>
      <c r="Q2612" s="12">
        <f t="shared" si="203"/>
        <v>42564.881076388891</v>
      </c>
      <c r="R2612" s="12">
        <f>(((I2612/60)/60)/24)+DATE(1970,1,1)</f>
        <v>42604.290972222225</v>
      </c>
      <c r="S2612" t="str">
        <f t="shared" si="204"/>
        <v>technology</v>
      </c>
      <c r="T2612" t="str">
        <f t="shared" si="200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6">
        <f t="shared" si="201"/>
        <v>83.802893802893806</v>
      </c>
      <c r="N2613" t="b">
        <v>1</v>
      </c>
      <c r="O2613" t="s">
        <v>8301</v>
      </c>
      <c r="P2613" s="8">
        <f t="shared" si="202"/>
        <v>27.906363636363636</v>
      </c>
      <c r="Q2613" s="12">
        <f t="shared" si="203"/>
        <v>42704.335810185185</v>
      </c>
      <c r="R2613" s="12">
        <f>(((I2613/60)/60)/24)+DATE(1970,1,1)</f>
        <v>42737.957638888889</v>
      </c>
      <c r="S2613" t="str">
        <f t="shared" si="204"/>
        <v>technology</v>
      </c>
      <c r="T2613" t="str">
        <f t="shared" si="200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6">
        <f t="shared" si="201"/>
        <v>58.422210884353746</v>
      </c>
      <c r="N2614" t="b">
        <v>1</v>
      </c>
      <c r="O2614" t="s">
        <v>8301</v>
      </c>
      <c r="P2614" s="8">
        <f t="shared" si="202"/>
        <v>1.7176130000000001</v>
      </c>
      <c r="Q2614" s="12">
        <f t="shared" si="203"/>
        <v>41982.143171296295</v>
      </c>
      <c r="R2614" s="12">
        <f>(((I2614/60)/60)/24)+DATE(1970,1,1)</f>
        <v>42013.143171296295</v>
      </c>
      <c r="S2614" t="str">
        <f t="shared" si="204"/>
        <v>technology</v>
      </c>
      <c r="T2614" t="str">
        <f t="shared" si="200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6">
        <f t="shared" si="201"/>
        <v>270.57142857142856</v>
      </c>
      <c r="N2615" t="b">
        <v>1</v>
      </c>
      <c r="O2615" t="s">
        <v>8301</v>
      </c>
      <c r="P2615" s="8">
        <f t="shared" si="202"/>
        <v>1.0101333333333333</v>
      </c>
      <c r="Q2615" s="12">
        <f t="shared" si="203"/>
        <v>41143.81821759259</v>
      </c>
      <c r="R2615" s="12">
        <f>(((I2615/60)/60)/24)+DATE(1970,1,1)</f>
        <v>41173.81821759259</v>
      </c>
      <c r="S2615" t="str">
        <f t="shared" si="204"/>
        <v>technology</v>
      </c>
      <c r="T2615" t="str">
        <f t="shared" si="200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6">
        <f t="shared" si="201"/>
        <v>107.1</v>
      </c>
      <c r="N2616" t="b">
        <v>1</v>
      </c>
      <c r="O2616" t="s">
        <v>8301</v>
      </c>
      <c r="P2616" s="8">
        <f t="shared" si="202"/>
        <v>1.02</v>
      </c>
      <c r="Q2616" s="12">
        <f t="shared" si="203"/>
        <v>41730.708472222221</v>
      </c>
      <c r="R2616" s="12">
        <f>(((I2616/60)/60)/24)+DATE(1970,1,1)</f>
        <v>41759.208333333336</v>
      </c>
      <c r="S2616" t="str">
        <f t="shared" si="204"/>
        <v>technology</v>
      </c>
      <c r="T2616" t="str">
        <f t="shared" si="200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6">
        <f t="shared" si="201"/>
        <v>47.180555555555557</v>
      </c>
      <c r="N2617" t="b">
        <v>1</v>
      </c>
      <c r="O2617" t="s">
        <v>8301</v>
      </c>
      <c r="P2617" s="8">
        <f t="shared" si="202"/>
        <v>1.6976511744127936</v>
      </c>
      <c r="Q2617" s="12">
        <f t="shared" si="203"/>
        <v>42453.49726851852</v>
      </c>
      <c r="R2617" s="12">
        <f>(((I2617/60)/60)/24)+DATE(1970,1,1)</f>
        <v>42490.5</v>
      </c>
      <c r="S2617" t="str">
        <f t="shared" si="204"/>
        <v>technology</v>
      </c>
      <c r="T2617" t="str">
        <f t="shared" si="200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6">
        <f t="shared" si="201"/>
        <v>120.30882352941177</v>
      </c>
      <c r="N2618" t="b">
        <v>1</v>
      </c>
      <c r="O2618" t="s">
        <v>8301</v>
      </c>
      <c r="P2618" s="8">
        <f t="shared" si="202"/>
        <v>1.14534</v>
      </c>
      <c r="Q2618" s="12">
        <f t="shared" si="203"/>
        <v>42211.99454861111</v>
      </c>
      <c r="R2618" s="12">
        <f>(((I2618/60)/60)/24)+DATE(1970,1,1)</f>
        <v>42241.99454861111</v>
      </c>
      <c r="S2618" t="str">
        <f t="shared" si="204"/>
        <v>technology</v>
      </c>
      <c r="T2618" t="str">
        <f t="shared" si="200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6">
        <f t="shared" si="201"/>
        <v>27.59748427672956</v>
      </c>
      <c r="N2619" t="b">
        <v>1</v>
      </c>
      <c r="O2619" t="s">
        <v>8301</v>
      </c>
      <c r="P2619" s="8">
        <f t="shared" si="202"/>
        <v>8.7759999999999998</v>
      </c>
      <c r="Q2619" s="12">
        <f t="shared" si="203"/>
        <v>41902.874432870369</v>
      </c>
      <c r="R2619" s="12">
        <f>(((I2619/60)/60)/24)+DATE(1970,1,1)</f>
        <v>41932.874432870369</v>
      </c>
      <c r="S2619" t="str">
        <f t="shared" si="204"/>
        <v>technology</v>
      </c>
      <c r="T2619" t="str">
        <f t="shared" si="200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6">
        <f t="shared" si="201"/>
        <v>205.2987012987013</v>
      </c>
      <c r="N2620" t="b">
        <v>1</v>
      </c>
      <c r="O2620" t="s">
        <v>8301</v>
      </c>
      <c r="P2620" s="8">
        <f t="shared" si="202"/>
        <v>1.0538666666666667</v>
      </c>
      <c r="Q2620" s="12">
        <f t="shared" si="203"/>
        <v>42279.792372685188</v>
      </c>
      <c r="R2620" s="12">
        <f>(((I2620/60)/60)/24)+DATE(1970,1,1)</f>
        <v>42339.834039351852</v>
      </c>
      <c r="S2620" t="str">
        <f t="shared" si="204"/>
        <v>technology</v>
      </c>
      <c r="T2620" t="str">
        <f t="shared" si="200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6">
        <f t="shared" si="201"/>
        <v>35.547169811320757</v>
      </c>
      <c r="N2621" t="b">
        <v>1</v>
      </c>
      <c r="O2621" t="s">
        <v>8301</v>
      </c>
      <c r="P2621" s="8">
        <f t="shared" si="202"/>
        <v>1.8839999999999999</v>
      </c>
      <c r="Q2621" s="12">
        <f t="shared" si="203"/>
        <v>42273.884305555555</v>
      </c>
      <c r="R2621" s="12">
        <f>(((I2621/60)/60)/24)+DATE(1970,1,1)</f>
        <v>42300.458333333328</v>
      </c>
      <c r="S2621" t="str">
        <f t="shared" si="204"/>
        <v>technology</v>
      </c>
      <c r="T2621" t="str">
        <f t="shared" si="200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6">
        <f t="shared" si="201"/>
        <v>74.639488409272587</v>
      </c>
      <c r="N2622" t="b">
        <v>1</v>
      </c>
      <c r="O2622" t="s">
        <v>8301</v>
      </c>
      <c r="P2622" s="8">
        <f t="shared" si="202"/>
        <v>1.436523076923077</v>
      </c>
      <c r="Q2622" s="12">
        <f t="shared" si="203"/>
        <v>42251.16715277778</v>
      </c>
      <c r="R2622" s="12">
        <f>(((I2622/60)/60)/24)+DATE(1970,1,1)</f>
        <v>42288.041666666672</v>
      </c>
      <c r="S2622" t="str">
        <f t="shared" si="204"/>
        <v>technology</v>
      </c>
      <c r="T2622" t="str">
        <f t="shared" si="200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6">
        <f t="shared" si="201"/>
        <v>47.058064516129029</v>
      </c>
      <c r="N2623" t="b">
        <v>1</v>
      </c>
      <c r="O2623" t="s">
        <v>8301</v>
      </c>
      <c r="P2623" s="8">
        <f t="shared" si="202"/>
        <v>1.4588000000000001</v>
      </c>
      <c r="Q2623" s="12">
        <f t="shared" si="203"/>
        <v>42115.74754629629</v>
      </c>
      <c r="R2623" s="12">
        <f>(((I2623/60)/60)/24)+DATE(1970,1,1)</f>
        <v>42145.74754629629</v>
      </c>
      <c r="S2623" t="str">
        <f t="shared" si="204"/>
        <v>technology</v>
      </c>
      <c r="T2623" t="str">
        <f t="shared" si="200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6">
        <f t="shared" si="201"/>
        <v>26.591351351351353</v>
      </c>
      <c r="N2624" t="b">
        <v>1</v>
      </c>
      <c r="O2624" t="s">
        <v>8301</v>
      </c>
      <c r="P2624" s="8">
        <f t="shared" si="202"/>
        <v>1.3118399999999999</v>
      </c>
      <c r="Q2624" s="12">
        <f t="shared" si="203"/>
        <v>42689.74324074074</v>
      </c>
      <c r="R2624" s="12">
        <f>(((I2624/60)/60)/24)+DATE(1970,1,1)</f>
        <v>42734.74324074074</v>
      </c>
      <c r="S2624" t="str">
        <f t="shared" si="204"/>
        <v>technology</v>
      </c>
      <c r="T2624" t="str">
        <f t="shared" si="200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6">
        <f t="shared" si="201"/>
        <v>36.774193548387096</v>
      </c>
      <c r="N2625" t="b">
        <v>1</v>
      </c>
      <c r="O2625" t="s">
        <v>8301</v>
      </c>
      <c r="P2625" s="8">
        <f t="shared" si="202"/>
        <v>1.1399999999999999</v>
      </c>
      <c r="Q2625" s="12">
        <f t="shared" si="203"/>
        <v>42692.256550925929</v>
      </c>
      <c r="R2625" s="12">
        <f>(((I2625/60)/60)/24)+DATE(1970,1,1)</f>
        <v>42706.256550925929</v>
      </c>
      <c r="S2625" t="str">
        <f t="shared" si="204"/>
        <v>technology</v>
      </c>
      <c r="T2625" t="str">
        <f t="shared" si="200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6">
        <f t="shared" si="201"/>
        <v>31.820544982698959</v>
      </c>
      <c r="N2626" t="b">
        <v>1</v>
      </c>
      <c r="O2626" t="s">
        <v>8301</v>
      </c>
      <c r="P2626" s="8">
        <f t="shared" si="202"/>
        <v>13.794206249999998</v>
      </c>
      <c r="Q2626" s="12">
        <f t="shared" si="203"/>
        <v>41144.42155092593</v>
      </c>
      <c r="R2626" s="12">
        <f>(((I2626/60)/60)/24)+DATE(1970,1,1)</f>
        <v>41165.42155092593</v>
      </c>
      <c r="S2626" t="str">
        <f t="shared" si="204"/>
        <v>technology</v>
      </c>
      <c r="T2626" t="str">
        <f t="shared" ref="T2626:T2689" si="205">RIGHT(O2626,LEN(O2626)-FIND("/",O2626,1))</f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6">
        <f t="shared" ref="M2627:M2690" si="206">IFERROR(E2627/L2627,"")</f>
        <v>27.576923076923077</v>
      </c>
      <c r="N2627" t="b">
        <v>1</v>
      </c>
      <c r="O2627" t="s">
        <v>8301</v>
      </c>
      <c r="P2627" s="8">
        <f t="shared" ref="P2627:P2690" si="207">E2627/D2627</f>
        <v>9.56</v>
      </c>
      <c r="Q2627" s="12">
        <f t="shared" ref="Q2627:Q2690" si="208">(((J2627/60)/60)/24)+DATE(1970,1,1)</f>
        <v>42658.810277777782</v>
      </c>
      <c r="R2627" s="12">
        <f>(((I2627/60)/60)/24)+DATE(1970,1,1)</f>
        <v>42683.851944444439</v>
      </c>
      <c r="S2627" t="str">
        <f t="shared" ref="S2627:S2690" si="209">LEFT(O2627,FIND("/",O2627,1)-1)</f>
        <v>technology</v>
      </c>
      <c r="T2627" t="str">
        <f t="shared" si="205"/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6">
        <f t="shared" si="206"/>
        <v>56</v>
      </c>
      <c r="N2628" t="b">
        <v>1</v>
      </c>
      <c r="O2628" t="s">
        <v>8301</v>
      </c>
      <c r="P2628" s="8">
        <f t="shared" si="207"/>
        <v>1.1200000000000001</v>
      </c>
      <c r="Q2628" s="12">
        <f t="shared" si="208"/>
        <v>42128.628113425926</v>
      </c>
      <c r="R2628" s="12">
        <f>(((I2628/60)/60)/24)+DATE(1970,1,1)</f>
        <v>42158.628113425926</v>
      </c>
      <c r="S2628" t="str">
        <f t="shared" si="209"/>
        <v>technology</v>
      </c>
      <c r="T2628" t="str">
        <f t="shared" si="205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6">
        <f t="shared" si="206"/>
        <v>21.555555555555557</v>
      </c>
      <c r="N2629" t="b">
        <v>1</v>
      </c>
      <c r="O2629" t="s">
        <v>8301</v>
      </c>
      <c r="P2629" s="8">
        <f t="shared" si="207"/>
        <v>6.4666666666666668</v>
      </c>
      <c r="Q2629" s="12">
        <f t="shared" si="208"/>
        <v>42304.829409722224</v>
      </c>
      <c r="R2629" s="12">
        <f>(((I2629/60)/60)/24)+DATE(1970,1,1)</f>
        <v>42334.871076388896</v>
      </c>
      <c r="S2629" t="str">
        <f t="shared" si="209"/>
        <v>technology</v>
      </c>
      <c r="T2629" t="str">
        <f t="shared" si="205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6">
        <f t="shared" si="206"/>
        <v>44.095238095238095</v>
      </c>
      <c r="N2630" t="b">
        <v>1</v>
      </c>
      <c r="O2630" t="s">
        <v>8301</v>
      </c>
      <c r="P2630" s="8">
        <f t="shared" si="207"/>
        <v>1.1036948748510131</v>
      </c>
      <c r="Q2630" s="12">
        <f t="shared" si="208"/>
        <v>41953.966053240743</v>
      </c>
      <c r="R2630" s="12">
        <f>(((I2630/60)/60)/24)+DATE(1970,1,1)</f>
        <v>41973.966053240743</v>
      </c>
      <c r="S2630" t="str">
        <f t="shared" si="209"/>
        <v>technology</v>
      </c>
      <c r="T2630" t="str">
        <f t="shared" si="205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6">
        <f t="shared" si="206"/>
        <v>63.87</v>
      </c>
      <c r="N2631" t="b">
        <v>1</v>
      </c>
      <c r="O2631" t="s">
        <v>8301</v>
      </c>
      <c r="P2631" s="8">
        <f t="shared" si="207"/>
        <v>1.2774000000000001</v>
      </c>
      <c r="Q2631" s="12">
        <f t="shared" si="208"/>
        <v>42108.538449074069</v>
      </c>
      <c r="R2631" s="12">
        <f>(((I2631/60)/60)/24)+DATE(1970,1,1)</f>
        <v>42138.538449074069</v>
      </c>
      <c r="S2631" t="str">
        <f t="shared" si="209"/>
        <v>technology</v>
      </c>
      <c r="T2631" t="str">
        <f t="shared" si="205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6">
        <f t="shared" si="206"/>
        <v>38.987654320987652</v>
      </c>
      <c r="N2632" t="b">
        <v>1</v>
      </c>
      <c r="O2632" t="s">
        <v>8301</v>
      </c>
      <c r="P2632" s="8">
        <f t="shared" si="207"/>
        <v>1.579</v>
      </c>
      <c r="Q2632" s="12">
        <f t="shared" si="208"/>
        <v>42524.105462962965</v>
      </c>
      <c r="R2632" s="12">
        <f>(((I2632/60)/60)/24)+DATE(1970,1,1)</f>
        <v>42551.416666666672</v>
      </c>
      <c r="S2632" t="str">
        <f t="shared" si="209"/>
        <v>technology</v>
      </c>
      <c r="T2632" t="str">
        <f t="shared" si="205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6">
        <f t="shared" si="206"/>
        <v>80.185489510489504</v>
      </c>
      <c r="N2633" t="b">
        <v>1</v>
      </c>
      <c r="O2633" t="s">
        <v>8301</v>
      </c>
      <c r="P2633" s="8">
        <f t="shared" si="207"/>
        <v>1.1466525000000001</v>
      </c>
      <c r="Q2633" s="12">
        <f t="shared" si="208"/>
        <v>42218.169293981482</v>
      </c>
      <c r="R2633" s="12">
        <f>(((I2633/60)/60)/24)+DATE(1970,1,1)</f>
        <v>42246.169293981482</v>
      </c>
      <c r="S2633" t="str">
        <f t="shared" si="209"/>
        <v>technology</v>
      </c>
      <c r="T2633" t="str">
        <f t="shared" si="205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6">
        <f t="shared" si="206"/>
        <v>34.904761904761905</v>
      </c>
      <c r="N2634" t="b">
        <v>1</v>
      </c>
      <c r="O2634" t="s">
        <v>8301</v>
      </c>
      <c r="P2634" s="8">
        <f t="shared" si="207"/>
        <v>1.3700934579439252</v>
      </c>
      <c r="Q2634" s="12">
        <f t="shared" si="208"/>
        <v>42494.061793981484</v>
      </c>
      <c r="R2634" s="12">
        <f>(((I2634/60)/60)/24)+DATE(1970,1,1)</f>
        <v>42519.061793981484</v>
      </c>
      <c r="S2634" t="str">
        <f t="shared" si="209"/>
        <v>technology</v>
      </c>
      <c r="T2634" t="str">
        <f t="shared" si="205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6">
        <f t="shared" si="206"/>
        <v>89.100502512562812</v>
      </c>
      <c r="N2635" t="b">
        <v>1</v>
      </c>
      <c r="O2635" t="s">
        <v>8301</v>
      </c>
      <c r="P2635" s="8">
        <f t="shared" si="207"/>
        <v>3.5461999999999998</v>
      </c>
      <c r="Q2635" s="12">
        <f t="shared" si="208"/>
        <v>41667.823287037041</v>
      </c>
      <c r="R2635" s="12">
        <f>(((I2635/60)/60)/24)+DATE(1970,1,1)</f>
        <v>41697.958333333336</v>
      </c>
      <c r="S2635" t="str">
        <f t="shared" si="209"/>
        <v>technology</v>
      </c>
      <c r="T2635" t="str">
        <f t="shared" si="205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6">
        <f t="shared" si="206"/>
        <v>39.44</v>
      </c>
      <c r="N2636" t="b">
        <v>1</v>
      </c>
      <c r="O2636" t="s">
        <v>8301</v>
      </c>
      <c r="P2636" s="8">
        <f t="shared" si="207"/>
        <v>1.0602150537634409</v>
      </c>
      <c r="Q2636" s="12">
        <f t="shared" si="208"/>
        <v>42612.656493055561</v>
      </c>
      <c r="R2636" s="12">
        <f>(((I2636/60)/60)/24)+DATE(1970,1,1)</f>
        <v>42642.656493055561</v>
      </c>
      <c r="S2636" t="str">
        <f t="shared" si="209"/>
        <v>technology</v>
      </c>
      <c r="T2636" t="str">
        <f t="shared" si="205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6">
        <f t="shared" si="206"/>
        <v>136.9047619047619</v>
      </c>
      <c r="N2637" t="b">
        <v>1</v>
      </c>
      <c r="O2637" t="s">
        <v>8301</v>
      </c>
      <c r="P2637" s="8">
        <f t="shared" si="207"/>
        <v>1</v>
      </c>
      <c r="Q2637" s="12">
        <f t="shared" si="208"/>
        <v>42037.950937500005</v>
      </c>
      <c r="R2637" s="12">
        <f>(((I2637/60)/60)/24)+DATE(1970,1,1)</f>
        <v>42072.909270833334</v>
      </c>
      <c r="S2637" t="str">
        <f t="shared" si="209"/>
        <v>technology</v>
      </c>
      <c r="T2637" t="str">
        <f t="shared" si="205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6">
        <f t="shared" si="206"/>
        <v>37.46</v>
      </c>
      <c r="N2638" t="b">
        <v>1</v>
      </c>
      <c r="O2638" t="s">
        <v>8301</v>
      </c>
      <c r="P2638" s="8">
        <f t="shared" si="207"/>
        <v>1.873</v>
      </c>
      <c r="Q2638" s="12">
        <f t="shared" si="208"/>
        <v>42636.614745370374</v>
      </c>
      <c r="R2638" s="12">
        <f>(((I2638/60)/60)/24)+DATE(1970,1,1)</f>
        <v>42659.041666666672</v>
      </c>
      <c r="S2638" t="str">
        <f t="shared" si="209"/>
        <v>technology</v>
      </c>
      <c r="T2638" t="str">
        <f t="shared" si="205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6">
        <f t="shared" si="206"/>
        <v>31.96153846153846</v>
      </c>
      <c r="N2639" t="b">
        <v>1</v>
      </c>
      <c r="O2639" t="s">
        <v>8301</v>
      </c>
      <c r="P2639" s="8">
        <f t="shared" si="207"/>
        <v>1.6619999999999999</v>
      </c>
      <c r="Q2639" s="12">
        <f t="shared" si="208"/>
        <v>42639.549479166672</v>
      </c>
      <c r="R2639" s="12">
        <f>(((I2639/60)/60)/24)+DATE(1970,1,1)</f>
        <v>42655.549479166672</v>
      </c>
      <c r="S2639" t="str">
        <f t="shared" si="209"/>
        <v>technology</v>
      </c>
      <c r="T2639" t="str">
        <f t="shared" si="205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6">
        <f t="shared" si="206"/>
        <v>25.214285714285715</v>
      </c>
      <c r="N2640" t="b">
        <v>1</v>
      </c>
      <c r="O2640" t="s">
        <v>8301</v>
      </c>
      <c r="P2640" s="8">
        <f t="shared" si="207"/>
        <v>1.0172910662824208</v>
      </c>
      <c r="Q2640" s="12">
        <f t="shared" si="208"/>
        <v>41989.913136574076</v>
      </c>
      <c r="R2640" s="12">
        <f>(((I2640/60)/60)/24)+DATE(1970,1,1)</f>
        <v>42019.913136574076</v>
      </c>
      <c r="S2640" t="str">
        <f t="shared" si="209"/>
        <v>technology</v>
      </c>
      <c r="T2640" t="str">
        <f t="shared" si="205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6">
        <f t="shared" si="206"/>
        <v>10.040816326530612</v>
      </c>
      <c r="N2641" t="b">
        <v>1</v>
      </c>
      <c r="O2641" t="s">
        <v>8301</v>
      </c>
      <c r="P2641" s="8">
        <f t="shared" si="207"/>
        <v>1.64</v>
      </c>
      <c r="Q2641" s="12">
        <f t="shared" si="208"/>
        <v>42024.86513888889</v>
      </c>
      <c r="R2641" s="12">
        <f>(((I2641/60)/60)/24)+DATE(1970,1,1)</f>
        <v>42054.86513888889</v>
      </c>
      <c r="S2641" t="str">
        <f t="shared" si="209"/>
        <v>technology</v>
      </c>
      <c r="T2641" t="str">
        <f t="shared" si="205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6">
        <f t="shared" si="206"/>
        <v>45.94202898550725</v>
      </c>
      <c r="N2642" t="b">
        <v>1</v>
      </c>
      <c r="O2642" t="s">
        <v>8301</v>
      </c>
      <c r="P2642" s="8">
        <f t="shared" si="207"/>
        <v>1.0566666666666666</v>
      </c>
      <c r="Q2642" s="12">
        <f t="shared" si="208"/>
        <v>42103.160578703704</v>
      </c>
      <c r="R2642" s="12">
        <f>(((I2642/60)/60)/24)+DATE(1970,1,1)</f>
        <v>42163.160578703704</v>
      </c>
      <c r="S2642" t="str">
        <f t="shared" si="209"/>
        <v>technology</v>
      </c>
      <c r="T2642" t="str">
        <f t="shared" si="205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6">
        <f t="shared" si="206"/>
        <v>15</v>
      </c>
      <c r="N2643" t="b">
        <v>0</v>
      </c>
      <c r="O2643" t="s">
        <v>8301</v>
      </c>
      <c r="P2643" s="8">
        <f t="shared" si="207"/>
        <v>0.01</v>
      </c>
      <c r="Q2643" s="12">
        <f t="shared" si="208"/>
        <v>41880.827118055553</v>
      </c>
      <c r="R2643" s="12">
        <f>(((I2643/60)/60)/24)+DATE(1970,1,1)</f>
        <v>41897.839583333334</v>
      </c>
      <c r="S2643" t="str">
        <f t="shared" si="209"/>
        <v>technology</v>
      </c>
      <c r="T2643" t="str">
        <f t="shared" si="205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6" t="str">
        <f t="shared" si="206"/>
        <v/>
      </c>
      <c r="N2644" t="b">
        <v>0</v>
      </c>
      <c r="O2644" t="s">
        <v>8301</v>
      </c>
      <c r="P2644" s="8">
        <f t="shared" si="207"/>
        <v>0</v>
      </c>
      <c r="Q2644" s="12">
        <f t="shared" si="208"/>
        <v>42536.246620370366</v>
      </c>
      <c r="R2644" s="12">
        <f>(((I2644/60)/60)/24)+DATE(1970,1,1)</f>
        <v>42566.289583333331</v>
      </c>
      <c r="S2644" t="str">
        <f t="shared" si="209"/>
        <v>technology</v>
      </c>
      <c r="T2644" t="str">
        <f t="shared" si="205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6">
        <f t="shared" si="206"/>
        <v>223.58248500999335</v>
      </c>
      <c r="N2645" t="b">
        <v>0</v>
      </c>
      <c r="O2645" t="s">
        <v>8301</v>
      </c>
      <c r="P2645" s="8">
        <f t="shared" si="207"/>
        <v>0.33559730999999998</v>
      </c>
      <c r="Q2645" s="12">
        <f t="shared" si="208"/>
        <v>42689.582349537035</v>
      </c>
      <c r="R2645" s="12">
        <f>(((I2645/60)/60)/24)+DATE(1970,1,1)</f>
        <v>42725.332638888889</v>
      </c>
      <c r="S2645" t="str">
        <f t="shared" si="209"/>
        <v>technology</v>
      </c>
      <c r="T2645" t="str">
        <f t="shared" si="205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6">
        <f t="shared" si="206"/>
        <v>39.480769230769234</v>
      </c>
      <c r="N2646" t="b">
        <v>0</v>
      </c>
      <c r="O2646" t="s">
        <v>8301</v>
      </c>
      <c r="P2646" s="8">
        <f t="shared" si="207"/>
        <v>2.053E-2</v>
      </c>
      <c r="Q2646" s="12">
        <f t="shared" si="208"/>
        <v>42774.792071759264</v>
      </c>
      <c r="R2646" s="12">
        <f>(((I2646/60)/60)/24)+DATE(1970,1,1)</f>
        <v>42804.792071759264</v>
      </c>
      <c r="S2646" t="str">
        <f t="shared" si="209"/>
        <v>technology</v>
      </c>
      <c r="T2646" t="str">
        <f t="shared" si="205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6">
        <f t="shared" si="206"/>
        <v>91.304347826086953</v>
      </c>
      <c r="N2647" t="b">
        <v>0</v>
      </c>
      <c r="O2647" t="s">
        <v>8301</v>
      </c>
      <c r="P2647" s="8">
        <f t="shared" si="207"/>
        <v>0.105</v>
      </c>
      <c r="Q2647" s="12">
        <f t="shared" si="208"/>
        <v>41921.842627314814</v>
      </c>
      <c r="R2647" s="12">
        <f>(((I2647/60)/60)/24)+DATE(1970,1,1)</f>
        <v>41951.884293981479</v>
      </c>
      <c r="S2647" t="str">
        <f t="shared" si="209"/>
        <v>technology</v>
      </c>
      <c r="T2647" t="str">
        <f t="shared" si="205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6">
        <f t="shared" si="206"/>
        <v>78.666205607476627</v>
      </c>
      <c r="N2648" t="b">
        <v>0</v>
      </c>
      <c r="O2648" t="s">
        <v>8301</v>
      </c>
      <c r="P2648" s="8">
        <f t="shared" si="207"/>
        <v>8.4172839999999999E-2</v>
      </c>
      <c r="Q2648" s="12">
        <f t="shared" si="208"/>
        <v>42226.313298611116</v>
      </c>
      <c r="R2648" s="12">
        <f>(((I2648/60)/60)/24)+DATE(1970,1,1)</f>
        <v>42256.313298611116</v>
      </c>
      <c r="S2648" t="str">
        <f t="shared" si="209"/>
        <v>technology</v>
      </c>
      <c r="T2648" t="str">
        <f t="shared" si="205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6">
        <f t="shared" si="206"/>
        <v>12</v>
      </c>
      <c r="N2649" t="b">
        <v>0</v>
      </c>
      <c r="O2649" t="s">
        <v>8301</v>
      </c>
      <c r="P2649" s="8">
        <f t="shared" si="207"/>
        <v>1.44E-2</v>
      </c>
      <c r="Q2649" s="12">
        <f t="shared" si="208"/>
        <v>42200.261793981481</v>
      </c>
      <c r="R2649" s="12">
        <f>(((I2649/60)/60)/24)+DATE(1970,1,1)</f>
        <v>42230.261793981481</v>
      </c>
      <c r="S2649" t="str">
        <f t="shared" si="209"/>
        <v>technology</v>
      </c>
      <c r="T2649" t="str">
        <f t="shared" si="205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6">
        <f t="shared" si="206"/>
        <v>17.666666666666668</v>
      </c>
      <c r="N2650" t="b">
        <v>0</v>
      </c>
      <c r="O2650" t="s">
        <v>8301</v>
      </c>
      <c r="P2650" s="8">
        <f t="shared" si="207"/>
        <v>8.8333333333333337E-3</v>
      </c>
      <c r="Q2650" s="12">
        <f t="shared" si="208"/>
        <v>42408.714814814812</v>
      </c>
      <c r="R2650" s="12">
        <f>(((I2650/60)/60)/24)+DATE(1970,1,1)</f>
        <v>42438.714814814812</v>
      </c>
      <c r="S2650" t="str">
        <f t="shared" si="209"/>
        <v>technology</v>
      </c>
      <c r="T2650" t="str">
        <f t="shared" si="205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6">
        <f t="shared" si="206"/>
        <v>41.333333333333336</v>
      </c>
      <c r="N2651" t="b">
        <v>0</v>
      </c>
      <c r="O2651" t="s">
        <v>8301</v>
      </c>
      <c r="P2651" s="8">
        <f t="shared" si="207"/>
        <v>9.9200000000000004E-4</v>
      </c>
      <c r="Q2651" s="12">
        <f t="shared" si="208"/>
        <v>42341.99700231482</v>
      </c>
      <c r="R2651" s="12">
        <f>(((I2651/60)/60)/24)+DATE(1970,1,1)</f>
        <v>42401.99700231482</v>
      </c>
      <c r="S2651" t="str">
        <f t="shared" si="209"/>
        <v>technology</v>
      </c>
      <c r="T2651" t="str">
        <f t="shared" si="205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6">
        <f t="shared" si="206"/>
        <v>71.599999999999994</v>
      </c>
      <c r="N2652" t="b">
        <v>0</v>
      </c>
      <c r="O2652" t="s">
        <v>8301</v>
      </c>
      <c r="P2652" s="8">
        <f t="shared" si="207"/>
        <v>5.966666666666667E-3</v>
      </c>
      <c r="Q2652" s="12">
        <f t="shared" si="208"/>
        <v>42695.624340277776</v>
      </c>
      <c r="R2652" s="12">
        <f>(((I2652/60)/60)/24)+DATE(1970,1,1)</f>
        <v>42725.624340277776</v>
      </c>
      <c r="S2652" t="str">
        <f t="shared" si="209"/>
        <v>technology</v>
      </c>
      <c r="T2652" t="str">
        <f t="shared" si="205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6">
        <f t="shared" si="206"/>
        <v>307.8235294117647</v>
      </c>
      <c r="N2653" t="b">
        <v>0</v>
      </c>
      <c r="O2653" t="s">
        <v>8301</v>
      </c>
      <c r="P2653" s="8">
        <f t="shared" si="207"/>
        <v>1.8689285714285714E-2</v>
      </c>
      <c r="Q2653" s="12">
        <f t="shared" si="208"/>
        <v>42327.805659722217</v>
      </c>
      <c r="R2653" s="12">
        <f>(((I2653/60)/60)/24)+DATE(1970,1,1)</f>
        <v>42355.805659722217</v>
      </c>
      <c r="S2653" t="str">
        <f t="shared" si="209"/>
        <v>technology</v>
      </c>
      <c r="T2653" t="str">
        <f t="shared" si="205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6">
        <f t="shared" si="206"/>
        <v>80.454545454545453</v>
      </c>
      <c r="N2654" t="b">
        <v>0</v>
      </c>
      <c r="O2654" t="s">
        <v>8301</v>
      </c>
      <c r="P2654" s="8">
        <f t="shared" si="207"/>
        <v>8.8500000000000002E-3</v>
      </c>
      <c r="Q2654" s="12">
        <f t="shared" si="208"/>
        <v>41953.158854166672</v>
      </c>
      <c r="R2654" s="12">
        <f>(((I2654/60)/60)/24)+DATE(1970,1,1)</f>
        <v>41983.158854166672</v>
      </c>
      <c r="S2654" t="str">
        <f t="shared" si="209"/>
        <v>technology</v>
      </c>
      <c r="T2654" t="str">
        <f t="shared" si="205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6">
        <f t="shared" si="206"/>
        <v>83.942857142857136</v>
      </c>
      <c r="N2655" t="b">
        <v>0</v>
      </c>
      <c r="O2655" t="s">
        <v>8301</v>
      </c>
      <c r="P2655" s="8">
        <f t="shared" si="207"/>
        <v>0.1152156862745098</v>
      </c>
      <c r="Q2655" s="12">
        <f t="shared" si="208"/>
        <v>41771.651932870373</v>
      </c>
      <c r="R2655" s="12">
        <f>(((I2655/60)/60)/24)+DATE(1970,1,1)</f>
        <v>41803.166666666664</v>
      </c>
      <c r="S2655" t="str">
        <f t="shared" si="209"/>
        <v>technology</v>
      </c>
      <c r="T2655" t="str">
        <f t="shared" si="205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6">
        <f t="shared" si="206"/>
        <v>8.5</v>
      </c>
      <c r="N2656" t="b">
        <v>0</v>
      </c>
      <c r="O2656" t="s">
        <v>8301</v>
      </c>
      <c r="P2656" s="8">
        <f t="shared" si="207"/>
        <v>5.1000000000000004E-4</v>
      </c>
      <c r="Q2656" s="12">
        <f t="shared" si="208"/>
        <v>42055.600995370376</v>
      </c>
      <c r="R2656" s="12">
        <f>(((I2656/60)/60)/24)+DATE(1970,1,1)</f>
        <v>42115.559328703705</v>
      </c>
      <c r="S2656" t="str">
        <f t="shared" si="209"/>
        <v>technology</v>
      </c>
      <c r="T2656" t="str">
        <f t="shared" si="205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6">
        <f t="shared" si="206"/>
        <v>73.372093023255815</v>
      </c>
      <c r="N2657" t="b">
        <v>0</v>
      </c>
      <c r="O2657" t="s">
        <v>8301</v>
      </c>
      <c r="P2657" s="8">
        <f t="shared" si="207"/>
        <v>0.21033333333333334</v>
      </c>
      <c r="Q2657" s="12">
        <f t="shared" si="208"/>
        <v>42381.866284722222</v>
      </c>
      <c r="R2657" s="12">
        <f>(((I2657/60)/60)/24)+DATE(1970,1,1)</f>
        <v>42409.833333333328</v>
      </c>
      <c r="S2657" t="str">
        <f t="shared" si="209"/>
        <v>technology</v>
      </c>
      <c r="T2657" t="str">
        <f t="shared" si="205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6">
        <f t="shared" si="206"/>
        <v>112.86184210526316</v>
      </c>
      <c r="N2658" t="b">
        <v>0</v>
      </c>
      <c r="O2658" t="s">
        <v>8301</v>
      </c>
      <c r="P2658" s="8">
        <f t="shared" si="207"/>
        <v>0.11436666666666667</v>
      </c>
      <c r="Q2658" s="12">
        <f t="shared" si="208"/>
        <v>42767.688518518517</v>
      </c>
      <c r="R2658" s="12">
        <f>(((I2658/60)/60)/24)+DATE(1970,1,1)</f>
        <v>42806.791666666672</v>
      </c>
      <c r="S2658" t="str">
        <f t="shared" si="209"/>
        <v>technology</v>
      </c>
      <c r="T2658" t="str">
        <f t="shared" si="205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6">
        <f t="shared" si="206"/>
        <v>95.277627118644077</v>
      </c>
      <c r="N2659" t="b">
        <v>0</v>
      </c>
      <c r="O2659" t="s">
        <v>8301</v>
      </c>
      <c r="P2659" s="8">
        <f t="shared" si="207"/>
        <v>0.18737933333333334</v>
      </c>
      <c r="Q2659" s="12">
        <f t="shared" si="208"/>
        <v>42551.928854166668</v>
      </c>
      <c r="R2659" s="12">
        <f>(((I2659/60)/60)/24)+DATE(1970,1,1)</f>
        <v>42585.0625</v>
      </c>
      <c r="S2659" t="str">
        <f t="shared" si="209"/>
        <v>technology</v>
      </c>
      <c r="T2659" t="str">
        <f t="shared" si="205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6">
        <f t="shared" si="206"/>
        <v>22.75</v>
      </c>
      <c r="N2660" t="b">
        <v>0</v>
      </c>
      <c r="O2660" t="s">
        <v>8301</v>
      </c>
      <c r="P2660" s="8">
        <f t="shared" si="207"/>
        <v>9.2857142857142856E-4</v>
      </c>
      <c r="Q2660" s="12">
        <f t="shared" si="208"/>
        <v>42551.884189814817</v>
      </c>
      <c r="R2660" s="12">
        <f>(((I2660/60)/60)/24)+DATE(1970,1,1)</f>
        <v>42581.884189814817</v>
      </c>
      <c r="S2660" t="str">
        <f t="shared" si="209"/>
        <v>technology</v>
      </c>
      <c r="T2660" t="str">
        <f t="shared" si="205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6">
        <f t="shared" si="206"/>
        <v>133.30000000000001</v>
      </c>
      <c r="N2661" t="b">
        <v>0</v>
      </c>
      <c r="O2661" t="s">
        <v>8301</v>
      </c>
      <c r="P2661" s="8">
        <f t="shared" si="207"/>
        <v>2.720408163265306E-2</v>
      </c>
      <c r="Q2661" s="12">
        <f t="shared" si="208"/>
        <v>42082.069560185191</v>
      </c>
      <c r="R2661" s="12">
        <f>(((I2661/60)/60)/24)+DATE(1970,1,1)</f>
        <v>42112.069560185191</v>
      </c>
      <c r="S2661" t="str">
        <f t="shared" si="209"/>
        <v>technology</v>
      </c>
      <c r="T2661" t="str">
        <f t="shared" si="205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6">
        <f t="shared" si="206"/>
        <v>3.8</v>
      </c>
      <c r="N2662" t="b">
        <v>0</v>
      </c>
      <c r="O2662" t="s">
        <v>8301</v>
      </c>
      <c r="P2662" s="8">
        <f t="shared" si="207"/>
        <v>9.5E-4</v>
      </c>
      <c r="Q2662" s="12">
        <f t="shared" si="208"/>
        <v>42272.713171296295</v>
      </c>
      <c r="R2662" s="12">
        <f>(((I2662/60)/60)/24)+DATE(1970,1,1)</f>
        <v>42332.754837962959</v>
      </c>
      <c r="S2662" t="str">
        <f t="shared" si="209"/>
        <v>technology</v>
      </c>
      <c r="T2662" t="str">
        <f t="shared" si="205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6">
        <f t="shared" si="206"/>
        <v>85.75</v>
      </c>
      <c r="N2663" t="b">
        <v>1</v>
      </c>
      <c r="O2663" t="s">
        <v>8302</v>
      </c>
      <c r="P2663" s="8">
        <f t="shared" si="207"/>
        <v>1.0289999999999999</v>
      </c>
      <c r="Q2663" s="12">
        <f t="shared" si="208"/>
        <v>41542.958449074074</v>
      </c>
      <c r="R2663" s="12">
        <f>(((I2663/60)/60)/24)+DATE(1970,1,1)</f>
        <v>41572.958449074074</v>
      </c>
      <c r="S2663" t="str">
        <f t="shared" si="209"/>
        <v>technology</v>
      </c>
      <c r="T2663" t="str">
        <f t="shared" si="205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6">
        <f t="shared" si="206"/>
        <v>267</v>
      </c>
      <c r="N2664" t="b">
        <v>1</v>
      </c>
      <c r="O2664" t="s">
        <v>8302</v>
      </c>
      <c r="P2664" s="8">
        <f t="shared" si="207"/>
        <v>1.0680000000000001</v>
      </c>
      <c r="Q2664" s="12">
        <f t="shared" si="208"/>
        <v>42207.746678240743</v>
      </c>
      <c r="R2664" s="12">
        <f>(((I2664/60)/60)/24)+DATE(1970,1,1)</f>
        <v>42237.746678240743</v>
      </c>
      <c r="S2664" t="str">
        <f t="shared" si="209"/>
        <v>technology</v>
      </c>
      <c r="T2664" t="str">
        <f t="shared" si="205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6">
        <f t="shared" si="206"/>
        <v>373.55803571428572</v>
      </c>
      <c r="N2665" t="b">
        <v>1</v>
      </c>
      <c r="O2665" t="s">
        <v>8302</v>
      </c>
      <c r="P2665" s="8">
        <f t="shared" si="207"/>
        <v>1.0459624999999999</v>
      </c>
      <c r="Q2665" s="12">
        <f t="shared" si="208"/>
        <v>42222.622766203705</v>
      </c>
      <c r="R2665" s="12">
        <f>(((I2665/60)/60)/24)+DATE(1970,1,1)</f>
        <v>42251.625</v>
      </c>
      <c r="S2665" t="str">
        <f t="shared" si="209"/>
        <v>technology</v>
      </c>
      <c r="T2665" t="str">
        <f t="shared" si="205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6">
        <f t="shared" si="206"/>
        <v>174.03846153846155</v>
      </c>
      <c r="N2666" t="b">
        <v>1</v>
      </c>
      <c r="O2666" t="s">
        <v>8302</v>
      </c>
      <c r="P2666" s="8">
        <f t="shared" si="207"/>
        <v>1.0342857142857143</v>
      </c>
      <c r="Q2666" s="12">
        <f t="shared" si="208"/>
        <v>42313.02542824074</v>
      </c>
      <c r="R2666" s="12">
        <f>(((I2666/60)/60)/24)+DATE(1970,1,1)</f>
        <v>42347.290972222225</v>
      </c>
      <c r="S2666" t="str">
        <f t="shared" si="209"/>
        <v>technology</v>
      </c>
      <c r="T2666" t="str">
        <f t="shared" si="205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6">
        <f t="shared" si="206"/>
        <v>93.695652173913047</v>
      </c>
      <c r="N2667" t="b">
        <v>1</v>
      </c>
      <c r="O2667" t="s">
        <v>8302</v>
      </c>
      <c r="P2667" s="8">
        <f t="shared" si="207"/>
        <v>1.2314285714285715</v>
      </c>
      <c r="Q2667" s="12">
        <f t="shared" si="208"/>
        <v>42083.895532407405</v>
      </c>
      <c r="R2667" s="12">
        <f>(((I2667/60)/60)/24)+DATE(1970,1,1)</f>
        <v>42128.895532407405</v>
      </c>
      <c r="S2667" t="str">
        <f t="shared" si="209"/>
        <v>technology</v>
      </c>
      <c r="T2667" t="str">
        <f t="shared" si="205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6">
        <f t="shared" si="206"/>
        <v>77.327718446601949</v>
      </c>
      <c r="N2668" t="b">
        <v>1</v>
      </c>
      <c r="O2668" t="s">
        <v>8302</v>
      </c>
      <c r="P2668" s="8">
        <f t="shared" si="207"/>
        <v>1.592951</v>
      </c>
      <c r="Q2668" s="12">
        <f t="shared" si="208"/>
        <v>42235.764340277776</v>
      </c>
      <c r="R2668" s="12">
        <f>(((I2668/60)/60)/24)+DATE(1970,1,1)</f>
        <v>42272.875</v>
      </c>
      <c r="S2668" t="str">
        <f t="shared" si="209"/>
        <v>technology</v>
      </c>
      <c r="T2668" t="str">
        <f t="shared" si="205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6">
        <f t="shared" si="206"/>
        <v>92.222222222222229</v>
      </c>
      <c r="N2669" t="b">
        <v>1</v>
      </c>
      <c r="O2669" t="s">
        <v>8302</v>
      </c>
      <c r="P2669" s="8">
        <f t="shared" si="207"/>
        <v>1.1066666666666667</v>
      </c>
      <c r="Q2669" s="12">
        <f t="shared" si="208"/>
        <v>42380.926111111112</v>
      </c>
      <c r="R2669" s="12">
        <f>(((I2669/60)/60)/24)+DATE(1970,1,1)</f>
        <v>42410.926111111112</v>
      </c>
      <c r="S2669" t="str">
        <f t="shared" si="209"/>
        <v>technology</v>
      </c>
      <c r="T2669" t="str">
        <f t="shared" si="205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6">
        <f t="shared" si="206"/>
        <v>60.964285714285715</v>
      </c>
      <c r="N2670" t="b">
        <v>1</v>
      </c>
      <c r="O2670" t="s">
        <v>8302</v>
      </c>
      <c r="P2670" s="8">
        <f t="shared" si="207"/>
        <v>1.7070000000000001</v>
      </c>
      <c r="Q2670" s="12">
        <f t="shared" si="208"/>
        <v>42275.588715277772</v>
      </c>
      <c r="R2670" s="12">
        <f>(((I2670/60)/60)/24)+DATE(1970,1,1)</f>
        <v>42317.60555555555</v>
      </c>
      <c r="S2670" t="str">
        <f t="shared" si="209"/>
        <v>technology</v>
      </c>
      <c r="T2670" t="str">
        <f t="shared" si="205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6">
        <f t="shared" si="206"/>
        <v>91</v>
      </c>
      <c r="N2671" t="b">
        <v>1</v>
      </c>
      <c r="O2671" t="s">
        <v>8302</v>
      </c>
      <c r="P2671" s="8">
        <f t="shared" si="207"/>
        <v>1.25125</v>
      </c>
      <c r="Q2671" s="12">
        <f t="shared" si="208"/>
        <v>42319.035833333335</v>
      </c>
      <c r="R2671" s="12">
        <f>(((I2671/60)/60)/24)+DATE(1970,1,1)</f>
        <v>42379.035833333335</v>
      </c>
      <c r="S2671" t="str">
        <f t="shared" si="209"/>
        <v>technology</v>
      </c>
      <c r="T2671" t="str">
        <f t="shared" si="205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6">
        <f t="shared" si="206"/>
        <v>41.583333333333336</v>
      </c>
      <c r="N2672" t="b">
        <v>0</v>
      </c>
      <c r="O2672" t="s">
        <v>8302</v>
      </c>
      <c r="P2672" s="8">
        <f t="shared" si="207"/>
        <v>6.4158609339642042E-2</v>
      </c>
      <c r="Q2672" s="12">
        <f t="shared" si="208"/>
        <v>41821.020601851851</v>
      </c>
      <c r="R2672" s="12">
        <f>(((I2672/60)/60)/24)+DATE(1970,1,1)</f>
        <v>41849.020601851851</v>
      </c>
      <c r="S2672" t="str">
        <f t="shared" si="209"/>
        <v>technology</v>
      </c>
      <c r="T2672" t="str">
        <f t="shared" si="205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6">
        <f t="shared" si="206"/>
        <v>33.761904761904759</v>
      </c>
      <c r="N2673" t="b">
        <v>0</v>
      </c>
      <c r="O2673" t="s">
        <v>8302</v>
      </c>
      <c r="P2673" s="8">
        <f t="shared" si="207"/>
        <v>0.11344</v>
      </c>
      <c r="Q2673" s="12">
        <f t="shared" si="208"/>
        <v>41962.749027777783</v>
      </c>
      <c r="R2673" s="12">
        <f>(((I2673/60)/60)/24)+DATE(1970,1,1)</f>
        <v>41992.818055555559</v>
      </c>
      <c r="S2673" t="str">
        <f t="shared" si="209"/>
        <v>technology</v>
      </c>
      <c r="T2673" t="str">
        <f t="shared" si="205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6">
        <f t="shared" si="206"/>
        <v>70.61702127659575</v>
      </c>
      <c r="N2674" t="b">
        <v>0</v>
      </c>
      <c r="O2674" t="s">
        <v>8302</v>
      </c>
      <c r="P2674" s="8">
        <f t="shared" si="207"/>
        <v>0.33189999999999997</v>
      </c>
      <c r="Q2674" s="12">
        <f t="shared" si="208"/>
        <v>42344.884143518517</v>
      </c>
      <c r="R2674" s="12">
        <f>(((I2674/60)/60)/24)+DATE(1970,1,1)</f>
        <v>42366.25</v>
      </c>
      <c r="S2674" t="str">
        <f t="shared" si="209"/>
        <v>technology</v>
      </c>
      <c r="T2674" t="str">
        <f t="shared" si="205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6">
        <f t="shared" si="206"/>
        <v>167.15151515151516</v>
      </c>
      <c r="N2675" t="b">
        <v>0</v>
      </c>
      <c r="O2675" t="s">
        <v>8302</v>
      </c>
      <c r="P2675" s="8">
        <f t="shared" si="207"/>
        <v>0.27579999999999999</v>
      </c>
      <c r="Q2675" s="12">
        <f t="shared" si="208"/>
        <v>41912.541655092595</v>
      </c>
      <c r="R2675" s="12">
        <f>(((I2675/60)/60)/24)+DATE(1970,1,1)</f>
        <v>41941.947916666664</v>
      </c>
      <c r="S2675" t="str">
        <f t="shared" si="209"/>
        <v>technology</v>
      </c>
      <c r="T2675" t="str">
        <f t="shared" si="205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6">
        <f t="shared" si="206"/>
        <v>128.61988304093566</v>
      </c>
      <c r="N2676" t="b">
        <v>0</v>
      </c>
      <c r="O2676" t="s">
        <v>8302</v>
      </c>
      <c r="P2676" s="8">
        <f t="shared" si="207"/>
        <v>0.62839999999999996</v>
      </c>
      <c r="Q2676" s="12">
        <f t="shared" si="208"/>
        <v>42529.632754629631</v>
      </c>
      <c r="R2676" s="12">
        <f>(((I2676/60)/60)/24)+DATE(1970,1,1)</f>
        <v>42556.207638888889</v>
      </c>
      <c r="S2676" t="str">
        <f t="shared" si="209"/>
        <v>technology</v>
      </c>
      <c r="T2676" t="str">
        <f t="shared" si="205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6">
        <f t="shared" si="206"/>
        <v>65.41379310344827</v>
      </c>
      <c r="N2677" t="b">
        <v>0</v>
      </c>
      <c r="O2677" t="s">
        <v>8302</v>
      </c>
      <c r="P2677" s="8">
        <f t="shared" si="207"/>
        <v>7.5880000000000003E-2</v>
      </c>
      <c r="Q2677" s="12">
        <f t="shared" si="208"/>
        <v>41923.857511574075</v>
      </c>
      <c r="R2677" s="12">
        <f>(((I2677/60)/60)/24)+DATE(1970,1,1)</f>
        <v>41953.899178240739</v>
      </c>
      <c r="S2677" t="str">
        <f t="shared" si="209"/>
        <v>technology</v>
      </c>
      <c r="T2677" t="str">
        <f t="shared" si="205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6">
        <f t="shared" si="206"/>
        <v>117.55555555555556</v>
      </c>
      <c r="N2678" t="b">
        <v>0</v>
      </c>
      <c r="O2678" t="s">
        <v>8302</v>
      </c>
      <c r="P2678" s="8">
        <f t="shared" si="207"/>
        <v>0.50380952380952382</v>
      </c>
      <c r="Q2678" s="12">
        <f t="shared" si="208"/>
        <v>42482.624699074076</v>
      </c>
      <c r="R2678" s="12">
        <f>(((I2678/60)/60)/24)+DATE(1970,1,1)</f>
        <v>42512.624699074076</v>
      </c>
      <c r="S2678" t="str">
        <f t="shared" si="209"/>
        <v>technology</v>
      </c>
      <c r="T2678" t="str">
        <f t="shared" si="205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6">
        <f t="shared" si="206"/>
        <v>126.48148148148148</v>
      </c>
      <c r="N2679" t="b">
        <v>0</v>
      </c>
      <c r="O2679" t="s">
        <v>8302</v>
      </c>
      <c r="P2679" s="8">
        <f t="shared" si="207"/>
        <v>0.17512820512820512</v>
      </c>
      <c r="Q2679" s="12">
        <f t="shared" si="208"/>
        <v>41793.029432870368</v>
      </c>
      <c r="R2679" s="12">
        <f>(((I2679/60)/60)/24)+DATE(1970,1,1)</f>
        <v>41823.029432870368</v>
      </c>
      <c r="S2679" t="str">
        <f t="shared" si="209"/>
        <v>technology</v>
      </c>
      <c r="T2679" t="str">
        <f t="shared" si="205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6">
        <f t="shared" si="206"/>
        <v>550</v>
      </c>
      <c r="N2680" t="b">
        <v>0</v>
      </c>
      <c r="O2680" t="s">
        <v>8302</v>
      </c>
      <c r="P2680" s="8">
        <f t="shared" si="207"/>
        <v>1.3750000000000001E-4</v>
      </c>
      <c r="Q2680" s="12">
        <f t="shared" si="208"/>
        <v>42241.798206018517</v>
      </c>
      <c r="R2680" s="12">
        <f>(((I2680/60)/60)/24)+DATE(1970,1,1)</f>
        <v>42271.798206018517</v>
      </c>
      <c r="S2680" t="str">
        <f t="shared" si="209"/>
        <v>technology</v>
      </c>
      <c r="T2680" t="str">
        <f t="shared" si="205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6">
        <f t="shared" si="206"/>
        <v>44</v>
      </c>
      <c r="N2681" t="b">
        <v>0</v>
      </c>
      <c r="O2681" t="s">
        <v>8302</v>
      </c>
      <c r="P2681" s="8">
        <f t="shared" si="207"/>
        <v>3.3E-3</v>
      </c>
      <c r="Q2681" s="12">
        <f t="shared" si="208"/>
        <v>42033.001087962963</v>
      </c>
      <c r="R2681" s="12">
        <f>(((I2681/60)/60)/24)+DATE(1970,1,1)</f>
        <v>42063.001087962963</v>
      </c>
      <c r="S2681" t="str">
        <f t="shared" si="209"/>
        <v>technology</v>
      </c>
      <c r="T2681" t="str">
        <f t="shared" si="205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6">
        <f t="shared" si="206"/>
        <v>69</v>
      </c>
      <c r="N2682" t="b">
        <v>0</v>
      </c>
      <c r="O2682" t="s">
        <v>8302</v>
      </c>
      <c r="P2682" s="8">
        <f t="shared" si="207"/>
        <v>8.6250000000000007E-3</v>
      </c>
      <c r="Q2682" s="12">
        <f t="shared" si="208"/>
        <v>42436.211701388893</v>
      </c>
      <c r="R2682" s="12">
        <f>(((I2682/60)/60)/24)+DATE(1970,1,1)</f>
        <v>42466.170034722221</v>
      </c>
      <c r="S2682" t="str">
        <f t="shared" si="209"/>
        <v>technology</v>
      </c>
      <c r="T2682" t="str">
        <f t="shared" si="205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6">
        <f t="shared" si="206"/>
        <v>27.5</v>
      </c>
      <c r="N2683" t="b">
        <v>0</v>
      </c>
      <c r="O2683" t="s">
        <v>8284</v>
      </c>
      <c r="P2683" s="8">
        <f t="shared" si="207"/>
        <v>6.875E-3</v>
      </c>
      <c r="Q2683" s="12">
        <f t="shared" si="208"/>
        <v>41805.895254629628</v>
      </c>
      <c r="R2683" s="12">
        <f>(((I2683/60)/60)/24)+DATE(1970,1,1)</f>
        <v>41830.895254629628</v>
      </c>
      <c r="S2683" t="str">
        <f t="shared" si="209"/>
        <v>food</v>
      </c>
      <c r="T2683" t="str">
        <f t="shared" si="205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6">
        <f t="shared" si="206"/>
        <v>84.9</v>
      </c>
      <c r="N2684" t="b">
        <v>0</v>
      </c>
      <c r="O2684" t="s">
        <v>8284</v>
      </c>
      <c r="P2684" s="8">
        <f t="shared" si="207"/>
        <v>0.28299999999999997</v>
      </c>
      <c r="Q2684" s="12">
        <f t="shared" si="208"/>
        <v>41932.871990740743</v>
      </c>
      <c r="R2684" s="12">
        <f>(((I2684/60)/60)/24)+DATE(1970,1,1)</f>
        <v>41965.249305555553</v>
      </c>
      <c r="S2684" t="str">
        <f t="shared" si="209"/>
        <v>food</v>
      </c>
      <c r="T2684" t="str">
        <f t="shared" si="205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6">
        <f t="shared" si="206"/>
        <v>12</v>
      </c>
      <c r="N2685" t="b">
        <v>0</v>
      </c>
      <c r="O2685" t="s">
        <v>8284</v>
      </c>
      <c r="P2685" s="8">
        <f t="shared" si="207"/>
        <v>2.3999999999999998E-3</v>
      </c>
      <c r="Q2685" s="12">
        <f t="shared" si="208"/>
        <v>42034.75509259259</v>
      </c>
      <c r="R2685" s="12">
        <f>(((I2685/60)/60)/24)+DATE(1970,1,1)</f>
        <v>42064.75509259259</v>
      </c>
      <c r="S2685" t="str">
        <f t="shared" si="209"/>
        <v>food</v>
      </c>
      <c r="T2685" t="str">
        <f t="shared" si="205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6">
        <f t="shared" si="206"/>
        <v>200</v>
      </c>
      <c r="N2686" t="b">
        <v>0</v>
      </c>
      <c r="O2686" t="s">
        <v>8284</v>
      </c>
      <c r="P2686" s="8">
        <f t="shared" si="207"/>
        <v>1.1428571428571429E-2</v>
      </c>
      <c r="Q2686" s="12">
        <f t="shared" si="208"/>
        <v>41820.914641203701</v>
      </c>
      <c r="R2686" s="12">
        <f>(((I2686/60)/60)/24)+DATE(1970,1,1)</f>
        <v>41860.914641203701</v>
      </c>
      <c r="S2686" t="str">
        <f t="shared" si="209"/>
        <v>food</v>
      </c>
      <c r="T2686" t="str">
        <f t="shared" si="205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6">
        <f t="shared" si="206"/>
        <v>10</v>
      </c>
      <c r="N2687" t="b">
        <v>0</v>
      </c>
      <c r="O2687" t="s">
        <v>8284</v>
      </c>
      <c r="P2687" s="8">
        <f t="shared" si="207"/>
        <v>2.0000000000000001E-4</v>
      </c>
      <c r="Q2687" s="12">
        <f t="shared" si="208"/>
        <v>42061.69594907407</v>
      </c>
      <c r="R2687" s="12">
        <f>(((I2687/60)/60)/24)+DATE(1970,1,1)</f>
        <v>42121.654282407413</v>
      </c>
      <c r="S2687" t="str">
        <f t="shared" si="209"/>
        <v>food</v>
      </c>
      <c r="T2687" t="str">
        <f t="shared" si="205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6" t="str">
        <f t="shared" si="206"/>
        <v/>
      </c>
      <c r="N2688" t="b">
        <v>0</v>
      </c>
      <c r="O2688" t="s">
        <v>8284</v>
      </c>
      <c r="P2688" s="8">
        <f t="shared" si="207"/>
        <v>0</v>
      </c>
      <c r="Q2688" s="12">
        <f t="shared" si="208"/>
        <v>41892.974803240737</v>
      </c>
      <c r="R2688" s="12">
        <f>(((I2688/60)/60)/24)+DATE(1970,1,1)</f>
        <v>41912.974803240737</v>
      </c>
      <c r="S2688" t="str">
        <f t="shared" si="209"/>
        <v>food</v>
      </c>
      <c r="T2688" t="str">
        <f t="shared" si="205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6" t="str">
        <f t="shared" si="206"/>
        <v/>
      </c>
      <c r="N2689" t="b">
        <v>0</v>
      </c>
      <c r="O2689" t="s">
        <v>8284</v>
      </c>
      <c r="P2689" s="8">
        <f t="shared" si="207"/>
        <v>0</v>
      </c>
      <c r="Q2689" s="12">
        <f t="shared" si="208"/>
        <v>42154.64025462963</v>
      </c>
      <c r="R2689" s="12">
        <f>(((I2689/60)/60)/24)+DATE(1970,1,1)</f>
        <v>42184.64025462963</v>
      </c>
      <c r="S2689" t="str">
        <f t="shared" si="209"/>
        <v>food</v>
      </c>
      <c r="T2689" t="str">
        <f t="shared" si="205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6">
        <f t="shared" si="206"/>
        <v>5.2857142857142856</v>
      </c>
      <c r="N2690" t="b">
        <v>0</v>
      </c>
      <c r="O2690" t="s">
        <v>8284</v>
      </c>
      <c r="P2690" s="8">
        <f t="shared" si="207"/>
        <v>1.48E-3</v>
      </c>
      <c r="Q2690" s="12">
        <f t="shared" si="208"/>
        <v>42028.118865740747</v>
      </c>
      <c r="R2690" s="12">
        <f>(((I2690/60)/60)/24)+DATE(1970,1,1)</f>
        <v>42059.125</v>
      </c>
      <c r="S2690" t="str">
        <f t="shared" si="209"/>
        <v>food</v>
      </c>
      <c r="T2690" t="str">
        <f t="shared" ref="T2690:T2753" si="210">RIGHT(O2690,LEN(O2690)-FIND("/",O2690,1))</f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6">
        <f t="shared" ref="M2691:M2754" si="211">IFERROR(E2691/L2691,"")</f>
        <v>1</v>
      </c>
      <c r="N2691" t="b">
        <v>0</v>
      </c>
      <c r="O2691" t="s">
        <v>8284</v>
      </c>
      <c r="P2691" s="8">
        <f t="shared" ref="P2691:P2754" si="212">E2691/D2691</f>
        <v>2.8571428571428571E-5</v>
      </c>
      <c r="Q2691" s="12">
        <f t="shared" ref="Q2691:Q2754" si="213">(((J2691/60)/60)/24)+DATE(1970,1,1)</f>
        <v>42551.961689814809</v>
      </c>
      <c r="R2691" s="12">
        <f>(((I2691/60)/60)/24)+DATE(1970,1,1)</f>
        <v>42581.961689814809</v>
      </c>
      <c r="S2691" t="str">
        <f t="shared" ref="S2691:S2754" si="214">LEFT(O2691,FIND("/",O2691,1)-1)</f>
        <v>food</v>
      </c>
      <c r="T2691" t="str">
        <f t="shared" si="210"/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6">
        <f t="shared" si="211"/>
        <v>72.762711864406782</v>
      </c>
      <c r="N2692" t="b">
        <v>0</v>
      </c>
      <c r="O2692" t="s">
        <v>8284</v>
      </c>
      <c r="P2692" s="8">
        <f t="shared" si="212"/>
        <v>0.107325</v>
      </c>
      <c r="Q2692" s="12">
        <f t="shared" si="213"/>
        <v>42113.105046296296</v>
      </c>
      <c r="R2692" s="12">
        <f>(((I2692/60)/60)/24)+DATE(1970,1,1)</f>
        <v>42158.105046296296</v>
      </c>
      <c r="S2692" t="str">
        <f t="shared" si="214"/>
        <v>food</v>
      </c>
      <c r="T2692" t="str">
        <f t="shared" si="210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6">
        <f t="shared" si="211"/>
        <v>17.5</v>
      </c>
      <c r="N2693" t="b">
        <v>0</v>
      </c>
      <c r="O2693" t="s">
        <v>8284</v>
      </c>
      <c r="P2693" s="8">
        <f t="shared" si="212"/>
        <v>5.3846153846153844E-4</v>
      </c>
      <c r="Q2693" s="12">
        <f t="shared" si="213"/>
        <v>42089.724039351851</v>
      </c>
      <c r="R2693" s="12">
        <f>(((I2693/60)/60)/24)+DATE(1970,1,1)</f>
        <v>42134.724039351851</v>
      </c>
      <c r="S2693" t="str">
        <f t="shared" si="214"/>
        <v>food</v>
      </c>
      <c r="T2693" t="str">
        <f t="shared" si="210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6">
        <f t="shared" si="211"/>
        <v>25</v>
      </c>
      <c r="N2694" t="b">
        <v>0</v>
      </c>
      <c r="O2694" t="s">
        <v>8284</v>
      </c>
      <c r="P2694" s="8">
        <f t="shared" si="212"/>
        <v>7.1428571428571426E-3</v>
      </c>
      <c r="Q2694" s="12">
        <f t="shared" si="213"/>
        <v>42058.334027777775</v>
      </c>
      <c r="R2694" s="12">
        <f>(((I2694/60)/60)/24)+DATE(1970,1,1)</f>
        <v>42088.292361111111</v>
      </c>
      <c r="S2694" t="str">
        <f t="shared" si="214"/>
        <v>food</v>
      </c>
      <c r="T2694" t="str">
        <f t="shared" si="210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6">
        <f t="shared" si="211"/>
        <v>13.333333333333334</v>
      </c>
      <c r="N2695" t="b">
        <v>0</v>
      </c>
      <c r="O2695" t="s">
        <v>8284</v>
      </c>
      <c r="P2695" s="8">
        <f t="shared" si="212"/>
        <v>8.0000000000000002E-3</v>
      </c>
      <c r="Q2695" s="12">
        <f t="shared" si="213"/>
        <v>41834.138495370367</v>
      </c>
      <c r="R2695" s="12">
        <f>(((I2695/60)/60)/24)+DATE(1970,1,1)</f>
        <v>41864.138495370367</v>
      </c>
      <c r="S2695" t="str">
        <f t="shared" si="214"/>
        <v>food</v>
      </c>
      <c r="T2695" t="str">
        <f t="shared" si="210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6">
        <f t="shared" si="211"/>
        <v>1</v>
      </c>
      <c r="N2696" t="b">
        <v>0</v>
      </c>
      <c r="O2696" t="s">
        <v>8284</v>
      </c>
      <c r="P2696" s="8">
        <f t="shared" si="212"/>
        <v>3.3333333333333335E-5</v>
      </c>
      <c r="Q2696" s="12">
        <f t="shared" si="213"/>
        <v>41878.140497685185</v>
      </c>
      <c r="R2696" s="12">
        <f>(((I2696/60)/60)/24)+DATE(1970,1,1)</f>
        <v>41908.140497685185</v>
      </c>
      <c r="S2696" t="str">
        <f t="shared" si="214"/>
        <v>food</v>
      </c>
      <c r="T2696" t="str">
        <f t="shared" si="210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6">
        <f t="shared" si="211"/>
        <v>23.666666666666668</v>
      </c>
      <c r="N2697" t="b">
        <v>0</v>
      </c>
      <c r="O2697" t="s">
        <v>8284</v>
      </c>
      <c r="P2697" s="8">
        <f t="shared" si="212"/>
        <v>4.7333333333333333E-3</v>
      </c>
      <c r="Q2697" s="12">
        <f t="shared" si="213"/>
        <v>42048.181921296295</v>
      </c>
      <c r="R2697" s="12">
        <f>(((I2697/60)/60)/24)+DATE(1970,1,1)</f>
        <v>42108.14025462963</v>
      </c>
      <c r="S2697" t="str">
        <f t="shared" si="214"/>
        <v>food</v>
      </c>
      <c r="T2697" t="str">
        <f t="shared" si="210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6">
        <f t="shared" si="211"/>
        <v>89.21052631578948</v>
      </c>
      <c r="N2698" t="b">
        <v>0</v>
      </c>
      <c r="O2698" t="s">
        <v>8284</v>
      </c>
      <c r="P2698" s="8">
        <f t="shared" si="212"/>
        <v>5.6500000000000002E-2</v>
      </c>
      <c r="Q2698" s="12">
        <f t="shared" si="213"/>
        <v>41964.844444444447</v>
      </c>
      <c r="R2698" s="12">
        <f>(((I2698/60)/60)/24)+DATE(1970,1,1)</f>
        <v>41998.844444444447</v>
      </c>
      <c r="S2698" t="str">
        <f t="shared" si="214"/>
        <v>food</v>
      </c>
      <c r="T2698" t="str">
        <f t="shared" si="210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6">
        <f t="shared" si="211"/>
        <v>116.55769230769231</v>
      </c>
      <c r="N2699" t="b">
        <v>0</v>
      </c>
      <c r="O2699" t="s">
        <v>8284</v>
      </c>
      <c r="P2699" s="8">
        <f t="shared" si="212"/>
        <v>0.26352173913043481</v>
      </c>
      <c r="Q2699" s="12">
        <f t="shared" si="213"/>
        <v>42187.940081018518</v>
      </c>
      <c r="R2699" s="12">
        <f>(((I2699/60)/60)/24)+DATE(1970,1,1)</f>
        <v>42218.916666666672</v>
      </c>
      <c r="S2699" t="str">
        <f t="shared" si="214"/>
        <v>food</v>
      </c>
      <c r="T2699" t="str">
        <f t="shared" si="210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6">
        <f t="shared" si="211"/>
        <v>13.005000000000001</v>
      </c>
      <c r="N2700" t="b">
        <v>0</v>
      </c>
      <c r="O2700" t="s">
        <v>8284</v>
      </c>
      <c r="P2700" s="8">
        <f t="shared" si="212"/>
        <v>3.2512500000000002E-3</v>
      </c>
      <c r="Q2700" s="12">
        <f t="shared" si="213"/>
        <v>41787.898240740738</v>
      </c>
      <c r="R2700" s="12">
        <f>(((I2700/60)/60)/24)+DATE(1970,1,1)</f>
        <v>41817.898240740738</v>
      </c>
      <c r="S2700" t="str">
        <f t="shared" si="214"/>
        <v>food</v>
      </c>
      <c r="T2700" t="str">
        <f t="shared" si="210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6" t="str">
        <f t="shared" si="211"/>
        <v/>
      </c>
      <c r="N2701" t="b">
        <v>0</v>
      </c>
      <c r="O2701" t="s">
        <v>8284</v>
      </c>
      <c r="P2701" s="8">
        <f t="shared" si="212"/>
        <v>0</v>
      </c>
      <c r="Q2701" s="12">
        <f t="shared" si="213"/>
        <v>41829.896562499998</v>
      </c>
      <c r="R2701" s="12">
        <f>(((I2701/60)/60)/24)+DATE(1970,1,1)</f>
        <v>41859.896562499998</v>
      </c>
      <c r="S2701" t="str">
        <f t="shared" si="214"/>
        <v>food</v>
      </c>
      <c r="T2701" t="str">
        <f t="shared" si="210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6">
        <f t="shared" si="211"/>
        <v>17.5</v>
      </c>
      <c r="N2702" t="b">
        <v>0</v>
      </c>
      <c r="O2702" t="s">
        <v>8284</v>
      </c>
      <c r="P2702" s="8">
        <f t="shared" si="212"/>
        <v>7.0007000700070005E-3</v>
      </c>
      <c r="Q2702" s="12">
        <f t="shared" si="213"/>
        <v>41870.87467592593</v>
      </c>
      <c r="R2702" s="12">
        <f>(((I2702/60)/60)/24)+DATE(1970,1,1)</f>
        <v>41900.87467592593</v>
      </c>
      <c r="S2702" t="str">
        <f t="shared" si="214"/>
        <v>food</v>
      </c>
      <c r="T2702" t="str">
        <f t="shared" si="210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6">
        <f t="shared" si="211"/>
        <v>34.130434782608695</v>
      </c>
      <c r="N2703" t="b">
        <v>0</v>
      </c>
      <c r="O2703" t="s">
        <v>8303</v>
      </c>
      <c r="P2703" s="8">
        <f t="shared" si="212"/>
        <v>0.46176470588235297</v>
      </c>
      <c r="Q2703" s="12">
        <f t="shared" si="213"/>
        <v>42801.774699074071</v>
      </c>
      <c r="R2703" s="12">
        <f>(((I2703/60)/60)/24)+DATE(1970,1,1)</f>
        <v>42832.733032407406</v>
      </c>
      <c r="S2703" t="str">
        <f t="shared" si="214"/>
        <v>theater</v>
      </c>
      <c r="T2703" t="str">
        <f t="shared" si="210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6">
        <f t="shared" si="211"/>
        <v>132.34615384615384</v>
      </c>
      <c r="N2704" t="b">
        <v>0</v>
      </c>
      <c r="O2704" t="s">
        <v>8303</v>
      </c>
      <c r="P2704" s="8">
        <f t="shared" si="212"/>
        <v>0.34410000000000002</v>
      </c>
      <c r="Q2704" s="12">
        <f t="shared" si="213"/>
        <v>42800.801817129628</v>
      </c>
      <c r="R2704" s="12">
        <f>(((I2704/60)/60)/24)+DATE(1970,1,1)</f>
        <v>42830.760150462964</v>
      </c>
      <c r="S2704" t="str">
        <f t="shared" si="214"/>
        <v>theater</v>
      </c>
      <c r="T2704" t="str">
        <f t="shared" si="210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6">
        <f t="shared" si="211"/>
        <v>922.22222222222217</v>
      </c>
      <c r="N2705" t="b">
        <v>0</v>
      </c>
      <c r="O2705" t="s">
        <v>8303</v>
      </c>
      <c r="P2705" s="8">
        <f t="shared" si="212"/>
        <v>1.0375000000000001</v>
      </c>
      <c r="Q2705" s="12">
        <f t="shared" si="213"/>
        <v>42756.690162037034</v>
      </c>
      <c r="R2705" s="12">
        <f>(((I2705/60)/60)/24)+DATE(1970,1,1)</f>
        <v>42816.648495370369</v>
      </c>
      <c r="S2705" t="str">
        <f t="shared" si="214"/>
        <v>theater</v>
      </c>
      <c r="T2705" t="str">
        <f t="shared" si="210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6">
        <f t="shared" si="211"/>
        <v>163.57142857142858</v>
      </c>
      <c r="N2706" t="b">
        <v>0</v>
      </c>
      <c r="O2706" t="s">
        <v>8303</v>
      </c>
      <c r="P2706" s="8">
        <f t="shared" si="212"/>
        <v>6.0263157894736845E-2</v>
      </c>
      <c r="Q2706" s="12">
        <f t="shared" si="213"/>
        <v>42787.862430555557</v>
      </c>
      <c r="R2706" s="12">
        <f>(((I2706/60)/60)/24)+DATE(1970,1,1)</f>
        <v>42830.820763888885</v>
      </c>
      <c r="S2706" t="str">
        <f t="shared" si="214"/>
        <v>theater</v>
      </c>
      <c r="T2706" t="str">
        <f t="shared" si="210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6">
        <f t="shared" si="211"/>
        <v>217.375</v>
      </c>
      <c r="N2707" t="b">
        <v>0</v>
      </c>
      <c r="O2707" t="s">
        <v>8303</v>
      </c>
      <c r="P2707" s="8">
        <f t="shared" si="212"/>
        <v>0.10539393939393939</v>
      </c>
      <c r="Q2707" s="12">
        <f t="shared" si="213"/>
        <v>42773.916180555556</v>
      </c>
      <c r="R2707" s="12">
        <f>(((I2707/60)/60)/24)+DATE(1970,1,1)</f>
        <v>42818.874513888892</v>
      </c>
      <c r="S2707" t="str">
        <f t="shared" si="214"/>
        <v>theater</v>
      </c>
      <c r="T2707" t="str">
        <f t="shared" si="210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6">
        <f t="shared" si="211"/>
        <v>149.44486692015209</v>
      </c>
      <c r="N2708" t="b">
        <v>1</v>
      </c>
      <c r="O2708" t="s">
        <v>8303</v>
      </c>
      <c r="P2708" s="8">
        <f t="shared" si="212"/>
        <v>1.1229714285714285</v>
      </c>
      <c r="Q2708" s="12">
        <f t="shared" si="213"/>
        <v>41899.294942129629</v>
      </c>
      <c r="R2708" s="12">
        <f>(((I2708/60)/60)/24)+DATE(1970,1,1)</f>
        <v>41928.290972222225</v>
      </c>
      <c r="S2708" t="str">
        <f t="shared" si="214"/>
        <v>theater</v>
      </c>
      <c r="T2708" t="str">
        <f t="shared" si="210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6">
        <f t="shared" si="211"/>
        <v>71.237487309644663</v>
      </c>
      <c r="N2709" t="b">
        <v>1</v>
      </c>
      <c r="O2709" t="s">
        <v>8303</v>
      </c>
      <c r="P2709" s="8">
        <f t="shared" si="212"/>
        <v>3.50844625</v>
      </c>
      <c r="Q2709" s="12">
        <f t="shared" si="213"/>
        <v>41391.782905092594</v>
      </c>
      <c r="R2709" s="12">
        <f>(((I2709/60)/60)/24)+DATE(1970,1,1)</f>
        <v>41421.290972222225</v>
      </c>
      <c r="S2709" t="str">
        <f t="shared" si="214"/>
        <v>theater</v>
      </c>
      <c r="T2709" t="str">
        <f t="shared" si="210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6">
        <f t="shared" si="211"/>
        <v>44.464318398474738</v>
      </c>
      <c r="N2710" t="b">
        <v>1</v>
      </c>
      <c r="O2710" t="s">
        <v>8303</v>
      </c>
      <c r="P2710" s="8">
        <f t="shared" si="212"/>
        <v>2.3321535</v>
      </c>
      <c r="Q2710" s="12">
        <f t="shared" si="213"/>
        <v>42512.698217592595</v>
      </c>
      <c r="R2710" s="12">
        <f>(((I2710/60)/60)/24)+DATE(1970,1,1)</f>
        <v>42572.698217592595</v>
      </c>
      <c r="S2710" t="str">
        <f t="shared" si="214"/>
        <v>theater</v>
      </c>
      <c r="T2710" t="str">
        <f t="shared" si="210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6">
        <f t="shared" si="211"/>
        <v>164.94480519480518</v>
      </c>
      <c r="N2711" t="b">
        <v>1</v>
      </c>
      <c r="O2711" t="s">
        <v>8303</v>
      </c>
      <c r="P2711" s="8">
        <f t="shared" si="212"/>
        <v>1.01606</v>
      </c>
      <c r="Q2711" s="12">
        <f t="shared" si="213"/>
        <v>42612.149780092594</v>
      </c>
      <c r="R2711" s="12">
        <f>(((I2711/60)/60)/24)+DATE(1970,1,1)</f>
        <v>42647.165972222225</v>
      </c>
      <c r="S2711" t="str">
        <f t="shared" si="214"/>
        <v>theater</v>
      </c>
      <c r="T2711" t="str">
        <f t="shared" si="210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6">
        <f t="shared" si="211"/>
        <v>84.871516544117654</v>
      </c>
      <c r="N2712" t="b">
        <v>1</v>
      </c>
      <c r="O2712" t="s">
        <v>8303</v>
      </c>
      <c r="P2712" s="8">
        <f t="shared" si="212"/>
        <v>1.5390035000000002</v>
      </c>
      <c r="Q2712" s="12">
        <f t="shared" si="213"/>
        <v>41828.229490740741</v>
      </c>
      <c r="R2712" s="12">
        <f>(((I2712/60)/60)/24)+DATE(1970,1,1)</f>
        <v>41860.083333333336</v>
      </c>
      <c r="S2712" t="str">
        <f t="shared" si="214"/>
        <v>theater</v>
      </c>
      <c r="T2712" t="str">
        <f t="shared" si="210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6">
        <f t="shared" si="211"/>
        <v>53.945205479452056</v>
      </c>
      <c r="N2713" t="b">
        <v>1</v>
      </c>
      <c r="O2713" t="s">
        <v>8303</v>
      </c>
      <c r="P2713" s="8">
        <f t="shared" si="212"/>
        <v>1.007161125319693</v>
      </c>
      <c r="Q2713" s="12">
        <f t="shared" si="213"/>
        <v>41780.745254629634</v>
      </c>
      <c r="R2713" s="12">
        <f>(((I2713/60)/60)/24)+DATE(1970,1,1)</f>
        <v>41810.917361111111</v>
      </c>
      <c r="S2713" t="str">
        <f t="shared" si="214"/>
        <v>theater</v>
      </c>
      <c r="T2713" t="str">
        <f t="shared" si="210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6">
        <f t="shared" si="211"/>
        <v>50.531468531468533</v>
      </c>
      <c r="N2714" t="b">
        <v>1</v>
      </c>
      <c r="O2714" t="s">
        <v>8303</v>
      </c>
      <c r="P2714" s="8">
        <f t="shared" si="212"/>
        <v>1.3138181818181818</v>
      </c>
      <c r="Q2714" s="12">
        <f t="shared" si="213"/>
        <v>41432.062037037038</v>
      </c>
      <c r="R2714" s="12">
        <f>(((I2714/60)/60)/24)+DATE(1970,1,1)</f>
        <v>41468.75</v>
      </c>
      <c r="S2714" t="str">
        <f t="shared" si="214"/>
        <v>theater</v>
      </c>
      <c r="T2714" t="str">
        <f t="shared" si="210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6">
        <f t="shared" si="211"/>
        <v>108.00140845070422</v>
      </c>
      <c r="N2715" t="b">
        <v>1</v>
      </c>
      <c r="O2715" t="s">
        <v>8303</v>
      </c>
      <c r="P2715" s="8">
        <f t="shared" si="212"/>
        <v>1.0224133333333334</v>
      </c>
      <c r="Q2715" s="12">
        <f t="shared" si="213"/>
        <v>42322.653749999998</v>
      </c>
      <c r="R2715" s="12">
        <f>(((I2715/60)/60)/24)+DATE(1970,1,1)</f>
        <v>42362.653749999998</v>
      </c>
      <c r="S2715" t="str">
        <f t="shared" si="214"/>
        <v>theater</v>
      </c>
      <c r="T2715" t="str">
        <f t="shared" si="210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6">
        <f t="shared" si="211"/>
        <v>95.373770491803285</v>
      </c>
      <c r="N2716" t="b">
        <v>1</v>
      </c>
      <c r="O2716" t="s">
        <v>8303</v>
      </c>
      <c r="P2716" s="8">
        <f t="shared" si="212"/>
        <v>1.1635599999999999</v>
      </c>
      <c r="Q2716" s="12">
        <f t="shared" si="213"/>
        <v>42629.655046296291</v>
      </c>
      <c r="R2716" s="12">
        <f>(((I2716/60)/60)/24)+DATE(1970,1,1)</f>
        <v>42657.958333333328</v>
      </c>
      <c r="S2716" t="str">
        <f t="shared" si="214"/>
        <v>theater</v>
      </c>
      <c r="T2716" t="str">
        <f t="shared" si="210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6">
        <f t="shared" si="211"/>
        <v>57.631016333938291</v>
      </c>
      <c r="N2717" t="b">
        <v>1</v>
      </c>
      <c r="O2717" t="s">
        <v>8303</v>
      </c>
      <c r="P2717" s="8">
        <f t="shared" si="212"/>
        <v>2.6462241666666664</v>
      </c>
      <c r="Q2717" s="12">
        <f t="shared" si="213"/>
        <v>42387.398472222223</v>
      </c>
      <c r="R2717" s="12">
        <f>(((I2717/60)/60)/24)+DATE(1970,1,1)</f>
        <v>42421.398472222223</v>
      </c>
      <c r="S2717" t="str">
        <f t="shared" si="214"/>
        <v>theater</v>
      </c>
      <c r="T2717" t="str">
        <f t="shared" si="210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6">
        <f t="shared" si="211"/>
        <v>64.160481283422456</v>
      </c>
      <c r="N2718" t="b">
        <v>1</v>
      </c>
      <c r="O2718" t="s">
        <v>8303</v>
      </c>
      <c r="P2718" s="8">
        <f t="shared" si="212"/>
        <v>1.1998010000000001</v>
      </c>
      <c r="Q2718" s="12">
        <f t="shared" si="213"/>
        <v>42255.333252314813</v>
      </c>
      <c r="R2718" s="12">
        <f>(((I2718/60)/60)/24)+DATE(1970,1,1)</f>
        <v>42285.333252314813</v>
      </c>
      <c r="S2718" t="str">
        <f t="shared" si="214"/>
        <v>theater</v>
      </c>
      <c r="T2718" t="str">
        <f t="shared" si="210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6">
        <f t="shared" si="211"/>
        <v>92.387692307692305</v>
      </c>
      <c r="N2719" t="b">
        <v>1</v>
      </c>
      <c r="O2719" t="s">
        <v>8303</v>
      </c>
      <c r="P2719" s="8">
        <f t="shared" si="212"/>
        <v>1.2010400000000001</v>
      </c>
      <c r="Q2719" s="12">
        <f t="shared" si="213"/>
        <v>41934.914918981485</v>
      </c>
      <c r="R2719" s="12">
        <f>(((I2719/60)/60)/24)+DATE(1970,1,1)</f>
        <v>41979.956585648149</v>
      </c>
      <c r="S2719" t="str">
        <f t="shared" si="214"/>
        <v>theater</v>
      </c>
      <c r="T2719" t="str">
        <f t="shared" si="210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6">
        <f t="shared" si="211"/>
        <v>125.97972972972973</v>
      </c>
      <c r="N2720" t="b">
        <v>1</v>
      </c>
      <c r="O2720" t="s">
        <v>8303</v>
      </c>
      <c r="P2720" s="8">
        <f t="shared" si="212"/>
        <v>1.0358333333333334</v>
      </c>
      <c r="Q2720" s="12">
        <f t="shared" si="213"/>
        <v>42465.596585648149</v>
      </c>
      <c r="R2720" s="12">
        <f>(((I2720/60)/60)/24)+DATE(1970,1,1)</f>
        <v>42493.958333333328</v>
      </c>
      <c r="S2720" t="str">
        <f t="shared" si="214"/>
        <v>theater</v>
      </c>
      <c r="T2720" t="str">
        <f t="shared" si="210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6">
        <f t="shared" si="211"/>
        <v>94.637681159420296</v>
      </c>
      <c r="N2721" t="b">
        <v>1</v>
      </c>
      <c r="O2721" t="s">
        <v>8303</v>
      </c>
      <c r="P2721" s="8">
        <f t="shared" si="212"/>
        <v>1.0883333333333334</v>
      </c>
      <c r="Q2721" s="12">
        <f t="shared" si="213"/>
        <v>42418.031180555554</v>
      </c>
      <c r="R2721" s="12">
        <f>(((I2721/60)/60)/24)+DATE(1970,1,1)</f>
        <v>42477.989513888882</v>
      </c>
      <c r="S2721" t="str">
        <f t="shared" si="214"/>
        <v>theater</v>
      </c>
      <c r="T2721" t="str">
        <f t="shared" si="210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6">
        <f t="shared" si="211"/>
        <v>170.69942196531792</v>
      </c>
      <c r="N2722" t="b">
        <v>1</v>
      </c>
      <c r="O2722" t="s">
        <v>8303</v>
      </c>
      <c r="P2722" s="8">
        <f t="shared" si="212"/>
        <v>1.1812400000000001</v>
      </c>
      <c r="Q2722" s="12">
        <f t="shared" si="213"/>
        <v>42655.465891203698</v>
      </c>
      <c r="R2722" s="12">
        <f>(((I2722/60)/60)/24)+DATE(1970,1,1)</f>
        <v>42685.507557870369</v>
      </c>
      <c r="S2722" t="str">
        <f t="shared" si="214"/>
        <v>theater</v>
      </c>
      <c r="T2722" t="str">
        <f t="shared" si="210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6">
        <f t="shared" si="211"/>
        <v>40.762081784386616</v>
      </c>
      <c r="N2723" t="b">
        <v>1</v>
      </c>
      <c r="O2723" t="s">
        <v>8295</v>
      </c>
      <c r="P2723" s="8">
        <f t="shared" si="212"/>
        <v>14.62</v>
      </c>
      <c r="Q2723" s="12">
        <f t="shared" si="213"/>
        <v>41493.543958333335</v>
      </c>
      <c r="R2723" s="12">
        <f>(((I2723/60)/60)/24)+DATE(1970,1,1)</f>
        <v>41523.791666666664</v>
      </c>
      <c r="S2723" t="str">
        <f t="shared" si="214"/>
        <v>technology</v>
      </c>
      <c r="T2723" t="str">
        <f t="shared" si="210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6">
        <f t="shared" si="211"/>
        <v>68.254054054054052</v>
      </c>
      <c r="N2724" t="b">
        <v>1</v>
      </c>
      <c r="O2724" t="s">
        <v>8295</v>
      </c>
      <c r="P2724" s="8">
        <f t="shared" si="212"/>
        <v>2.5253999999999999</v>
      </c>
      <c r="Q2724" s="12">
        <f t="shared" si="213"/>
        <v>42704.857094907406</v>
      </c>
      <c r="R2724" s="12">
        <f>(((I2724/60)/60)/24)+DATE(1970,1,1)</f>
        <v>42764.857094907406</v>
      </c>
      <c r="S2724" t="str">
        <f t="shared" si="214"/>
        <v>technology</v>
      </c>
      <c r="T2724" t="str">
        <f t="shared" si="210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6">
        <f t="shared" si="211"/>
        <v>95.48863636363636</v>
      </c>
      <c r="N2725" t="b">
        <v>1</v>
      </c>
      <c r="O2725" t="s">
        <v>8295</v>
      </c>
      <c r="P2725" s="8">
        <f t="shared" si="212"/>
        <v>1.4005000000000001</v>
      </c>
      <c r="Q2725" s="12">
        <f t="shared" si="213"/>
        <v>41944.83898148148</v>
      </c>
      <c r="R2725" s="12">
        <f>(((I2725/60)/60)/24)+DATE(1970,1,1)</f>
        <v>42004.880648148144</v>
      </c>
      <c r="S2725" t="str">
        <f t="shared" si="214"/>
        <v>technology</v>
      </c>
      <c r="T2725" t="str">
        <f t="shared" si="210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6">
        <f t="shared" si="211"/>
        <v>7.1902649656526005</v>
      </c>
      <c r="N2726" t="b">
        <v>1</v>
      </c>
      <c r="O2726" t="s">
        <v>8295</v>
      </c>
      <c r="P2726" s="8">
        <f t="shared" si="212"/>
        <v>2.9687520259319289</v>
      </c>
      <c r="Q2726" s="12">
        <f t="shared" si="213"/>
        <v>42199.32707175926</v>
      </c>
      <c r="R2726" s="12">
        <f>(((I2726/60)/60)/24)+DATE(1970,1,1)</f>
        <v>42231.32707175926</v>
      </c>
      <c r="S2726" t="str">
        <f t="shared" si="214"/>
        <v>technology</v>
      </c>
      <c r="T2726" t="str">
        <f t="shared" si="210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6">
        <f t="shared" si="211"/>
        <v>511.65486725663715</v>
      </c>
      <c r="N2727" t="b">
        <v>1</v>
      </c>
      <c r="O2727" t="s">
        <v>8295</v>
      </c>
      <c r="P2727" s="8">
        <f t="shared" si="212"/>
        <v>1.445425</v>
      </c>
      <c r="Q2727" s="12">
        <f t="shared" si="213"/>
        <v>42745.744618055556</v>
      </c>
      <c r="R2727" s="12">
        <f>(((I2727/60)/60)/24)+DATE(1970,1,1)</f>
        <v>42795.744618055556</v>
      </c>
      <c r="S2727" t="str">
        <f t="shared" si="214"/>
        <v>technology</v>
      </c>
      <c r="T2727" t="str">
        <f t="shared" si="210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6">
        <f t="shared" si="211"/>
        <v>261.74504950495049</v>
      </c>
      <c r="N2728" t="b">
        <v>1</v>
      </c>
      <c r="O2728" t="s">
        <v>8295</v>
      </c>
      <c r="P2728" s="8">
        <f t="shared" si="212"/>
        <v>1.05745</v>
      </c>
      <c r="Q2728" s="12">
        <f t="shared" si="213"/>
        <v>42452.579988425925</v>
      </c>
      <c r="R2728" s="12">
        <f>(((I2728/60)/60)/24)+DATE(1970,1,1)</f>
        <v>42482.579988425925</v>
      </c>
      <c r="S2728" t="str">
        <f t="shared" si="214"/>
        <v>technology</v>
      </c>
      <c r="T2728" t="str">
        <f t="shared" si="210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6">
        <f t="shared" si="211"/>
        <v>69.760961810466767</v>
      </c>
      <c r="N2729" t="b">
        <v>1</v>
      </c>
      <c r="O2729" t="s">
        <v>8295</v>
      </c>
      <c r="P2729" s="8">
        <f t="shared" si="212"/>
        <v>4.9321000000000002</v>
      </c>
      <c r="Q2729" s="12">
        <f t="shared" si="213"/>
        <v>42198.676655092597</v>
      </c>
      <c r="R2729" s="12">
        <f>(((I2729/60)/60)/24)+DATE(1970,1,1)</f>
        <v>42223.676655092597</v>
      </c>
      <c r="S2729" t="str">
        <f t="shared" si="214"/>
        <v>technology</v>
      </c>
      <c r="T2729" t="str">
        <f t="shared" si="210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6">
        <f t="shared" si="211"/>
        <v>77.229591836734699</v>
      </c>
      <c r="N2730" t="b">
        <v>1</v>
      </c>
      <c r="O2730" t="s">
        <v>8295</v>
      </c>
      <c r="P2730" s="8">
        <f t="shared" si="212"/>
        <v>2.0182666666666669</v>
      </c>
      <c r="Q2730" s="12">
        <f t="shared" si="213"/>
        <v>42333.59993055556</v>
      </c>
      <c r="R2730" s="12">
        <f>(((I2730/60)/60)/24)+DATE(1970,1,1)</f>
        <v>42368.59993055556</v>
      </c>
      <c r="S2730" t="str">
        <f t="shared" si="214"/>
        <v>technology</v>
      </c>
      <c r="T2730" t="str">
        <f t="shared" si="210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6">
        <f t="shared" si="211"/>
        <v>340.56521739130437</v>
      </c>
      <c r="N2731" t="b">
        <v>1</v>
      </c>
      <c r="O2731" t="s">
        <v>8295</v>
      </c>
      <c r="P2731" s="8">
        <f t="shared" si="212"/>
        <v>1.0444</v>
      </c>
      <c r="Q2731" s="12">
        <f t="shared" si="213"/>
        <v>42095.240706018521</v>
      </c>
      <c r="R2731" s="12">
        <f>(((I2731/60)/60)/24)+DATE(1970,1,1)</f>
        <v>42125.240706018521</v>
      </c>
      <c r="S2731" t="str">
        <f t="shared" si="214"/>
        <v>technology</v>
      </c>
      <c r="T2731" t="str">
        <f t="shared" si="210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6">
        <f t="shared" si="211"/>
        <v>67.417903225806455</v>
      </c>
      <c r="N2732" t="b">
        <v>1</v>
      </c>
      <c r="O2732" t="s">
        <v>8295</v>
      </c>
      <c r="P2732" s="8">
        <f t="shared" si="212"/>
        <v>1.7029262962962963</v>
      </c>
      <c r="Q2732" s="12">
        <f t="shared" si="213"/>
        <v>41351.541377314818</v>
      </c>
      <c r="R2732" s="12">
        <f>(((I2732/60)/60)/24)+DATE(1970,1,1)</f>
        <v>41386.541377314818</v>
      </c>
      <c r="S2732" t="str">
        <f t="shared" si="214"/>
        <v>technology</v>
      </c>
      <c r="T2732" t="str">
        <f t="shared" si="210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6">
        <f t="shared" si="211"/>
        <v>845.70270270270271</v>
      </c>
      <c r="N2733" t="b">
        <v>1</v>
      </c>
      <c r="O2733" t="s">
        <v>8295</v>
      </c>
      <c r="P2733" s="8">
        <f t="shared" si="212"/>
        <v>1.0430333333333333</v>
      </c>
      <c r="Q2733" s="12">
        <f t="shared" si="213"/>
        <v>41872.525717592594</v>
      </c>
      <c r="R2733" s="12">
        <f>(((I2733/60)/60)/24)+DATE(1970,1,1)</f>
        <v>41930.166666666664</v>
      </c>
      <c r="S2733" t="str">
        <f t="shared" si="214"/>
        <v>technology</v>
      </c>
      <c r="T2733" t="str">
        <f t="shared" si="210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6">
        <f t="shared" si="211"/>
        <v>97.191780821917803</v>
      </c>
      <c r="N2734" t="b">
        <v>1</v>
      </c>
      <c r="O2734" t="s">
        <v>8295</v>
      </c>
      <c r="P2734" s="8">
        <f t="shared" si="212"/>
        <v>1.1825000000000001</v>
      </c>
      <c r="Q2734" s="12">
        <f t="shared" si="213"/>
        <v>41389.808194444442</v>
      </c>
      <c r="R2734" s="12">
        <f>(((I2734/60)/60)/24)+DATE(1970,1,1)</f>
        <v>41422</v>
      </c>
      <c r="S2734" t="str">
        <f t="shared" si="214"/>
        <v>technology</v>
      </c>
      <c r="T2734" t="str">
        <f t="shared" si="210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6">
        <f t="shared" si="211"/>
        <v>451.84033613445376</v>
      </c>
      <c r="N2735" t="b">
        <v>1</v>
      </c>
      <c r="O2735" t="s">
        <v>8295</v>
      </c>
      <c r="P2735" s="8">
        <f t="shared" si="212"/>
        <v>1.07538</v>
      </c>
      <c r="Q2735" s="12">
        <f t="shared" si="213"/>
        <v>42044.272847222222</v>
      </c>
      <c r="R2735" s="12">
        <f>(((I2735/60)/60)/24)+DATE(1970,1,1)</f>
        <v>42104.231180555551</v>
      </c>
      <c r="S2735" t="str">
        <f t="shared" si="214"/>
        <v>technology</v>
      </c>
      <c r="T2735" t="str">
        <f t="shared" si="210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6">
        <f t="shared" si="211"/>
        <v>138.66871165644173</v>
      </c>
      <c r="N2736" t="b">
        <v>1</v>
      </c>
      <c r="O2736" t="s">
        <v>8295</v>
      </c>
      <c r="P2736" s="8">
        <f t="shared" si="212"/>
        <v>22603</v>
      </c>
      <c r="Q2736" s="12">
        <f t="shared" si="213"/>
        <v>42626.668888888889</v>
      </c>
      <c r="R2736" s="12">
        <f>(((I2736/60)/60)/24)+DATE(1970,1,1)</f>
        <v>42656.915972222225</v>
      </c>
      <c r="S2736" t="str">
        <f t="shared" si="214"/>
        <v>technology</v>
      </c>
      <c r="T2736" t="str">
        <f t="shared" si="210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6">
        <f t="shared" si="211"/>
        <v>21.640147492625371</v>
      </c>
      <c r="N2737" t="b">
        <v>1</v>
      </c>
      <c r="O2737" t="s">
        <v>8295</v>
      </c>
      <c r="P2737" s="8">
        <f t="shared" si="212"/>
        <v>9.7813466666666677</v>
      </c>
      <c r="Q2737" s="12">
        <f t="shared" si="213"/>
        <v>41316.120949074073</v>
      </c>
      <c r="R2737" s="12">
        <f>(((I2737/60)/60)/24)+DATE(1970,1,1)</f>
        <v>41346.833333333336</v>
      </c>
      <c r="S2737" t="str">
        <f t="shared" si="214"/>
        <v>technology</v>
      </c>
      <c r="T2737" t="str">
        <f t="shared" si="210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6">
        <f t="shared" si="211"/>
        <v>169.51724137931035</v>
      </c>
      <c r="N2738" t="b">
        <v>1</v>
      </c>
      <c r="O2738" t="s">
        <v>8295</v>
      </c>
      <c r="P2738" s="8">
        <f t="shared" si="212"/>
        <v>1.2290000000000001</v>
      </c>
      <c r="Q2738" s="12">
        <f t="shared" si="213"/>
        <v>41722.666354166664</v>
      </c>
      <c r="R2738" s="12">
        <f>(((I2738/60)/60)/24)+DATE(1970,1,1)</f>
        <v>41752.666354166664</v>
      </c>
      <c r="S2738" t="str">
        <f t="shared" si="214"/>
        <v>technology</v>
      </c>
      <c r="T2738" t="str">
        <f t="shared" si="210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6">
        <f t="shared" si="211"/>
        <v>161.88210526315791</v>
      </c>
      <c r="N2739" t="b">
        <v>1</v>
      </c>
      <c r="O2739" t="s">
        <v>8295</v>
      </c>
      <c r="P2739" s="8">
        <f t="shared" si="212"/>
        <v>2.4606080000000001</v>
      </c>
      <c r="Q2739" s="12">
        <f t="shared" si="213"/>
        <v>41611.917673611111</v>
      </c>
      <c r="R2739" s="12">
        <f>(((I2739/60)/60)/24)+DATE(1970,1,1)</f>
        <v>41654.791666666664</v>
      </c>
      <c r="S2739" t="str">
        <f t="shared" si="214"/>
        <v>technology</v>
      </c>
      <c r="T2739" t="str">
        <f t="shared" si="210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6">
        <f t="shared" si="211"/>
        <v>493.13333333333333</v>
      </c>
      <c r="N2740" t="b">
        <v>1</v>
      </c>
      <c r="O2740" t="s">
        <v>8295</v>
      </c>
      <c r="P2740" s="8">
        <f t="shared" si="212"/>
        <v>1.4794</v>
      </c>
      <c r="Q2740" s="12">
        <f t="shared" si="213"/>
        <v>42620.143564814818</v>
      </c>
      <c r="R2740" s="12">
        <f>(((I2740/60)/60)/24)+DATE(1970,1,1)</f>
        <v>42680.143564814818</v>
      </c>
      <c r="S2740" t="str">
        <f t="shared" si="214"/>
        <v>technology</v>
      </c>
      <c r="T2740" t="str">
        <f t="shared" si="210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6">
        <f t="shared" si="211"/>
        <v>22.120418848167539</v>
      </c>
      <c r="N2741" t="b">
        <v>1</v>
      </c>
      <c r="O2741" t="s">
        <v>8295</v>
      </c>
      <c r="P2741" s="8">
        <f t="shared" si="212"/>
        <v>3.8409090909090908</v>
      </c>
      <c r="Q2741" s="12">
        <f t="shared" si="213"/>
        <v>41719.887928240743</v>
      </c>
      <c r="R2741" s="12">
        <f>(((I2741/60)/60)/24)+DATE(1970,1,1)</f>
        <v>41764.887928240743</v>
      </c>
      <c r="S2741" t="str">
        <f t="shared" si="214"/>
        <v>technology</v>
      </c>
      <c r="T2741" t="str">
        <f t="shared" si="210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6">
        <f t="shared" si="211"/>
        <v>18.235294117647058</v>
      </c>
      <c r="N2742" t="b">
        <v>1</v>
      </c>
      <c r="O2742" t="s">
        <v>8295</v>
      </c>
      <c r="P2742" s="8">
        <f t="shared" si="212"/>
        <v>1.0333333333333334</v>
      </c>
      <c r="Q2742" s="12">
        <f t="shared" si="213"/>
        <v>42045.031851851847</v>
      </c>
      <c r="R2742" s="12">
        <f>(((I2742/60)/60)/24)+DATE(1970,1,1)</f>
        <v>42074.99018518519</v>
      </c>
      <c r="S2742" t="str">
        <f t="shared" si="214"/>
        <v>technology</v>
      </c>
      <c r="T2742" t="str">
        <f t="shared" si="210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6">
        <f t="shared" si="211"/>
        <v>8.75</v>
      </c>
      <c r="N2743" t="b">
        <v>0</v>
      </c>
      <c r="O2743" t="s">
        <v>8304</v>
      </c>
      <c r="P2743" s="8">
        <f t="shared" si="212"/>
        <v>4.3750000000000004E-3</v>
      </c>
      <c r="Q2743" s="12">
        <f t="shared" si="213"/>
        <v>41911.657430555555</v>
      </c>
      <c r="R2743" s="12">
        <f>(((I2743/60)/60)/24)+DATE(1970,1,1)</f>
        <v>41932.088194444441</v>
      </c>
      <c r="S2743" t="str">
        <f t="shared" si="214"/>
        <v>publishing</v>
      </c>
      <c r="T2743" t="str">
        <f t="shared" si="210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6">
        <f t="shared" si="211"/>
        <v>40.611111111111114</v>
      </c>
      <c r="N2744" t="b">
        <v>0</v>
      </c>
      <c r="O2744" t="s">
        <v>8304</v>
      </c>
      <c r="P2744" s="8">
        <f t="shared" si="212"/>
        <v>0.29239999999999999</v>
      </c>
      <c r="Q2744" s="12">
        <f t="shared" si="213"/>
        <v>41030.719756944447</v>
      </c>
      <c r="R2744" s="12">
        <f>(((I2744/60)/60)/24)+DATE(1970,1,1)</f>
        <v>41044.719756944447</v>
      </c>
      <c r="S2744" t="str">
        <f t="shared" si="214"/>
        <v>publishing</v>
      </c>
      <c r="T2744" t="str">
        <f t="shared" si="210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6" t="str">
        <f t="shared" si="211"/>
        <v/>
      </c>
      <c r="N2745" t="b">
        <v>0</v>
      </c>
      <c r="O2745" t="s">
        <v>8304</v>
      </c>
      <c r="P2745" s="8">
        <f t="shared" si="212"/>
        <v>0</v>
      </c>
      <c r="Q2745" s="12">
        <f t="shared" si="213"/>
        <v>42632.328784722224</v>
      </c>
      <c r="R2745" s="12">
        <f>(((I2745/60)/60)/24)+DATE(1970,1,1)</f>
        <v>42662.328784722224</v>
      </c>
      <c r="S2745" t="str">
        <f t="shared" si="214"/>
        <v>publishing</v>
      </c>
      <c r="T2745" t="str">
        <f t="shared" si="210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6">
        <f t="shared" si="211"/>
        <v>37.954545454545453</v>
      </c>
      <c r="N2746" t="b">
        <v>0</v>
      </c>
      <c r="O2746" t="s">
        <v>8304</v>
      </c>
      <c r="P2746" s="8">
        <f t="shared" si="212"/>
        <v>5.2187499999999998E-2</v>
      </c>
      <c r="Q2746" s="12">
        <f t="shared" si="213"/>
        <v>40938.062476851854</v>
      </c>
      <c r="R2746" s="12">
        <f>(((I2746/60)/60)/24)+DATE(1970,1,1)</f>
        <v>40968.062476851854</v>
      </c>
      <c r="S2746" t="str">
        <f t="shared" si="214"/>
        <v>publishing</v>
      </c>
      <c r="T2746" t="str">
        <f t="shared" si="210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6">
        <f t="shared" si="211"/>
        <v>35.734693877551024</v>
      </c>
      <c r="N2747" t="b">
        <v>0</v>
      </c>
      <c r="O2747" t="s">
        <v>8304</v>
      </c>
      <c r="P2747" s="8">
        <f t="shared" si="212"/>
        <v>0.21887499999999999</v>
      </c>
      <c r="Q2747" s="12">
        <f t="shared" si="213"/>
        <v>41044.988055555557</v>
      </c>
      <c r="R2747" s="12">
        <f>(((I2747/60)/60)/24)+DATE(1970,1,1)</f>
        <v>41104.988055555557</v>
      </c>
      <c r="S2747" t="str">
        <f t="shared" si="214"/>
        <v>publishing</v>
      </c>
      <c r="T2747" t="str">
        <f t="shared" si="210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6">
        <f t="shared" si="211"/>
        <v>42.157894736842103</v>
      </c>
      <c r="N2748" t="b">
        <v>0</v>
      </c>
      <c r="O2748" t="s">
        <v>8304</v>
      </c>
      <c r="P2748" s="8">
        <f t="shared" si="212"/>
        <v>0.26700000000000002</v>
      </c>
      <c r="Q2748" s="12">
        <f t="shared" si="213"/>
        <v>41850.781377314815</v>
      </c>
      <c r="R2748" s="12">
        <f>(((I2748/60)/60)/24)+DATE(1970,1,1)</f>
        <v>41880.781377314815</v>
      </c>
      <c r="S2748" t="str">
        <f t="shared" si="214"/>
        <v>publishing</v>
      </c>
      <c r="T2748" t="str">
        <f t="shared" si="210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6">
        <f t="shared" si="211"/>
        <v>35</v>
      </c>
      <c r="N2749" t="b">
        <v>0</v>
      </c>
      <c r="O2749" t="s">
        <v>8304</v>
      </c>
      <c r="P2749" s="8">
        <f t="shared" si="212"/>
        <v>0.28000000000000003</v>
      </c>
      <c r="Q2749" s="12">
        <f t="shared" si="213"/>
        <v>41044.64811342593</v>
      </c>
      <c r="R2749" s="12">
        <f>(((I2749/60)/60)/24)+DATE(1970,1,1)</f>
        <v>41076.131944444445</v>
      </c>
      <c r="S2749" t="str">
        <f t="shared" si="214"/>
        <v>publishing</v>
      </c>
      <c r="T2749" t="str">
        <f t="shared" si="210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6">
        <f t="shared" si="211"/>
        <v>13.25</v>
      </c>
      <c r="N2750" t="b">
        <v>0</v>
      </c>
      <c r="O2750" t="s">
        <v>8304</v>
      </c>
      <c r="P2750" s="8">
        <f t="shared" si="212"/>
        <v>1.06E-2</v>
      </c>
      <c r="Q2750" s="12">
        <f t="shared" si="213"/>
        <v>42585.7106712963</v>
      </c>
      <c r="R2750" s="12">
        <f>(((I2750/60)/60)/24)+DATE(1970,1,1)</f>
        <v>42615.7106712963</v>
      </c>
      <c r="S2750" t="str">
        <f t="shared" si="214"/>
        <v>publishing</v>
      </c>
      <c r="T2750" t="str">
        <f t="shared" si="210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6">
        <f t="shared" si="211"/>
        <v>55</v>
      </c>
      <c r="N2751" t="b">
        <v>0</v>
      </c>
      <c r="O2751" t="s">
        <v>8304</v>
      </c>
      <c r="P2751" s="8">
        <f t="shared" si="212"/>
        <v>1.0999999999999999E-2</v>
      </c>
      <c r="Q2751" s="12">
        <f t="shared" si="213"/>
        <v>42068.799039351856</v>
      </c>
      <c r="R2751" s="12">
        <f>(((I2751/60)/60)/24)+DATE(1970,1,1)</f>
        <v>42098.757372685184</v>
      </c>
      <c r="S2751" t="str">
        <f t="shared" si="214"/>
        <v>publishing</v>
      </c>
      <c r="T2751" t="str">
        <f t="shared" si="210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6" t="str">
        <f t="shared" si="211"/>
        <v/>
      </c>
      <c r="N2752" t="b">
        <v>0</v>
      </c>
      <c r="O2752" t="s">
        <v>8304</v>
      </c>
      <c r="P2752" s="8">
        <f t="shared" si="212"/>
        <v>0</v>
      </c>
      <c r="Q2752" s="12">
        <f t="shared" si="213"/>
        <v>41078.899826388886</v>
      </c>
      <c r="R2752" s="12">
        <f>(((I2752/60)/60)/24)+DATE(1970,1,1)</f>
        <v>41090.833333333336</v>
      </c>
      <c r="S2752" t="str">
        <f t="shared" si="214"/>
        <v>publishing</v>
      </c>
      <c r="T2752" t="str">
        <f t="shared" si="210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6" t="str">
        <f t="shared" si="211"/>
        <v/>
      </c>
      <c r="N2753" t="b">
        <v>0</v>
      </c>
      <c r="O2753" t="s">
        <v>8304</v>
      </c>
      <c r="P2753" s="8">
        <f t="shared" si="212"/>
        <v>0</v>
      </c>
      <c r="Q2753" s="12">
        <f t="shared" si="213"/>
        <v>41747.887060185189</v>
      </c>
      <c r="R2753" s="12">
        <f>(((I2753/60)/60)/24)+DATE(1970,1,1)</f>
        <v>41807.887060185189</v>
      </c>
      <c r="S2753" t="str">
        <f t="shared" si="214"/>
        <v>publishing</v>
      </c>
      <c r="T2753" t="str">
        <f t="shared" si="210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6">
        <f t="shared" si="211"/>
        <v>39.285714285714285</v>
      </c>
      <c r="N2754" t="b">
        <v>0</v>
      </c>
      <c r="O2754" t="s">
        <v>8304</v>
      </c>
      <c r="P2754" s="8">
        <f t="shared" si="212"/>
        <v>0.11458333333333333</v>
      </c>
      <c r="Q2754" s="12">
        <f t="shared" si="213"/>
        <v>40855.765092592592</v>
      </c>
      <c r="R2754" s="12">
        <f>(((I2754/60)/60)/24)+DATE(1970,1,1)</f>
        <v>40895.765092592592</v>
      </c>
      <c r="S2754" t="str">
        <f t="shared" si="214"/>
        <v>publishing</v>
      </c>
      <c r="T2754" t="str">
        <f t="shared" ref="T2754:T2817" si="215">RIGHT(O2754,LEN(O2754)-FIND("/",O2754,1))</f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6">
        <f t="shared" ref="M2755:M2818" si="216">IFERROR(E2755/L2755,"")</f>
        <v>47.5</v>
      </c>
      <c r="N2755" t="b">
        <v>0</v>
      </c>
      <c r="O2755" t="s">
        <v>8304</v>
      </c>
      <c r="P2755" s="8">
        <f t="shared" ref="P2755:P2818" si="217">E2755/D2755</f>
        <v>0.19</v>
      </c>
      <c r="Q2755" s="12">
        <f t="shared" ref="Q2755:Q2818" si="218">(((J2755/60)/60)/24)+DATE(1970,1,1)</f>
        <v>41117.900729166664</v>
      </c>
      <c r="R2755" s="12">
        <f>(((I2755/60)/60)/24)+DATE(1970,1,1)</f>
        <v>41147.900729166664</v>
      </c>
      <c r="S2755" t="str">
        <f t="shared" ref="S2755:S2818" si="219">LEFT(O2755,FIND("/",O2755,1)-1)</f>
        <v>publishing</v>
      </c>
      <c r="T2755" t="str">
        <f t="shared" si="215"/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6" t="str">
        <f t="shared" si="216"/>
        <v/>
      </c>
      <c r="N2756" t="b">
        <v>0</v>
      </c>
      <c r="O2756" t="s">
        <v>8304</v>
      </c>
      <c r="P2756" s="8">
        <f t="shared" si="217"/>
        <v>0</v>
      </c>
      <c r="Q2756" s="12">
        <f t="shared" si="218"/>
        <v>41863.636006944449</v>
      </c>
      <c r="R2756" s="12">
        <f>(((I2756/60)/60)/24)+DATE(1970,1,1)</f>
        <v>41893.636006944449</v>
      </c>
      <c r="S2756" t="str">
        <f t="shared" si="219"/>
        <v>publishing</v>
      </c>
      <c r="T2756" t="str">
        <f t="shared" si="215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6">
        <f t="shared" si="216"/>
        <v>17.333333333333332</v>
      </c>
      <c r="N2757" t="b">
        <v>0</v>
      </c>
      <c r="O2757" t="s">
        <v>8304</v>
      </c>
      <c r="P2757" s="8">
        <f t="shared" si="217"/>
        <v>0.52</v>
      </c>
      <c r="Q2757" s="12">
        <f t="shared" si="218"/>
        <v>42072.790821759263</v>
      </c>
      <c r="R2757" s="12">
        <f>(((I2757/60)/60)/24)+DATE(1970,1,1)</f>
        <v>42102.790821759263</v>
      </c>
      <c r="S2757" t="str">
        <f t="shared" si="219"/>
        <v>publishing</v>
      </c>
      <c r="T2757" t="str">
        <f t="shared" si="215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6">
        <f t="shared" si="216"/>
        <v>31.757575757575758</v>
      </c>
      <c r="N2758" t="b">
        <v>0</v>
      </c>
      <c r="O2758" t="s">
        <v>8304</v>
      </c>
      <c r="P2758" s="8">
        <f t="shared" si="217"/>
        <v>0.1048</v>
      </c>
      <c r="Q2758" s="12">
        <f t="shared" si="218"/>
        <v>41620.90047453704</v>
      </c>
      <c r="R2758" s="12">
        <f>(((I2758/60)/60)/24)+DATE(1970,1,1)</f>
        <v>41650.90047453704</v>
      </c>
      <c r="S2758" t="str">
        <f t="shared" si="219"/>
        <v>publishing</v>
      </c>
      <c r="T2758" t="str">
        <f t="shared" si="215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6">
        <f t="shared" si="216"/>
        <v>5</v>
      </c>
      <c r="N2759" t="b">
        <v>0</v>
      </c>
      <c r="O2759" t="s">
        <v>8304</v>
      </c>
      <c r="P2759" s="8">
        <f t="shared" si="217"/>
        <v>6.6666666666666671E-3</v>
      </c>
      <c r="Q2759" s="12">
        <f t="shared" si="218"/>
        <v>42573.65662037037</v>
      </c>
      <c r="R2759" s="12">
        <f>(((I2759/60)/60)/24)+DATE(1970,1,1)</f>
        <v>42588.65662037037</v>
      </c>
      <c r="S2759" t="str">
        <f t="shared" si="219"/>
        <v>publishing</v>
      </c>
      <c r="T2759" t="str">
        <f t="shared" si="215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6">
        <f t="shared" si="216"/>
        <v>39</v>
      </c>
      <c r="N2760" t="b">
        <v>0</v>
      </c>
      <c r="O2760" t="s">
        <v>8304</v>
      </c>
      <c r="P2760" s="8">
        <f t="shared" si="217"/>
        <v>0.11700000000000001</v>
      </c>
      <c r="Q2760" s="12">
        <f t="shared" si="218"/>
        <v>42639.441932870366</v>
      </c>
      <c r="R2760" s="12">
        <f>(((I2760/60)/60)/24)+DATE(1970,1,1)</f>
        <v>42653.441932870366</v>
      </c>
      <c r="S2760" t="str">
        <f t="shared" si="219"/>
        <v>publishing</v>
      </c>
      <c r="T2760" t="str">
        <f t="shared" si="215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6">
        <f t="shared" si="216"/>
        <v>52.5</v>
      </c>
      <c r="N2761" t="b">
        <v>0</v>
      </c>
      <c r="O2761" t="s">
        <v>8304</v>
      </c>
      <c r="P2761" s="8">
        <f t="shared" si="217"/>
        <v>0.105</v>
      </c>
      <c r="Q2761" s="12">
        <f t="shared" si="218"/>
        <v>42524.36650462963</v>
      </c>
      <c r="R2761" s="12">
        <f>(((I2761/60)/60)/24)+DATE(1970,1,1)</f>
        <v>42567.36650462963</v>
      </c>
      <c r="S2761" t="str">
        <f t="shared" si="219"/>
        <v>publishing</v>
      </c>
      <c r="T2761" t="str">
        <f t="shared" si="215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6" t="str">
        <f t="shared" si="216"/>
        <v/>
      </c>
      <c r="N2762" t="b">
        <v>0</v>
      </c>
      <c r="O2762" t="s">
        <v>8304</v>
      </c>
      <c r="P2762" s="8">
        <f t="shared" si="217"/>
        <v>0</v>
      </c>
      <c r="Q2762" s="12">
        <f t="shared" si="218"/>
        <v>41415.461319444446</v>
      </c>
      <c r="R2762" s="12">
        <f>(((I2762/60)/60)/24)+DATE(1970,1,1)</f>
        <v>41445.461319444446</v>
      </c>
      <c r="S2762" t="str">
        <f t="shared" si="219"/>
        <v>publishing</v>
      </c>
      <c r="T2762" t="str">
        <f t="shared" si="215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6">
        <f t="shared" si="216"/>
        <v>9</v>
      </c>
      <c r="N2763" t="b">
        <v>0</v>
      </c>
      <c r="O2763" t="s">
        <v>8304</v>
      </c>
      <c r="P2763" s="8">
        <f t="shared" si="217"/>
        <v>7.1999999999999998E-3</v>
      </c>
      <c r="Q2763" s="12">
        <f t="shared" si="218"/>
        <v>41247.063576388886</v>
      </c>
      <c r="R2763" s="12">
        <f>(((I2763/60)/60)/24)+DATE(1970,1,1)</f>
        <v>41277.063576388886</v>
      </c>
      <c r="S2763" t="str">
        <f t="shared" si="219"/>
        <v>publishing</v>
      </c>
      <c r="T2763" t="str">
        <f t="shared" si="215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6">
        <f t="shared" si="216"/>
        <v>25</v>
      </c>
      <c r="N2764" t="b">
        <v>0</v>
      </c>
      <c r="O2764" t="s">
        <v>8304</v>
      </c>
      <c r="P2764" s="8">
        <f t="shared" si="217"/>
        <v>7.6923076923076927E-3</v>
      </c>
      <c r="Q2764" s="12">
        <f t="shared" si="218"/>
        <v>40927.036979166667</v>
      </c>
      <c r="R2764" s="12">
        <f>(((I2764/60)/60)/24)+DATE(1970,1,1)</f>
        <v>40986.995312500003</v>
      </c>
      <c r="S2764" t="str">
        <f t="shared" si="219"/>
        <v>publishing</v>
      </c>
      <c r="T2764" t="str">
        <f t="shared" si="215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6">
        <f t="shared" si="216"/>
        <v>30</v>
      </c>
      <c r="N2765" t="b">
        <v>0</v>
      </c>
      <c r="O2765" t="s">
        <v>8304</v>
      </c>
      <c r="P2765" s="8">
        <f t="shared" si="217"/>
        <v>2.2842639593908631E-3</v>
      </c>
      <c r="Q2765" s="12">
        <f t="shared" si="218"/>
        <v>41373.579675925925</v>
      </c>
      <c r="R2765" s="12">
        <f>(((I2765/60)/60)/24)+DATE(1970,1,1)</f>
        <v>41418.579675925925</v>
      </c>
      <c r="S2765" t="str">
        <f t="shared" si="219"/>
        <v>publishing</v>
      </c>
      <c r="T2765" t="str">
        <f t="shared" si="215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6">
        <f t="shared" si="216"/>
        <v>11.25</v>
      </c>
      <c r="N2766" t="b">
        <v>0</v>
      </c>
      <c r="O2766" t="s">
        <v>8304</v>
      </c>
      <c r="P2766" s="8">
        <f t="shared" si="217"/>
        <v>1.125E-2</v>
      </c>
      <c r="Q2766" s="12">
        <f t="shared" si="218"/>
        <v>41030.292025462964</v>
      </c>
      <c r="R2766" s="12">
        <f>(((I2766/60)/60)/24)+DATE(1970,1,1)</f>
        <v>41059.791666666664</v>
      </c>
      <c r="S2766" t="str">
        <f t="shared" si="219"/>
        <v>publishing</v>
      </c>
      <c r="T2766" t="str">
        <f t="shared" si="215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6" t="str">
        <f t="shared" si="216"/>
        <v/>
      </c>
      <c r="N2767" t="b">
        <v>0</v>
      </c>
      <c r="O2767" t="s">
        <v>8304</v>
      </c>
      <c r="P2767" s="8">
        <f t="shared" si="217"/>
        <v>0</v>
      </c>
      <c r="Q2767" s="12">
        <f t="shared" si="218"/>
        <v>41194.579027777778</v>
      </c>
      <c r="R2767" s="12">
        <f>(((I2767/60)/60)/24)+DATE(1970,1,1)</f>
        <v>41210.579027777778</v>
      </c>
      <c r="S2767" t="str">
        <f t="shared" si="219"/>
        <v>publishing</v>
      </c>
      <c r="T2767" t="str">
        <f t="shared" si="215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6">
        <f t="shared" si="216"/>
        <v>25</v>
      </c>
      <c r="N2768" t="b">
        <v>0</v>
      </c>
      <c r="O2768" t="s">
        <v>8304</v>
      </c>
      <c r="P2768" s="8">
        <f t="shared" si="217"/>
        <v>0.02</v>
      </c>
      <c r="Q2768" s="12">
        <f t="shared" si="218"/>
        <v>40736.668032407404</v>
      </c>
      <c r="R2768" s="12">
        <f>(((I2768/60)/60)/24)+DATE(1970,1,1)</f>
        <v>40766.668032407404</v>
      </c>
      <c r="S2768" t="str">
        <f t="shared" si="219"/>
        <v>publishing</v>
      </c>
      <c r="T2768" t="str">
        <f t="shared" si="215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6">
        <f t="shared" si="216"/>
        <v>11.333333333333334</v>
      </c>
      <c r="N2769" t="b">
        <v>0</v>
      </c>
      <c r="O2769" t="s">
        <v>8304</v>
      </c>
      <c r="P2769" s="8">
        <f t="shared" si="217"/>
        <v>8.5000000000000006E-3</v>
      </c>
      <c r="Q2769" s="12">
        <f t="shared" si="218"/>
        <v>42172.958912037036</v>
      </c>
      <c r="R2769" s="12">
        <f>(((I2769/60)/60)/24)+DATE(1970,1,1)</f>
        <v>42232.958912037036</v>
      </c>
      <c r="S2769" t="str">
        <f t="shared" si="219"/>
        <v>publishing</v>
      </c>
      <c r="T2769" t="str">
        <f t="shared" si="215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6">
        <f t="shared" si="216"/>
        <v>29.470588235294116</v>
      </c>
      <c r="N2770" t="b">
        <v>0</v>
      </c>
      <c r="O2770" t="s">
        <v>8304</v>
      </c>
      <c r="P2770" s="8">
        <f t="shared" si="217"/>
        <v>0.14314285714285716</v>
      </c>
      <c r="Q2770" s="12">
        <f t="shared" si="218"/>
        <v>40967.614849537036</v>
      </c>
      <c r="R2770" s="12">
        <f>(((I2770/60)/60)/24)+DATE(1970,1,1)</f>
        <v>40997.573182870372</v>
      </c>
      <c r="S2770" t="str">
        <f t="shared" si="219"/>
        <v>publishing</v>
      </c>
      <c r="T2770" t="str">
        <f t="shared" si="215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6">
        <f t="shared" si="216"/>
        <v>1</v>
      </c>
      <c r="N2771" t="b">
        <v>0</v>
      </c>
      <c r="O2771" t="s">
        <v>8304</v>
      </c>
      <c r="P2771" s="8">
        <f t="shared" si="217"/>
        <v>2.5000000000000001E-3</v>
      </c>
      <c r="Q2771" s="12">
        <f t="shared" si="218"/>
        <v>41745.826273148145</v>
      </c>
      <c r="R2771" s="12">
        <f>(((I2771/60)/60)/24)+DATE(1970,1,1)</f>
        <v>41795.826273148145</v>
      </c>
      <c r="S2771" t="str">
        <f t="shared" si="219"/>
        <v>publishing</v>
      </c>
      <c r="T2771" t="str">
        <f t="shared" si="215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6">
        <f t="shared" si="216"/>
        <v>63.098484848484851</v>
      </c>
      <c r="N2772" t="b">
        <v>0</v>
      </c>
      <c r="O2772" t="s">
        <v>8304</v>
      </c>
      <c r="P2772" s="8">
        <f t="shared" si="217"/>
        <v>0.1041125</v>
      </c>
      <c r="Q2772" s="12">
        <f t="shared" si="218"/>
        <v>41686.705208333333</v>
      </c>
      <c r="R2772" s="12">
        <f>(((I2772/60)/60)/24)+DATE(1970,1,1)</f>
        <v>41716.663541666669</v>
      </c>
      <c r="S2772" t="str">
        <f t="shared" si="219"/>
        <v>publishing</v>
      </c>
      <c r="T2772" t="str">
        <f t="shared" si="215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6" t="str">
        <f t="shared" si="216"/>
        <v/>
      </c>
      <c r="N2773" t="b">
        <v>0</v>
      </c>
      <c r="O2773" t="s">
        <v>8304</v>
      </c>
      <c r="P2773" s="8">
        <f t="shared" si="217"/>
        <v>0</v>
      </c>
      <c r="Q2773" s="12">
        <f t="shared" si="218"/>
        <v>41257.531712962962</v>
      </c>
      <c r="R2773" s="12">
        <f>(((I2773/60)/60)/24)+DATE(1970,1,1)</f>
        <v>41306.708333333336</v>
      </c>
      <c r="S2773" t="str">
        <f t="shared" si="219"/>
        <v>publishing</v>
      </c>
      <c r="T2773" t="str">
        <f t="shared" si="215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6" t="str">
        <f t="shared" si="216"/>
        <v/>
      </c>
      <c r="N2774" t="b">
        <v>0</v>
      </c>
      <c r="O2774" t="s">
        <v>8304</v>
      </c>
      <c r="P2774" s="8">
        <f t="shared" si="217"/>
        <v>0</v>
      </c>
      <c r="Q2774" s="12">
        <f t="shared" si="218"/>
        <v>41537.869143518517</v>
      </c>
      <c r="R2774" s="12">
        <f>(((I2774/60)/60)/24)+DATE(1970,1,1)</f>
        <v>41552.869143518517</v>
      </c>
      <c r="S2774" t="str">
        <f t="shared" si="219"/>
        <v>publishing</v>
      </c>
      <c r="T2774" t="str">
        <f t="shared" si="215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6">
        <f t="shared" si="216"/>
        <v>1</v>
      </c>
      <c r="N2775" t="b">
        <v>0</v>
      </c>
      <c r="O2775" t="s">
        <v>8304</v>
      </c>
      <c r="P2775" s="8">
        <f t="shared" si="217"/>
        <v>1.8867924528301887E-3</v>
      </c>
      <c r="Q2775" s="12">
        <f t="shared" si="218"/>
        <v>42474.86482638889</v>
      </c>
      <c r="R2775" s="12">
        <f>(((I2775/60)/60)/24)+DATE(1970,1,1)</f>
        <v>42484.86482638889</v>
      </c>
      <c r="S2775" t="str">
        <f t="shared" si="219"/>
        <v>publishing</v>
      </c>
      <c r="T2775" t="str">
        <f t="shared" si="215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6">
        <f t="shared" si="216"/>
        <v>43.846153846153847</v>
      </c>
      <c r="N2776" t="b">
        <v>0</v>
      </c>
      <c r="O2776" t="s">
        <v>8304</v>
      </c>
      <c r="P2776" s="8">
        <f t="shared" si="217"/>
        <v>0.14249999999999999</v>
      </c>
      <c r="Q2776" s="12">
        <f t="shared" si="218"/>
        <v>41311.126481481479</v>
      </c>
      <c r="R2776" s="12">
        <f>(((I2776/60)/60)/24)+DATE(1970,1,1)</f>
        <v>41341.126481481479</v>
      </c>
      <c r="S2776" t="str">
        <f t="shared" si="219"/>
        <v>publishing</v>
      </c>
      <c r="T2776" t="str">
        <f t="shared" si="215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6">
        <f t="shared" si="216"/>
        <v>75</v>
      </c>
      <c r="N2777" t="b">
        <v>0</v>
      </c>
      <c r="O2777" t="s">
        <v>8304</v>
      </c>
      <c r="P2777" s="8">
        <f t="shared" si="217"/>
        <v>0.03</v>
      </c>
      <c r="Q2777" s="12">
        <f t="shared" si="218"/>
        <v>40863.013356481482</v>
      </c>
      <c r="R2777" s="12">
        <f>(((I2777/60)/60)/24)+DATE(1970,1,1)</f>
        <v>40893.013356481482</v>
      </c>
      <c r="S2777" t="str">
        <f t="shared" si="219"/>
        <v>publishing</v>
      </c>
      <c r="T2777" t="str">
        <f t="shared" si="215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6">
        <f t="shared" si="216"/>
        <v>45.972222222222221</v>
      </c>
      <c r="N2778" t="b">
        <v>0</v>
      </c>
      <c r="O2778" t="s">
        <v>8304</v>
      </c>
      <c r="P2778" s="8">
        <f t="shared" si="217"/>
        <v>7.8809523809523815E-2</v>
      </c>
      <c r="Q2778" s="12">
        <f t="shared" si="218"/>
        <v>42136.297175925924</v>
      </c>
      <c r="R2778" s="12">
        <f>(((I2778/60)/60)/24)+DATE(1970,1,1)</f>
        <v>42167.297175925924</v>
      </c>
      <c r="S2778" t="str">
        <f t="shared" si="219"/>
        <v>publishing</v>
      </c>
      <c r="T2778" t="str">
        <f t="shared" si="215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6">
        <f t="shared" si="216"/>
        <v>10</v>
      </c>
      <c r="N2779" t="b">
        <v>0</v>
      </c>
      <c r="O2779" t="s">
        <v>8304</v>
      </c>
      <c r="P2779" s="8">
        <f t="shared" si="217"/>
        <v>3.3333333333333335E-3</v>
      </c>
      <c r="Q2779" s="12">
        <f t="shared" si="218"/>
        <v>42172.669027777782</v>
      </c>
      <c r="R2779" s="12">
        <f>(((I2779/60)/60)/24)+DATE(1970,1,1)</f>
        <v>42202.669027777782</v>
      </c>
      <c r="S2779" t="str">
        <f t="shared" si="219"/>
        <v>publishing</v>
      </c>
      <c r="T2779" t="str">
        <f t="shared" si="215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6">
        <f t="shared" si="216"/>
        <v>93.666666666666671</v>
      </c>
      <c r="N2780" t="b">
        <v>0</v>
      </c>
      <c r="O2780" t="s">
        <v>8304</v>
      </c>
      <c r="P2780" s="8">
        <f t="shared" si="217"/>
        <v>0.25545454545454543</v>
      </c>
      <c r="Q2780" s="12">
        <f t="shared" si="218"/>
        <v>41846.978078703702</v>
      </c>
      <c r="R2780" s="12">
        <f>(((I2780/60)/60)/24)+DATE(1970,1,1)</f>
        <v>41876.978078703702</v>
      </c>
      <c r="S2780" t="str">
        <f t="shared" si="219"/>
        <v>publishing</v>
      </c>
      <c r="T2780" t="str">
        <f t="shared" si="215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6">
        <f t="shared" si="216"/>
        <v>53</v>
      </c>
      <c r="N2781" t="b">
        <v>0</v>
      </c>
      <c r="O2781" t="s">
        <v>8304</v>
      </c>
      <c r="P2781" s="8">
        <f t="shared" si="217"/>
        <v>2.12E-2</v>
      </c>
      <c r="Q2781" s="12">
        <f t="shared" si="218"/>
        <v>42300.585891203707</v>
      </c>
      <c r="R2781" s="12">
        <f>(((I2781/60)/60)/24)+DATE(1970,1,1)</f>
        <v>42330.627557870372</v>
      </c>
      <c r="S2781" t="str">
        <f t="shared" si="219"/>
        <v>publishing</v>
      </c>
      <c r="T2781" t="str">
        <f t="shared" si="215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6" t="str">
        <f t="shared" si="216"/>
        <v/>
      </c>
      <c r="N2782" t="b">
        <v>0</v>
      </c>
      <c r="O2782" t="s">
        <v>8304</v>
      </c>
      <c r="P2782" s="8">
        <f t="shared" si="217"/>
        <v>0</v>
      </c>
      <c r="Q2782" s="12">
        <f t="shared" si="218"/>
        <v>42774.447777777779</v>
      </c>
      <c r="R2782" s="12">
        <f>(((I2782/60)/60)/24)+DATE(1970,1,1)</f>
        <v>42804.447777777779</v>
      </c>
      <c r="S2782" t="str">
        <f t="shared" si="219"/>
        <v>publishing</v>
      </c>
      <c r="T2782" t="str">
        <f t="shared" si="215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6">
        <f t="shared" si="216"/>
        <v>47</v>
      </c>
      <c r="N2783" t="b">
        <v>1</v>
      </c>
      <c r="O2783" t="s">
        <v>8271</v>
      </c>
      <c r="P2783" s="8">
        <f t="shared" si="217"/>
        <v>1.0528</v>
      </c>
      <c r="Q2783" s="12">
        <f t="shared" si="218"/>
        <v>42018.94159722222</v>
      </c>
      <c r="R2783" s="12">
        <f>(((I2783/60)/60)/24)+DATE(1970,1,1)</f>
        <v>42047.291666666672</v>
      </c>
      <c r="S2783" t="str">
        <f t="shared" si="219"/>
        <v>theater</v>
      </c>
      <c r="T2783" t="str">
        <f t="shared" si="215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6">
        <f t="shared" si="216"/>
        <v>66.666666666666671</v>
      </c>
      <c r="N2784" t="b">
        <v>1</v>
      </c>
      <c r="O2784" t="s">
        <v>8271</v>
      </c>
      <c r="P2784" s="8">
        <f t="shared" si="217"/>
        <v>1.2</v>
      </c>
      <c r="Q2784" s="12">
        <f t="shared" si="218"/>
        <v>42026.924976851849</v>
      </c>
      <c r="R2784" s="12">
        <f>(((I2784/60)/60)/24)+DATE(1970,1,1)</f>
        <v>42052.207638888889</v>
      </c>
      <c r="S2784" t="str">
        <f t="shared" si="219"/>
        <v>theater</v>
      </c>
      <c r="T2784" t="str">
        <f t="shared" si="215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6">
        <f t="shared" si="216"/>
        <v>18.770491803278688</v>
      </c>
      <c r="N2785" t="b">
        <v>1</v>
      </c>
      <c r="O2785" t="s">
        <v>8271</v>
      </c>
      <c r="P2785" s="8">
        <f t="shared" si="217"/>
        <v>1.145</v>
      </c>
      <c r="Q2785" s="12">
        <f t="shared" si="218"/>
        <v>42103.535254629634</v>
      </c>
      <c r="R2785" s="12">
        <f>(((I2785/60)/60)/24)+DATE(1970,1,1)</f>
        <v>42117.535254629634</v>
      </c>
      <c r="S2785" t="str">
        <f t="shared" si="219"/>
        <v>theater</v>
      </c>
      <c r="T2785" t="str">
        <f t="shared" si="215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6">
        <f t="shared" si="216"/>
        <v>66.111111111111114</v>
      </c>
      <c r="N2786" t="b">
        <v>1</v>
      </c>
      <c r="O2786" t="s">
        <v>8271</v>
      </c>
      <c r="P2786" s="8">
        <f t="shared" si="217"/>
        <v>1.19</v>
      </c>
      <c r="Q2786" s="12">
        <f t="shared" si="218"/>
        <v>41920.787534722222</v>
      </c>
      <c r="R2786" s="12">
        <f>(((I2786/60)/60)/24)+DATE(1970,1,1)</f>
        <v>41941.787534722222</v>
      </c>
      <c r="S2786" t="str">
        <f t="shared" si="219"/>
        <v>theater</v>
      </c>
      <c r="T2786" t="str">
        <f t="shared" si="215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6">
        <f t="shared" si="216"/>
        <v>36.859154929577464</v>
      </c>
      <c r="N2787" t="b">
        <v>1</v>
      </c>
      <c r="O2787" t="s">
        <v>8271</v>
      </c>
      <c r="P2787" s="8">
        <f t="shared" si="217"/>
        <v>1.0468</v>
      </c>
      <c r="Q2787" s="12">
        <f t="shared" si="218"/>
        <v>42558.189432870371</v>
      </c>
      <c r="R2787" s="12">
        <f>(((I2787/60)/60)/24)+DATE(1970,1,1)</f>
        <v>42587.875</v>
      </c>
      <c r="S2787" t="str">
        <f t="shared" si="219"/>
        <v>theater</v>
      </c>
      <c r="T2787" t="str">
        <f t="shared" si="215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6">
        <f t="shared" si="216"/>
        <v>39.810810810810814</v>
      </c>
      <c r="N2788" t="b">
        <v>1</v>
      </c>
      <c r="O2788" t="s">
        <v>8271</v>
      </c>
      <c r="P2788" s="8">
        <f t="shared" si="217"/>
        <v>1.1783999999999999</v>
      </c>
      <c r="Q2788" s="12">
        <f t="shared" si="218"/>
        <v>41815.569212962961</v>
      </c>
      <c r="R2788" s="12">
        <f>(((I2788/60)/60)/24)+DATE(1970,1,1)</f>
        <v>41829.569212962961</v>
      </c>
      <c r="S2788" t="str">
        <f t="shared" si="219"/>
        <v>theater</v>
      </c>
      <c r="T2788" t="str">
        <f t="shared" si="215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6">
        <f t="shared" si="216"/>
        <v>31.5</v>
      </c>
      <c r="N2789" t="b">
        <v>1</v>
      </c>
      <c r="O2789" t="s">
        <v>8271</v>
      </c>
      <c r="P2789" s="8">
        <f t="shared" si="217"/>
        <v>1.1970000000000001</v>
      </c>
      <c r="Q2789" s="12">
        <f t="shared" si="218"/>
        <v>41808.198518518519</v>
      </c>
      <c r="R2789" s="12">
        <f>(((I2789/60)/60)/24)+DATE(1970,1,1)</f>
        <v>41838.198518518519</v>
      </c>
      <c r="S2789" t="str">
        <f t="shared" si="219"/>
        <v>theater</v>
      </c>
      <c r="T2789" t="str">
        <f t="shared" si="215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6">
        <f t="shared" si="216"/>
        <v>102.5</v>
      </c>
      <c r="N2790" t="b">
        <v>1</v>
      </c>
      <c r="O2790" t="s">
        <v>8271</v>
      </c>
      <c r="P2790" s="8">
        <f t="shared" si="217"/>
        <v>1.0249999999999999</v>
      </c>
      <c r="Q2790" s="12">
        <f t="shared" si="218"/>
        <v>42550.701886574068</v>
      </c>
      <c r="R2790" s="12">
        <f>(((I2790/60)/60)/24)+DATE(1970,1,1)</f>
        <v>42580.701886574068</v>
      </c>
      <c r="S2790" t="str">
        <f t="shared" si="219"/>
        <v>theater</v>
      </c>
      <c r="T2790" t="str">
        <f t="shared" si="215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6">
        <f t="shared" si="216"/>
        <v>126.45833333333333</v>
      </c>
      <c r="N2791" t="b">
        <v>1</v>
      </c>
      <c r="O2791" t="s">
        <v>8271</v>
      </c>
      <c r="P2791" s="8">
        <f t="shared" si="217"/>
        <v>1.0116666666666667</v>
      </c>
      <c r="Q2791" s="12">
        <f t="shared" si="218"/>
        <v>42056.013124999998</v>
      </c>
      <c r="R2791" s="12">
        <f>(((I2791/60)/60)/24)+DATE(1970,1,1)</f>
        <v>42075.166666666672</v>
      </c>
      <c r="S2791" t="str">
        <f t="shared" si="219"/>
        <v>theater</v>
      </c>
      <c r="T2791" t="str">
        <f t="shared" si="215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6">
        <f t="shared" si="216"/>
        <v>47.878787878787875</v>
      </c>
      <c r="N2792" t="b">
        <v>1</v>
      </c>
      <c r="O2792" t="s">
        <v>8271</v>
      </c>
      <c r="P2792" s="8">
        <f t="shared" si="217"/>
        <v>1.0533333333333332</v>
      </c>
      <c r="Q2792" s="12">
        <f t="shared" si="218"/>
        <v>42016.938692129625</v>
      </c>
      <c r="R2792" s="12">
        <f>(((I2792/60)/60)/24)+DATE(1970,1,1)</f>
        <v>42046.938692129625</v>
      </c>
      <c r="S2792" t="str">
        <f t="shared" si="219"/>
        <v>theater</v>
      </c>
      <c r="T2792" t="str">
        <f t="shared" si="215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6">
        <f t="shared" si="216"/>
        <v>73.214285714285708</v>
      </c>
      <c r="N2793" t="b">
        <v>1</v>
      </c>
      <c r="O2793" t="s">
        <v>8271</v>
      </c>
      <c r="P2793" s="8">
        <f t="shared" si="217"/>
        <v>1.0249999999999999</v>
      </c>
      <c r="Q2793" s="12">
        <f t="shared" si="218"/>
        <v>42591.899988425925</v>
      </c>
      <c r="R2793" s="12">
        <f>(((I2793/60)/60)/24)+DATE(1970,1,1)</f>
        <v>42622.166666666672</v>
      </c>
      <c r="S2793" t="str">
        <f t="shared" si="219"/>
        <v>theater</v>
      </c>
      <c r="T2793" t="str">
        <f t="shared" si="215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6">
        <f t="shared" si="216"/>
        <v>89.666666666666671</v>
      </c>
      <c r="N2794" t="b">
        <v>1</v>
      </c>
      <c r="O2794" t="s">
        <v>8271</v>
      </c>
      <c r="P2794" s="8">
        <f t="shared" si="217"/>
        <v>1.0760000000000001</v>
      </c>
      <c r="Q2794" s="12">
        <f t="shared" si="218"/>
        <v>42183.231006944443</v>
      </c>
      <c r="R2794" s="12">
        <f>(((I2794/60)/60)/24)+DATE(1970,1,1)</f>
        <v>42228.231006944443</v>
      </c>
      <c r="S2794" t="str">
        <f t="shared" si="219"/>
        <v>theater</v>
      </c>
      <c r="T2794" t="str">
        <f t="shared" si="215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6">
        <f t="shared" si="216"/>
        <v>151.4623287671233</v>
      </c>
      <c r="N2795" t="b">
        <v>1</v>
      </c>
      <c r="O2795" t="s">
        <v>8271</v>
      </c>
      <c r="P2795" s="8">
        <f t="shared" si="217"/>
        <v>1.105675</v>
      </c>
      <c r="Q2795" s="12">
        <f t="shared" si="218"/>
        <v>42176.419039351851</v>
      </c>
      <c r="R2795" s="12">
        <f>(((I2795/60)/60)/24)+DATE(1970,1,1)</f>
        <v>42206.419039351851</v>
      </c>
      <c r="S2795" t="str">
        <f t="shared" si="219"/>
        <v>theater</v>
      </c>
      <c r="T2795" t="str">
        <f t="shared" si="215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6">
        <f t="shared" si="216"/>
        <v>25</v>
      </c>
      <c r="N2796" t="b">
        <v>1</v>
      </c>
      <c r="O2796" t="s">
        <v>8271</v>
      </c>
      <c r="P2796" s="8">
        <f t="shared" si="217"/>
        <v>1.5</v>
      </c>
      <c r="Q2796" s="12">
        <f t="shared" si="218"/>
        <v>42416.691655092596</v>
      </c>
      <c r="R2796" s="12">
        <f>(((I2796/60)/60)/24)+DATE(1970,1,1)</f>
        <v>42432.791666666672</v>
      </c>
      <c r="S2796" t="str">
        <f t="shared" si="219"/>
        <v>theater</v>
      </c>
      <c r="T2796" t="str">
        <f t="shared" si="215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6">
        <f t="shared" si="216"/>
        <v>36.5</v>
      </c>
      <c r="N2797" t="b">
        <v>1</v>
      </c>
      <c r="O2797" t="s">
        <v>8271</v>
      </c>
      <c r="P2797" s="8">
        <f t="shared" si="217"/>
        <v>1.0428571428571429</v>
      </c>
      <c r="Q2797" s="12">
        <f t="shared" si="218"/>
        <v>41780.525937500002</v>
      </c>
      <c r="R2797" s="12">
        <f>(((I2797/60)/60)/24)+DATE(1970,1,1)</f>
        <v>41796.958333333336</v>
      </c>
      <c r="S2797" t="str">
        <f t="shared" si="219"/>
        <v>theater</v>
      </c>
      <c r="T2797" t="str">
        <f t="shared" si="215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6">
        <f t="shared" si="216"/>
        <v>44</v>
      </c>
      <c r="N2798" t="b">
        <v>1</v>
      </c>
      <c r="O2798" t="s">
        <v>8271</v>
      </c>
      <c r="P2798" s="8">
        <f t="shared" si="217"/>
        <v>1.155</v>
      </c>
      <c r="Q2798" s="12">
        <f t="shared" si="218"/>
        <v>41795.528101851851</v>
      </c>
      <c r="R2798" s="12">
        <f>(((I2798/60)/60)/24)+DATE(1970,1,1)</f>
        <v>41825.528101851851</v>
      </c>
      <c r="S2798" t="str">
        <f t="shared" si="219"/>
        <v>theater</v>
      </c>
      <c r="T2798" t="str">
        <f t="shared" si="215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6">
        <f t="shared" si="216"/>
        <v>87.357553191489373</v>
      </c>
      <c r="N2799" t="b">
        <v>1</v>
      </c>
      <c r="O2799" t="s">
        <v>8271</v>
      </c>
      <c r="P2799" s="8">
        <f t="shared" si="217"/>
        <v>1.02645125</v>
      </c>
      <c r="Q2799" s="12">
        <f t="shared" si="218"/>
        <v>41798.94027777778</v>
      </c>
      <c r="R2799" s="12">
        <f>(((I2799/60)/60)/24)+DATE(1970,1,1)</f>
        <v>41828.94027777778</v>
      </c>
      <c r="S2799" t="str">
        <f t="shared" si="219"/>
        <v>theater</v>
      </c>
      <c r="T2799" t="str">
        <f t="shared" si="215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6">
        <f t="shared" si="216"/>
        <v>36.474820143884891</v>
      </c>
      <c r="N2800" t="b">
        <v>1</v>
      </c>
      <c r="O2800" t="s">
        <v>8271</v>
      </c>
      <c r="P2800" s="8">
        <f t="shared" si="217"/>
        <v>1.014</v>
      </c>
      <c r="Q2800" s="12">
        <f t="shared" si="218"/>
        <v>42201.675011574072</v>
      </c>
      <c r="R2800" s="12">
        <f>(((I2800/60)/60)/24)+DATE(1970,1,1)</f>
        <v>42216.666666666672</v>
      </c>
      <c r="S2800" t="str">
        <f t="shared" si="219"/>
        <v>theater</v>
      </c>
      <c r="T2800" t="str">
        <f t="shared" si="215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6">
        <f t="shared" si="216"/>
        <v>44.859538461538463</v>
      </c>
      <c r="N2801" t="b">
        <v>1</v>
      </c>
      <c r="O2801" t="s">
        <v>8271</v>
      </c>
      <c r="P2801" s="8">
        <f t="shared" si="217"/>
        <v>1.1663479999999999</v>
      </c>
      <c r="Q2801" s="12">
        <f t="shared" si="218"/>
        <v>42507.264699074076</v>
      </c>
      <c r="R2801" s="12">
        <f>(((I2801/60)/60)/24)+DATE(1970,1,1)</f>
        <v>42538.666666666672</v>
      </c>
      <c r="S2801" t="str">
        <f t="shared" si="219"/>
        <v>theater</v>
      </c>
      <c r="T2801" t="str">
        <f t="shared" si="215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6">
        <f t="shared" si="216"/>
        <v>42.903225806451616</v>
      </c>
      <c r="N2802" t="b">
        <v>1</v>
      </c>
      <c r="O2802" t="s">
        <v>8271</v>
      </c>
      <c r="P2802" s="8">
        <f t="shared" si="217"/>
        <v>1.33</v>
      </c>
      <c r="Q2802" s="12">
        <f t="shared" si="218"/>
        <v>41948.552847222221</v>
      </c>
      <c r="R2802" s="12">
        <f>(((I2802/60)/60)/24)+DATE(1970,1,1)</f>
        <v>42008.552847222221</v>
      </c>
      <c r="S2802" t="str">
        <f t="shared" si="219"/>
        <v>theater</v>
      </c>
      <c r="T2802" t="str">
        <f t="shared" si="215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6">
        <f t="shared" si="216"/>
        <v>51.230769230769234</v>
      </c>
      <c r="N2803" t="b">
        <v>1</v>
      </c>
      <c r="O2803" t="s">
        <v>8271</v>
      </c>
      <c r="P2803" s="8">
        <f t="shared" si="217"/>
        <v>1.3320000000000001</v>
      </c>
      <c r="Q2803" s="12">
        <f t="shared" si="218"/>
        <v>41900.243159722224</v>
      </c>
      <c r="R2803" s="12">
        <f>(((I2803/60)/60)/24)+DATE(1970,1,1)</f>
        <v>41922.458333333336</v>
      </c>
      <c r="S2803" t="str">
        <f t="shared" si="219"/>
        <v>theater</v>
      </c>
      <c r="T2803" t="str">
        <f t="shared" si="215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6">
        <f t="shared" si="216"/>
        <v>33.944444444444443</v>
      </c>
      <c r="N2804" t="b">
        <v>1</v>
      </c>
      <c r="O2804" t="s">
        <v>8271</v>
      </c>
      <c r="P2804" s="8">
        <f t="shared" si="217"/>
        <v>1.0183333333333333</v>
      </c>
      <c r="Q2804" s="12">
        <f t="shared" si="218"/>
        <v>42192.64707175926</v>
      </c>
      <c r="R2804" s="12">
        <f>(((I2804/60)/60)/24)+DATE(1970,1,1)</f>
        <v>42222.64707175926</v>
      </c>
      <c r="S2804" t="str">
        <f t="shared" si="219"/>
        <v>theater</v>
      </c>
      <c r="T2804" t="str">
        <f t="shared" si="215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6">
        <f t="shared" si="216"/>
        <v>90.744680851063833</v>
      </c>
      <c r="N2805" t="b">
        <v>1</v>
      </c>
      <c r="O2805" t="s">
        <v>8271</v>
      </c>
      <c r="P2805" s="8">
        <f t="shared" si="217"/>
        <v>1.2795000000000001</v>
      </c>
      <c r="Q2805" s="12">
        <f t="shared" si="218"/>
        <v>42158.065694444449</v>
      </c>
      <c r="R2805" s="12">
        <f>(((I2805/60)/60)/24)+DATE(1970,1,1)</f>
        <v>42201</v>
      </c>
      <c r="S2805" t="str">
        <f t="shared" si="219"/>
        <v>theater</v>
      </c>
      <c r="T2805" t="str">
        <f t="shared" si="215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6">
        <f t="shared" si="216"/>
        <v>50</v>
      </c>
      <c r="N2806" t="b">
        <v>1</v>
      </c>
      <c r="O2806" t="s">
        <v>8271</v>
      </c>
      <c r="P2806" s="8">
        <f t="shared" si="217"/>
        <v>1.1499999999999999</v>
      </c>
      <c r="Q2806" s="12">
        <f t="shared" si="218"/>
        <v>41881.453587962962</v>
      </c>
      <c r="R2806" s="12">
        <f>(((I2806/60)/60)/24)+DATE(1970,1,1)</f>
        <v>41911.453587962962</v>
      </c>
      <c r="S2806" t="str">
        <f t="shared" si="219"/>
        <v>theater</v>
      </c>
      <c r="T2806" t="str">
        <f t="shared" si="215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6">
        <f t="shared" si="216"/>
        <v>24.444444444444443</v>
      </c>
      <c r="N2807" t="b">
        <v>1</v>
      </c>
      <c r="O2807" t="s">
        <v>8271</v>
      </c>
      <c r="P2807" s="8">
        <f t="shared" si="217"/>
        <v>1.1000000000000001</v>
      </c>
      <c r="Q2807" s="12">
        <f t="shared" si="218"/>
        <v>42213.505474537036</v>
      </c>
      <c r="R2807" s="12">
        <f>(((I2807/60)/60)/24)+DATE(1970,1,1)</f>
        <v>42238.505474537036</v>
      </c>
      <c r="S2807" t="str">
        <f t="shared" si="219"/>
        <v>theater</v>
      </c>
      <c r="T2807" t="str">
        <f t="shared" si="215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6">
        <f t="shared" si="216"/>
        <v>44.25</v>
      </c>
      <c r="N2808" t="b">
        <v>1</v>
      </c>
      <c r="O2808" t="s">
        <v>8271</v>
      </c>
      <c r="P2808" s="8">
        <f t="shared" si="217"/>
        <v>1.121</v>
      </c>
      <c r="Q2808" s="12">
        <f t="shared" si="218"/>
        <v>42185.267245370371</v>
      </c>
      <c r="R2808" s="12">
        <f>(((I2808/60)/60)/24)+DATE(1970,1,1)</f>
        <v>42221.458333333328</v>
      </c>
      <c r="S2808" t="str">
        <f t="shared" si="219"/>
        <v>theater</v>
      </c>
      <c r="T2808" t="str">
        <f t="shared" si="215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6">
        <f t="shared" si="216"/>
        <v>67.741935483870961</v>
      </c>
      <c r="N2809" t="b">
        <v>1</v>
      </c>
      <c r="O2809" t="s">
        <v>8271</v>
      </c>
      <c r="P2809" s="8">
        <f t="shared" si="217"/>
        <v>1.26</v>
      </c>
      <c r="Q2809" s="12">
        <f t="shared" si="218"/>
        <v>42154.873124999998</v>
      </c>
      <c r="R2809" s="12">
        <f>(((I2809/60)/60)/24)+DATE(1970,1,1)</f>
        <v>42184.873124999998</v>
      </c>
      <c r="S2809" t="str">
        <f t="shared" si="219"/>
        <v>theater</v>
      </c>
      <c r="T2809" t="str">
        <f t="shared" si="215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6">
        <f t="shared" si="216"/>
        <v>65.376811594202906</v>
      </c>
      <c r="N2810" t="b">
        <v>1</v>
      </c>
      <c r="O2810" t="s">
        <v>8271</v>
      </c>
      <c r="P2810" s="8">
        <f t="shared" si="217"/>
        <v>1.0024444444444445</v>
      </c>
      <c r="Q2810" s="12">
        <f t="shared" si="218"/>
        <v>42208.84646990741</v>
      </c>
      <c r="R2810" s="12">
        <f>(((I2810/60)/60)/24)+DATE(1970,1,1)</f>
        <v>42238.84646990741</v>
      </c>
      <c r="S2810" t="str">
        <f t="shared" si="219"/>
        <v>theater</v>
      </c>
      <c r="T2810" t="str">
        <f t="shared" si="215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6">
        <f t="shared" si="216"/>
        <v>121.9047619047619</v>
      </c>
      <c r="N2811" t="b">
        <v>1</v>
      </c>
      <c r="O2811" t="s">
        <v>8271</v>
      </c>
      <c r="P2811" s="8">
        <f t="shared" si="217"/>
        <v>1.024</v>
      </c>
      <c r="Q2811" s="12">
        <f t="shared" si="218"/>
        <v>42451.496817129635</v>
      </c>
      <c r="R2811" s="12">
        <f>(((I2811/60)/60)/24)+DATE(1970,1,1)</f>
        <v>42459.610416666663</v>
      </c>
      <c r="S2811" t="str">
        <f t="shared" si="219"/>
        <v>theater</v>
      </c>
      <c r="T2811" t="str">
        <f t="shared" si="215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6">
        <f t="shared" si="216"/>
        <v>47.456140350877192</v>
      </c>
      <c r="N2812" t="b">
        <v>1</v>
      </c>
      <c r="O2812" t="s">
        <v>8271</v>
      </c>
      <c r="P2812" s="8">
        <f t="shared" si="217"/>
        <v>1.0820000000000001</v>
      </c>
      <c r="Q2812" s="12">
        <f t="shared" si="218"/>
        <v>41759.13962962963</v>
      </c>
      <c r="R2812" s="12">
        <f>(((I2812/60)/60)/24)+DATE(1970,1,1)</f>
        <v>41791.165972222225</v>
      </c>
      <c r="S2812" t="str">
        <f t="shared" si="219"/>
        <v>theater</v>
      </c>
      <c r="T2812" t="str">
        <f t="shared" si="215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6">
        <f t="shared" si="216"/>
        <v>92.842592592592595</v>
      </c>
      <c r="N2813" t="b">
        <v>1</v>
      </c>
      <c r="O2813" t="s">
        <v>8271</v>
      </c>
      <c r="P2813" s="8">
        <f t="shared" si="217"/>
        <v>1.0026999999999999</v>
      </c>
      <c r="Q2813" s="12">
        <f t="shared" si="218"/>
        <v>42028.496562500004</v>
      </c>
      <c r="R2813" s="12">
        <f>(((I2813/60)/60)/24)+DATE(1970,1,1)</f>
        <v>42058.496562500004</v>
      </c>
      <c r="S2813" t="str">
        <f t="shared" si="219"/>
        <v>theater</v>
      </c>
      <c r="T2813" t="str">
        <f t="shared" si="215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6">
        <f t="shared" si="216"/>
        <v>68.253012048192772</v>
      </c>
      <c r="N2814" t="b">
        <v>1</v>
      </c>
      <c r="O2814" t="s">
        <v>8271</v>
      </c>
      <c r="P2814" s="8">
        <f t="shared" si="217"/>
        <v>1.133</v>
      </c>
      <c r="Q2814" s="12">
        <f t="shared" si="218"/>
        <v>42054.74418981481</v>
      </c>
      <c r="R2814" s="12">
        <f>(((I2814/60)/60)/24)+DATE(1970,1,1)</f>
        <v>42100.166666666672</v>
      </c>
      <c r="S2814" t="str">
        <f t="shared" si="219"/>
        <v>theater</v>
      </c>
      <c r="T2814" t="str">
        <f t="shared" si="215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6">
        <f t="shared" si="216"/>
        <v>37.209583333333335</v>
      </c>
      <c r="N2815" t="b">
        <v>1</v>
      </c>
      <c r="O2815" t="s">
        <v>8271</v>
      </c>
      <c r="P2815" s="8">
        <f t="shared" si="217"/>
        <v>1.2757571428571428</v>
      </c>
      <c r="Q2815" s="12">
        <f t="shared" si="218"/>
        <v>42693.742604166662</v>
      </c>
      <c r="R2815" s="12">
        <f>(((I2815/60)/60)/24)+DATE(1970,1,1)</f>
        <v>42718.742604166662</v>
      </c>
      <c r="S2815" t="str">
        <f t="shared" si="219"/>
        <v>theater</v>
      </c>
      <c r="T2815" t="str">
        <f t="shared" si="215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6">
        <f t="shared" si="216"/>
        <v>25.25</v>
      </c>
      <c r="N2816" t="b">
        <v>1</v>
      </c>
      <c r="O2816" t="s">
        <v>8271</v>
      </c>
      <c r="P2816" s="8">
        <f t="shared" si="217"/>
        <v>1.0773333333333333</v>
      </c>
      <c r="Q2816" s="12">
        <f t="shared" si="218"/>
        <v>42103.399479166663</v>
      </c>
      <c r="R2816" s="12">
        <f>(((I2816/60)/60)/24)+DATE(1970,1,1)</f>
        <v>42133.399479166663</v>
      </c>
      <c r="S2816" t="str">
        <f t="shared" si="219"/>
        <v>theater</v>
      </c>
      <c r="T2816" t="str">
        <f t="shared" si="215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6">
        <f t="shared" si="216"/>
        <v>43.214285714285715</v>
      </c>
      <c r="N2817" t="b">
        <v>1</v>
      </c>
      <c r="O2817" t="s">
        <v>8271</v>
      </c>
      <c r="P2817" s="8">
        <f t="shared" si="217"/>
        <v>2.42</v>
      </c>
      <c r="Q2817" s="12">
        <f t="shared" si="218"/>
        <v>42559.776724537034</v>
      </c>
      <c r="R2817" s="12">
        <f>(((I2817/60)/60)/24)+DATE(1970,1,1)</f>
        <v>42589.776724537034</v>
      </c>
      <c r="S2817" t="str">
        <f t="shared" si="219"/>
        <v>theater</v>
      </c>
      <c r="T2817" t="str">
        <f t="shared" si="215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6">
        <f t="shared" si="216"/>
        <v>25.130177514792898</v>
      </c>
      <c r="N2818" t="b">
        <v>1</v>
      </c>
      <c r="O2818" t="s">
        <v>8271</v>
      </c>
      <c r="P2818" s="8">
        <f t="shared" si="217"/>
        <v>1.4156666666666666</v>
      </c>
      <c r="Q2818" s="12">
        <f t="shared" si="218"/>
        <v>42188.467499999999</v>
      </c>
      <c r="R2818" s="12">
        <f>(((I2818/60)/60)/24)+DATE(1970,1,1)</f>
        <v>42218.666666666672</v>
      </c>
      <c r="S2818" t="str">
        <f t="shared" si="219"/>
        <v>theater</v>
      </c>
      <c r="T2818" t="str">
        <f t="shared" ref="T2818:T2881" si="220">RIGHT(O2818,LEN(O2818)-FIND("/",O2818,1))</f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6">
        <f t="shared" ref="M2819:M2882" si="221">IFERROR(E2819/L2819,"")</f>
        <v>23.636363636363637</v>
      </c>
      <c r="N2819" t="b">
        <v>1</v>
      </c>
      <c r="O2819" t="s">
        <v>8271</v>
      </c>
      <c r="P2819" s="8">
        <f t="shared" ref="P2819:P2882" si="222">E2819/D2819</f>
        <v>1.3</v>
      </c>
      <c r="Q2819" s="12">
        <f t="shared" ref="Q2819:Q2882" si="223">(((J2819/60)/60)/24)+DATE(1970,1,1)</f>
        <v>42023.634976851856</v>
      </c>
      <c r="R2819" s="12">
        <f>(((I2819/60)/60)/24)+DATE(1970,1,1)</f>
        <v>42063.634976851856</v>
      </c>
      <c r="S2819" t="str">
        <f t="shared" ref="S2819:S2882" si="224">LEFT(O2819,FIND("/",O2819,1)-1)</f>
        <v>theater</v>
      </c>
      <c r="T2819" t="str">
        <f t="shared" si="220"/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6">
        <f t="shared" si="221"/>
        <v>103.95098039215686</v>
      </c>
      <c r="N2820" t="b">
        <v>1</v>
      </c>
      <c r="O2820" t="s">
        <v>8271</v>
      </c>
      <c r="P2820" s="8">
        <f t="shared" si="222"/>
        <v>1.0603</v>
      </c>
      <c r="Q2820" s="12">
        <f t="shared" si="223"/>
        <v>42250.598217592589</v>
      </c>
      <c r="R2820" s="12">
        <f>(((I2820/60)/60)/24)+DATE(1970,1,1)</f>
        <v>42270.598217592589</v>
      </c>
      <c r="S2820" t="str">
        <f t="shared" si="224"/>
        <v>theater</v>
      </c>
      <c r="T2820" t="str">
        <f t="shared" si="220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6">
        <f t="shared" si="221"/>
        <v>50.384615384615387</v>
      </c>
      <c r="N2821" t="b">
        <v>1</v>
      </c>
      <c r="O2821" t="s">
        <v>8271</v>
      </c>
      <c r="P2821" s="8">
        <f t="shared" si="222"/>
        <v>1.048</v>
      </c>
      <c r="Q2821" s="12">
        <f t="shared" si="223"/>
        <v>42139.525567129633</v>
      </c>
      <c r="R2821" s="12">
        <f>(((I2821/60)/60)/24)+DATE(1970,1,1)</f>
        <v>42169.525567129633</v>
      </c>
      <c r="S2821" t="str">
        <f t="shared" si="224"/>
        <v>theater</v>
      </c>
      <c r="T2821" t="str">
        <f t="shared" si="220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6">
        <f t="shared" si="221"/>
        <v>13.6</v>
      </c>
      <c r="N2822" t="b">
        <v>1</v>
      </c>
      <c r="O2822" t="s">
        <v>8271</v>
      </c>
      <c r="P2822" s="8">
        <f t="shared" si="222"/>
        <v>1.36</v>
      </c>
      <c r="Q2822" s="12">
        <f t="shared" si="223"/>
        <v>42401.610983796301</v>
      </c>
      <c r="R2822" s="12">
        <f>(((I2822/60)/60)/24)+DATE(1970,1,1)</f>
        <v>42426</v>
      </c>
      <c r="S2822" t="str">
        <f t="shared" si="224"/>
        <v>theater</v>
      </c>
      <c r="T2822" t="str">
        <f t="shared" si="220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6">
        <f t="shared" si="221"/>
        <v>28.571428571428573</v>
      </c>
      <c r="N2823" t="b">
        <v>1</v>
      </c>
      <c r="O2823" t="s">
        <v>8271</v>
      </c>
      <c r="P2823" s="8">
        <f t="shared" si="222"/>
        <v>1</v>
      </c>
      <c r="Q2823" s="12">
        <f t="shared" si="223"/>
        <v>41875.922858796301</v>
      </c>
      <c r="R2823" s="12">
        <f>(((I2823/60)/60)/24)+DATE(1970,1,1)</f>
        <v>41905.922858796301</v>
      </c>
      <c r="S2823" t="str">
        <f t="shared" si="224"/>
        <v>theater</v>
      </c>
      <c r="T2823" t="str">
        <f t="shared" si="220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6">
        <f t="shared" si="221"/>
        <v>63.829787234042556</v>
      </c>
      <c r="N2824" t="b">
        <v>1</v>
      </c>
      <c r="O2824" t="s">
        <v>8271</v>
      </c>
      <c r="P2824" s="8">
        <f t="shared" si="222"/>
        <v>1</v>
      </c>
      <c r="Q2824" s="12">
        <f t="shared" si="223"/>
        <v>42060.683935185181</v>
      </c>
      <c r="R2824" s="12">
        <f>(((I2824/60)/60)/24)+DATE(1970,1,1)</f>
        <v>42090.642268518524</v>
      </c>
      <c r="S2824" t="str">
        <f t="shared" si="224"/>
        <v>theater</v>
      </c>
      <c r="T2824" t="str">
        <f t="shared" si="220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6">
        <f t="shared" si="221"/>
        <v>8.8571428571428577</v>
      </c>
      <c r="N2825" t="b">
        <v>1</v>
      </c>
      <c r="O2825" t="s">
        <v>8271</v>
      </c>
      <c r="P2825" s="8">
        <f t="shared" si="222"/>
        <v>1.24</v>
      </c>
      <c r="Q2825" s="12">
        <f t="shared" si="223"/>
        <v>42067.011643518519</v>
      </c>
      <c r="R2825" s="12">
        <f>(((I2825/60)/60)/24)+DATE(1970,1,1)</f>
        <v>42094.957638888889</v>
      </c>
      <c r="S2825" t="str">
        <f t="shared" si="224"/>
        <v>theater</v>
      </c>
      <c r="T2825" t="str">
        <f t="shared" si="220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6">
        <f t="shared" si="221"/>
        <v>50.666666666666664</v>
      </c>
      <c r="N2826" t="b">
        <v>1</v>
      </c>
      <c r="O2826" t="s">
        <v>8271</v>
      </c>
      <c r="P2826" s="8">
        <f t="shared" si="222"/>
        <v>1.1692307692307693</v>
      </c>
      <c r="Q2826" s="12">
        <f t="shared" si="223"/>
        <v>42136.270787037036</v>
      </c>
      <c r="R2826" s="12">
        <f>(((I2826/60)/60)/24)+DATE(1970,1,1)</f>
        <v>42168.071527777778</v>
      </c>
      <c r="S2826" t="str">
        <f t="shared" si="224"/>
        <v>theater</v>
      </c>
      <c r="T2826" t="str">
        <f t="shared" si="220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6">
        <f t="shared" si="221"/>
        <v>60.784313725490193</v>
      </c>
      <c r="N2827" t="b">
        <v>1</v>
      </c>
      <c r="O2827" t="s">
        <v>8271</v>
      </c>
      <c r="P2827" s="8">
        <f t="shared" si="222"/>
        <v>1.0333333333333334</v>
      </c>
      <c r="Q2827" s="12">
        <f t="shared" si="223"/>
        <v>42312.792662037042</v>
      </c>
      <c r="R2827" s="12">
        <f>(((I2827/60)/60)/24)+DATE(1970,1,1)</f>
        <v>42342.792662037042</v>
      </c>
      <c r="S2827" t="str">
        <f t="shared" si="224"/>
        <v>theater</v>
      </c>
      <c r="T2827" t="str">
        <f t="shared" si="220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6">
        <f t="shared" si="221"/>
        <v>113.42105263157895</v>
      </c>
      <c r="N2828" t="b">
        <v>1</v>
      </c>
      <c r="O2828" t="s">
        <v>8271</v>
      </c>
      <c r="P2828" s="8">
        <f t="shared" si="222"/>
        <v>1.0774999999999999</v>
      </c>
      <c r="Q2828" s="12">
        <f t="shared" si="223"/>
        <v>42171.034861111111</v>
      </c>
      <c r="R2828" s="12">
        <f>(((I2828/60)/60)/24)+DATE(1970,1,1)</f>
        <v>42195.291666666672</v>
      </c>
      <c r="S2828" t="str">
        <f t="shared" si="224"/>
        <v>theater</v>
      </c>
      <c r="T2828" t="str">
        <f t="shared" si="220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6">
        <f t="shared" si="221"/>
        <v>104.56521739130434</v>
      </c>
      <c r="N2829" t="b">
        <v>1</v>
      </c>
      <c r="O2829" t="s">
        <v>8271</v>
      </c>
      <c r="P2829" s="8">
        <f t="shared" si="222"/>
        <v>1.2024999999999999</v>
      </c>
      <c r="Q2829" s="12">
        <f t="shared" si="223"/>
        <v>42494.683634259258</v>
      </c>
      <c r="R2829" s="12">
        <f>(((I2829/60)/60)/24)+DATE(1970,1,1)</f>
        <v>42524.6875</v>
      </c>
      <c r="S2829" t="str">
        <f t="shared" si="224"/>
        <v>theater</v>
      </c>
      <c r="T2829" t="str">
        <f t="shared" si="220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6">
        <f t="shared" si="221"/>
        <v>98.30927835051547</v>
      </c>
      <c r="N2830" t="b">
        <v>1</v>
      </c>
      <c r="O2830" t="s">
        <v>8271</v>
      </c>
      <c r="P2830" s="8">
        <f t="shared" si="222"/>
        <v>1.0037894736842106</v>
      </c>
      <c r="Q2830" s="12">
        <f t="shared" si="223"/>
        <v>42254.264687499999</v>
      </c>
      <c r="R2830" s="12">
        <f>(((I2830/60)/60)/24)+DATE(1970,1,1)</f>
        <v>42279.958333333328</v>
      </c>
      <c r="S2830" t="str">
        <f t="shared" si="224"/>
        <v>theater</v>
      </c>
      <c r="T2830" t="str">
        <f t="shared" si="220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6">
        <f t="shared" si="221"/>
        <v>35.039473684210527</v>
      </c>
      <c r="N2831" t="b">
        <v>1</v>
      </c>
      <c r="O2831" t="s">
        <v>8271</v>
      </c>
      <c r="P2831" s="8">
        <f t="shared" si="222"/>
        <v>1.0651999999999999</v>
      </c>
      <c r="Q2831" s="12">
        <f t="shared" si="223"/>
        <v>42495.434236111112</v>
      </c>
      <c r="R2831" s="12">
        <f>(((I2831/60)/60)/24)+DATE(1970,1,1)</f>
        <v>42523.434236111112</v>
      </c>
      <c r="S2831" t="str">
        <f t="shared" si="224"/>
        <v>theater</v>
      </c>
      <c r="T2831" t="str">
        <f t="shared" si="220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6">
        <f t="shared" si="221"/>
        <v>272.72727272727275</v>
      </c>
      <c r="N2832" t="b">
        <v>1</v>
      </c>
      <c r="O2832" t="s">
        <v>8271</v>
      </c>
      <c r="P2832" s="8">
        <f t="shared" si="222"/>
        <v>1</v>
      </c>
      <c r="Q2832" s="12">
        <f t="shared" si="223"/>
        <v>41758.839675925927</v>
      </c>
      <c r="R2832" s="12">
        <f>(((I2832/60)/60)/24)+DATE(1970,1,1)</f>
        <v>41771.165972222225</v>
      </c>
      <c r="S2832" t="str">
        <f t="shared" si="224"/>
        <v>theater</v>
      </c>
      <c r="T2832" t="str">
        <f t="shared" si="220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6">
        <f t="shared" si="221"/>
        <v>63.846153846153847</v>
      </c>
      <c r="N2833" t="b">
        <v>1</v>
      </c>
      <c r="O2833" t="s">
        <v>8271</v>
      </c>
      <c r="P2833" s="8">
        <f t="shared" si="222"/>
        <v>1.1066666666666667</v>
      </c>
      <c r="Q2833" s="12">
        <f t="shared" si="223"/>
        <v>42171.824884259258</v>
      </c>
      <c r="R2833" s="12">
        <f>(((I2833/60)/60)/24)+DATE(1970,1,1)</f>
        <v>42201.824884259258</v>
      </c>
      <c r="S2833" t="str">
        <f t="shared" si="224"/>
        <v>theater</v>
      </c>
      <c r="T2833" t="str">
        <f t="shared" si="220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6">
        <f t="shared" si="221"/>
        <v>30.189368421052631</v>
      </c>
      <c r="N2834" t="b">
        <v>1</v>
      </c>
      <c r="O2834" t="s">
        <v>8271</v>
      </c>
      <c r="P2834" s="8">
        <f t="shared" si="222"/>
        <v>1.1471959999999999</v>
      </c>
      <c r="Q2834" s="12">
        <f t="shared" si="223"/>
        <v>41938.709421296298</v>
      </c>
      <c r="R2834" s="12">
        <f>(((I2834/60)/60)/24)+DATE(1970,1,1)</f>
        <v>41966.916666666672</v>
      </c>
      <c r="S2834" t="str">
        <f t="shared" si="224"/>
        <v>theater</v>
      </c>
      <c r="T2834" t="str">
        <f t="shared" si="220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6">
        <f t="shared" si="221"/>
        <v>83.51428571428572</v>
      </c>
      <c r="N2835" t="b">
        <v>1</v>
      </c>
      <c r="O2835" t="s">
        <v>8271</v>
      </c>
      <c r="P2835" s="8">
        <f t="shared" si="222"/>
        <v>1.0825925925925926</v>
      </c>
      <c r="Q2835" s="12">
        <f t="shared" si="223"/>
        <v>42268.127696759257</v>
      </c>
      <c r="R2835" s="12">
        <f>(((I2835/60)/60)/24)+DATE(1970,1,1)</f>
        <v>42288.083333333328</v>
      </c>
      <c r="S2835" t="str">
        <f t="shared" si="224"/>
        <v>theater</v>
      </c>
      <c r="T2835" t="str">
        <f t="shared" si="220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6">
        <f t="shared" si="221"/>
        <v>64.761904761904759</v>
      </c>
      <c r="N2836" t="b">
        <v>1</v>
      </c>
      <c r="O2836" t="s">
        <v>8271</v>
      </c>
      <c r="P2836" s="8">
        <f t="shared" si="222"/>
        <v>1.7</v>
      </c>
      <c r="Q2836" s="12">
        <f t="shared" si="223"/>
        <v>42019.959837962961</v>
      </c>
      <c r="R2836" s="12">
        <f>(((I2836/60)/60)/24)+DATE(1970,1,1)</f>
        <v>42034.959837962961</v>
      </c>
      <c r="S2836" t="str">
        <f t="shared" si="224"/>
        <v>theater</v>
      </c>
      <c r="T2836" t="str">
        <f t="shared" si="220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6">
        <f t="shared" si="221"/>
        <v>20.118172043010752</v>
      </c>
      <c r="N2837" t="b">
        <v>1</v>
      </c>
      <c r="O2837" t="s">
        <v>8271</v>
      </c>
      <c r="P2837" s="8">
        <f t="shared" si="222"/>
        <v>1.8709899999999999</v>
      </c>
      <c r="Q2837" s="12">
        <f t="shared" si="223"/>
        <v>42313.703900462962</v>
      </c>
      <c r="R2837" s="12">
        <f>(((I2837/60)/60)/24)+DATE(1970,1,1)</f>
        <v>42343</v>
      </c>
      <c r="S2837" t="str">
        <f t="shared" si="224"/>
        <v>theater</v>
      </c>
      <c r="T2837" t="str">
        <f t="shared" si="220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6">
        <f t="shared" si="221"/>
        <v>44.090909090909093</v>
      </c>
      <c r="N2838" t="b">
        <v>1</v>
      </c>
      <c r="O2838" t="s">
        <v>8271</v>
      </c>
      <c r="P2838" s="8">
        <f t="shared" si="222"/>
        <v>1.0777777777777777</v>
      </c>
      <c r="Q2838" s="12">
        <f t="shared" si="223"/>
        <v>42746.261782407411</v>
      </c>
      <c r="R2838" s="12">
        <f>(((I2838/60)/60)/24)+DATE(1970,1,1)</f>
        <v>42784.207638888889</v>
      </c>
      <c r="S2838" t="str">
        <f t="shared" si="224"/>
        <v>theater</v>
      </c>
      <c r="T2838" t="str">
        <f t="shared" si="220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6">
        <f t="shared" si="221"/>
        <v>40.476190476190474</v>
      </c>
      <c r="N2839" t="b">
        <v>1</v>
      </c>
      <c r="O2839" t="s">
        <v>8271</v>
      </c>
      <c r="P2839" s="8">
        <f t="shared" si="222"/>
        <v>1</v>
      </c>
      <c r="Q2839" s="12">
        <f t="shared" si="223"/>
        <v>42307.908379629633</v>
      </c>
      <c r="R2839" s="12">
        <f>(((I2839/60)/60)/24)+DATE(1970,1,1)</f>
        <v>42347.950046296297</v>
      </c>
      <c r="S2839" t="str">
        <f t="shared" si="224"/>
        <v>theater</v>
      </c>
      <c r="T2839" t="str">
        <f t="shared" si="220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6">
        <f t="shared" si="221"/>
        <v>44.537037037037038</v>
      </c>
      <c r="N2840" t="b">
        <v>1</v>
      </c>
      <c r="O2840" t="s">
        <v>8271</v>
      </c>
      <c r="P2840" s="8">
        <f t="shared" si="222"/>
        <v>1.2024999999999999</v>
      </c>
      <c r="Q2840" s="12">
        <f t="shared" si="223"/>
        <v>41842.607592592591</v>
      </c>
      <c r="R2840" s="12">
        <f>(((I2840/60)/60)/24)+DATE(1970,1,1)</f>
        <v>41864.916666666664</v>
      </c>
      <c r="S2840" t="str">
        <f t="shared" si="224"/>
        <v>theater</v>
      </c>
      <c r="T2840" t="str">
        <f t="shared" si="220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6">
        <f t="shared" si="221"/>
        <v>125.80645161290323</v>
      </c>
      <c r="N2841" t="b">
        <v>1</v>
      </c>
      <c r="O2841" t="s">
        <v>8271</v>
      </c>
      <c r="P2841" s="8">
        <f t="shared" si="222"/>
        <v>1.1142857142857143</v>
      </c>
      <c r="Q2841" s="12">
        <f t="shared" si="223"/>
        <v>41853.240208333329</v>
      </c>
      <c r="R2841" s="12">
        <f>(((I2841/60)/60)/24)+DATE(1970,1,1)</f>
        <v>41876.207638888889</v>
      </c>
      <c r="S2841" t="str">
        <f t="shared" si="224"/>
        <v>theater</v>
      </c>
      <c r="T2841" t="str">
        <f t="shared" si="220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6">
        <f t="shared" si="221"/>
        <v>19.696969696969695</v>
      </c>
      <c r="N2842" t="b">
        <v>1</v>
      </c>
      <c r="O2842" t="s">
        <v>8271</v>
      </c>
      <c r="P2842" s="8">
        <f t="shared" si="222"/>
        <v>1.04</v>
      </c>
      <c r="Q2842" s="12">
        <f t="shared" si="223"/>
        <v>42060.035636574074</v>
      </c>
      <c r="R2842" s="12">
        <f>(((I2842/60)/60)/24)+DATE(1970,1,1)</f>
        <v>42081.708333333328</v>
      </c>
      <c r="S2842" t="str">
        <f t="shared" si="224"/>
        <v>theater</v>
      </c>
      <c r="T2842" t="str">
        <f t="shared" si="220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6">
        <f t="shared" si="221"/>
        <v>10</v>
      </c>
      <c r="N2843" t="b">
        <v>0</v>
      </c>
      <c r="O2843" t="s">
        <v>8271</v>
      </c>
      <c r="P2843" s="8">
        <f t="shared" si="222"/>
        <v>0.01</v>
      </c>
      <c r="Q2843" s="12">
        <f t="shared" si="223"/>
        <v>42291.739548611105</v>
      </c>
      <c r="R2843" s="12">
        <f>(((I2843/60)/60)/24)+DATE(1970,1,1)</f>
        <v>42351.781215277777</v>
      </c>
      <c r="S2843" t="str">
        <f t="shared" si="224"/>
        <v>theater</v>
      </c>
      <c r="T2843" t="str">
        <f t="shared" si="220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6" t="str">
        <f t="shared" si="221"/>
        <v/>
      </c>
      <c r="N2844" t="b">
        <v>0</v>
      </c>
      <c r="O2844" t="s">
        <v>8271</v>
      </c>
      <c r="P2844" s="8">
        <f t="shared" si="222"/>
        <v>0</v>
      </c>
      <c r="Q2844" s="12">
        <f t="shared" si="223"/>
        <v>41784.952488425923</v>
      </c>
      <c r="R2844" s="12">
        <f>(((I2844/60)/60)/24)+DATE(1970,1,1)</f>
        <v>41811.458333333336</v>
      </c>
      <c r="S2844" t="str">
        <f t="shared" si="224"/>
        <v>theater</v>
      </c>
      <c r="T2844" t="str">
        <f t="shared" si="220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6" t="str">
        <f t="shared" si="221"/>
        <v/>
      </c>
      <c r="N2845" t="b">
        <v>0</v>
      </c>
      <c r="O2845" t="s">
        <v>8271</v>
      </c>
      <c r="P2845" s="8">
        <f t="shared" si="222"/>
        <v>0</v>
      </c>
      <c r="Q2845" s="12">
        <f t="shared" si="223"/>
        <v>42492.737847222219</v>
      </c>
      <c r="R2845" s="12">
        <f>(((I2845/60)/60)/24)+DATE(1970,1,1)</f>
        <v>42534.166666666672</v>
      </c>
      <c r="S2845" t="str">
        <f t="shared" si="224"/>
        <v>theater</v>
      </c>
      <c r="T2845" t="str">
        <f t="shared" si="220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6">
        <f t="shared" si="221"/>
        <v>30</v>
      </c>
      <c r="N2846" t="b">
        <v>0</v>
      </c>
      <c r="O2846" t="s">
        <v>8271</v>
      </c>
      <c r="P2846" s="8">
        <f t="shared" si="222"/>
        <v>5.4545454545454543E-2</v>
      </c>
      <c r="Q2846" s="12">
        <f t="shared" si="223"/>
        <v>42709.546064814815</v>
      </c>
      <c r="R2846" s="12">
        <f>(((I2846/60)/60)/24)+DATE(1970,1,1)</f>
        <v>42739.546064814815</v>
      </c>
      <c r="S2846" t="str">
        <f t="shared" si="224"/>
        <v>theater</v>
      </c>
      <c r="T2846" t="str">
        <f t="shared" si="220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6">
        <f t="shared" si="221"/>
        <v>60.666666666666664</v>
      </c>
      <c r="N2847" t="b">
        <v>0</v>
      </c>
      <c r="O2847" t="s">
        <v>8271</v>
      </c>
      <c r="P2847" s="8">
        <f t="shared" si="222"/>
        <v>0.31546666666666667</v>
      </c>
      <c r="Q2847" s="12">
        <f t="shared" si="223"/>
        <v>42103.016585648147</v>
      </c>
      <c r="R2847" s="12">
        <f>(((I2847/60)/60)/24)+DATE(1970,1,1)</f>
        <v>42163.016585648147</v>
      </c>
      <c r="S2847" t="str">
        <f t="shared" si="224"/>
        <v>theater</v>
      </c>
      <c r="T2847" t="str">
        <f t="shared" si="220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6" t="str">
        <f t="shared" si="221"/>
        <v/>
      </c>
      <c r="N2848" t="b">
        <v>0</v>
      </c>
      <c r="O2848" t="s">
        <v>8271</v>
      </c>
      <c r="P2848" s="8">
        <f t="shared" si="222"/>
        <v>0</v>
      </c>
      <c r="Q2848" s="12">
        <f t="shared" si="223"/>
        <v>42108.692060185189</v>
      </c>
      <c r="R2848" s="12">
        <f>(((I2848/60)/60)/24)+DATE(1970,1,1)</f>
        <v>42153.692060185189</v>
      </c>
      <c r="S2848" t="str">
        <f t="shared" si="224"/>
        <v>theater</v>
      </c>
      <c r="T2848" t="str">
        <f t="shared" si="220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6" t="str">
        <f t="shared" si="221"/>
        <v/>
      </c>
      <c r="N2849" t="b">
        <v>0</v>
      </c>
      <c r="O2849" t="s">
        <v>8271</v>
      </c>
      <c r="P2849" s="8">
        <f t="shared" si="222"/>
        <v>0</v>
      </c>
      <c r="Q2849" s="12">
        <f t="shared" si="223"/>
        <v>42453.806307870371</v>
      </c>
      <c r="R2849" s="12">
        <f>(((I2849/60)/60)/24)+DATE(1970,1,1)</f>
        <v>42513.806307870371</v>
      </c>
      <c r="S2849" t="str">
        <f t="shared" si="224"/>
        <v>theater</v>
      </c>
      <c r="T2849" t="str">
        <f t="shared" si="220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6">
        <f t="shared" si="221"/>
        <v>23.333333333333332</v>
      </c>
      <c r="N2850" t="b">
        <v>0</v>
      </c>
      <c r="O2850" t="s">
        <v>8271</v>
      </c>
      <c r="P2850" s="8">
        <f t="shared" si="222"/>
        <v>2E-3</v>
      </c>
      <c r="Q2850" s="12">
        <f t="shared" si="223"/>
        <v>42123.648831018523</v>
      </c>
      <c r="R2850" s="12">
        <f>(((I2850/60)/60)/24)+DATE(1970,1,1)</f>
        <v>42153.648831018523</v>
      </c>
      <c r="S2850" t="str">
        <f t="shared" si="224"/>
        <v>theater</v>
      </c>
      <c r="T2850" t="str">
        <f t="shared" si="220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6">
        <f t="shared" si="221"/>
        <v>5</v>
      </c>
      <c r="N2851" t="b">
        <v>0</v>
      </c>
      <c r="O2851" t="s">
        <v>8271</v>
      </c>
      <c r="P2851" s="8">
        <f t="shared" si="222"/>
        <v>0.01</v>
      </c>
      <c r="Q2851" s="12">
        <f t="shared" si="223"/>
        <v>42453.428240740745</v>
      </c>
      <c r="R2851" s="12">
        <f>(((I2851/60)/60)/24)+DATE(1970,1,1)</f>
        <v>42483.428240740745</v>
      </c>
      <c r="S2851" t="str">
        <f t="shared" si="224"/>
        <v>theater</v>
      </c>
      <c r="T2851" t="str">
        <f t="shared" si="220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6">
        <f t="shared" si="221"/>
        <v>23.923076923076923</v>
      </c>
      <c r="N2852" t="b">
        <v>0</v>
      </c>
      <c r="O2852" t="s">
        <v>8271</v>
      </c>
      <c r="P2852" s="8">
        <f t="shared" si="222"/>
        <v>3.8875E-2</v>
      </c>
      <c r="Q2852" s="12">
        <f t="shared" si="223"/>
        <v>41858.007071759261</v>
      </c>
      <c r="R2852" s="12">
        <f>(((I2852/60)/60)/24)+DATE(1970,1,1)</f>
        <v>41888.007071759261</v>
      </c>
      <c r="S2852" t="str">
        <f t="shared" si="224"/>
        <v>theater</v>
      </c>
      <c r="T2852" t="str">
        <f t="shared" si="220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6" t="str">
        <f t="shared" si="221"/>
        <v/>
      </c>
      <c r="N2853" t="b">
        <v>0</v>
      </c>
      <c r="O2853" t="s">
        <v>8271</v>
      </c>
      <c r="P2853" s="8">
        <f t="shared" si="222"/>
        <v>0</v>
      </c>
      <c r="Q2853" s="12">
        <f t="shared" si="223"/>
        <v>42390.002650462964</v>
      </c>
      <c r="R2853" s="12">
        <f>(((I2853/60)/60)/24)+DATE(1970,1,1)</f>
        <v>42398.970138888893</v>
      </c>
      <c r="S2853" t="str">
        <f t="shared" si="224"/>
        <v>theater</v>
      </c>
      <c r="T2853" t="str">
        <f t="shared" si="220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6">
        <f t="shared" si="221"/>
        <v>15.833333333333334</v>
      </c>
      <c r="N2854" t="b">
        <v>0</v>
      </c>
      <c r="O2854" t="s">
        <v>8271</v>
      </c>
      <c r="P2854" s="8">
        <f t="shared" si="222"/>
        <v>1.9E-2</v>
      </c>
      <c r="Q2854" s="12">
        <f t="shared" si="223"/>
        <v>41781.045173611114</v>
      </c>
      <c r="R2854" s="12">
        <f>(((I2854/60)/60)/24)+DATE(1970,1,1)</f>
        <v>41811.045173611114</v>
      </c>
      <c r="S2854" t="str">
        <f t="shared" si="224"/>
        <v>theater</v>
      </c>
      <c r="T2854" t="str">
        <f t="shared" si="220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6" t="str">
        <f t="shared" si="221"/>
        <v/>
      </c>
      <c r="N2855" t="b">
        <v>0</v>
      </c>
      <c r="O2855" t="s">
        <v>8271</v>
      </c>
      <c r="P2855" s="8">
        <f t="shared" si="222"/>
        <v>0</v>
      </c>
      <c r="Q2855" s="12">
        <f t="shared" si="223"/>
        <v>41836.190937499996</v>
      </c>
      <c r="R2855" s="12">
        <f>(((I2855/60)/60)/24)+DATE(1970,1,1)</f>
        <v>41896.190937499996</v>
      </c>
      <c r="S2855" t="str">
        <f t="shared" si="224"/>
        <v>theater</v>
      </c>
      <c r="T2855" t="str">
        <f t="shared" si="220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6">
        <f t="shared" si="221"/>
        <v>29.785714285714285</v>
      </c>
      <c r="N2856" t="b">
        <v>0</v>
      </c>
      <c r="O2856" t="s">
        <v>8271</v>
      </c>
      <c r="P2856" s="8">
        <f t="shared" si="222"/>
        <v>0.41699999999999998</v>
      </c>
      <c r="Q2856" s="12">
        <f t="shared" si="223"/>
        <v>42111.71665509259</v>
      </c>
      <c r="R2856" s="12">
        <f>(((I2856/60)/60)/24)+DATE(1970,1,1)</f>
        <v>42131.71665509259</v>
      </c>
      <c r="S2856" t="str">
        <f t="shared" si="224"/>
        <v>theater</v>
      </c>
      <c r="T2856" t="str">
        <f t="shared" si="220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6">
        <f t="shared" si="221"/>
        <v>60</v>
      </c>
      <c r="N2857" t="b">
        <v>0</v>
      </c>
      <c r="O2857" t="s">
        <v>8271</v>
      </c>
      <c r="P2857" s="8">
        <f t="shared" si="222"/>
        <v>0.5</v>
      </c>
      <c r="Q2857" s="12">
        <f t="shared" si="223"/>
        <v>42370.007766203707</v>
      </c>
      <c r="R2857" s="12">
        <f>(((I2857/60)/60)/24)+DATE(1970,1,1)</f>
        <v>42398.981944444444</v>
      </c>
      <c r="S2857" t="str">
        <f t="shared" si="224"/>
        <v>theater</v>
      </c>
      <c r="T2857" t="str">
        <f t="shared" si="220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6">
        <f t="shared" si="221"/>
        <v>24.333333333333332</v>
      </c>
      <c r="N2858" t="b">
        <v>0</v>
      </c>
      <c r="O2858" t="s">
        <v>8271</v>
      </c>
      <c r="P2858" s="8">
        <f t="shared" si="222"/>
        <v>4.8666666666666664E-2</v>
      </c>
      <c r="Q2858" s="12">
        <f t="shared" si="223"/>
        <v>42165.037581018521</v>
      </c>
      <c r="R2858" s="12">
        <f>(((I2858/60)/60)/24)+DATE(1970,1,1)</f>
        <v>42224.898611111115</v>
      </c>
      <c r="S2858" t="str">
        <f t="shared" si="224"/>
        <v>theater</v>
      </c>
      <c r="T2858" t="str">
        <f t="shared" si="220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6">
        <f t="shared" si="221"/>
        <v>500</v>
      </c>
      <c r="N2859" t="b">
        <v>0</v>
      </c>
      <c r="O2859" t="s">
        <v>8271</v>
      </c>
      <c r="P2859" s="8">
        <f t="shared" si="222"/>
        <v>0.19736842105263158</v>
      </c>
      <c r="Q2859" s="12">
        <f t="shared" si="223"/>
        <v>42726.920081018514</v>
      </c>
      <c r="R2859" s="12">
        <f>(((I2859/60)/60)/24)+DATE(1970,1,1)</f>
        <v>42786.75</v>
      </c>
      <c r="S2859" t="str">
        <f t="shared" si="224"/>
        <v>theater</v>
      </c>
      <c r="T2859" t="str">
        <f t="shared" si="220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6" t="str">
        <f t="shared" si="221"/>
        <v/>
      </c>
      <c r="N2860" t="b">
        <v>0</v>
      </c>
      <c r="O2860" t="s">
        <v>8271</v>
      </c>
      <c r="P2860" s="8">
        <f t="shared" si="222"/>
        <v>0</v>
      </c>
      <c r="Q2860" s="12">
        <f t="shared" si="223"/>
        <v>41954.545081018514</v>
      </c>
      <c r="R2860" s="12">
        <f>(((I2860/60)/60)/24)+DATE(1970,1,1)</f>
        <v>41978.477777777778</v>
      </c>
      <c r="S2860" t="str">
        <f t="shared" si="224"/>
        <v>theater</v>
      </c>
      <c r="T2860" t="str">
        <f t="shared" si="220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6">
        <f t="shared" si="221"/>
        <v>35</v>
      </c>
      <c r="N2861" t="b">
        <v>0</v>
      </c>
      <c r="O2861" t="s">
        <v>8271</v>
      </c>
      <c r="P2861" s="8">
        <f t="shared" si="222"/>
        <v>1.7500000000000002E-2</v>
      </c>
      <c r="Q2861" s="12">
        <f t="shared" si="223"/>
        <v>42233.362314814818</v>
      </c>
      <c r="R2861" s="12">
        <f>(((I2861/60)/60)/24)+DATE(1970,1,1)</f>
        <v>42293.362314814818</v>
      </c>
      <c r="S2861" t="str">
        <f t="shared" si="224"/>
        <v>theater</v>
      </c>
      <c r="T2861" t="str">
        <f t="shared" si="220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6">
        <f t="shared" si="221"/>
        <v>29.555555555555557</v>
      </c>
      <c r="N2862" t="b">
        <v>0</v>
      </c>
      <c r="O2862" t="s">
        <v>8271</v>
      </c>
      <c r="P2862" s="8">
        <f t="shared" si="222"/>
        <v>6.6500000000000004E-2</v>
      </c>
      <c r="Q2862" s="12">
        <f t="shared" si="223"/>
        <v>42480.800648148142</v>
      </c>
      <c r="R2862" s="12">
        <f>(((I2862/60)/60)/24)+DATE(1970,1,1)</f>
        <v>42540.800648148142</v>
      </c>
      <c r="S2862" t="str">
        <f t="shared" si="224"/>
        <v>theater</v>
      </c>
      <c r="T2862" t="str">
        <f t="shared" si="220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6">
        <f t="shared" si="221"/>
        <v>26.666666666666668</v>
      </c>
      <c r="N2863" t="b">
        <v>0</v>
      </c>
      <c r="O2863" t="s">
        <v>8271</v>
      </c>
      <c r="P2863" s="8">
        <f t="shared" si="222"/>
        <v>0.32</v>
      </c>
      <c r="Q2863" s="12">
        <f t="shared" si="223"/>
        <v>42257.590833333335</v>
      </c>
      <c r="R2863" s="12">
        <f>(((I2863/60)/60)/24)+DATE(1970,1,1)</f>
        <v>42271.590833333335</v>
      </c>
      <c r="S2863" t="str">
        <f t="shared" si="224"/>
        <v>theater</v>
      </c>
      <c r="T2863" t="str">
        <f t="shared" si="220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6">
        <f t="shared" si="221"/>
        <v>18.333333333333332</v>
      </c>
      <c r="N2864" t="b">
        <v>0</v>
      </c>
      <c r="O2864" t="s">
        <v>8271</v>
      </c>
      <c r="P2864" s="8">
        <f t="shared" si="222"/>
        <v>4.3307086614173228E-3</v>
      </c>
      <c r="Q2864" s="12">
        <f t="shared" si="223"/>
        <v>41784.789687500001</v>
      </c>
      <c r="R2864" s="12">
        <f>(((I2864/60)/60)/24)+DATE(1970,1,1)</f>
        <v>41814.789687500001</v>
      </c>
      <c r="S2864" t="str">
        <f t="shared" si="224"/>
        <v>theater</v>
      </c>
      <c r="T2864" t="str">
        <f t="shared" si="220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6">
        <f t="shared" si="221"/>
        <v>20</v>
      </c>
      <c r="N2865" t="b">
        <v>0</v>
      </c>
      <c r="O2865" t="s">
        <v>8271</v>
      </c>
      <c r="P2865" s="8">
        <f t="shared" si="222"/>
        <v>4.0000000000000002E-4</v>
      </c>
      <c r="Q2865" s="12">
        <f t="shared" si="223"/>
        <v>41831.675034722226</v>
      </c>
      <c r="R2865" s="12">
        <f>(((I2865/60)/60)/24)+DATE(1970,1,1)</f>
        <v>41891.675034722226</v>
      </c>
      <c r="S2865" t="str">
        <f t="shared" si="224"/>
        <v>theater</v>
      </c>
      <c r="T2865" t="str">
        <f t="shared" si="220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6">
        <f t="shared" si="221"/>
        <v>13.333333333333334</v>
      </c>
      <c r="N2866" t="b">
        <v>0</v>
      </c>
      <c r="O2866" t="s">
        <v>8271</v>
      </c>
      <c r="P2866" s="8">
        <f t="shared" si="222"/>
        <v>1.6E-2</v>
      </c>
      <c r="Q2866" s="12">
        <f t="shared" si="223"/>
        <v>42172.613506944443</v>
      </c>
      <c r="R2866" s="12">
        <f>(((I2866/60)/60)/24)+DATE(1970,1,1)</f>
        <v>42202.554166666669</v>
      </c>
      <c r="S2866" t="str">
        <f t="shared" si="224"/>
        <v>theater</v>
      </c>
      <c r="T2866" t="str">
        <f t="shared" si="220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6" t="str">
        <f t="shared" si="221"/>
        <v/>
      </c>
      <c r="N2867" t="b">
        <v>0</v>
      </c>
      <c r="O2867" t="s">
        <v>8271</v>
      </c>
      <c r="P2867" s="8">
        <f t="shared" si="222"/>
        <v>0</v>
      </c>
      <c r="Q2867" s="12">
        <f t="shared" si="223"/>
        <v>41950.114108796297</v>
      </c>
      <c r="R2867" s="12">
        <f>(((I2867/60)/60)/24)+DATE(1970,1,1)</f>
        <v>42010.114108796297</v>
      </c>
      <c r="S2867" t="str">
        <f t="shared" si="224"/>
        <v>theater</v>
      </c>
      <c r="T2867" t="str">
        <f t="shared" si="220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6">
        <f t="shared" si="221"/>
        <v>22.5</v>
      </c>
      <c r="N2868" t="b">
        <v>0</v>
      </c>
      <c r="O2868" t="s">
        <v>8271</v>
      </c>
      <c r="P2868" s="8">
        <f t="shared" si="222"/>
        <v>8.9999999999999993E-3</v>
      </c>
      <c r="Q2868" s="12">
        <f t="shared" si="223"/>
        <v>42627.955104166671</v>
      </c>
      <c r="R2868" s="12">
        <f>(((I2868/60)/60)/24)+DATE(1970,1,1)</f>
        <v>42657.916666666672</v>
      </c>
      <c r="S2868" t="str">
        <f t="shared" si="224"/>
        <v>theater</v>
      </c>
      <c r="T2868" t="str">
        <f t="shared" si="220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6">
        <f t="shared" si="221"/>
        <v>50.4</v>
      </c>
      <c r="N2869" t="b">
        <v>0</v>
      </c>
      <c r="O2869" t="s">
        <v>8271</v>
      </c>
      <c r="P2869" s="8">
        <f t="shared" si="222"/>
        <v>0.2016</v>
      </c>
      <c r="Q2869" s="12">
        <f t="shared" si="223"/>
        <v>42531.195277777777</v>
      </c>
      <c r="R2869" s="12">
        <f>(((I2869/60)/60)/24)+DATE(1970,1,1)</f>
        <v>42555.166666666672</v>
      </c>
      <c r="S2869" t="str">
        <f t="shared" si="224"/>
        <v>theater</v>
      </c>
      <c r="T2869" t="str">
        <f t="shared" si="220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6">
        <f t="shared" si="221"/>
        <v>105.02933333333334</v>
      </c>
      <c r="N2870" t="b">
        <v>0</v>
      </c>
      <c r="O2870" t="s">
        <v>8271</v>
      </c>
      <c r="P2870" s="8">
        <f t="shared" si="222"/>
        <v>0.42011733333333334</v>
      </c>
      <c r="Q2870" s="12">
        <f t="shared" si="223"/>
        <v>42618.827013888891</v>
      </c>
      <c r="R2870" s="12">
        <f>(((I2870/60)/60)/24)+DATE(1970,1,1)</f>
        <v>42648.827013888891</v>
      </c>
      <c r="S2870" t="str">
        <f t="shared" si="224"/>
        <v>theater</v>
      </c>
      <c r="T2870" t="str">
        <f t="shared" si="220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6">
        <f t="shared" si="221"/>
        <v>35.4</v>
      </c>
      <c r="N2871" t="b">
        <v>0</v>
      </c>
      <c r="O2871" t="s">
        <v>8271</v>
      </c>
      <c r="P2871" s="8">
        <f t="shared" si="222"/>
        <v>8.8500000000000002E-3</v>
      </c>
      <c r="Q2871" s="12">
        <f t="shared" si="223"/>
        <v>42540.593530092592</v>
      </c>
      <c r="R2871" s="12">
        <f>(((I2871/60)/60)/24)+DATE(1970,1,1)</f>
        <v>42570.593530092592</v>
      </c>
      <c r="S2871" t="str">
        <f t="shared" si="224"/>
        <v>theater</v>
      </c>
      <c r="T2871" t="str">
        <f t="shared" si="220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6">
        <f t="shared" si="221"/>
        <v>83.333333333333329</v>
      </c>
      <c r="N2872" t="b">
        <v>0</v>
      </c>
      <c r="O2872" t="s">
        <v>8271</v>
      </c>
      <c r="P2872" s="8">
        <f t="shared" si="222"/>
        <v>0.15</v>
      </c>
      <c r="Q2872" s="12">
        <f t="shared" si="223"/>
        <v>41746.189409722225</v>
      </c>
      <c r="R2872" s="12">
        <f>(((I2872/60)/60)/24)+DATE(1970,1,1)</f>
        <v>41776.189409722225</v>
      </c>
      <c r="S2872" t="str">
        <f t="shared" si="224"/>
        <v>theater</v>
      </c>
      <c r="T2872" t="str">
        <f t="shared" si="220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6">
        <f t="shared" si="221"/>
        <v>35.92307692307692</v>
      </c>
      <c r="N2873" t="b">
        <v>0</v>
      </c>
      <c r="O2873" t="s">
        <v>8271</v>
      </c>
      <c r="P2873" s="8">
        <f t="shared" si="222"/>
        <v>4.6699999999999998E-2</v>
      </c>
      <c r="Q2873" s="12">
        <f t="shared" si="223"/>
        <v>41974.738576388889</v>
      </c>
      <c r="R2873" s="12">
        <f>(((I2873/60)/60)/24)+DATE(1970,1,1)</f>
        <v>41994.738576388889</v>
      </c>
      <c r="S2873" t="str">
        <f t="shared" si="224"/>
        <v>theater</v>
      </c>
      <c r="T2873" t="str">
        <f t="shared" si="220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6" t="str">
        <f t="shared" si="221"/>
        <v/>
      </c>
      <c r="N2874" t="b">
        <v>0</v>
      </c>
      <c r="O2874" t="s">
        <v>8271</v>
      </c>
      <c r="P2874" s="8">
        <f t="shared" si="222"/>
        <v>0</v>
      </c>
      <c r="Q2874" s="12">
        <f t="shared" si="223"/>
        <v>42115.11618055556</v>
      </c>
      <c r="R2874" s="12">
        <f>(((I2874/60)/60)/24)+DATE(1970,1,1)</f>
        <v>42175.11618055556</v>
      </c>
      <c r="S2874" t="str">
        <f t="shared" si="224"/>
        <v>theater</v>
      </c>
      <c r="T2874" t="str">
        <f t="shared" si="220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6">
        <f t="shared" si="221"/>
        <v>119.125</v>
      </c>
      <c r="N2875" t="b">
        <v>0</v>
      </c>
      <c r="O2875" t="s">
        <v>8271</v>
      </c>
      <c r="P2875" s="8">
        <f t="shared" si="222"/>
        <v>0.38119999999999998</v>
      </c>
      <c r="Q2875" s="12">
        <f t="shared" si="223"/>
        <v>42002.817488425921</v>
      </c>
      <c r="R2875" s="12">
        <f>(((I2875/60)/60)/24)+DATE(1970,1,1)</f>
        <v>42032.817488425921</v>
      </c>
      <c r="S2875" t="str">
        <f t="shared" si="224"/>
        <v>theater</v>
      </c>
      <c r="T2875" t="str">
        <f t="shared" si="220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6">
        <f t="shared" si="221"/>
        <v>90.333333333333329</v>
      </c>
      <c r="N2876" t="b">
        <v>0</v>
      </c>
      <c r="O2876" t="s">
        <v>8271</v>
      </c>
      <c r="P2876" s="8">
        <f t="shared" si="222"/>
        <v>5.4199999999999998E-2</v>
      </c>
      <c r="Q2876" s="12">
        <f t="shared" si="223"/>
        <v>42722.84474537037</v>
      </c>
      <c r="R2876" s="12">
        <f>(((I2876/60)/60)/24)+DATE(1970,1,1)</f>
        <v>42752.84474537037</v>
      </c>
      <c r="S2876" t="str">
        <f t="shared" si="224"/>
        <v>theater</v>
      </c>
      <c r="T2876" t="str">
        <f t="shared" si="220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6">
        <f t="shared" si="221"/>
        <v>2.3333333333333335</v>
      </c>
      <c r="N2877" t="b">
        <v>0</v>
      </c>
      <c r="O2877" t="s">
        <v>8271</v>
      </c>
      <c r="P2877" s="8">
        <f t="shared" si="222"/>
        <v>3.5E-4</v>
      </c>
      <c r="Q2877" s="12">
        <f t="shared" si="223"/>
        <v>42465.128391203703</v>
      </c>
      <c r="R2877" s="12">
        <f>(((I2877/60)/60)/24)+DATE(1970,1,1)</f>
        <v>42495.128391203703</v>
      </c>
      <c r="S2877" t="str">
        <f t="shared" si="224"/>
        <v>theater</v>
      </c>
      <c r="T2877" t="str">
        <f t="shared" si="220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6" t="str">
        <f t="shared" si="221"/>
        <v/>
      </c>
      <c r="N2878" t="b">
        <v>0</v>
      </c>
      <c r="O2878" t="s">
        <v>8271</v>
      </c>
      <c r="P2878" s="8">
        <f t="shared" si="222"/>
        <v>0</v>
      </c>
      <c r="Q2878" s="12">
        <f t="shared" si="223"/>
        <v>42171.743969907402</v>
      </c>
      <c r="R2878" s="12">
        <f>(((I2878/60)/60)/24)+DATE(1970,1,1)</f>
        <v>42201.743969907402</v>
      </c>
      <c r="S2878" t="str">
        <f t="shared" si="224"/>
        <v>theater</v>
      </c>
      <c r="T2878" t="str">
        <f t="shared" si="220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6">
        <f t="shared" si="221"/>
        <v>108.33333333333333</v>
      </c>
      <c r="N2879" t="b">
        <v>0</v>
      </c>
      <c r="O2879" t="s">
        <v>8271</v>
      </c>
      <c r="P2879" s="8">
        <f t="shared" si="222"/>
        <v>0.10833333333333334</v>
      </c>
      <c r="Q2879" s="12">
        <f t="shared" si="223"/>
        <v>42672.955138888887</v>
      </c>
      <c r="R2879" s="12">
        <f>(((I2879/60)/60)/24)+DATE(1970,1,1)</f>
        <v>42704.708333333328</v>
      </c>
      <c r="S2879" t="str">
        <f t="shared" si="224"/>
        <v>theater</v>
      </c>
      <c r="T2879" t="str">
        <f t="shared" si="220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6">
        <f t="shared" si="221"/>
        <v>15.75</v>
      </c>
      <c r="N2880" t="b">
        <v>0</v>
      </c>
      <c r="O2880" t="s">
        <v>8271</v>
      </c>
      <c r="P2880" s="8">
        <f t="shared" si="222"/>
        <v>2.1000000000000001E-2</v>
      </c>
      <c r="Q2880" s="12">
        <f t="shared" si="223"/>
        <v>42128.615682870368</v>
      </c>
      <c r="R2880" s="12">
        <f>(((I2880/60)/60)/24)+DATE(1970,1,1)</f>
        <v>42188.615682870368</v>
      </c>
      <c r="S2880" t="str">
        <f t="shared" si="224"/>
        <v>theater</v>
      </c>
      <c r="T2880" t="str">
        <f t="shared" si="220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6">
        <f t="shared" si="221"/>
        <v>29</v>
      </c>
      <c r="N2881" t="b">
        <v>0</v>
      </c>
      <c r="O2881" t="s">
        <v>8271</v>
      </c>
      <c r="P2881" s="8">
        <f t="shared" si="222"/>
        <v>2.5892857142857141E-3</v>
      </c>
      <c r="Q2881" s="12">
        <f t="shared" si="223"/>
        <v>42359.725243055553</v>
      </c>
      <c r="R2881" s="12">
        <f>(((I2881/60)/60)/24)+DATE(1970,1,1)</f>
        <v>42389.725243055553</v>
      </c>
      <c r="S2881" t="str">
        <f t="shared" si="224"/>
        <v>theater</v>
      </c>
      <c r="T2881" t="str">
        <f t="shared" si="220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6">
        <f t="shared" si="221"/>
        <v>96.551724137931032</v>
      </c>
      <c r="N2882" t="b">
        <v>0</v>
      </c>
      <c r="O2882" t="s">
        <v>8271</v>
      </c>
      <c r="P2882" s="8">
        <f t="shared" si="222"/>
        <v>0.23333333333333334</v>
      </c>
      <c r="Q2882" s="12">
        <f t="shared" si="223"/>
        <v>42192.905694444446</v>
      </c>
      <c r="R2882" s="12">
        <f>(((I2882/60)/60)/24)+DATE(1970,1,1)</f>
        <v>42236.711805555555</v>
      </c>
      <c r="S2882" t="str">
        <f t="shared" si="224"/>
        <v>theater</v>
      </c>
      <c r="T2882" t="str">
        <f t="shared" ref="T2882:T2945" si="225">RIGHT(O2882,LEN(O2882)-FIND("/",O2882,1))</f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6" t="str">
        <f t="shared" ref="M2883:M2946" si="226">IFERROR(E2883/L2883,"")</f>
        <v/>
      </c>
      <c r="N2883" t="b">
        <v>0</v>
      </c>
      <c r="O2883" t="s">
        <v>8271</v>
      </c>
      <c r="P2883" s="8">
        <f t="shared" ref="P2883:P2946" si="227">E2883/D2883</f>
        <v>0</v>
      </c>
      <c r="Q2883" s="12">
        <f t="shared" ref="Q2883:Q2946" si="228">(((J2883/60)/60)/24)+DATE(1970,1,1)</f>
        <v>41916.597638888888</v>
      </c>
      <c r="R2883" s="12">
        <f>(((I2883/60)/60)/24)+DATE(1970,1,1)</f>
        <v>41976.639305555553</v>
      </c>
      <c r="S2883" t="str">
        <f t="shared" ref="S2883:S2946" si="229">LEFT(O2883,FIND("/",O2883,1)-1)</f>
        <v>theater</v>
      </c>
      <c r="T2883" t="str">
        <f t="shared" si="225"/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6">
        <f t="shared" si="226"/>
        <v>63</v>
      </c>
      <c r="N2884" t="b">
        <v>0</v>
      </c>
      <c r="O2884" t="s">
        <v>8271</v>
      </c>
      <c r="P2884" s="8">
        <f t="shared" si="227"/>
        <v>0.33600000000000002</v>
      </c>
      <c r="Q2884" s="12">
        <f t="shared" si="228"/>
        <v>42461.596273148149</v>
      </c>
      <c r="R2884" s="12">
        <f>(((I2884/60)/60)/24)+DATE(1970,1,1)</f>
        <v>42491.596273148149</v>
      </c>
      <c r="S2884" t="str">
        <f t="shared" si="229"/>
        <v>theater</v>
      </c>
      <c r="T2884" t="str">
        <f t="shared" si="225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6">
        <f t="shared" si="226"/>
        <v>381.6</v>
      </c>
      <c r="N2885" t="b">
        <v>0</v>
      </c>
      <c r="O2885" t="s">
        <v>8271</v>
      </c>
      <c r="P2885" s="8">
        <f t="shared" si="227"/>
        <v>0.1908</v>
      </c>
      <c r="Q2885" s="12">
        <f t="shared" si="228"/>
        <v>42370.90320601852</v>
      </c>
      <c r="R2885" s="12">
        <f>(((I2885/60)/60)/24)+DATE(1970,1,1)</f>
        <v>42406.207638888889</v>
      </c>
      <c r="S2885" t="str">
        <f t="shared" si="229"/>
        <v>theater</v>
      </c>
      <c r="T2885" t="str">
        <f t="shared" si="225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6">
        <f t="shared" si="226"/>
        <v>46.25</v>
      </c>
      <c r="N2886" t="b">
        <v>0</v>
      </c>
      <c r="O2886" t="s">
        <v>8271</v>
      </c>
      <c r="P2886" s="8">
        <f t="shared" si="227"/>
        <v>4.1111111111111114E-3</v>
      </c>
      <c r="Q2886" s="12">
        <f t="shared" si="228"/>
        <v>41948.727256944447</v>
      </c>
      <c r="R2886" s="12">
        <f>(((I2886/60)/60)/24)+DATE(1970,1,1)</f>
        <v>41978.727256944447</v>
      </c>
      <c r="S2886" t="str">
        <f t="shared" si="229"/>
        <v>theater</v>
      </c>
      <c r="T2886" t="str">
        <f t="shared" si="225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6">
        <f t="shared" si="226"/>
        <v>26</v>
      </c>
      <c r="N2887" t="b">
        <v>0</v>
      </c>
      <c r="O2887" t="s">
        <v>8271</v>
      </c>
      <c r="P2887" s="8">
        <f t="shared" si="227"/>
        <v>0.32500000000000001</v>
      </c>
      <c r="Q2887" s="12">
        <f t="shared" si="228"/>
        <v>42047.07640046296</v>
      </c>
      <c r="R2887" s="12">
        <f>(((I2887/60)/60)/24)+DATE(1970,1,1)</f>
        <v>42077.034733796296</v>
      </c>
      <c r="S2887" t="str">
        <f t="shared" si="229"/>
        <v>theater</v>
      </c>
      <c r="T2887" t="str">
        <f t="shared" si="225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6">
        <f t="shared" si="226"/>
        <v>10</v>
      </c>
      <c r="N2888" t="b">
        <v>0</v>
      </c>
      <c r="O2888" t="s">
        <v>8271</v>
      </c>
      <c r="P2888" s="8">
        <f t="shared" si="227"/>
        <v>0.05</v>
      </c>
      <c r="Q2888" s="12">
        <f t="shared" si="228"/>
        <v>42261.632916666669</v>
      </c>
      <c r="R2888" s="12">
        <f>(((I2888/60)/60)/24)+DATE(1970,1,1)</f>
        <v>42266.165972222225</v>
      </c>
      <c r="S2888" t="str">
        <f t="shared" si="229"/>
        <v>theater</v>
      </c>
      <c r="T2888" t="str">
        <f t="shared" si="225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6">
        <f t="shared" si="226"/>
        <v>5</v>
      </c>
      <c r="N2889" t="b">
        <v>0</v>
      </c>
      <c r="O2889" t="s">
        <v>8271</v>
      </c>
      <c r="P2889" s="8">
        <f t="shared" si="227"/>
        <v>1.6666666666666668E-3</v>
      </c>
      <c r="Q2889" s="12">
        <f t="shared" si="228"/>
        <v>41985.427361111113</v>
      </c>
      <c r="R2889" s="12">
        <f>(((I2889/60)/60)/24)+DATE(1970,1,1)</f>
        <v>42015.427361111113</v>
      </c>
      <c r="S2889" t="str">
        <f t="shared" si="229"/>
        <v>theater</v>
      </c>
      <c r="T2889" t="str">
        <f t="shared" si="225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6" t="str">
        <f t="shared" si="226"/>
        <v/>
      </c>
      <c r="N2890" t="b">
        <v>0</v>
      </c>
      <c r="O2890" t="s">
        <v>8271</v>
      </c>
      <c r="P2890" s="8">
        <f t="shared" si="227"/>
        <v>0</v>
      </c>
      <c r="Q2890" s="12">
        <f t="shared" si="228"/>
        <v>41922.535185185188</v>
      </c>
      <c r="R2890" s="12">
        <f>(((I2890/60)/60)/24)+DATE(1970,1,1)</f>
        <v>41930.207638888889</v>
      </c>
      <c r="S2890" t="str">
        <f t="shared" si="229"/>
        <v>theater</v>
      </c>
      <c r="T2890" t="str">
        <f t="shared" si="225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6">
        <f t="shared" si="226"/>
        <v>81.571428571428569</v>
      </c>
      <c r="N2891" t="b">
        <v>0</v>
      </c>
      <c r="O2891" t="s">
        <v>8271</v>
      </c>
      <c r="P2891" s="8">
        <f t="shared" si="227"/>
        <v>0.38066666666666665</v>
      </c>
      <c r="Q2891" s="12">
        <f t="shared" si="228"/>
        <v>41850.863252314812</v>
      </c>
      <c r="R2891" s="12">
        <f>(((I2891/60)/60)/24)+DATE(1970,1,1)</f>
        <v>41880.863252314812</v>
      </c>
      <c r="S2891" t="str">
        <f t="shared" si="229"/>
        <v>theater</v>
      </c>
      <c r="T2891" t="str">
        <f t="shared" si="225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6">
        <f t="shared" si="226"/>
        <v>7</v>
      </c>
      <c r="N2892" t="b">
        <v>0</v>
      </c>
      <c r="O2892" t="s">
        <v>8271</v>
      </c>
      <c r="P2892" s="8">
        <f t="shared" si="227"/>
        <v>1.0500000000000001E-2</v>
      </c>
      <c r="Q2892" s="12">
        <f t="shared" si="228"/>
        <v>41831.742962962962</v>
      </c>
      <c r="R2892" s="12">
        <f>(((I2892/60)/60)/24)+DATE(1970,1,1)</f>
        <v>41860.125</v>
      </c>
      <c r="S2892" t="str">
        <f t="shared" si="229"/>
        <v>theater</v>
      </c>
      <c r="T2892" t="str">
        <f t="shared" si="225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6">
        <f t="shared" si="226"/>
        <v>27.3</v>
      </c>
      <c r="N2893" t="b">
        <v>0</v>
      </c>
      <c r="O2893" t="s">
        <v>8271</v>
      </c>
      <c r="P2893" s="8">
        <f t="shared" si="227"/>
        <v>2.7300000000000001E-2</v>
      </c>
      <c r="Q2893" s="12">
        <f t="shared" si="228"/>
        <v>42415.883425925931</v>
      </c>
      <c r="R2893" s="12">
        <f>(((I2893/60)/60)/24)+DATE(1970,1,1)</f>
        <v>42475.84175925926</v>
      </c>
      <c r="S2893" t="str">
        <f t="shared" si="229"/>
        <v>theater</v>
      </c>
      <c r="T2893" t="str">
        <f t="shared" si="225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6">
        <f t="shared" si="226"/>
        <v>29.411764705882351</v>
      </c>
      <c r="N2894" t="b">
        <v>0</v>
      </c>
      <c r="O2894" t="s">
        <v>8271</v>
      </c>
      <c r="P2894" s="8">
        <f t="shared" si="227"/>
        <v>9.0909090909090912E-2</v>
      </c>
      <c r="Q2894" s="12">
        <f t="shared" si="228"/>
        <v>41869.714166666665</v>
      </c>
      <c r="R2894" s="12">
        <f>(((I2894/60)/60)/24)+DATE(1970,1,1)</f>
        <v>41876.875</v>
      </c>
      <c r="S2894" t="str">
        <f t="shared" si="229"/>
        <v>theater</v>
      </c>
      <c r="T2894" t="str">
        <f t="shared" si="225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6">
        <f t="shared" si="226"/>
        <v>12.5</v>
      </c>
      <c r="N2895" t="b">
        <v>0</v>
      </c>
      <c r="O2895" t="s">
        <v>8271</v>
      </c>
      <c r="P2895" s="8">
        <f t="shared" si="227"/>
        <v>5.0000000000000001E-3</v>
      </c>
      <c r="Q2895" s="12">
        <f t="shared" si="228"/>
        <v>41953.773090277777</v>
      </c>
      <c r="R2895" s="12">
        <f>(((I2895/60)/60)/24)+DATE(1970,1,1)</f>
        <v>42013.083333333328</v>
      </c>
      <c r="S2895" t="str">
        <f t="shared" si="229"/>
        <v>theater</v>
      </c>
      <c r="T2895" t="str">
        <f t="shared" si="225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6" t="str">
        <f t="shared" si="226"/>
        <v/>
      </c>
      <c r="N2896" t="b">
        <v>0</v>
      </c>
      <c r="O2896" t="s">
        <v>8271</v>
      </c>
      <c r="P2896" s="8">
        <f t="shared" si="227"/>
        <v>0</v>
      </c>
      <c r="Q2896" s="12">
        <f t="shared" si="228"/>
        <v>42037.986284722225</v>
      </c>
      <c r="R2896" s="12">
        <f>(((I2896/60)/60)/24)+DATE(1970,1,1)</f>
        <v>42097.944618055553</v>
      </c>
      <c r="S2896" t="str">
        <f t="shared" si="229"/>
        <v>theater</v>
      </c>
      <c r="T2896" t="str">
        <f t="shared" si="225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6">
        <f t="shared" si="226"/>
        <v>5.75</v>
      </c>
      <c r="N2897" t="b">
        <v>0</v>
      </c>
      <c r="O2897" t="s">
        <v>8271</v>
      </c>
      <c r="P2897" s="8">
        <f t="shared" si="227"/>
        <v>4.5999999999999999E-2</v>
      </c>
      <c r="Q2897" s="12">
        <f t="shared" si="228"/>
        <v>41811.555462962962</v>
      </c>
      <c r="R2897" s="12">
        <f>(((I2897/60)/60)/24)+DATE(1970,1,1)</f>
        <v>41812.875</v>
      </c>
      <c r="S2897" t="str">
        <f t="shared" si="229"/>
        <v>theater</v>
      </c>
      <c r="T2897" t="str">
        <f t="shared" si="225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6">
        <f t="shared" si="226"/>
        <v>52.083333333333336</v>
      </c>
      <c r="N2898" t="b">
        <v>0</v>
      </c>
      <c r="O2898" t="s">
        <v>8271</v>
      </c>
      <c r="P2898" s="8">
        <f t="shared" si="227"/>
        <v>0.20833333333333334</v>
      </c>
      <c r="Q2898" s="12">
        <f t="shared" si="228"/>
        <v>42701.908807870372</v>
      </c>
      <c r="R2898" s="12">
        <f>(((I2898/60)/60)/24)+DATE(1970,1,1)</f>
        <v>42716.25</v>
      </c>
      <c r="S2898" t="str">
        <f t="shared" si="229"/>
        <v>theater</v>
      </c>
      <c r="T2898" t="str">
        <f t="shared" si="225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6">
        <f t="shared" si="226"/>
        <v>183.33333333333334</v>
      </c>
      <c r="N2899" t="b">
        <v>0</v>
      </c>
      <c r="O2899" t="s">
        <v>8271</v>
      </c>
      <c r="P2899" s="8">
        <f t="shared" si="227"/>
        <v>4.583333333333333E-2</v>
      </c>
      <c r="Q2899" s="12">
        <f t="shared" si="228"/>
        <v>42258.646504629629</v>
      </c>
      <c r="R2899" s="12">
        <f>(((I2899/60)/60)/24)+DATE(1970,1,1)</f>
        <v>42288.645196759258</v>
      </c>
      <c r="S2899" t="str">
        <f t="shared" si="229"/>
        <v>theater</v>
      </c>
      <c r="T2899" t="str">
        <f t="shared" si="225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6">
        <f t="shared" si="226"/>
        <v>26.333333333333332</v>
      </c>
      <c r="N2900" t="b">
        <v>0</v>
      </c>
      <c r="O2900" t="s">
        <v>8271</v>
      </c>
      <c r="P2900" s="8">
        <f t="shared" si="227"/>
        <v>4.2133333333333335E-2</v>
      </c>
      <c r="Q2900" s="12">
        <f t="shared" si="228"/>
        <v>42278.664965277778</v>
      </c>
      <c r="R2900" s="12">
        <f>(((I2900/60)/60)/24)+DATE(1970,1,1)</f>
        <v>42308.664965277778</v>
      </c>
      <c r="S2900" t="str">
        <f t="shared" si="229"/>
        <v>theater</v>
      </c>
      <c r="T2900" t="str">
        <f t="shared" si="225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6" t="str">
        <f t="shared" si="226"/>
        <v/>
      </c>
      <c r="N2901" t="b">
        <v>0</v>
      </c>
      <c r="O2901" t="s">
        <v>8271</v>
      </c>
      <c r="P2901" s="8">
        <f t="shared" si="227"/>
        <v>0</v>
      </c>
      <c r="Q2901" s="12">
        <f t="shared" si="228"/>
        <v>42515.078217592592</v>
      </c>
      <c r="R2901" s="12">
        <f>(((I2901/60)/60)/24)+DATE(1970,1,1)</f>
        <v>42575.078217592592</v>
      </c>
      <c r="S2901" t="str">
        <f t="shared" si="229"/>
        <v>theater</v>
      </c>
      <c r="T2901" t="str">
        <f t="shared" si="225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6">
        <f t="shared" si="226"/>
        <v>486.42857142857144</v>
      </c>
      <c r="N2902" t="b">
        <v>0</v>
      </c>
      <c r="O2902" t="s">
        <v>8271</v>
      </c>
      <c r="P2902" s="8">
        <f t="shared" si="227"/>
        <v>0.61909090909090914</v>
      </c>
      <c r="Q2902" s="12">
        <f t="shared" si="228"/>
        <v>41830.234166666669</v>
      </c>
      <c r="R2902" s="12">
        <f>(((I2902/60)/60)/24)+DATE(1970,1,1)</f>
        <v>41860.234166666669</v>
      </c>
      <c r="S2902" t="str">
        <f t="shared" si="229"/>
        <v>theater</v>
      </c>
      <c r="T2902" t="str">
        <f t="shared" si="225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6">
        <f t="shared" si="226"/>
        <v>3</v>
      </c>
      <c r="N2903" t="b">
        <v>0</v>
      </c>
      <c r="O2903" t="s">
        <v>8271</v>
      </c>
      <c r="P2903" s="8">
        <f t="shared" si="227"/>
        <v>8.0000000000000002E-3</v>
      </c>
      <c r="Q2903" s="12">
        <f t="shared" si="228"/>
        <v>41982.904386574075</v>
      </c>
      <c r="R2903" s="12">
        <f>(((I2903/60)/60)/24)+DATE(1970,1,1)</f>
        <v>42042.904386574075</v>
      </c>
      <c r="S2903" t="str">
        <f t="shared" si="229"/>
        <v>theater</v>
      </c>
      <c r="T2903" t="str">
        <f t="shared" si="225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6">
        <f t="shared" si="226"/>
        <v>25</v>
      </c>
      <c r="N2904" t="b">
        <v>0</v>
      </c>
      <c r="O2904" t="s">
        <v>8271</v>
      </c>
      <c r="P2904" s="8">
        <f t="shared" si="227"/>
        <v>1.6666666666666666E-4</v>
      </c>
      <c r="Q2904" s="12">
        <f t="shared" si="228"/>
        <v>42210.439768518518</v>
      </c>
      <c r="R2904" s="12">
        <f>(((I2904/60)/60)/24)+DATE(1970,1,1)</f>
        <v>42240.439768518518</v>
      </c>
      <c r="S2904" t="str">
        <f t="shared" si="229"/>
        <v>theater</v>
      </c>
      <c r="T2904" t="str">
        <f t="shared" si="225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6">
        <f t="shared" si="226"/>
        <v>9.75</v>
      </c>
      <c r="N2905" t="b">
        <v>0</v>
      </c>
      <c r="O2905" t="s">
        <v>8271</v>
      </c>
      <c r="P2905" s="8">
        <f t="shared" si="227"/>
        <v>7.7999999999999996E-3</v>
      </c>
      <c r="Q2905" s="12">
        <f t="shared" si="228"/>
        <v>42196.166874999995</v>
      </c>
      <c r="R2905" s="12">
        <f>(((I2905/60)/60)/24)+DATE(1970,1,1)</f>
        <v>42256.166874999995</v>
      </c>
      <c r="S2905" t="str">
        <f t="shared" si="229"/>
        <v>theater</v>
      </c>
      <c r="T2905" t="str">
        <f t="shared" si="225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6">
        <f t="shared" si="226"/>
        <v>18.75</v>
      </c>
      <c r="N2906" t="b">
        <v>0</v>
      </c>
      <c r="O2906" t="s">
        <v>8271</v>
      </c>
      <c r="P2906" s="8">
        <f t="shared" si="227"/>
        <v>0.05</v>
      </c>
      <c r="Q2906" s="12">
        <f t="shared" si="228"/>
        <v>41940.967951388891</v>
      </c>
      <c r="R2906" s="12">
        <f>(((I2906/60)/60)/24)+DATE(1970,1,1)</f>
        <v>41952.5</v>
      </c>
      <c r="S2906" t="str">
        <f t="shared" si="229"/>
        <v>theater</v>
      </c>
      <c r="T2906" t="str">
        <f t="shared" si="225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6">
        <f t="shared" si="226"/>
        <v>36.588235294117645</v>
      </c>
      <c r="N2907" t="b">
        <v>0</v>
      </c>
      <c r="O2907" t="s">
        <v>8271</v>
      </c>
      <c r="P2907" s="8">
        <f t="shared" si="227"/>
        <v>0.17771428571428571</v>
      </c>
      <c r="Q2907" s="12">
        <f t="shared" si="228"/>
        <v>42606.056863425925</v>
      </c>
      <c r="R2907" s="12">
        <f>(((I2907/60)/60)/24)+DATE(1970,1,1)</f>
        <v>42620.056863425925</v>
      </c>
      <c r="S2907" t="str">
        <f t="shared" si="229"/>
        <v>theater</v>
      </c>
      <c r="T2907" t="str">
        <f t="shared" si="225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6">
        <f t="shared" si="226"/>
        <v>80.714285714285708</v>
      </c>
      <c r="N2908" t="b">
        <v>0</v>
      </c>
      <c r="O2908" t="s">
        <v>8271</v>
      </c>
      <c r="P2908" s="8">
        <f t="shared" si="227"/>
        <v>9.4166666666666662E-2</v>
      </c>
      <c r="Q2908" s="12">
        <f t="shared" si="228"/>
        <v>42199.648912037039</v>
      </c>
      <c r="R2908" s="12">
        <f>(((I2908/60)/60)/24)+DATE(1970,1,1)</f>
        <v>42217.041666666672</v>
      </c>
      <c r="S2908" t="str">
        <f t="shared" si="229"/>
        <v>theater</v>
      </c>
      <c r="T2908" t="str">
        <f t="shared" si="225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6">
        <f t="shared" si="226"/>
        <v>1</v>
      </c>
      <c r="N2909" t="b">
        <v>0</v>
      </c>
      <c r="O2909" t="s">
        <v>8271</v>
      </c>
      <c r="P2909" s="8">
        <f t="shared" si="227"/>
        <v>8.0000000000000004E-4</v>
      </c>
      <c r="Q2909" s="12">
        <f t="shared" si="228"/>
        <v>42444.877743055549</v>
      </c>
      <c r="R2909" s="12">
        <f>(((I2909/60)/60)/24)+DATE(1970,1,1)</f>
        <v>42504.877743055549</v>
      </c>
      <c r="S2909" t="str">
        <f t="shared" si="229"/>
        <v>theater</v>
      </c>
      <c r="T2909" t="str">
        <f t="shared" si="225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6">
        <f t="shared" si="226"/>
        <v>52.8</v>
      </c>
      <c r="N2910" t="b">
        <v>0</v>
      </c>
      <c r="O2910" t="s">
        <v>8271</v>
      </c>
      <c r="P2910" s="8">
        <f t="shared" si="227"/>
        <v>2.75E-2</v>
      </c>
      <c r="Q2910" s="12">
        <f t="shared" si="228"/>
        <v>42499.731701388882</v>
      </c>
      <c r="R2910" s="12">
        <f>(((I2910/60)/60)/24)+DATE(1970,1,1)</f>
        <v>42529.731701388882</v>
      </c>
      <c r="S2910" t="str">
        <f t="shared" si="229"/>
        <v>theater</v>
      </c>
      <c r="T2910" t="str">
        <f t="shared" si="225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6">
        <f t="shared" si="226"/>
        <v>20</v>
      </c>
      <c r="N2911" t="b">
        <v>0</v>
      </c>
      <c r="O2911" t="s">
        <v>8271</v>
      </c>
      <c r="P2911" s="8">
        <f t="shared" si="227"/>
        <v>1.1111111111111112E-4</v>
      </c>
      <c r="Q2911" s="12">
        <f t="shared" si="228"/>
        <v>41929.266215277778</v>
      </c>
      <c r="R2911" s="12">
        <f>(((I2911/60)/60)/24)+DATE(1970,1,1)</f>
        <v>41968.823611111111</v>
      </c>
      <c r="S2911" t="str">
        <f t="shared" si="229"/>
        <v>theater</v>
      </c>
      <c r="T2911" t="str">
        <f t="shared" si="225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6">
        <f t="shared" si="226"/>
        <v>1</v>
      </c>
      <c r="N2912" t="b">
        <v>0</v>
      </c>
      <c r="O2912" t="s">
        <v>8271</v>
      </c>
      <c r="P2912" s="8">
        <f t="shared" si="227"/>
        <v>3.3333333333333335E-5</v>
      </c>
      <c r="Q2912" s="12">
        <f t="shared" si="228"/>
        <v>42107.841284722221</v>
      </c>
      <c r="R2912" s="12">
        <f>(((I2912/60)/60)/24)+DATE(1970,1,1)</f>
        <v>42167.841284722221</v>
      </c>
      <c r="S2912" t="str">
        <f t="shared" si="229"/>
        <v>theater</v>
      </c>
      <c r="T2912" t="str">
        <f t="shared" si="225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6">
        <f t="shared" si="226"/>
        <v>46.928571428571431</v>
      </c>
      <c r="N2913" t="b">
        <v>0</v>
      </c>
      <c r="O2913" t="s">
        <v>8271</v>
      </c>
      <c r="P2913" s="8">
        <f t="shared" si="227"/>
        <v>0.36499999999999999</v>
      </c>
      <c r="Q2913" s="12">
        <f t="shared" si="228"/>
        <v>42142.768819444449</v>
      </c>
      <c r="R2913" s="12">
        <f>(((I2913/60)/60)/24)+DATE(1970,1,1)</f>
        <v>42182.768819444449</v>
      </c>
      <c r="S2913" t="str">
        <f t="shared" si="229"/>
        <v>theater</v>
      </c>
      <c r="T2913" t="str">
        <f t="shared" si="225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6">
        <f t="shared" si="226"/>
        <v>78.07692307692308</v>
      </c>
      <c r="N2914" t="b">
        <v>0</v>
      </c>
      <c r="O2914" t="s">
        <v>8271</v>
      </c>
      <c r="P2914" s="8">
        <f t="shared" si="227"/>
        <v>0.14058171745152354</v>
      </c>
      <c r="Q2914" s="12">
        <f t="shared" si="228"/>
        <v>42354.131643518514</v>
      </c>
      <c r="R2914" s="12">
        <f>(((I2914/60)/60)/24)+DATE(1970,1,1)</f>
        <v>42384.131643518514</v>
      </c>
      <c r="S2914" t="str">
        <f t="shared" si="229"/>
        <v>theater</v>
      </c>
      <c r="T2914" t="str">
        <f t="shared" si="225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6">
        <f t="shared" si="226"/>
        <v>1</v>
      </c>
      <c r="N2915" t="b">
        <v>0</v>
      </c>
      <c r="O2915" t="s">
        <v>8271</v>
      </c>
      <c r="P2915" s="8">
        <f t="shared" si="227"/>
        <v>2.0000000000000001E-4</v>
      </c>
      <c r="Q2915" s="12">
        <f t="shared" si="228"/>
        <v>41828.922905092593</v>
      </c>
      <c r="R2915" s="12">
        <f>(((I2915/60)/60)/24)+DATE(1970,1,1)</f>
        <v>41888.922905092593</v>
      </c>
      <c r="S2915" t="str">
        <f t="shared" si="229"/>
        <v>theater</v>
      </c>
      <c r="T2915" t="str">
        <f t="shared" si="225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6">
        <f t="shared" si="226"/>
        <v>1</v>
      </c>
      <c r="N2916" t="b">
        <v>0</v>
      </c>
      <c r="O2916" t="s">
        <v>8271</v>
      </c>
      <c r="P2916" s="8">
        <f t="shared" si="227"/>
        <v>4.0000000000000003E-5</v>
      </c>
      <c r="Q2916" s="12">
        <f t="shared" si="228"/>
        <v>42017.907337962963</v>
      </c>
      <c r="R2916" s="12">
        <f>(((I2916/60)/60)/24)+DATE(1970,1,1)</f>
        <v>42077.865671296298</v>
      </c>
      <c r="S2916" t="str">
        <f t="shared" si="229"/>
        <v>theater</v>
      </c>
      <c r="T2916" t="str">
        <f t="shared" si="225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6">
        <f t="shared" si="226"/>
        <v>203.66666666666666</v>
      </c>
      <c r="N2917" t="b">
        <v>0</v>
      </c>
      <c r="O2917" t="s">
        <v>8271</v>
      </c>
      <c r="P2917" s="8">
        <f t="shared" si="227"/>
        <v>0.61099999999999999</v>
      </c>
      <c r="Q2917" s="12">
        <f t="shared" si="228"/>
        <v>42415.398032407407</v>
      </c>
      <c r="R2917" s="12">
        <f>(((I2917/60)/60)/24)+DATE(1970,1,1)</f>
        <v>42445.356365740736</v>
      </c>
      <c r="S2917" t="str">
        <f t="shared" si="229"/>
        <v>theater</v>
      </c>
      <c r="T2917" t="str">
        <f t="shared" si="225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6">
        <f t="shared" si="226"/>
        <v>20.714285714285715</v>
      </c>
      <c r="N2918" t="b">
        <v>0</v>
      </c>
      <c r="O2918" t="s">
        <v>8271</v>
      </c>
      <c r="P2918" s="8">
        <f t="shared" si="227"/>
        <v>7.8378378378378383E-2</v>
      </c>
      <c r="Q2918" s="12">
        <f t="shared" si="228"/>
        <v>41755.476724537039</v>
      </c>
      <c r="R2918" s="12">
        <f>(((I2918/60)/60)/24)+DATE(1970,1,1)</f>
        <v>41778.476724537039</v>
      </c>
      <c r="S2918" t="str">
        <f t="shared" si="229"/>
        <v>theater</v>
      </c>
      <c r="T2918" t="str">
        <f t="shared" si="225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6">
        <f t="shared" si="226"/>
        <v>48.555555555555557</v>
      </c>
      <c r="N2919" t="b">
        <v>0</v>
      </c>
      <c r="O2919" t="s">
        <v>8271</v>
      </c>
      <c r="P2919" s="8">
        <f t="shared" si="227"/>
        <v>0.2185</v>
      </c>
      <c r="Q2919" s="12">
        <f t="shared" si="228"/>
        <v>42245.234340277777</v>
      </c>
      <c r="R2919" s="12">
        <f>(((I2919/60)/60)/24)+DATE(1970,1,1)</f>
        <v>42263.234340277777</v>
      </c>
      <c r="S2919" t="str">
        <f t="shared" si="229"/>
        <v>theater</v>
      </c>
      <c r="T2919" t="str">
        <f t="shared" si="225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6">
        <f t="shared" si="226"/>
        <v>68.099999999999994</v>
      </c>
      <c r="N2920" t="b">
        <v>0</v>
      </c>
      <c r="O2920" t="s">
        <v>8271</v>
      </c>
      <c r="P2920" s="8">
        <f t="shared" si="227"/>
        <v>0.27239999999999998</v>
      </c>
      <c r="Q2920" s="12">
        <f t="shared" si="228"/>
        <v>42278.629710648151</v>
      </c>
      <c r="R2920" s="12">
        <f>(((I2920/60)/60)/24)+DATE(1970,1,1)</f>
        <v>42306.629710648151</v>
      </c>
      <c r="S2920" t="str">
        <f t="shared" si="229"/>
        <v>theater</v>
      </c>
      <c r="T2920" t="str">
        <f t="shared" si="225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6">
        <f t="shared" si="226"/>
        <v>8.5</v>
      </c>
      <c r="N2921" t="b">
        <v>0</v>
      </c>
      <c r="O2921" t="s">
        <v>8271</v>
      </c>
      <c r="P2921" s="8">
        <f t="shared" si="227"/>
        <v>8.5000000000000006E-2</v>
      </c>
      <c r="Q2921" s="12">
        <f t="shared" si="228"/>
        <v>41826.61954861111</v>
      </c>
      <c r="R2921" s="12">
        <f>(((I2921/60)/60)/24)+DATE(1970,1,1)</f>
        <v>41856.61954861111</v>
      </c>
      <c r="S2921" t="str">
        <f t="shared" si="229"/>
        <v>theater</v>
      </c>
      <c r="T2921" t="str">
        <f t="shared" si="225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6">
        <f t="shared" si="226"/>
        <v>51.615384615384613</v>
      </c>
      <c r="N2922" t="b">
        <v>0</v>
      </c>
      <c r="O2922" t="s">
        <v>8271</v>
      </c>
      <c r="P2922" s="8">
        <f t="shared" si="227"/>
        <v>0.26840000000000003</v>
      </c>
      <c r="Q2922" s="12">
        <f t="shared" si="228"/>
        <v>42058.792476851857</v>
      </c>
      <c r="R2922" s="12">
        <f>(((I2922/60)/60)/24)+DATE(1970,1,1)</f>
        <v>42088.750810185185</v>
      </c>
      <c r="S2922" t="str">
        <f t="shared" si="229"/>
        <v>theater</v>
      </c>
      <c r="T2922" t="str">
        <f t="shared" si="225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6">
        <f t="shared" si="226"/>
        <v>43</v>
      </c>
      <c r="N2923" t="b">
        <v>1</v>
      </c>
      <c r="O2923" t="s">
        <v>8305</v>
      </c>
      <c r="P2923" s="8">
        <f t="shared" si="227"/>
        <v>1.29</v>
      </c>
      <c r="Q2923" s="12">
        <f t="shared" si="228"/>
        <v>41877.886620370373</v>
      </c>
      <c r="R2923" s="12">
        <f>(((I2923/60)/60)/24)+DATE(1970,1,1)</f>
        <v>41907.886620370373</v>
      </c>
      <c r="S2923" t="str">
        <f t="shared" si="229"/>
        <v>theater</v>
      </c>
      <c r="T2923" t="str">
        <f t="shared" si="225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6">
        <f t="shared" si="226"/>
        <v>83.333333333333329</v>
      </c>
      <c r="N2924" t="b">
        <v>1</v>
      </c>
      <c r="O2924" t="s">
        <v>8305</v>
      </c>
      <c r="P2924" s="8">
        <f t="shared" si="227"/>
        <v>1</v>
      </c>
      <c r="Q2924" s="12">
        <f t="shared" si="228"/>
        <v>42097.874155092592</v>
      </c>
      <c r="R2924" s="12">
        <f>(((I2924/60)/60)/24)+DATE(1970,1,1)</f>
        <v>42142.874155092592</v>
      </c>
      <c r="S2924" t="str">
        <f t="shared" si="229"/>
        <v>theater</v>
      </c>
      <c r="T2924" t="str">
        <f t="shared" si="225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6">
        <f t="shared" si="226"/>
        <v>30</v>
      </c>
      <c r="N2925" t="b">
        <v>1</v>
      </c>
      <c r="O2925" t="s">
        <v>8305</v>
      </c>
      <c r="P2925" s="8">
        <f t="shared" si="227"/>
        <v>1</v>
      </c>
      <c r="Q2925" s="12">
        <f t="shared" si="228"/>
        <v>42013.15253472222</v>
      </c>
      <c r="R2925" s="12">
        <f>(((I2925/60)/60)/24)+DATE(1970,1,1)</f>
        <v>42028.125</v>
      </c>
      <c r="S2925" t="str">
        <f t="shared" si="229"/>
        <v>theater</v>
      </c>
      <c r="T2925" t="str">
        <f t="shared" si="225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6">
        <f t="shared" si="226"/>
        <v>175.51020408163265</v>
      </c>
      <c r="N2926" t="b">
        <v>1</v>
      </c>
      <c r="O2926" t="s">
        <v>8305</v>
      </c>
      <c r="P2926" s="8">
        <f t="shared" si="227"/>
        <v>1.032</v>
      </c>
      <c r="Q2926" s="12">
        <f t="shared" si="228"/>
        <v>42103.556828703702</v>
      </c>
      <c r="R2926" s="12">
        <f>(((I2926/60)/60)/24)+DATE(1970,1,1)</f>
        <v>42133.165972222225</v>
      </c>
      <c r="S2926" t="str">
        <f t="shared" si="229"/>
        <v>theater</v>
      </c>
      <c r="T2926" t="str">
        <f t="shared" si="225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6">
        <f t="shared" si="226"/>
        <v>231.66175879396985</v>
      </c>
      <c r="N2927" t="b">
        <v>1</v>
      </c>
      <c r="O2927" t="s">
        <v>8305</v>
      </c>
      <c r="P2927" s="8">
        <f t="shared" si="227"/>
        <v>1.0244597777777777</v>
      </c>
      <c r="Q2927" s="12">
        <f t="shared" si="228"/>
        <v>41863.584120370368</v>
      </c>
      <c r="R2927" s="12">
        <f>(((I2927/60)/60)/24)+DATE(1970,1,1)</f>
        <v>41893.584120370368</v>
      </c>
      <c r="S2927" t="str">
        <f t="shared" si="229"/>
        <v>theater</v>
      </c>
      <c r="T2927" t="str">
        <f t="shared" si="225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6">
        <f t="shared" si="226"/>
        <v>75</v>
      </c>
      <c r="N2928" t="b">
        <v>1</v>
      </c>
      <c r="O2928" t="s">
        <v>8305</v>
      </c>
      <c r="P2928" s="8">
        <f t="shared" si="227"/>
        <v>1.25</v>
      </c>
      <c r="Q2928" s="12">
        <f t="shared" si="228"/>
        <v>42044.765960648147</v>
      </c>
      <c r="R2928" s="12">
        <f>(((I2928/60)/60)/24)+DATE(1970,1,1)</f>
        <v>42058.765960648147</v>
      </c>
      <c r="S2928" t="str">
        <f t="shared" si="229"/>
        <v>theater</v>
      </c>
      <c r="T2928" t="str">
        <f t="shared" si="225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6">
        <f t="shared" si="226"/>
        <v>112.14285714285714</v>
      </c>
      <c r="N2929" t="b">
        <v>1</v>
      </c>
      <c r="O2929" t="s">
        <v>8305</v>
      </c>
      <c r="P2929" s="8">
        <f t="shared" si="227"/>
        <v>1.3083333333333333</v>
      </c>
      <c r="Q2929" s="12">
        <f t="shared" si="228"/>
        <v>41806.669317129628</v>
      </c>
      <c r="R2929" s="12">
        <f>(((I2929/60)/60)/24)+DATE(1970,1,1)</f>
        <v>41835.208333333336</v>
      </c>
      <c r="S2929" t="str">
        <f t="shared" si="229"/>
        <v>theater</v>
      </c>
      <c r="T2929" t="str">
        <f t="shared" si="225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6">
        <f t="shared" si="226"/>
        <v>41.666666666666664</v>
      </c>
      <c r="N2930" t="b">
        <v>1</v>
      </c>
      <c r="O2930" t="s">
        <v>8305</v>
      </c>
      <c r="P2930" s="8">
        <f t="shared" si="227"/>
        <v>1</v>
      </c>
      <c r="Q2930" s="12">
        <f t="shared" si="228"/>
        <v>42403.998217592598</v>
      </c>
      <c r="R2930" s="12">
        <f>(((I2930/60)/60)/24)+DATE(1970,1,1)</f>
        <v>42433.998217592598</v>
      </c>
      <c r="S2930" t="str">
        <f t="shared" si="229"/>
        <v>theater</v>
      </c>
      <c r="T2930" t="str">
        <f t="shared" si="225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6">
        <f t="shared" si="226"/>
        <v>255.17343750000001</v>
      </c>
      <c r="N2931" t="b">
        <v>1</v>
      </c>
      <c r="O2931" t="s">
        <v>8305</v>
      </c>
      <c r="P2931" s="8">
        <f t="shared" si="227"/>
        <v>1.02069375</v>
      </c>
      <c r="Q2931" s="12">
        <f t="shared" si="228"/>
        <v>41754.564328703702</v>
      </c>
      <c r="R2931" s="12">
        <f>(((I2931/60)/60)/24)+DATE(1970,1,1)</f>
        <v>41784.564328703702</v>
      </c>
      <c r="S2931" t="str">
        <f t="shared" si="229"/>
        <v>theater</v>
      </c>
      <c r="T2931" t="str">
        <f t="shared" si="225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6">
        <f t="shared" si="226"/>
        <v>162.7741935483871</v>
      </c>
      <c r="N2932" t="b">
        <v>1</v>
      </c>
      <c r="O2932" t="s">
        <v>8305</v>
      </c>
      <c r="P2932" s="8">
        <f t="shared" si="227"/>
        <v>1.0092000000000001</v>
      </c>
      <c r="Q2932" s="12">
        <f t="shared" si="228"/>
        <v>42101.584074074075</v>
      </c>
      <c r="R2932" s="12">
        <f>(((I2932/60)/60)/24)+DATE(1970,1,1)</f>
        <v>42131.584074074075</v>
      </c>
      <c r="S2932" t="str">
        <f t="shared" si="229"/>
        <v>theater</v>
      </c>
      <c r="T2932" t="str">
        <f t="shared" si="225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6">
        <f t="shared" si="226"/>
        <v>88.333333333333329</v>
      </c>
      <c r="N2933" t="b">
        <v>1</v>
      </c>
      <c r="O2933" t="s">
        <v>8305</v>
      </c>
      <c r="P2933" s="8">
        <f t="shared" si="227"/>
        <v>1.06</v>
      </c>
      <c r="Q2933" s="12">
        <f t="shared" si="228"/>
        <v>41872.291238425925</v>
      </c>
      <c r="R2933" s="12">
        <f>(((I2933/60)/60)/24)+DATE(1970,1,1)</f>
        <v>41897.255555555559</v>
      </c>
      <c r="S2933" t="str">
        <f t="shared" si="229"/>
        <v>theater</v>
      </c>
      <c r="T2933" t="str">
        <f t="shared" si="225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6">
        <f t="shared" si="226"/>
        <v>85.736842105263165</v>
      </c>
      <c r="N2934" t="b">
        <v>1</v>
      </c>
      <c r="O2934" t="s">
        <v>8305</v>
      </c>
      <c r="P2934" s="8">
        <f t="shared" si="227"/>
        <v>1.0509677419354839</v>
      </c>
      <c r="Q2934" s="12">
        <f t="shared" si="228"/>
        <v>42025.164780092593</v>
      </c>
      <c r="R2934" s="12">
        <f>(((I2934/60)/60)/24)+DATE(1970,1,1)</f>
        <v>42056.458333333328</v>
      </c>
      <c r="S2934" t="str">
        <f t="shared" si="229"/>
        <v>theater</v>
      </c>
      <c r="T2934" t="str">
        <f t="shared" si="225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6">
        <f t="shared" si="226"/>
        <v>47.574074074074076</v>
      </c>
      <c r="N2935" t="b">
        <v>1</v>
      </c>
      <c r="O2935" t="s">
        <v>8305</v>
      </c>
      <c r="P2935" s="8">
        <f t="shared" si="227"/>
        <v>1.0276000000000001</v>
      </c>
      <c r="Q2935" s="12">
        <f t="shared" si="228"/>
        <v>42495.956631944442</v>
      </c>
      <c r="R2935" s="12">
        <f>(((I2935/60)/60)/24)+DATE(1970,1,1)</f>
        <v>42525.956631944442</v>
      </c>
      <c r="S2935" t="str">
        <f t="shared" si="229"/>
        <v>theater</v>
      </c>
      <c r="T2935" t="str">
        <f t="shared" si="225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6">
        <f t="shared" si="226"/>
        <v>72.972972972972968</v>
      </c>
      <c r="N2936" t="b">
        <v>1</v>
      </c>
      <c r="O2936" t="s">
        <v>8305</v>
      </c>
      <c r="P2936" s="8">
        <f t="shared" si="227"/>
        <v>1.08</v>
      </c>
      <c r="Q2936" s="12">
        <f t="shared" si="228"/>
        <v>41775.636157407411</v>
      </c>
      <c r="R2936" s="12">
        <f>(((I2936/60)/60)/24)+DATE(1970,1,1)</f>
        <v>41805.636157407411</v>
      </c>
      <c r="S2936" t="str">
        <f t="shared" si="229"/>
        <v>theater</v>
      </c>
      <c r="T2936" t="str">
        <f t="shared" si="225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6">
        <f t="shared" si="226"/>
        <v>90.538461538461533</v>
      </c>
      <c r="N2937" t="b">
        <v>1</v>
      </c>
      <c r="O2937" t="s">
        <v>8305</v>
      </c>
      <c r="P2937" s="8">
        <f t="shared" si="227"/>
        <v>1.0088571428571429</v>
      </c>
      <c r="Q2937" s="12">
        <f t="shared" si="228"/>
        <v>42553.583425925928</v>
      </c>
      <c r="R2937" s="12">
        <f>(((I2937/60)/60)/24)+DATE(1970,1,1)</f>
        <v>42611.708333333328</v>
      </c>
      <c r="S2937" t="str">
        <f t="shared" si="229"/>
        <v>theater</v>
      </c>
      <c r="T2937" t="str">
        <f t="shared" si="225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6">
        <f t="shared" si="226"/>
        <v>37.647058823529413</v>
      </c>
      <c r="N2938" t="b">
        <v>1</v>
      </c>
      <c r="O2938" t="s">
        <v>8305</v>
      </c>
      <c r="P2938" s="8">
        <f t="shared" si="227"/>
        <v>1.28</v>
      </c>
      <c r="Q2938" s="12">
        <f t="shared" si="228"/>
        <v>41912.650729166664</v>
      </c>
      <c r="R2938" s="12">
        <f>(((I2938/60)/60)/24)+DATE(1970,1,1)</f>
        <v>41925.207638888889</v>
      </c>
      <c r="S2938" t="str">
        <f t="shared" si="229"/>
        <v>theater</v>
      </c>
      <c r="T2938" t="str">
        <f t="shared" si="225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6">
        <f t="shared" si="226"/>
        <v>36.363636363636367</v>
      </c>
      <c r="N2939" t="b">
        <v>1</v>
      </c>
      <c r="O2939" t="s">
        <v>8305</v>
      </c>
      <c r="P2939" s="8">
        <f t="shared" si="227"/>
        <v>1.3333333333333333</v>
      </c>
      <c r="Q2939" s="12">
        <f t="shared" si="228"/>
        <v>41803.457326388889</v>
      </c>
      <c r="R2939" s="12">
        <f>(((I2939/60)/60)/24)+DATE(1970,1,1)</f>
        <v>41833.457326388889</v>
      </c>
      <c r="S2939" t="str">
        <f t="shared" si="229"/>
        <v>theater</v>
      </c>
      <c r="T2939" t="str">
        <f t="shared" si="225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6">
        <f t="shared" si="226"/>
        <v>126.71875</v>
      </c>
      <c r="N2940" t="b">
        <v>1</v>
      </c>
      <c r="O2940" t="s">
        <v>8305</v>
      </c>
      <c r="P2940" s="8">
        <f t="shared" si="227"/>
        <v>1.0137499999999999</v>
      </c>
      <c r="Q2940" s="12">
        <f t="shared" si="228"/>
        <v>42004.703865740739</v>
      </c>
      <c r="R2940" s="12">
        <f>(((I2940/60)/60)/24)+DATE(1970,1,1)</f>
        <v>42034.703865740739</v>
      </c>
      <c r="S2940" t="str">
        <f t="shared" si="229"/>
        <v>theater</v>
      </c>
      <c r="T2940" t="str">
        <f t="shared" si="225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6">
        <f t="shared" si="226"/>
        <v>329.2</v>
      </c>
      <c r="N2941" t="b">
        <v>1</v>
      </c>
      <c r="O2941" t="s">
        <v>8305</v>
      </c>
      <c r="P2941" s="8">
        <f t="shared" si="227"/>
        <v>1.0287500000000001</v>
      </c>
      <c r="Q2941" s="12">
        <f t="shared" si="228"/>
        <v>41845.809166666666</v>
      </c>
      <c r="R2941" s="12">
        <f>(((I2941/60)/60)/24)+DATE(1970,1,1)</f>
        <v>41879.041666666664</v>
      </c>
      <c r="S2941" t="str">
        <f t="shared" si="229"/>
        <v>theater</v>
      </c>
      <c r="T2941" t="str">
        <f t="shared" si="225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6">
        <f t="shared" si="226"/>
        <v>81.242424242424249</v>
      </c>
      <c r="N2942" t="b">
        <v>1</v>
      </c>
      <c r="O2942" t="s">
        <v>8305</v>
      </c>
      <c r="P2942" s="8">
        <f t="shared" si="227"/>
        <v>1.0724</v>
      </c>
      <c r="Q2942" s="12">
        <f t="shared" si="228"/>
        <v>41982.773356481484</v>
      </c>
      <c r="R2942" s="12">
        <f>(((I2942/60)/60)/24)+DATE(1970,1,1)</f>
        <v>42022.773356481484</v>
      </c>
      <c r="S2942" t="str">
        <f t="shared" si="229"/>
        <v>theater</v>
      </c>
      <c r="T2942" t="str">
        <f t="shared" si="225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6">
        <f t="shared" si="226"/>
        <v>1</v>
      </c>
      <c r="N2943" t="b">
        <v>0</v>
      </c>
      <c r="O2943" t="s">
        <v>8303</v>
      </c>
      <c r="P2943" s="8">
        <f t="shared" si="227"/>
        <v>4.0000000000000003E-5</v>
      </c>
      <c r="Q2943" s="12">
        <f t="shared" si="228"/>
        <v>42034.960127314815</v>
      </c>
      <c r="R2943" s="12">
        <f>(((I2943/60)/60)/24)+DATE(1970,1,1)</f>
        <v>42064.960127314815</v>
      </c>
      <c r="S2943" t="str">
        <f t="shared" si="229"/>
        <v>theater</v>
      </c>
      <c r="T2943" t="str">
        <f t="shared" si="225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6">
        <f t="shared" si="226"/>
        <v>202.22772277227722</v>
      </c>
      <c r="N2944" t="b">
        <v>0</v>
      </c>
      <c r="O2944" t="s">
        <v>8303</v>
      </c>
      <c r="P2944" s="8">
        <f t="shared" si="227"/>
        <v>0.20424999999999999</v>
      </c>
      <c r="Q2944" s="12">
        <f t="shared" si="228"/>
        <v>42334.803923611107</v>
      </c>
      <c r="R2944" s="12">
        <f>(((I2944/60)/60)/24)+DATE(1970,1,1)</f>
        <v>42354.845833333333</v>
      </c>
      <c r="S2944" t="str">
        <f t="shared" si="229"/>
        <v>theater</v>
      </c>
      <c r="T2944" t="str">
        <f t="shared" si="225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6" t="str">
        <f t="shared" si="226"/>
        <v/>
      </c>
      <c r="N2945" t="b">
        <v>0</v>
      </c>
      <c r="O2945" t="s">
        <v>8303</v>
      </c>
      <c r="P2945" s="8">
        <f t="shared" si="227"/>
        <v>0</v>
      </c>
      <c r="Q2945" s="12">
        <f t="shared" si="228"/>
        <v>42077.129398148143</v>
      </c>
      <c r="R2945" s="12">
        <f>(((I2945/60)/60)/24)+DATE(1970,1,1)</f>
        <v>42107.129398148143</v>
      </c>
      <c r="S2945" t="str">
        <f t="shared" si="229"/>
        <v>theater</v>
      </c>
      <c r="T2945" t="str">
        <f t="shared" si="225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6">
        <f t="shared" si="226"/>
        <v>100</v>
      </c>
      <c r="N2946" t="b">
        <v>0</v>
      </c>
      <c r="O2946" t="s">
        <v>8303</v>
      </c>
      <c r="P2946" s="8">
        <f t="shared" si="227"/>
        <v>0.01</v>
      </c>
      <c r="Q2946" s="12">
        <f t="shared" si="228"/>
        <v>42132.9143287037</v>
      </c>
      <c r="R2946" s="12">
        <f>(((I2946/60)/60)/24)+DATE(1970,1,1)</f>
        <v>42162.9143287037</v>
      </c>
      <c r="S2946" t="str">
        <f t="shared" si="229"/>
        <v>theater</v>
      </c>
      <c r="T2946" t="str">
        <f t="shared" ref="T2946:T3009" si="230">RIGHT(O2946,LEN(O2946)-FIND("/",O2946,1))</f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6" t="str">
        <f t="shared" ref="M2947:M3010" si="231">IFERROR(E2947/L2947,"")</f>
        <v/>
      </c>
      <c r="N2947" t="b">
        <v>0</v>
      </c>
      <c r="O2947" t="s">
        <v>8303</v>
      </c>
      <c r="P2947" s="8">
        <f t="shared" ref="P2947:P3010" si="232">E2947/D2947</f>
        <v>0</v>
      </c>
      <c r="Q2947" s="12">
        <f t="shared" ref="Q2947:Q3010" si="233">(((J2947/60)/60)/24)+DATE(1970,1,1)</f>
        <v>42118.139583333337</v>
      </c>
      <c r="R2947" s="12">
        <f>(((I2947/60)/60)/24)+DATE(1970,1,1)</f>
        <v>42148.139583333337</v>
      </c>
      <c r="S2947" t="str">
        <f t="shared" ref="S2947:S3010" si="234">LEFT(O2947,FIND("/",O2947,1)-1)</f>
        <v>theater</v>
      </c>
      <c r="T2947" t="str">
        <f t="shared" si="230"/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6">
        <f t="shared" si="231"/>
        <v>1</v>
      </c>
      <c r="N2948" t="b">
        <v>0</v>
      </c>
      <c r="O2948" t="s">
        <v>8303</v>
      </c>
      <c r="P2948" s="8">
        <f t="shared" si="232"/>
        <v>1E-3</v>
      </c>
      <c r="Q2948" s="12">
        <f t="shared" si="233"/>
        <v>42567.531157407408</v>
      </c>
      <c r="R2948" s="12">
        <f>(((I2948/60)/60)/24)+DATE(1970,1,1)</f>
        <v>42597.531157407408</v>
      </c>
      <c r="S2948" t="str">
        <f t="shared" si="234"/>
        <v>theater</v>
      </c>
      <c r="T2948" t="str">
        <f t="shared" si="230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6">
        <f t="shared" si="231"/>
        <v>82.461538461538467</v>
      </c>
      <c r="N2949" t="b">
        <v>0</v>
      </c>
      <c r="O2949" t="s">
        <v>8303</v>
      </c>
      <c r="P2949" s="8">
        <f t="shared" si="232"/>
        <v>4.2880000000000001E-2</v>
      </c>
      <c r="Q2949" s="12">
        <f t="shared" si="233"/>
        <v>42649.562118055561</v>
      </c>
      <c r="R2949" s="12">
        <f>(((I2949/60)/60)/24)+DATE(1970,1,1)</f>
        <v>42698.715972222228</v>
      </c>
      <c r="S2949" t="str">
        <f t="shared" si="234"/>
        <v>theater</v>
      </c>
      <c r="T2949" t="str">
        <f t="shared" si="230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6">
        <f t="shared" si="231"/>
        <v>2.6666666666666665</v>
      </c>
      <c r="N2950" t="b">
        <v>0</v>
      </c>
      <c r="O2950" t="s">
        <v>8303</v>
      </c>
      <c r="P2950" s="8">
        <f t="shared" si="232"/>
        <v>4.8000000000000001E-5</v>
      </c>
      <c r="Q2950" s="12">
        <f t="shared" si="233"/>
        <v>42097.649224537032</v>
      </c>
      <c r="R2950" s="12">
        <f>(((I2950/60)/60)/24)+DATE(1970,1,1)</f>
        <v>42157.649224537032</v>
      </c>
      <c r="S2950" t="str">
        <f t="shared" si="234"/>
        <v>theater</v>
      </c>
      <c r="T2950" t="str">
        <f t="shared" si="230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6">
        <f t="shared" si="231"/>
        <v>12.5</v>
      </c>
      <c r="N2951" t="b">
        <v>0</v>
      </c>
      <c r="O2951" t="s">
        <v>8303</v>
      </c>
      <c r="P2951" s="8">
        <f t="shared" si="232"/>
        <v>2.5000000000000001E-2</v>
      </c>
      <c r="Q2951" s="12">
        <f t="shared" si="233"/>
        <v>42297.823113425926</v>
      </c>
      <c r="R2951" s="12">
        <f>(((I2951/60)/60)/24)+DATE(1970,1,1)</f>
        <v>42327.864780092597</v>
      </c>
      <c r="S2951" t="str">
        <f t="shared" si="234"/>
        <v>theater</v>
      </c>
      <c r="T2951" t="str">
        <f t="shared" si="230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6" t="str">
        <f t="shared" si="231"/>
        <v/>
      </c>
      <c r="N2952" t="b">
        <v>0</v>
      </c>
      <c r="O2952" t="s">
        <v>8303</v>
      </c>
      <c r="P2952" s="8">
        <f t="shared" si="232"/>
        <v>0</v>
      </c>
      <c r="Q2952" s="12">
        <f t="shared" si="233"/>
        <v>42362.36518518519</v>
      </c>
      <c r="R2952" s="12">
        <f>(((I2952/60)/60)/24)+DATE(1970,1,1)</f>
        <v>42392.36518518519</v>
      </c>
      <c r="S2952" t="str">
        <f t="shared" si="234"/>
        <v>theater</v>
      </c>
      <c r="T2952" t="str">
        <f t="shared" si="230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6">
        <f t="shared" si="231"/>
        <v>18.896551724137932</v>
      </c>
      <c r="N2953" t="b">
        <v>0</v>
      </c>
      <c r="O2953" t="s">
        <v>8303</v>
      </c>
      <c r="P2953" s="8">
        <f t="shared" si="232"/>
        <v>2.1919999999999999E-2</v>
      </c>
      <c r="Q2953" s="12">
        <f t="shared" si="233"/>
        <v>41872.802928240737</v>
      </c>
      <c r="R2953" s="12">
        <f>(((I2953/60)/60)/24)+DATE(1970,1,1)</f>
        <v>41917.802928240737</v>
      </c>
      <c r="S2953" t="str">
        <f t="shared" si="234"/>
        <v>theater</v>
      </c>
      <c r="T2953" t="str">
        <f t="shared" si="230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6">
        <f t="shared" si="231"/>
        <v>200.625</v>
      </c>
      <c r="N2954" t="b">
        <v>0</v>
      </c>
      <c r="O2954" t="s">
        <v>8303</v>
      </c>
      <c r="P2954" s="8">
        <f t="shared" si="232"/>
        <v>8.0250000000000002E-2</v>
      </c>
      <c r="Q2954" s="12">
        <f t="shared" si="233"/>
        <v>42628.690266203703</v>
      </c>
      <c r="R2954" s="12">
        <f>(((I2954/60)/60)/24)+DATE(1970,1,1)</f>
        <v>42660.166666666672</v>
      </c>
      <c r="S2954" t="str">
        <f t="shared" si="234"/>
        <v>theater</v>
      </c>
      <c r="T2954" t="str">
        <f t="shared" si="230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6">
        <f t="shared" si="231"/>
        <v>201.66666666666666</v>
      </c>
      <c r="N2955" t="b">
        <v>0</v>
      </c>
      <c r="O2955" t="s">
        <v>8303</v>
      </c>
      <c r="P2955" s="8">
        <f t="shared" si="232"/>
        <v>1.5125E-3</v>
      </c>
      <c r="Q2955" s="12">
        <f t="shared" si="233"/>
        <v>42255.791909722218</v>
      </c>
      <c r="R2955" s="12">
        <f>(((I2955/60)/60)/24)+DATE(1970,1,1)</f>
        <v>42285.791909722218</v>
      </c>
      <c r="S2955" t="str">
        <f t="shared" si="234"/>
        <v>theater</v>
      </c>
      <c r="T2955" t="str">
        <f t="shared" si="230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6" t="str">
        <f t="shared" si="231"/>
        <v/>
      </c>
      <c r="N2956" t="b">
        <v>0</v>
      </c>
      <c r="O2956" t="s">
        <v>8303</v>
      </c>
      <c r="P2956" s="8">
        <f t="shared" si="232"/>
        <v>0</v>
      </c>
      <c r="Q2956" s="12">
        <f t="shared" si="233"/>
        <v>42790.583368055552</v>
      </c>
      <c r="R2956" s="12">
        <f>(((I2956/60)/60)/24)+DATE(1970,1,1)</f>
        <v>42810.541701388895</v>
      </c>
      <c r="S2956" t="str">
        <f t="shared" si="234"/>
        <v>theater</v>
      </c>
      <c r="T2956" t="str">
        <f t="shared" si="230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6">
        <f t="shared" si="231"/>
        <v>65</v>
      </c>
      <c r="N2957" t="b">
        <v>0</v>
      </c>
      <c r="O2957" t="s">
        <v>8303</v>
      </c>
      <c r="P2957" s="8">
        <f t="shared" si="232"/>
        <v>0.59583333333333333</v>
      </c>
      <c r="Q2957" s="12">
        <f t="shared" si="233"/>
        <v>42141.741307870368</v>
      </c>
      <c r="R2957" s="12">
        <f>(((I2957/60)/60)/24)+DATE(1970,1,1)</f>
        <v>42171.741307870368</v>
      </c>
      <c r="S2957" t="str">
        <f t="shared" si="234"/>
        <v>theater</v>
      </c>
      <c r="T2957" t="str">
        <f t="shared" si="230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6">
        <f t="shared" si="231"/>
        <v>66.099999999999994</v>
      </c>
      <c r="N2958" t="b">
        <v>0</v>
      </c>
      <c r="O2958" t="s">
        <v>8303</v>
      </c>
      <c r="P2958" s="8">
        <f t="shared" si="232"/>
        <v>0.16734177215189874</v>
      </c>
      <c r="Q2958" s="12">
        <f t="shared" si="233"/>
        <v>42464.958912037036</v>
      </c>
      <c r="R2958" s="12">
        <f>(((I2958/60)/60)/24)+DATE(1970,1,1)</f>
        <v>42494.958912037036</v>
      </c>
      <c r="S2958" t="str">
        <f t="shared" si="234"/>
        <v>theater</v>
      </c>
      <c r="T2958" t="str">
        <f t="shared" si="230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6">
        <f t="shared" si="231"/>
        <v>93.333333333333329</v>
      </c>
      <c r="N2959" t="b">
        <v>0</v>
      </c>
      <c r="O2959" t="s">
        <v>8303</v>
      </c>
      <c r="P2959" s="8">
        <f t="shared" si="232"/>
        <v>1.8666666666666668E-2</v>
      </c>
      <c r="Q2959" s="12">
        <f t="shared" si="233"/>
        <v>42031.011249999996</v>
      </c>
      <c r="R2959" s="12">
        <f>(((I2959/60)/60)/24)+DATE(1970,1,1)</f>
        <v>42090.969583333332</v>
      </c>
      <c r="S2959" t="str">
        <f t="shared" si="234"/>
        <v>theater</v>
      </c>
      <c r="T2959" t="str">
        <f t="shared" si="230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6" t="str">
        <f t="shared" si="231"/>
        <v/>
      </c>
      <c r="N2960" t="b">
        <v>0</v>
      </c>
      <c r="O2960" t="s">
        <v>8303</v>
      </c>
      <c r="P2960" s="8">
        <f t="shared" si="232"/>
        <v>0</v>
      </c>
      <c r="Q2960" s="12">
        <f t="shared" si="233"/>
        <v>42438.779131944444</v>
      </c>
      <c r="R2960" s="12">
        <f>(((I2960/60)/60)/24)+DATE(1970,1,1)</f>
        <v>42498.73746527778</v>
      </c>
      <c r="S2960" t="str">
        <f t="shared" si="234"/>
        <v>theater</v>
      </c>
      <c r="T2960" t="str">
        <f t="shared" si="230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6" t="str">
        <f t="shared" si="231"/>
        <v/>
      </c>
      <c r="N2961" t="b">
        <v>0</v>
      </c>
      <c r="O2961" t="s">
        <v>8303</v>
      </c>
      <c r="P2961" s="8">
        <f t="shared" si="232"/>
        <v>0</v>
      </c>
      <c r="Q2961" s="12">
        <f t="shared" si="233"/>
        <v>42498.008391203708</v>
      </c>
      <c r="R2961" s="12">
        <f>(((I2961/60)/60)/24)+DATE(1970,1,1)</f>
        <v>42528.008391203708</v>
      </c>
      <c r="S2961" t="str">
        <f t="shared" si="234"/>
        <v>theater</v>
      </c>
      <c r="T2961" t="str">
        <f t="shared" si="230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6" t="str">
        <f t="shared" si="231"/>
        <v/>
      </c>
      <c r="N2962" t="b">
        <v>0</v>
      </c>
      <c r="O2962" t="s">
        <v>8303</v>
      </c>
      <c r="P2962" s="8">
        <f t="shared" si="232"/>
        <v>0</v>
      </c>
      <c r="Q2962" s="12">
        <f t="shared" si="233"/>
        <v>41863.757210648146</v>
      </c>
      <c r="R2962" s="12">
        <f>(((I2962/60)/60)/24)+DATE(1970,1,1)</f>
        <v>41893.757210648146</v>
      </c>
      <c r="S2962" t="str">
        <f t="shared" si="234"/>
        <v>theater</v>
      </c>
      <c r="T2962" t="str">
        <f t="shared" si="230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6">
        <f t="shared" si="231"/>
        <v>50.75</v>
      </c>
      <c r="N2963" t="b">
        <v>1</v>
      </c>
      <c r="O2963" t="s">
        <v>8271</v>
      </c>
      <c r="P2963" s="8">
        <f t="shared" si="232"/>
        <v>1.0962000000000001</v>
      </c>
      <c r="Q2963" s="12">
        <f t="shared" si="233"/>
        <v>42061.212488425925</v>
      </c>
      <c r="R2963" s="12">
        <f>(((I2963/60)/60)/24)+DATE(1970,1,1)</f>
        <v>42089.166666666672</v>
      </c>
      <c r="S2963" t="str">
        <f t="shared" si="234"/>
        <v>theater</v>
      </c>
      <c r="T2963" t="str">
        <f t="shared" si="230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6">
        <f t="shared" si="231"/>
        <v>60.9</v>
      </c>
      <c r="N2964" t="b">
        <v>1</v>
      </c>
      <c r="O2964" t="s">
        <v>8271</v>
      </c>
      <c r="P2964" s="8">
        <f t="shared" si="232"/>
        <v>1.218</v>
      </c>
      <c r="Q2964" s="12">
        <f t="shared" si="233"/>
        <v>42036.24428240741</v>
      </c>
      <c r="R2964" s="12">
        <f>(((I2964/60)/60)/24)+DATE(1970,1,1)</f>
        <v>42064.290972222225</v>
      </c>
      <c r="S2964" t="str">
        <f t="shared" si="234"/>
        <v>theater</v>
      </c>
      <c r="T2964" t="str">
        <f t="shared" si="230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6">
        <f t="shared" si="231"/>
        <v>109.03061224489795</v>
      </c>
      <c r="N2965" t="b">
        <v>1</v>
      </c>
      <c r="O2965" t="s">
        <v>8271</v>
      </c>
      <c r="P2965" s="8">
        <f t="shared" si="232"/>
        <v>1.0685</v>
      </c>
      <c r="Q2965" s="12">
        <f t="shared" si="233"/>
        <v>42157.470185185186</v>
      </c>
      <c r="R2965" s="12">
        <f>(((I2965/60)/60)/24)+DATE(1970,1,1)</f>
        <v>42187.470185185186</v>
      </c>
      <c r="S2965" t="str">
        <f t="shared" si="234"/>
        <v>theater</v>
      </c>
      <c r="T2965" t="str">
        <f t="shared" si="230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6">
        <f t="shared" si="231"/>
        <v>25.692295918367346</v>
      </c>
      <c r="N2966" t="b">
        <v>1</v>
      </c>
      <c r="O2966" t="s">
        <v>8271</v>
      </c>
      <c r="P2966" s="8">
        <f t="shared" si="232"/>
        <v>1.0071379999999999</v>
      </c>
      <c r="Q2966" s="12">
        <f t="shared" si="233"/>
        <v>41827.909942129627</v>
      </c>
      <c r="R2966" s="12">
        <f>(((I2966/60)/60)/24)+DATE(1970,1,1)</f>
        <v>41857.897222222222</v>
      </c>
      <c r="S2966" t="str">
        <f t="shared" si="234"/>
        <v>theater</v>
      </c>
      <c r="T2966" t="str">
        <f t="shared" si="230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6">
        <f t="shared" si="231"/>
        <v>41.92307692307692</v>
      </c>
      <c r="N2967" t="b">
        <v>1</v>
      </c>
      <c r="O2967" t="s">
        <v>8271</v>
      </c>
      <c r="P2967" s="8">
        <f t="shared" si="232"/>
        <v>1.0900000000000001</v>
      </c>
      <c r="Q2967" s="12">
        <f t="shared" si="233"/>
        <v>42162.729548611111</v>
      </c>
      <c r="R2967" s="12">
        <f>(((I2967/60)/60)/24)+DATE(1970,1,1)</f>
        <v>42192.729548611111</v>
      </c>
      <c r="S2967" t="str">
        <f t="shared" si="234"/>
        <v>theater</v>
      </c>
      <c r="T2967" t="str">
        <f t="shared" si="230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6">
        <f t="shared" si="231"/>
        <v>88.7734375</v>
      </c>
      <c r="N2968" t="b">
        <v>1</v>
      </c>
      <c r="O2968" t="s">
        <v>8271</v>
      </c>
      <c r="P2968" s="8">
        <f t="shared" si="232"/>
        <v>1.1363000000000001</v>
      </c>
      <c r="Q2968" s="12">
        <f t="shared" si="233"/>
        <v>42233.738564814819</v>
      </c>
      <c r="R2968" s="12">
        <f>(((I2968/60)/60)/24)+DATE(1970,1,1)</f>
        <v>42263.738564814819</v>
      </c>
      <c r="S2968" t="str">
        <f t="shared" si="234"/>
        <v>theater</v>
      </c>
      <c r="T2968" t="str">
        <f t="shared" si="230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6">
        <f t="shared" si="231"/>
        <v>80.225352112676063</v>
      </c>
      <c r="N2969" t="b">
        <v>1</v>
      </c>
      <c r="O2969" t="s">
        <v>8271</v>
      </c>
      <c r="P2969" s="8">
        <f t="shared" si="232"/>
        <v>1.1392</v>
      </c>
      <c r="Q2969" s="12">
        <f t="shared" si="233"/>
        <v>42042.197824074072</v>
      </c>
      <c r="R2969" s="12">
        <f>(((I2969/60)/60)/24)+DATE(1970,1,1)</f>
        <v>42072.156157407408</v>
      </c>
      <c r="S2969" t="str">
        <f t="shared" si="234"/>
        <v>theater</v>
      </c>
      <c r="T2969" t="str">
        <f t="shared" si="230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6">
        <f t="shared" si="231"/>
        <v>78.936170212765958</v>
      </c>
      <c r="N2970" t="b">
        <v>1</v>
      </c>
      <c r="O2970" t="s">
        <v>8271</v>
      </c>
      <c r="P2970" s="8">
        <f t="shared" si="232"/>
        <v>1.06</v>
      </c>
      <c r="Q2970" s="12">
        <f t="shared" si="233"/>
        <v>42585.523842592593</v>
      </c>
      <c r="R2970" s="12">
        <f>(((I2970/60)/60)/24)+DATE(1970,1,1)</f>
        <v>42599.165972222225</v>
      </c>
      <c r="S2970" t="str">
        <f t="shared" si="234"/>
        <v>theater</v>
      </c>
      <c r="T2970" t="str">
        <f t="shared" si="230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6">
        <f t="shared" si="231"/>
        <v>95.588235294117652</v>
      </c>
      <c r="N2971" t="b">
        <v>1</v>
      </c>
      <c r="O2971" t="s">
        <v>8271</v>
      </c>
      <c r="P2971" s="8">
        <f t="shared" si="232"/>
        <v>1.625</v>
      </c>
      <c r="Q2971" s="12">
        <f t="shared" si="233"/>
        <v>42097.786493055552</v>
      </c>
      <c r="R2971" s="12">
        <f>(((I2971/60)/60)/24)+DATE(1970,1,1)</f>
        <v>42127.952083333337</v>
      </c>
      <c r="S2971" t="str">
        <f t="shared" si="234"/>
        <v>theater</v>
      </c>
      <c r="T2971" t="str">
        <f t="shared" si="230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6">
        <f t="shared" si="231"/>
        <v>69.890109890109883</v>
      </c>
      <c r="N2972" t="b">
        <v>1</v>
      </c>
      <c r="O2972" t="s">
        <v>8271</v>
      </c>
      <c r="P2972" s="8">
        <f t="shared" si="232"/>
        <v>1.06</v>
      </c>
      <c r="Q2972" s="12">
        <f t="shared" si="233"/>
        <v>41808.669571759259</v>
      </c>
      <c r="R2972" s="12">
        <f>(((I2972/60)/60)/24)+DATE(1970,1,1)</f>
        <v>41838.669571759259</v>
      </c>
      <c r="S2972" t="str">
        <f t="shared" si="234"/>
        <v>theater</v>
      </c>
      <c r="T2972" t="str">
        <f t="shared" si="230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6">
        <f t="shared" si="231"/>
        <v>74.534883720930239</v>
      </c>
      <c r="N2973" t="b">
        <v>1</v>
      </c>
      <c r="O2973" t="s">
        <v>8271</v>
      </c>
      <c r="P2973" s="8">
        <f t="shared" si="232"/>
        <v>1.0015624999999999</v>
      </c>
      <c r="Q2973" s="12">
        <f t="shared" si="233"/>
        <v>41852.658310185187</v>
      </c>
      <c r="R2973" s="12">
        <f>(((I2973/60)/60)/24)+DATE(1970,1,1)</f>
        <v>41882.658310185187</v>
      </c>
      <c r="S2973" t="str">
        <f t="shared" si="234"/>
        <v>theater</v>
      </c>
      <c r="T2973" t="str">
        <f t="shared" si="230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6">
        <f t="shared" si="231"/>
        <v>123.94117647058823</v>
      </c>
      <c r="N2974" t="b">
        <v>1</v>
      </c>
      <c r="O2974" t="s">
        <v>8271</v>
      </c>
      <c r="P2974" s="8">
        <f t="shared" si="232"/>
        <v>1.0535000000000001</v>
      </c>
      <c r="Q2974" s="12">
        <f t="shared" si="233"/>
        <v>42694.110185185185</v>
      </c>
      <c r="R2974" s="12">
        <f>(((I2974/60)/60)/24)+DATE(1970,1,1)</f>
        <v>42709.041666666672</v>
      </c>
      <c r="S2974" t="str">
        <f t="shared" si="234"/>
        <v>theater</v>
      </c>
      <c r="T2974" t="str">
        <f t="shared" si="230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6">
        <f t="shared" si="231"/>
        <v>264.84848484848487</v>
      </c>
      <c r="N2975" t="b">
        <v>1</v>
      </c>
      <c r="O2975" t="s">
        <v>8271</v>
      </c>
      <c r="P2975" s="8">
        <f t="shared" si="232"/>
        <v>1.748</v>
      </c>
      <c r="Q2975" s="12">
        <f t="shared" si="233"/>
        <v>42341.818379629629</v>
      </c>
      <c r="R2975" s="12">
        <f>(((I2975/60)/60)/24)+DATE(1970,1,1)</f>
        <v>42370.166666666672</v>
      </c>
      <c r="S2975" t="str">
        <f t="shared" si="234"/>
        <v>theater</v>
      </c>
      <c r="T2975" t="str">
        <f t="shared" si="230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6">
        <f t="shared" si="231"/>
        <v>58.620689655172413</v>
      </c>
      <c r="N2976" t="b">
        <v>1</v>
      </c>
      <c r="O2976" t="s">
        <v>8271</v>
      </c>
      <c r="P2976" s="8">
        <f t="shared" si="232"/>
        <v>1.02</v>
      </c>
      <c r="Q2976" s="12">
        <f t="shared" si="233"/>
        <v>41880.061006944445</v>
      </c>
      <c r="R2976" s="12">
        <f>(((I2976/60)/60)/24)+DATE(1970,1,1)</f>
        <v>41908.065972222219</v>
      </c>
      <c r="S2976" t="str">
        <f t="shared" si="234"/>
        <v>theater</v>
      </c>
      <c r="T2976" t="str">
        <f t="shared" si="230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6">
        <f t="shared" si="231"/>
        <v>70.884955752212392</v>
      </c>
      <c r="N2977" t="b">
        <v>1</v>
      </c>
      <c r="O2977" t="s">
        <v>8271</v>
      </c>
      <c r="P2977" s="8">
        <f t="shared" si="232"/>
        <v>1.00125</v>
      </c>
      <c r="Q2977" s="12">
        <f t="shared" si="233"/>
        <v>41941.683865740742</v>
      </c>
      <c r="R2977" s="12">
        <f>(((I2977/60)/60)/24)+DATE(1970,1,1)</f>
        <v>41970.125</v>
      </c>
      <c r="S2977" t="str">
        <f t="shared" si="234"/>
        <v>theater</v>
      </c>
      <c r="T2977" t="str">
        <f t="shared" si="230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6">
        <f t="shared" si="231"/>
        <v>8.5714285714285712</v>
      </c>
      <c r="N2978" t="b">
        <v>1</v>
      </c>
      <c r="O2978" t="s">
        <v>8271</v>
      </c>
      <c r="P2978" s="8">
        <f t="shared" si="232"/>
        <v>1.7142857142857142</v>
      </c>
      <c r="Q2978" s="12">
        <f t="shared" si="233"/>
        <v>42425.730671296296</v>
      </c>
      <c r="R2978" s="12">
        <f>(((I2978/60)/60)/24)+DATE(1970,1,1)</f>
        <v>42442.5</v>
      </c>
      <c r="S2978" t="str">
        <f t="shared" si="234"/>
        <v>theater</v>
      </c>
      <c r="T2978" t="str">
        <f t="shared" si="230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6">
        <f t="shared" si="231"/>
        <v>113.56666666666666</v>
      </c>
      <c r="N2979" t="b">
        <v>1</v>
      </c>
      <c r="O2979" t="s">
        <v>8271</v>
      </c>
      <c r="P2979" s="8">
        <f t="shared" si="232"/>
        <v>1.1356666666666666</v>
      </c>
      <c r="Q2979" s="12">
        <f t="shared" si="233"/>
        <v>42026.88118055556</v>
      </c>
      <c r="R2979" s="12">
        <f>(((I2979/60)/60)/24)+DATE(1970,1,1)</f>
        <v>42086.093055555553</v>
      </c>
      <c r="S2979" t="str">
        <f t="shared" si="234"/>
        <v>theater</v>
      </c>
      <c r="T2979" t="str">
        <f t="shared" si="230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6">
        <f t="shared" si="231"/>
        <v>60.6875</v>
      </c>
      <c r="N2980" t="b">
        <v>1</v>
      </c>
      <c r="O2980" t="s">
        <v>8271</v>
      </c>
      <c r="P2980" s="8">
        <f t="shared" si="232"/>
        <v>1.2946666666666666</v>
      </c>
      <c r="Q2980" s="12">
        <f t="shared" si="233"/>
        <v>41922.640590277777</v>
      </c>
      <c r="R2980" s="12">
        <f>(((I2980/60)/60)/24)+DATE(1970,1,1)</f>
        <v>41932.249305555553</v>
      </c>
      <c r="S2980" t="str">
        <f t="shared" si="234"/>
        <v>theater</v>
      </c>
      <c r="T2980" t="str">
        <f t="shared" si="230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6">
        <f t="shared" si="231"/>
        <v>110.21739130434783</v>
      </c>
      <c r="N2981" t="b">
        <v>1</v>
      </c>
      <c r="O2981" t="s">
        <v>8271</v>
      </c>
      <c r="P2981" s="8">
        <f t="shared" si="232"/>
        <v>1.014</v>
      </c>
      <c r="Q2981" s="12">
        <f t="shared" si="233"/>
        <v>41993.824340277773</v>
      </c>
      <c r="R2981" s="12">
        <f>(((I2981/60)/60)/24)+DATE(1970,1,1)</f>
        <v>42010.25</v>
      </c>
      <c r="S2981" t="str">
        <f t="shared" si="234"/>
        <v>theater</v>
      </c>
      <c r="T2981" t="str">
        <f t="shared" si="230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6">
        <f t="shared" si="231"/>
        <v>136.45833333333334</v>
      </c>
      <c r="N2982" t="b">
        <v>1</v>
      </c>
      <c r="O2982" t="s">
        <v>8271</v>
      </c>
      <c r="P2982" s="8">
        <f t="shared" si="232"/>
        <v>1.0916666666666666</v>
      </c>
      <c r="Q2982" s="12">
        <f t="shared" si="233"/>
        <v>42219.915856481486</v>
      </c>
      <c r="R2982" s="12">
        <f>(((I2982/60)/60)/24)+DATE(1970,1,1)</f>
        <v>42240.083333333328</v>
      </c>
      <c r="S2982" t="str">
        <f t="shared" si="234"/>
        <v>theater</v>
      </c>
      <c r="T2982" t="str">
        <f t="shared" si="230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6">
        <f t="shared" si="231"/>
        <v>53.164948453608247</v>
      </c>
      <c r="N2983" t="b">
        <v>1</v>
      </c>
      <c r="O2983" t="s">
        <v>8303</v>
      </c>
      <c r="P2983" s="8">
        <f t="shared" si="232"/>
        <v>1.28925</v>
      </c>
      <c r="Q2983" s="12">
        <f t="shared" si="233"/>
        <v>42225.559675925921</v>
      </c>
      <c r="R2983" s="12">
        <f>(((I2983/60)/60)/24)+DATE(1970,1,1)</f>
        <v>42270.559675925921</v>
      </c>
      <c r="S2983" t="str">
        <f t="shared" si="234"/>
        <v>theater</v>
      </c>
      <c r="T2983" t="str">
        <f t="shared" si="230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6">
        <f t="shared" si="231"/>
        <v>86.491525423728817</v>
      </c>
      <c r="N2984" t="b">
        <v>1</v>
      </c>
      <c r="O2984" t="s">
        <v>8303</v>
      </c>
      <c r="P2984" s="8">
        <f t="shared" si="232"/>
        <v>1.0206</v>
      </c>
      <c r="Q2984" s="12">
        <f t="shared" si="233"/>
        <v>42381.686840277776</v>
      </c>
      <c r="R2984" s="12">
        <f>(((I2984/60)/60)/24)+DATE(1970,1,1)</f>
        <v>42411.686840277776</v>
      </c>
      <c r="S2984" t="str">
        <f t="shared" si="234"/>
        <v>theater</v>
      </c>
      <c r="T2984" t="str">
        <f t="shared" si="230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6">
        <f t="shared" si="231"/>
        <v>155.23827397260274</v>
      </c>
      <c r="N2985" t="b">
        <v>1</v>
      </c>
      <c r="O2985" t="s">
        <v>8303</v>
      </c>
      <c r="P2985" s="8">
        <f t="shared" si="232"/>
        <v>1.465395775862069</v>
      </c>
      <c r="Q2985" s="12">
        <f t="shared" si="233"/>
        <v>41894.632361111115</v>
      </c>
      <c r="R2985" s="12">
        <f>(((I2985/60)/60)/24)+DATE(1970,1,1)</f>
        <v>41954.674027777779</v>
      </c>
      <c r="S2985" t="str">
        <f t="shared" si="234"/>
        <v>theater</v>
      </c>
      <c r="T2985" t="str">
        <f t="shared" si="230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6">
        <f t="shared" si="231"/>
        <v>115.08256880733946</v>
      </c>
      <c r="N2986" t="b">
        <v>1</v>
      </c>
      <c r="O2986" t="s">
        <v>8303</v>
      </c>
      <c r="P2986" s="8">
        <f t="shared" si="232"/>
        <v>1.00352</v>
      </c>
      <c r="Q2986" s="12">
        <f t="shared" si="233"/>
        <v>42576.278715277775</v>
      </c>
      <c r="R2986" s="12">
        <f>(((I2986/60)/60)/24)+DATE(1970,1,1)</f>
        <v>42606.278715277775</v>
      </c>
      <c r="S2986" t="str">
        <f t="shared" si="234"/>
        <v>theater</v>
      </c>
      <c r="T2986" t="str">
        <f t="shared" si="230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6">
        <f t="shared" si="231"/>
        <v>109.5945945945946</v>
      </c>
      <c r="N2987" t="b">
        <v>1</v>
      </c>
      <c r="O2987" t="s">
        <v>8303</v>
      </c>
      <c r="P2987" s="8">
        <f t="shared" si="232"/>
        <v>1.2164999999999999</v>
      </c>
      <c r="Q2987" s="12">
        <f t="shared" si="233"/>
        <v>42654.973703703698</v>
      </c>
      <c r="R2987" s="12">
        <f>(((I2987/60)/60)/24)+DATE(1970,1,1)</f>
        <v>42674.166666666672</v>
      </c>
      <c r="S2987" t="str">
        <f t="shared" si="234"/>
        <v>theater</v>
      </c>
      <c r="T2987" t="str">
        <f t="shared" si="230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6">
        <f t="shared" si="231"/>
        <v>45.214285714285715</v>
      </c>
      <c r="N2988" t="b">
        <v>1</v>
      </c>
      <c r="O2988" t="s">
        <v>8303</v>
      </c>
      <c r="P2988" s="8">
        <f t="shared" si="232"/>
        <v>1.0549999999999999</v>
      </c>
      <c r="Q2988" s="12">
        <f t="shared" si="233"/>
        <v>42431.500069444446</v>
      </c>
      <c r="R2988" s="12">
        <f>(((I2988/60)/60)/24)+DATE(1970,1,1)</f>
        <v>42491.458402777775</v>
      </c>
      <c r="S2988" t="str">
        <f t="shared" si="234"/>
        <v>theater</v>
      </c>
      <c r="T2988" t="str">
        <f t="shared" si="230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6">
        <f t="shared" si="231"/>
        <v>104.15169811320754</v>
      </c>
      <c r="N2989" t="b">
        <v>1</v>
      </c>
      <c r="O2989" t="s">
        <v>8303</v>
      </c>
      <c r="P2989" s="8">
        <f t="shared" si="232"/>
        <v>1.1040080000000001</v>
      </c>
      <c r="Q2989" s="12">
        <f t="shared" si="233"/>
        <v>42627.307303240741</v>
      </c>
      <c r="R2989" s="12">
        <f>(((I2989/60)/60)/24)+DATE(1970,1,1)</f>
        <v>42656</v>
      </c>
      <c r="S2989" t="str">
        <f t="shared" si="234"/>
        <v>theater</v>
      </c>
      <c r="T2989" t="str">
        <f t="shared" si="230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6">
        <f t="shared" si="231"/>
        <v>35.714285714285715</v>
      </c>
      <c r="N2990" t="b">
        <v>1</v>
      </c>
      <c r="O2990" t="s">
        <v>8303</v>
      </c>
      <c r="P2990" s="8">
        <f t="shared" si="232"/>
        <v>1</v>
      </c>
      <c r="Q2990" s="12">
        <f t="shared" si="233"/>
        <v>42511.362048611118</v>
      </c>
      <c r="R2990" s="12">
        <f>(((I2990/60)/60)/24)+DATE(1970,1,1)</f>
        <v>42541.362048611118</v>
      </c>
      <c r="S2990" t="str">
        <f t="shared" si="234"/>
        <v>theater</v>
      </c>
      <c r="T2990" t="str">
        <f t="shared" si="230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6">
        <f t="shared" si="231"/>
        <v>96.997252747252745</v>
      </c>
      <c r="N2991" t="b">
        <v>1</v>
      </c>
      <c r="O2991" t="s">
        <v>8303</v>
      </c>
      <c r="P2991" s="8">
        <f t="shared" si="232"/>
        <v>1.76535</v>
      </c>
      <c r="Q2991" s="12">
        <f t="shared" si="233"/>
        <v>42337.02039351852</v>
      </c>
      <c r="R2991" s="12">
        <f>(((I2991/60)/60)/24)+DATE(1970,1,1)</f>
        <v>42359.207638888889</v>
      </c>
      <c r="S2991" t="str">
        <f t="shared" si="234"/>
        <v>theater</v>
      </c>
      <c r="T2991" t="str">
        <f t="shared" si="230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6">
        <f t="shared" si="231"/>
        <v>370.37037037037038</v>
      </c>
      <c r="N2992" t="b">
        <v>1</v>
      </c>
      <c r="O2992" t="s">
        <v>8303</v>
      </c>
      <c r="P2992" s="8">
        <f t="shared" si="232"/>
        <v>1</v>
      </c>
      <c r="Q2992" s="12">
        <f t="shared" si="233"/>
        <v>42341.57430555555</v>
      </c>
      <c r="R2992" s="12">
        <f>(((I2992/60)/60)/24)+DATE(1970,1,1)</f>
        <v>42376.57430555555</v>
      </c>
      <c r="S2992" t="str">
        <f t="shared" si="234"/>
        <v>theater</v>
      </c>
      <c r="T2992" t="str">
        <f t="shared" si="230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6">
        <f t="shared" si="231"/>
        <v>94.408602150537632</v>
      </c>
      <c r="N2993" t="b">
        <v>1</v>
      </c>
      <c r="O2993" t="s">
        <v>8303</v>
      </c>
      <c r="P2993" s="8">
        <f t="shared" si="232"/>
        <v>1.0329411764705883</v>
      </c>
      <c r="Q2993" s="12">
        <f t="shared" si="233"/>
        <v>42740.837152777778</v>
      </c>
      <c r="R2993" s="12">
        <f>(((I2993/60)/60)/24)+DATE(1970,1,1)</f>
        <v>42762.837152777778</v>
      </c>
      <c r="S2993" t="str">
        <f t="shared" si="234"/>
        <v>theater</v>
      </c>
      <c r="T2993" t="str">
        <f t="shared" si="230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6">
        <f t="shared" si="231"/>
        <v>48.984375</v>
      </c>
      <c r="N2994" t="b">
        <v>1</v>
      </c>
      <c r="O2994" t="s">
        <v>8303</v>
      </c>
      <c r="P2994" s="8">
        <f t="shared" si="232"/>
        <v>1.0449999999999999</v>
      </c>
      <c r="Q2994" s="12">
        <f t="shared" si="233"/>
        <v>42622.767476851848</v>
      </c>
      <c r="R2994" s="12">
        <f>(((I2994/60)/60)/24)+DATE(1970,1,1)</f>
        <v>42652.767476851848</v>
      </c>
      <c r="S2994" t="str">
        <f t="shared" si="234"/>
        <v>theater</v>
      </c>
      <c r="T2994" t="str">
        <f t="shared" si="230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6">
        <f t="shared" si="231"/>
        <v>45.590909090909093</v>
      </c>
      <c r="N2995" t="b">
        <v>1</v>
      </c>
      <c r="O2995" t="s">
        <v>8303</v>
      </c>
      <c r="P2995" s="8">
        <f t="shared" si="232"/>
        <v>1.0029999999999999</v>
      </c>
      <c r="Q2995" s="12">
        <f t="shared" si="233"/>
        <v>42390.838738425926</v>
      </c>
      <c r="R2995" s="12">
        <f>(((I2995/60)/60)/24)+DATE(1970,1,1)</f>
        <v>42420.838738425926</v>
      </c>
      <c r="S2995" t="str">
        <f t="shared" si="234"/>
        <v>theater</v>
      </c>
      <c r="T2995" t="str">
        <f t="shared" si="230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6">
        <f t="shared" si="231"/>
        <v>23.275254237288134</v>
      </c>
      <c r="N2996" t="b">
        <v>1</v>
      </c>
      <c r="O2996" t="s">
        <v>8303</v>
      </c>
      <c r="P2996" s="8">
        <f t="shared" si="232"/>
        <v>4.577466666666667</v>
      </c>
      <c r="Q2996" s="12">
        <f t="shared" si="233"/>
        <v>41885.478842592594</v>
      </c>
      <c r="R2996" s="12">
        <f>(((I2996/60)/60)/24)+DATE(1970,1,1)</f>
        <v>41915.478842592594</v>
      </c>
      <c r="S2996" t="str">
        <f t="shared" si="234"/>
        <v>theater</v>
      </c>
      <c r="T2996" t="str">
        <f t="shared" si="230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6">
        <f t="shared" si="231"/>
        <v>63.2289156626506</v>
      </c>
      <c r="N2997" t="b">
        <v>1</v>
      </c>
      <c r="O2997" t="s">
        <v>8303</v>
      </c>
      <c r="P2997" s="8">
        <f t="shared" si="232"/>
        <v>1.0496000000000001</v>
      </c>
      <c r="Q2997" s="12">
        <f t="shared" si="233"/>
        <v>42724.665173611109</v>
      </c>
      <c r="R2997" s="12">
        <f>(((I2997/60)/60)/24)+DATE(1970,1,1)</f>
        <v>42754.665173611109</v>
      </c>
      <c r="S2997" t="str">
        <f t="shared" si="234"/>
        <v>theater</v>
      </c>
      <c r="T2997" t="str">
        <f t="shared" si="230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6">
        <f t="shared" si="231"/>
        <v>153.5204081632653</v>
      </c>
      <c r="N2998" t="b">
        <v>1</v>
      </c>
      <c r="O2998" t="s">
        <v>8303</v>
      </c>
      <c r="P2998" s="8">
        <f t="shared" si="232"/>
        <v>1.7194285714285715</v>
      </c>
      <c r="Q2998" s="12">
        <f t="shared" si="233"/>
        <v>42090.912500000006</v>
      </c>
      <c r="R2998" s="12">
        <f>(((I2998/60)/60)/24)+DATE(1970,1,1)</f>
        <v>42150.912500000006</v>
      </c>
      <c r="S2998" t="str">
        <f t="shared" si="234"/>
        <v>theater</v>
      </c>
      <c r="T2998" t="str">
        <f t="shared" si="230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6">
        <f t="shared" si="231"/>
        <v>90.2</v>
      </c>
      <c r="N2999" t="b">
        <v>1</v>
      </c>
      <c r="O2999" t="s">
        <v>8303</v>
      </c>
      <c r="P2999" s="8">
        <f t="shared" si="232"/>
        <v>1.0373000000000001</v>
      </c>
      <c r="Q2999" s="12">
        <f t="shared" si="233"/>
        <v>42775.733715277776</v>
      </c>
      <c r="R2999" s="12">
        <f>(((I2999/60)/60)/24)+DATE(1970,1,1)</f>
        <v>42793.207638888889</v>
      </c>
      <c r="S2999" t="str">
        <f t="shared" si="234"/>
        <v>theater</v>
      </c>
      <c r="T2999" t="str">
        <f t="shared" si="230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6">
        <f t="shared" si="231"/>
        <v>118.97113163972287</v>
      </c>
      <c r="N3000" t="b">
        <v>1</v>
      </c>
      <c r="O3000" t="s">
        <v>8303</v>
      </c>
      <c r="P3000" s="8">
        <f t="shared" si="232"/>
        <v>1.0302899999999999</v>
      </c>
      <c r="Q3000" s="12">
        <f t="shared" si="233"/>
        <v>41778.193622685183</v>
      </c>
      <c r="R3000" s="12">
        <f>(((I3000/60)/60)/24)+DATE(1970,1,1)</f>
        <v>41806.184027777781</v>
      </c>
      <c r="S3000" t="str">
        <f t="shared" si="234"/>
        <v>theater</v>
      </c>
      <c r="T3000" t="str">
        <f t="shared" si="230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6">
        <f t="shared" si="231"/>
        <v>80.25</v>
      </c>
      <c r="N3001" t="b">
        <v>1</v>
      </c>
      <c r="O3001" t="s">
        <v>8303</v>
      </c>
      <c r="P3001" s="8">
        <f t="shared" si="232"/>
        <v>1.1888888888888889</v>
      </c>
      <c r="Q3001" s="12">
        <f t="shared" si="233"/>
        <v>42780.740277777775</v>
      </c>
      <c r="R3001" s="12">
        <f>(((I3001/60)/60)/24)+DATE(1970,1,1)</f>
        <v>42795.083333333328</v>
      </c>
      <c r="S3001" t="str">
        <f t="shared" si="234"/>
        <v>theater</v>
      </c>
      <c r="T3001" t="str">
        <f t="shared" si="230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6">
        <f t="shared" si="231"/>
        <v>62.5</v>
      </c>
      <c r="N3002" t="b">
        <v>1</v>
      </c>
      <c r="O3002" t="s">
        <v>8303</v>
      </c>
      <c r="P3002" s="8">
        <f t="shared" si="232"/>
        <v>1</v>
      </c>
      <c r="Q3002" s="12">
        <f t="shared" si="233"/>
        <v>42752.827199074076</v>
      </c>
      <c r="R3002" s="12">
        <f>(((I3002/60)/60)/24)+DATE(1970,1,1)</f>
        <v>42766.75</v>
      </c>
      <c r="S3002" t="str">
        <f t="shared" si="234"/>
        <v>theater</v>
      </c>
      <c r="T3002" t="str">
        <f t="shared" si="230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6">
        <f t="shared" si="231"/>
        <v>131.37719999999999</v>
      </c>
      <c r="N3003" t="b">
        <v>1</v>
      </c>
      <c r="O3003" t="s">
        <v>8303</v>
      </c>
      <c r="P3003" s="8">
        <f t="shared" si="232"/>
        <v>3.1869988910451896</v>
      </c>
      <c r="Q3003" s="12">
        <f t="shared" si="233"/>
        <v>42534.895625000005</v>
      </c>
      <c r="R3003" s="12">
        <f>(((I3003/60)/60)/24)+DATE(1970,1,1)</f>
        <v>42564.895625000005</v>
      </c>
      <c r="S3003" t="str">
        <f t="shared" si="234"/>
        <v>theater</v>
      </c>
      <c r="T3003" t="str">
        <f t="shared" si="230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6">
        <f t="shared" si="231"/>
        <v>73.032980769230775</v>
      </c>
      <c r="N3004" t="b">
        <v>1</v>
      </c>
      <c r="O3004" t="s">
        <v>8303</v>
      </c>
      <c r="P3004" s="8">
        <f t="shared" si="232"/>
        <v>1.0850614285714286</v>
      </c>
      <c r="Q3004" s="12">
        <f t="shared" si="233"/>
        <v>41239.83625</v>
      </c>
      <c r="R3004" s="12">
        <f>(((I3004/60)/60)/24)+DATE(1970,1,1)</f>
        <v>41269.83625</v>
      </c>
      <c r="S3004" t="str">
        <f t="shared" si="234"/>
        <v>theater</v>
      </c>
      <c r="T3004" t="str">
        <f t="shared" si="230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6">
        <f t="shared" si="231"/>
        <v>178.52941176470588</v>
      </c>
      <c r="N3005" t="b">
        <v>1</v>
      </c>
      <c r="O3005" t="s">
        <v>8303</v>
      </c>
      <c r="P3005" s="8">
        <f t="shared" si="232"/>
        <v>1.0116666666666667</v>
      </c>
      <c r="Q3005" s="12">
        <f t="shared" si="233"/>
        <v>42398.849259259259</v>
      </c>
      <c r="R3005" s="12">
        <f>(((I3005/60)/60)/24)+DATE(1970,1,1)</f>
        <v>42430.249305555553</v>
      </c>
      <c r="S3005" t="str">
        <f t="shared" si="234"/>
        <v>theater</v>
      </c>
      <c r="T3005" t="str">
        <f t="shared" si="230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6">
        <f t="shared" si="231"/>
        <v>162.90974729241879</v>
      </c>
      <c r="N3006" t="b">
        <v>1</v>
      </c>
      <c r="O3006" t="s">
        <v>8303</v>
      </c>
      <c r="P3006" s="8">
        <f t="shared" si="232"/>
        <v>1.12815</v>
      </c>
      <c r="Q3006" s="12">
        <f t="shared" si="233"/>
        <v>41928.881064814814</v>
      </c>
      <c r="R3006" s="12">
        <f>(((I3006/60)/60)/24)+DATE(1970,1,1)</f>
        <v>41958.922731481478</v>
      </c>
      <c r="S3006" t="str">
        <f t="shared" si="234"/>
        <v>theater</v>
      </c>
      <c r="T3006" t="str">
        <f t="shared" si="230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6">
        <f t="shared" si="231"/>
        <v>108.24237288135593</v>
      </c>
      <c r="N3007" t="b">
        <v>1</v>
      </c>
      <c r="O3007" t="s">
        <v>8303</v>
      </c>
      <c r="P3007" s="8">
        <f t="shared" si="232"/>
        <v>1.2049622641509434</v>
      </c>
      <c r="Q3007" s="12">
        <f t="shared" si="233"/>
        <v>41888.674826388888</v>
      </c>
      <c r="R3007" s="12">
        <f>(((I3007/60)/60)/24)+DATE(1970,1,1)</f>
        <v>41918.674826388888</v>
      </c>
      <c r="S3007" t="str">
        <f t="shared" si="234"/>
        <v>theater</v>
      </c>
      <c r="T3007" t="str">
        <f t="shared" si="230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6">
        <f t="shared" si="231"/>
        <v>88.865979381443296</v>
      </c>
      <c r="N3008" t="b">
        <v>1</v>
      </c>
      <c r="O3008" t="s">
        <v>8303</v>
      </c>
      <c r="P3008" s="8">
        <f t="shared" si="232"/>
        <v>1.0774999999999999</v>
      </c>
      <c r="Q3008" s="12">
        <f t="shared" si="233"/>
        <v>41957.756840277783</v>
      </c>
      <c r="R3008" s="12">
        <f>(((I3008/60)/60)/24)+DATE(1970,1,1)</f>
        <v>41987.756840277783</v>
      </c>
      <c r="S3008" t="str">
        <f t="shared" si="234"/>
        <v>theater</v>
      </c>
      <c r="T3008" t="str">
        <f t="shared" si="230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6">
        <f t="shared" si="231"/>
        <v>54</v>
      </c>
      <c r="N3009" t="b">
        <v>1</v>
      </c>
      <c r="O3009" t="s">
        <v>8303</v>
      </c>
      <c r="P3009" s="8">
        <f t="shared" si="232"/>
        <v>1.8</v>
      </c>
      <c r="Q3009" s="12">
        <f t="shared" si="233"/>
        <v>42098.216238425928</v>
      </c>
      <c r="R3009" s="12">
        <f>(((I3009/60)/60)/24)+DATE(1970,1,1)</f>
        <v>42119.216238425928</v>
      </c>
      <c r="S3009" t="str">
        <f t="shared" si="234"/>
        <v>theater</v>
      </c>
      <c r="T3009" t="str">
        <f t="shared" si="230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6">
        <f t="shared" si="231"/>
        <v>116.73076923076923</v>
      </c>
      <c r="N3010" t="b">
        <v>1</v>
      </c>
      <c r="O3010" t="s">
        <v>8303</v>
      </c>
      <c r="P3010" s="8">
        <f t="shared" si="232"/>
        <v>1.0116666666666667</v>
      </c>
      <c r="Q3010" s="12">
        <f t="shared" si="233"/>
        <v>42360.212025462963</v>
      </c>
      <c r="R3010" s="12">
        <f>(((I3010/60)/60)/24)+DATE(1970,1,1)</f>
        <v>42390.212025462963</v>
      </c>
      <c r="S3010" t="str">
        <f t="shared" si="234"/>
        <v>theater</v>
      </c>
      <c r="T3010" t="str">
        <f t="shared" ref="T3010:T3073" si="235">RIGHT(O3010,LEN(O3010)-FIND("/",O3010,1))</f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6">
        <f t="shared" ref="M3011:M3074" si="236">IFERROR(E3011/L3011,"")</f>
        <v>233.8984375</v>
      </c>
      <c r="N3011" t="b">
        <v>1</v>
      </c>
      <c r="O3011" t="s">
        <v>8303</v>
      </c>
      <c r="P3011" s="8">
        <f t="shared" ref="P3011:P3074" si="237">E3011/D3011</f>
        <v>1.19756</v>
      </c>
      <c r="Q3011" s="12">
        <f t="shared" ref="Q3011:Q3074" si="238">(((J3011/60)/60)/24)+DATE(1970,1,1)</f>
        <v>41939.569907407407</v>
      </c>
      <c r="R3011" s="12">
        <f>(((I3011/60)/60)/24)+DATE(1970,1,1)</f>
        <v>41969.611574074079</v>
      </c>
      <c r="S3011" t="str">
        <f t="shared" ref="S3011:S3074" si="239">LEFT(O3011,FIND("/",O3011,1)-1)</f>
        <v>theater</v>
      </c>
      <c r="T3011" t="str">
        <f t="shared" si="235"/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6">
        <f t="shared" si="236"/>
        <v>158</v>
      </c>
      <c r="N3012" t="b">
        <v>1</v>
      </c>
      <c r="O3012" t="s">
        <v>8303</v>
      </c>
      <c r="P3012" s="8">
        <f t="shared" si="237"/>
        <v>1.58</v>
      </c>
      <c r="Q3012" s="12">
        <f t="shared" si="238"/>
        <v>41996.832395833335</v>
      </c>
      <c r="R3012" s="12">
        <f>(((I3012/60)/60)/24)+DATE(1970,1,1)</f>
        <v>42056.832395833335</v>
      </c>
      <c r="S3012" t="str">
        <f t="shared" si="239"/>
        <v>theater</v>
      </c>
      <c r="T3012" t="str">
        <f t="shared" si="235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6">
        <f t="shared" si="236"/>
        <v>14.84</v>
      </c>
      <c r="N3013" t="b">
        <v>1</v>
      </c>
      <c r="O3013" t="s">
        <v>8303</v>
      </c>
      <c r="P3013" s="8">
        <f t="shared" si="237"/>
        <v>1.2366666666666666</v>
      </c>
      <c r="Q3013" s="12">
        <f t="shared" si="238"/>
        <v>42334.468935185185</v>
      </c>
      <c r="R3013" s="12">
        <f>(((I3013/60)/60)/24)+DATE(1970,1,1)</f>
        <v>42361.957638888889</v>
      </c>
      <c r="S3013" t="str">
        <f t="shared" si="239"/>
        <v>theater</v>
      </c>
      <c r="T3013" t="str">
        <f t="shared" si="235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6">
        <f t="shared" si="236"/>
        <v>85.181818181818187</v>
      </c>
      <c r="N3014" t="b">
        <v>1</v>
      </c>
      <c r="O3014" t="s">
        <v>8303</v>
      </c>
      <c r="P3014" s="8">
        <f t="shared" si="237"/>
        <v>1.1712499999999999</v>
      </c>
      <c r="Q3014" s="12">
        <f t="shared" si="238"/>
        <v>42024.702893518523</v>
      </c>
      <c r="R3014" s="12">
        <f>(((I3014/60)/60)/24)+DATE(1970,1,1)</f>
        <v>42045.702893518523</v>
      </c>
      <c r="S3014" t="str">
        <f t="shared" si="239"/>
        <v>theater</v>
      </c>
      <c r="T3014" t="str">
        <f t="shared" si="235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6">
        <f t="shared" si="236"/>
        <v>146.69158878504672</v>
      </c>
      <c r="N3015" t="b">
        <v>1</v>
      </c>
      <c r="O3015" t="s">
        <v>8303</v>
      </c>
      <c r="P3015" s="8">
        <f t="shared" si="237"/>
        <v>1.5696000000000001</v>
      </c>
      <c r="Q3015" s="12">
        <f t="shared" si="238"/>
        <v>42146.836215277777</v>
      </c>
      <c r="R3015" s="12">
        <f>(((I3015/60)/60)/24)+DATE(1970,1,1)</f>
        <v>42176.836215277777</v>
      </c>
      <c r="S3015" t="str">
        <f t="shared" si="239"/>
        <v>theater</v>
      </c>
      <c r="T3015" t="str">
        <f t="shared" si="235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6">
        <f t="shared" si="236"/>
        <v>50.764811490125673</v>
      </c>
      <c r="N3016" t="b">
        <v>1</v>
      </c>
      <c r="O3016" t="s">
        <v>8303</v>
      </c>
      <c r="P3016" s="8">
        <f t="shared" si="237"/>
        <v>1.13104</v>
      </c>
      <c r="Q3016" s="12">
        <f t="shared" si="238"/>
        <v>41920.123611111114</v>
      </c>
      <c r="R3016" s="12">
        <f>(((I3016/60)/60)/24)+DATE(1970,1,1)</f>
        <v>41948.208333333336</v>
      </c>
      <c r="S3016" t="str">
        <f t="shared" si="239"/>
        <v>theater</v>
      </c>
      <c r="T3016" t="str">
        <f t="shared" si="235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6">
        <f t="shared" si="236"/>
        <v>87.7</v>
      </c>
      <c r="N3017" t="b">
        <v>1</v>
      </c>
      <c r="O3017" t="s">
        <v>8303</v>
      </c>
      <c r="P3017" s="8">
        <f t="shared" si="237"/>
        <v>1.0317647058823529</v>
      </c>
      <c r="Q3017" s="12">
        <f t="shared" si="238"/>
        <v>41785.72729166667</v>
      </c>
      <c r="R3017" s="12">
        <f>(((I3017/60)/60)/24)+DATE(1970,1,1)</f>
        <v>41801.166666666664</v>
      </c>
      <c r="S3017" t="str">
        <f t="shared" si="239"/>
        <v>theater</v>
      </c>
      <c r="T3017" t="str">
        <f t="shared" si="235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6">
        <f t="shared" si="236"/>
        <v>242.27777777777777</v>
      </c>
      <c r="N3018" t="b">
        <v>1</v>
      </c>
      <c r="O3018" t="s">
        <v>8303</v>
      </c>
      <c r="P3018" s="8">
        <f t="shared" si="237"/>
        <v>1.0261176470588236</v>
      </c>
      <c r="Q3018" s="12">
        <f t="shared" si="238"/>
        <v>41778.548055555555</v>
      </c>
      <c r="R3018" s="12">
        <f>(((I3018/60)/60)/24)+DATE(1970,1,1)</f>
        <v>41838.548055555555</v>
      </c>
      <c r="S3018" t="str">
        <f t="shared" si="239"/>
        <v>theater</v>
      </c>
      <c r="T3018" t="str">
        <f t="shared" si="235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6">
        <f t="shared" si="236"/>
        <v>146.44654088050314</v>
      </c>
      <c r="N3019" t="b">
        <v>1</v>
      </c>
      <c r="O3019" t="s">
        <v>8303</v>
      </c>
      <c r="P3019" s="8">
        <f t="shared" si="237"/>
        <v>1.0584090909090909</v>
      </c>
      <c r="Q3019" s="12">
        <f t="shared" si="238"/>
        <v>41841.850034722222</v>
      </c>
      <c r="R3019" s="12">
        <f>(((I3019/60)/60)/24)+DATE(1970,1,1)</f>
        <v>41871.850034722222</v>
      </c>
      <c r="S3019" t="str">
        <f t="shared" si="239"/>
        <v>theater</v>
      </c>
      <c r="T3019" t="str">
        <f t="shared" si="235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6">
        <f t="shared" si="236"/>
        <v>103.17073170731707</v>
      </c>
      <c r="N3020" t="b">
        <v>1</v>
      </c>
      <c r="O3020" t="s">
        <v>8303</v>
      </c>
      <c r="P3020" s="8">
        <f t="shared" si="237"/>
        <v>1.0071428571428571</v>
      </c>
      <c r="Q3020" s="12">
        <f t="shared" si="238"/>
        <v>42163.29833333334</v>
      </c>
      <c r="R3020" s="12">
        <f>(((I3020/60)/60)/24)+DATE(1970,1,1)</f>
        <v>42205.916666666672</v>
      </c>
      <c r="S3020" t="str">
        <f t="shared" si="239"/>
        <v>theater</v>
      </c>
      <c r="T3020" t="str">
        <f t="shared" si="235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6">
        <f t="shared" si="236"/>
        <v>80.464601769911511</v>
      </c>
      <c r="N3021" t="b">
        <v>1</v>
      </c>
      <c r="O3021" t="s">
        <v>8303</v>
      </c>
      <c r="P3021" s="8">
        <f t="shared" si="237"/>
        <v>1.2123333333333333</v>
      </c>
      <c r="Q3021" s="12">
        <f t="shared" si="238"/>
        <v>41758.833564814813</v>
      </c>
      <c r="R3021" s="12">
        <f>(((I3021/60)/60)/24)+DATE(1970,1,1)</f>
        <v>41786.125</v>
      </c>
      <c r="S3021" t="str">
        <f t="shared" si="239"/>
        <v>theater</v>
      </c>
      <c r="T3021" t="str">
        <f t="shared" si="235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6">
        <f t="shared" si="236"/>
        <v>234.66666666666666</v>
      </c>
      <c r="N3022" t="b">
        <v>1</v>
      </c>
      <c r="O3022" t="s">
        <v>8303</v>
      </c>
      <c r="P3022" s="8">
        <f t="shared" si="237"/>
        <v>1.0057142857142858</v>
      </c>
      <c r="Q3022" s="12">
        <f t="shared" si="238"/>
        <v>42170.846446759257</v>
      </c>
      <c r="R3022" s="12">
        <f>(((I3022/60)/60)/24)+DATE(1970,1,1)</f>
        <v>42230.846446759257</v>
      </c>
      <c r="S3022" t="str">
        <f t="shared" si="239"/>
        <v>theater</v>
      </c>
      <c r="T3022" t="str">
        <f t="shared" si="235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6">
        <f t="shared" si="236"/>
        <v>50.689320388349515</v>
      </c>
      <c r="N3023" t="b">
        <v>1</v>
      </c>
      <c r="O3023" t="s">
        <v>8303</v>
      </c>
      <c r="P3023" s="8">
        <f t="shared" si="237"/>
        <v>1.1602222222222223</v>
      </c>
      <c r="Q3023" s="12">
        <f t="shared" si="238"/>
        <v>42660.618854166663</v>
      </c>
      <c r="R3023" s="12">
        <f>(((I3023/60)/60)/24)+DATE(1970,1,1)</f>
        <v>42696.249305555553</v>
      </c>
      <c r="S3023" t="str">
        <f t="shared" si="239"/>
        <v>theater</v>
      </c>
      <c r="T3023" t="str">
        <f t="shared" si="235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6">
        <f t="shared" si="236"/>
        <v>162.70967741935485</v>
      </c>
      <c r="N3024" t="b">
        <v>1</v>
      </c>
      <c r="O3024" t="s">
        <v>8303</v>
      </c>
      <c r="P3024" s="8">
        <f t="shared" si="237"/>
        <v>1.0087999999999999</v>
      </c>
      <c r="Q3024" s="12">
        <f t="shared" si="238"/>
        <v>42564.95380787037</v>
      </c>
      <c r="R3024" s="12">
        <f>(((I3024/60)/60)/24)+DATE(1970,1,1)</f>
        <v>42609.95380787037</v>
      </c>
      <c r="S3024" t="str">
        <f t="shared" si="239"/>
        <v>theater</v>
      </c>
      <c r="T3024" t="str">
        <f t="shared" si="235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6">
        <f t="shared" si="236"/>
        <v>120.16666666666667</v>
      </c>
      <c r="N3025" t="b">
        <v>1</v>
      </c>
      <c r="O3025" t="s">
        <v>8303</v>
      </c>
      <c r="P3025" s="8">
        <f t="shared" si="237"/>
        <v>1.03</v>
      </c>
      <c r="Q3025" s="12">
        <f t="shared" si="238"/>
        <v>42121.675763888896</v>
      </c>
      <c r="R3025" s="12">
        <f>(((I3025/60)/60)/24)+DATE(1970,1,1)</f>
        <v>42166.675763888896</v>
      </c>
      <c r="S3025" t="str">
        <f t="shared" si="239"/>
        <v>theater</v>
      </c>
      <c r="T3025" t="str">
        <f t="shared" si="235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6">
        <f t="shared" si="236"/>
        <v>67.697802197802204</v>
      </c>
      <c r="N3026" t="b">
        <v>1</v>
      </c>
      <c r="O3026" t="s">
        <v>8303</v>
      </c>
      <c r="P3026" s="8">
        <f t="shared" si="237"/>
        <v>2.4641999999999999</v>
      </c>
      <c r="Q3026" s="12">
        <f t="shared" si="238"/>
        <v>41158.993923611109</v>
      </c>
      <c r="R3026" s="12">
        <f>(((I3026/60)/60)/24)+DATE(1970,1,1)</f>
        <v>41188.993923611109</v>
      </c>
      <c r="S3026" t="str">
        <f t="shared" si="239"/>
        <v>theater</v>
      </c>
      <c r="T3026" t="str">
        <f t="shared" si="235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6">
        <f t="shared" si="236"/>
        <v>52.103448275862071</v>
      </c>
      <c r="N3027" t="b">
        <v>1</v>
      </c>
      <c r="O3027" t="s">
        <v>8303</v>
      </c>
      <c r="P3027" s="8">
        <f t="shared" si="237"/>
        <v>3.0219999999999998</v>
      </c>
      <c r="Q3027" s="12">
        <f t="shared" si="238"/>
        <v>41761.509409722225</v>
      </c>
      <c r="R3027" s="12">
        <f>(((I3027/60)/60)/24)+DATE(1970,1,1)</f>
        <v>41789.666666666664</v>
      </c>
      <c r="S3027" t="str">
        <f t="shared" si="239"/>
        <v>theater</v>
      </c>
      <c r="T3027" t="str">
        <f t="shared" si="235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6">
        <f t="shared" si="236"/>
        <v>51.6</v>
      </c>
      <c r="N3028" t="b">
        <v>1</v>
      </c>
      <c r="O3028" t="s">
        <v>8303</v>
      </c>
      <c r="P3028" s="8">
        <f t="shared" si="237"/>
        <v>1.4333333333333333</v>
      </c>
      <c r="Q3028" s="12">
        <f t="shared" si="238"/>
        <v>42783.459398148145</v>
      </c>
      <c r="R3028" s="12">
        <f>(((I3028/60)/60)/24)+DATE(1970,1,1)</f>
        <v>42797.459398148145</v>
      </c>
      <c r="S3028" t="str">
        <f t="shared" si="239"/>
        <v>theater</v>
      </c>
      <c r="T3028" t="str">
        <f t="shared" si="235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6">
        <f t="shared" si="236"/>
        <v>164.3</v>
      </c>
      <c r="N3029" t="b">
        <v>1</v>
      </c>
      <c r="O3029" t="s">
        <v>8303</v>
      </c>
      <c r="P3029" s="8">
        <f t="shared" si="237"/>
        <v>1.3144</v>
      </c>
      <c r="Q3029" s="12">
        <f t="shared" si="238"/>
        <v>42053.704293981486</v>
      </c>
      <c r="R3029" s="12">
        <f>(((I3029/60)/60)/24)+DATE(1970,1,1)</f>
        <v>42083.662627314814</v>
      </c>
      <c r="S3029" t="str">
        <f t="shared" si="239"/>
        <v>theater</v>
      </c>
      <c r="T3029" t="str">
        <f t="shared" si="235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6">
        <f t="shared" si="236"/>
        <v>84.858585858585855</v>
      </c>
      <c r="N3030" t="b">
        <v>1</v>
      </c>
      <c r="O3030" t="s">
        <v>8303</v>
      </c>
      <c r="P3030" s="8">
        <f t="shared" si="237"/>
        <v>1.6801999999999999</v>
      </c>
      <c r="Q3030" s="12">
        <f t="shared" si="238"/>
        <v>42567.264178240745</v>
      </c>
      <c r="R3030" s="12">
        <f>(((I3030/60)/60)/24)+DATE(1970,1,1)</f>
        <v>42597.264178240745</v>
      </c>
      <c r="S3030" t="str">
        <f t="shared" si="239"/>
        <v>theater</v>
      </c>
      <c r="T3030" t="str">
        <f t="shared" si="235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6">
        <f t="shared" si="236"/>
        <v>94.548850574712645</v>
      </c>
      <c r="N3031" t="b">
        <v>1</v>
      </c>
      <c r="O3031" t="s">
        <v>8303</v>
      </c>
      <c r="P3031" s="8">
        <f t="shared" si="237"/>
        <v>1.0967666666666667</v>
      </c>
      <c r="Q3031" s="12">
        <f t="shared" si="238"/>
        <v>41932.708877314813</v>
      </c>
      <c r="R3031" s="12">
        <f>(((I3031/60)/60)/24)+DATE(1970,1,1)</f>
        <v>41961.190972222219</v>
      </c>
      <c r="S3031" t="str">
        <f t="shared" si="239"/>
        <v>theater</v>
      </c>
      <c r="T3031" t="str">
        <f t="shared" si="235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6">
        <f t="shared" si="236"/>
        <v>45.536585365853661</v>
      </c>
      <c r="N3032" t="b">
        <v>1</v>
      </c>
      <c r="O3032" t="s">
        <v>8303</v>
      </c>
      <c r="P3032" s="8">
        <f t="shared" si="237"/>
        <v>1.0668571428571429</v>
      </c>
      <c r="Q3032" s="12">
        <f t="shared" si="238"/>
        <v>42233.747349537036</v>
      </c>
      <c r="R3032" s="12">
        <f>(((I3032/60)/60)/24)+DATE(1970,1,1)</f>
        <v>42263.747349537036</v>
      </c>
      <c r="S3032" t="str">
        <f t="shared" si="239"/>
        <v>theater</v>
      </c>
      <c r="T3032" t="str">
        <f t="shared" si="235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6">
        <f t="shared" si="236"/>
        <v>51.724137931034484</v>
      </c>
      <c r="N3033" t="b">
        <v>1</v>
      </c>
      <c r="O3033" t="s">
        <v>8303</v>
      </c>
      <c r="P3033" s="8">
        <f t="shared" si="237"/>
        <v>1</v>
      </c>
      <c r="Q3033" s="12">
        <f t="shared" si="238"/>
        <v>42597.882488425923</v>
      </c>
      <c r="R3033" s="12">
        <f>(((I3033/60)/60)/24)+DATE(1970,1,1)</f>
        <v>42657.882488425923</v>
      </c>
      <c r="S3033" t="str">
        <f t="shared" si="239"/>
        <v>theater</v>
      </c>
      <c r="T3033" t="str">
        <f t="shared" si="235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6">
        <f t="shared" si="236"/>
        <v>50.88</v>
      </c>
      <c r="N3034" t="b">
        <v>1</v>
      </c>
      <c r="O3034" t="s">
        <v>8303</v>
      </c>
      <c r="P3034" s="8">
        <f t="shared" si="237"/>
        <v>1.272</v>
      </c>
      <c r="Q3034" s="12">
        <f t="shared" si="238"/>
        <v>42228.044664351852</v>
      </c>
      <c r="R3034" s="12">
        <f>(((I3034/60)/60)/24)+DATE(1970,1,1)</f>
        <v>42258.044664351852</v>
      </c>
      <c r="S3034" t="str">
        <f t="shared" si="239"/>
        <v>theater</v>
      </c>
      <c r="T3034" t="str">
        <f t="shared" si="235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6">
        <f t="shared" si="236"/>
        <v>191.13043478260869</v>
      </c>
      <c r="N3035" t="b">
        <v>1</v>
      </c>
      <c r="O3035" t="s">
        <v>8303</v>
      </c>
      <c r="P3035" s="8">
        <f t="shared" si="237"/>
        <v>1.4653333333333334</v>
      </c>
      <c r="Q3035" s="12">
        <f t="shared" si="238"/>
        <v>42570.110243055555</v>
      </c>
      <c r="R3035" s="12">
        <f>(((I3035/60)/60)/24)+DATE(1970,1,1)</f>
        <v>42600.110243055555</v>
      </c>
      <c r="S3035" t="str">
        <f t="shared" si="239"/>
        <v>theater</v>
      </c>
      <c r="T3035" t="str">
        <f t="shared" si="235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6">
        <f t="shared" si="236"/>
        <v>89.314285714285717</v>
      </c>
      <c r="N3036" t="b">
        <v>1</v>
      </c>
      <c r="O3036" t="s">
        <v>8303</v>
      </c>
      <c r="P3036" s="8">
        <f t="shared" si="237"/>
        <v>1.1253599999999999</v>
      </c>
      <c r="Q3036" s="12">
        <f t="shared" si="238"/>
        <v>42644.535358796296</v>
      </c>
      <c r="R3036" s="12">
        <f>(((I3036/60)/60)/24)+DATE(1970,1,1)</f>
        <v>42675.165972222225</v>
      </c>
      <c r="S3036" t="str">
        <f t="shared" si="239"/>
        <v>theater</v>
      </c>
      <c r="T3036" t="str">
        <f t="shared" si="235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6">
        <f t="shared" si="236"/>
        <v>88.588631921824103</v>
      </c>
      <c r="N3037" t="b">
        <v>1</v>
      </c>
      <c r="O3037" t="s">
        <v>8303</v>
      </c>
      <c r="P3037" s="8">
        <f t="shared" si="237"/>
        <v>1.0878684000000001</v>
      </c>
      <c r="Q3037" s="12">
        <f t="shared" si="238"/>
        <v>41368.560289351852</v>
      </c>
      <c r="R3037" s="12">
        <f>(((I3037/60)/60)/24)+DATE(1970,1,1)</f>
        <v>41398.560289351852</v>
      </c>
      <c r="S3037" t="str">
        <f t="shared" si="239"/>
        <v>theater</v>
      </c>
      <c r="T3037" t="str">
        <f t="shared" si="235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6">
        <f t="shared" si="236"/>
        <v>96.300911854103347</v>
      </c>
      <c r="N3038" t="b">
        <v>1</v>
      </c>
      <c r="O3038" t="s">
        <v>8303</v>
      </c>
      <c r="P3038" s="8">
        <f t="shared" si="237"/>
        <v>1.26732</v>
      </c>
      <c r="Q3038" s="12">
        <f t="shared" si="238"/>
        <v>41466.785231481481</v>
      </c>
      <c r="R3038" s="12">
        <f>(((I3038/60)/60)/24)+DATE(1970,1,1)</f>
        <v>41502.499305555553</v>
      </c>
      <c r="S3038" t="str">
        <f t="shared" si="239"/>
        <v>theater</v>
      </c>
      <c r="T3038" t="str">
        <f t="shared" si="235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6">
        <f t="shared" si="236"/>
        <v>33.3125</v>
      </c>
      <c r="N3039" t="b">
        <v>1</v>
      </c>
      <c r="O3039" t="s">
        <v>8303</v>
      </c>
      <c r="P3039" s="8">
        <f t="shared" si="237"/>
        <v>2.1320000000000001</v>
      </c>
      <c r="Q3039" s="12">
        <f t="shared" si="238"/>
        <v>40378.893206018518</v>
      </c>
      <c r="R3039" s="12">
        <f>(((I3039/60)/60)/24)+DATE(1970,1,1)</f>
        <v>40453.207638888889</v>
      </c>
      <c r="S3039" t="str">
        <f t="shared" si="239"/>
        <v>theater</v>
      </c>
      <c r="T3039" t="str">
        <f t="shared" si="235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6">
        <f t="shared" si="236"/>
        <v>37.222222222222221</v>
      </c>
      <c r="N3040" t="b">
        <v>1</v>
      </c>
      <c r="O3040" t="s">
        <v>8303</v>
      </c>
      <c r="P3040" s="8">
        <f t="shared" si="237"/>
        <v>1.0049999999999999</v>
      </c>
      <c r="Q3040" s="12">
        <f t="shared" si="238"/>
        <v>42373.252280092594</v>
      </c>
      <c r="R3040" s="12">
        <f>(((I3040/60)/60)/24)+DATE(1970,1,1)</f>
        <v>42433.252280092594</v>
      </c>
      <c r="S3040" t="str">
        <f t="shared" si="239"/>
        <v>theater</v>
      </c>
      <c r="T3040" t="str">
        <f t="shared" si="235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6">
        <f t="shared" si="236"/>
        <v>92.130423728813554</v>
      </c>
      <c r="N3041" t="b">
        <v>1</v>
      </c>
      <c r="O3041" t="s">
        <v>8303</v>
      </c>
      <c r="P3041" s="8">
        <f t="shared" si="237"/>
        <v>1.0871389999999999</v>
      </c>
      <c r="Q3041" s="12">
        <f t="shared" si="238"/>
        <v>41610.794421296298</v>
      </c>
      <c r="R3041" s="12">
        <f>(((I3041/60)/60)/24)+DATE(1970,1,1)</f>
        <v>41637.332638888889</v>
      </c>
      <c r="S3041" t="str">
        <f t="shared" si="239"/>
        <v>theater</v>
      </c>
      <c r="T3041" t="str">
        <f t="shared" si="235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6">
        <f t="shared" si="236"/>
        <v>76.785714285714292</v>
      </c>
      <c r="N3042" t="b">
        <v>1</v>
      </c>
      <c r="O3042" t="s">
        <v>8303</v>
      </c>
      <c r="P3042" s="8">
        <f t="shared" si="237"/>
        <v>1.075</v>
      </c>
      <c r="Q3042" s="12">
        <f t="shared" si="238"/>
        <v>42177.791909722218</v>
      </c>
      <c r="R3042" s="12">
        <f>(((I3042/60)/60)/24)+DATE(1970,1,1)</f>
        <v>42181.958333333328</v>
      </c>
      <c r="S3042" t="str">
        <f t="shared" si="239"/>
        <v>theater</v>
      </c>
      <c r="T3042" t="str">
        <f t="shared" si="235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6">
        <f t="shared" si="236"/>
        <v>96.526315789473685</v>
      </c>
      <c r="N3043" t="b">
        <v>1</v>
      </c>
      <c r="O3043" t="s">
        <v>8303</v>
      </c>
      <c r="P3043" s="8">
        <f t="shared" si="237"/>
        <v>1.1048192771084338</v>
      </c>
      <c r="Q3043" s="12">
        <f t="shared" si="238"/>
        <v>42359.868611111116</v>
      </c>
      <c r="R3043" s="12">
        <f>(((I3043/60)/60)/24)+DATE(1970,1,1)</f>
        <v>42389.868611111116</v>
      </c>
      <c r="S3043" t="str">
        <f t="shared" si="239"/>
        <v>theater</v>
      </c>
      <c r="T3043" t="str">
        <f t="shared" si="235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6">
        <f t="shared" si="236"/>
        <v>51.891891891891895</v>
      </c>
      <c r="N3044" t="b">
        <v>1</v>
      </c>
      <c r="O3044" t="s">
        <v>8303</v>
      </c>
      <c r="P3044" s="8">
        <f t="shared" si="237"/>
        <v>1.28</v>
      </c>
      <c r="Q3044" s="12">
        <f t="shared" si="238"/>
        <v>42253.688043981485</v>
      </c>
      <c r="R3044" s="12">
        <f>(((I3044/60)/60)/24)+DATE(1970,1,1)</f>
        <v>42283.688043981485</v>
      </c>
      <c r="S3044" t="str">
        <f t="shared" si="239"/>
        <v>theater</v>
      </c>
      <c r="T3044" t="str">
        <f t="shared" si="235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6">
        <f t="shared" si="236"/>
        <v>128.9140625</v>
      </c>
      <c r="N3045" t="b">
        <v>1</v>
      </c>
      <c r="O3045" t="s">
        <v>8303</v>
      </c>
      <c r="P3045" s="8">
        <f t="shared" si="237"/>
        <v>1.1000666666666667</v>
      </c>
      <c r="Q3045" s="12">
        <f t="shared" si="238"/>
        <v>42083.070590277777</v>
      </c>
      <c r="R3045" s="12">
        <f>(((I3045/60)/60)/24)+DATE(1970,1,1)</f>
        <v>42110.118055555555</v>
      </c>
      <c r="S3045" t="str">
        <f t="shared" si="239"/>
        <v>theater</v>
      </c>
      <c r="T3045" t="str">
        <f t="shared" si="235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6">
        <f t="shared" si="236"/>
        <v>84.108974358974365</v>
      </c>
      <c r="N3046" t="b">
        <v>1</v>
      </c>
      <c r="O3046" t="s">
        <v>8303</v>
      </c>
      <c r="P3046" s="8">
        <f t="shared" si="237"/>
        <v>1.0934166666666667</v>
      </c>
      <c r="Q3046" s="12">
        <f t="shared" si="238"/>
        <v>42387.7268287037</v>
      </c>
      <c r="R3046" s="12">
        <f>(((I3046/60)/60)/24)+DATE(1970,1,1)</f>
        <v>42402.7268287037</v>
      </c>
      <c r="S3046" t="str">
        <f t="shared" si="239"/>
        <v>theater</v>
      </c>
      <c r="T3046" t="str">
        <f t="shared" si="235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6">
        <f t="shared" si="236"/>
        <v>82.941562500000003</v>
      </c>
      <c r="N3047" t="b">
        <v>1</v>
      </c>
      <c r="O3047" t="s">
        <v>8303</v>
      </c>
      <c r="P3047" s="8">
        <f t="shared" si="237"/>
        <v>1.3270650000000002</v>
      </c>
      <c r="Q3047" s="12">
        <f t="shared" si="238"/>
        <v>41843.155729166669</v>
      </c>
      <c r="R3047" s="12">
        <f>(((I3047/60)/60)/24)+DATE(1970,1,1)</f>
        <v>41873.155729166669</v>
      </c>
      <c r="S3047" t="str">
        <f t="shared" si="239"/>
        <v>theater</v>
      </c>
      <c r="T3047" t="str">
        <f t="shared" si="235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6">
        <f t="shared" si="236"/>
        <v>259.94827586206895</v>
      </c>
      <c r="N3048" t="b">
        <v>1</v>
      </c>
      <c r="O3048" t="s">
        <v>8303</v>
      </c>
      <c r="P3048" s="8">
        <f t="shared" si="237"/>
        <v>1.9084810126582279</v>
      </c>
      <c r="Q3048" s="12">
        <f t="shared" si="238"/>
        <v>41862.803078703706</v>
      </c>
      <c r="R3048" s="12">
        <f>(((I3048/60)/60)/24)+DATE(1970,1,1)</f>
        <v>41892.202777777777</v>
      </c>
      <c r="S3048" t="str">
        <f t="shared" si="239"/>
        <v>theater</v>
      </c>
      <c r="T3048" t="str">
        <f t="shared" si="235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6">
        <f t="shared" si="236"/>
        <v>37.25</v>
      </c>
      <c r="N3049" t="b">
        <v>1</v>
      </c>
      <c r="O3049" t="s">
        <v>8303</v>
      </c>
      <c r="P3049" s="8">
        <f t="shared" si="237"/>
        <v>1.49</v>
      </c>
      <c r="Q3049" s="12">
        <f t="shared" si="238"/>
        <v>42443.989050925928</v>
      </c>
      <c r="R3049" s="12">
        <f>(((I3049/60)/60)/24)+DATE(1970,1,1)</f>
        <v>42487.552777777775</v>
      </c>
      <c r="S3049" t="str">
        <f t="shared" si="239"/>
        <v>theater</v>
      </c>
      <c r="T3049" t="str">
        <f t="shared" si="235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6">
        <f t="shared" si="236"/>
        <v>177.02127659574469</v>
      </c>
      <c r="N3050" t="b">
        <v>1</v>
      </c>
      <c r="O3050" t="s">
        <v>8303</v>
      </c>
      <c r="P3050" s="8">
        <f t="shared" si="237"/>
        <v>1.6639999999999999</v>
      </c>
      <c r="Q3050" s="12">
        <f t="shared" si="238"/>
        <v>41975.901180555549</v>
      </c>
      <c r="R3050" s="12">
        <f>(((I3050/60)/60)/24)+DATE(1970,1,1)</f>
        <v>42004.890277777777</v>
      </c>
      <c r="S3050" t="str">
        <f t="shared" si="239"/>
        <v>theater</v>
      </c>
      <c r="T3050" t="str">
        <f t="shared" si="235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6">
        <f t="shared" si="236"/>
        <v>74.074074074074076</v>
      </c>
      <c r="N3051" t="b">
        <v>1</v>
      </c>
      <c r="O3051" t="s">
        <v>8303</v>
      </c>
      <c r="P3051" s="8">
        <f t="shared" si="237"/>
        <v>1.0666666666666667</v>
      </c>
      <c r="Q3051" s="12">
        <f t="shared" si="238"/>
        <v>42139.014525462961</v>
      </c>
      <c r="R3051" s="12">
        <f>(((I3051/60)/60)/24)+DATE(1970,1,1)</f>
        <v>42169.014525462961</v>
      </c>
      <c r="S3051" t="str">
        <f t="shared" si="239"/>
        <v>theater</v>
      </c>
      <c r="T3051" t="str">
        <f t="shared" si="235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6">
        <f t="shared" si="236"/>
        <v>70.666666666666671</v>
      </c>
      <c r="N3052" t="b">
        <v>1</v>
      </c>
      <c r="O3052" t="s">
        <v>8303</v>
      </c>
      <c r="P3052" s="8">
        <f t="shared" si="237"/>
        <v>1.06</v>
      </c>
      <c r="Q3052" s="12">
        <f t="shared" si="238"/>
        <v>42465.16851851852</v>
      </c>
      <c r="R3052" s="12">
        <f>(((I3052/60)/60)/24)+DATE(1970,1,1)</f>
        <v>42495.16851851852</v>
      </c>
      <c r="S3052" t="str">
        <f t="shared" si="239"/>
        <v>theater</v>
      </c>
      <c r="T3052" t="str">
        <f t="shared" si="235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6">
        <f t="shared" si="236"/>
        <v>23.62857142857143</v>
      </c>
      <c r="N3053" t="b">
        <v>0</v>
      </c>
      <c r="O3053" t="s">
        <v>8303</v>
      </c>
      <c r="P3053" s="8">
        <f t="shared" si="237"/>
        <v>0.23628571428571429</v>
      </c>
      <c r="Q3053" s="12">
        <f t="shared" si="238"/>
        <v>42744.416030092587</v>
      </c>
      <c r="R3053" s="12">
        <f>(((I3053/60)/60)/24)+DATE(1970,1,1)</f>
        <v>42774.416030092587</v>
      </c>
      <c r="S3053" t="str">
        <f t="shared" si="239"/>
        <v>theater</v>
      </c>
      <c r="T3053" t="str">
        <f t="shared" si="235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6">
        <f t="shared" si="236"/>
        <v>37.5</v>
      </c>
      <c r="N3054" t="b">
        <v>0</v>
      </c>
      <c r="O3054" t="s">
        <v>8303</v>
      </c>
      <c r="P3054" s="8">
        <f t="shared" si="237"/>
        <v>1.5E-3</v>
      </c>
      <c r="Q3054" s="12">
        <f t="shared" si="238"/>
        <v>42122.670069444444</v>
      </c>
      <c r="R3054" s="12">
        <f>(((I3054/60)/60)/24)+DATE(1970,1,1)</f>
        <v>42152.665972222225</v>
      </c>
      <c r="S3054" t="str">
        <f t="shared" si="239"/>
        <v>theater</v>
      </c>
      <c r="T3054" t="str">
        <f t="shared" si="235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6">
        <f t="shared" si="236"/>
        <v>13.333333333333334</v>
      </c>
      <c r="N3055" t="b">
        <v>0</v>
      </c>
      <c r="O3055" t="s">
        <v>8303</v>
      </c>
      <c r="P3055" s="8">
        <f t="shared" si="237"/>
        <v>4.0000000000000001E-3</v>
      </c>
      <c r="Q3055" s="12">
        <f t="shared" si="238"/>
        <v>41862.761724537035</v>
      </c>
      <c r="R3055" s="12">
        <f>(((I3055/60)/60)/24)+DATE(1970,1,1)</f>
        <v>41914.165972222225</v>
      </c>
      <c r="S3055" t="str">
        <f t="shared" si="239"/>
        <v>theater</v>
      </c>
      <c r="T3055" t="str">
        <f t="shared" si="235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6" t="str">
        <f t="shared" si="236"/>
        <v/>
      </c>
      <c r="N3056" t="b">
        <v>0</v>
      </c>
      <c r="O3056" t="s">
        <v>8303</v>
      </c>
      <c r="P3056" s="8">
        <f t="shared" si="237"/>
        <v>0</v>
      </c>
      <c r="Q3056" s="12">
        <f t="shared" si="238"/>
        <v>42027.832800925928</v>
      </c>
      <c r="R3056" s="12">
        <f>(((I3056/60)/60)/24)+DATE(1970,1,1)</f>
        <v>42065.044444444444</v>
      </c>
      <c r="S3056" t="str">
        <f t="shared" si="239"/>
        <v>theater</v>
      </c>
      <c r="T3056" t="str">
        <f t="shared" si="235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6">
        <f t="shared" si="236"/>
        <v>1</v>
      </c>
      <c r="N3057" t="b">
        <v>0</v>
      </c>
      <c r="O3057" t="s">
        <v>8303</v>
      </c>
      <c r="P3057" s="8">
        <f t="shared" si="237"/>
        <v>5.0000000000000002E-5</v>
      </c>
      <c r="Q3057" s="12">
        <f t="shared" si="238"/>
        <v>41953.95821759259</v>
      </c>
      <c r="R3057" s="12">
        <f>(((I3057/60)/60)/24)+DATE(1970,1,1)</f>
        <v>42013.95821759259</v>
      </c>
      <c r="S3057" t="str">
        <f t="shared" si="239"/>
        <v>theater</v>
      </c>
      <c r="T3057" t="str">
        <f t="shared" si="235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6" t="str">
        <f t="shared" si="236"/>
        <v/>
      </c>
      <c r="N3058" t="b">
        <v>0</v>
      </c>
      <c r="O3058" t="s">
        <v>8303</v>
      </c>
      <c r="P3058" s="8">
        <f t="shared" si="237"/>
        <v>0</v>
      </c>
      <c r="Q3058" s="12">
        <f t="shared" si="238"/>
        <v>41851.636388888888</v>
      </c>
      <c r="R3058" s="12">
        <f>(((I3058/60)/60)/24)+DATE(1970,1,1)</f>
        <v>41911.636388888888</v>
      </c>
      <c r="S3058" t="str">
        <f t="shared" si="239"/>
        <v>theater</v>
      </c>
      <c r="T3058" t="str">
        <f t="shared" si="235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6" t="str">
        <f t="shared" si="236"/>
        <v/>
      </c>
      <c r="N3059" t="b">
        <v>0</v>
      </c>
      <c r="O3059" t="s">
        <v>8303</v>
      </c>
      <c r="P3059" s="8">
        <f t="shared" si="237"/>
        <v>0</v>
      </c>
      <c r="Q3059" s="12">
        <f t="shared" si="238"/>
        <v>42433.650590277779</v>
      </c>
      <c r="R3059" s="12">
        <f>(((I3059/60)/60)/24)+DATE(1970,1,1)</f>
        <v>42463.608923611115</v>
      </c>
      <c r="S3059" t="str">
        <f t="shared" si="239"/>
        <v>theater</v>
      </c>
      <c r="T3059" t="str">
        <f t="shared" si="235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6">
        <f t="shared" si="236"/>
        <v>1</v>
      </c>
      <c r="N3060" t="b">
        <v>0</v>
      </c>
      <c r="O3060" t="s">
        <v>8303</v>
      </c>
      <c r="P3060" s="8">
        <f t="shared" si="237"/>
        <v>1.6666666666666666E-4</v>
      </c>
      <c r="Q3060" s="12">
        <f t="shared" si="238"/>
        <v>42460.374305555553</v>
      </c>
      <c r="R3060" s="12">
        <f>(((I3060/60)/60)/24)+DATE(1970,1,1)</f>
        <v>42510.374305555553</v>
      </c>
      <c r="S3060" t="str">
        <f t="shared" si="239"/>
        <v>theater</v>
      </c>
      <c r="T3060" t="str">
        <f t="shared" si="235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6">
        <f t="shared" si="236"/>
        <v>41</v>
      </c>
      <c r="N3061" t="b">
        <v>0</v>
      </c>
      <c r="O3061" t="s">
        <v>8303</v>
      </c>
      <c r="P3061" s="8">
        <f t="shared" si="237"/>
        <v>3.0066666666666665E-2</v>
      </c>
      <c r="Q3061" s="12">
        <f t="shared" si="238"/>
        <v>41829.935717592591</v>
      </c>
      <c r="R3061" s="12">
        <f>(((I3061/60)/60)/24)+DATE(1970,1,1)</f>
        <v>41859.935717592591</v>
      </c>
      <c r="S3061" t="str">
        <f t="shared" si="239"/>
        <v>theater</v>
      </c>
      <c r="T3061" t="str">
        <f t="shared" si="235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6">
        <f t="shared" si="236"/>
        <v>55.833333333333336</v>
      </c>
      <c r="N3062" t="b">
        <v>0</v>
      </c>
      <c r="O3062" t="s">
        <v>8303</v>
      </c>
      <c r="P3062" s="8">
        <f t="shared" si="237"/>
        <v>1.5227272727272728E-3</v>
      </c>
      <c r="Q3062" s="12">
        <f t="shared" si="238"/>
        <v>42245.274699074071</v>
      </c>
      <c r="R3062" s="12">
        <f>(((I3062/60)/60)/24)+DATE(1970,1,1)</f>
        <v>42275.274699074071</v>
      </c>
      <c r="S3062" t="str">
        <f t="shared" si="239"/>
        <v>theater</v>
      </c>
      <c r="T3062" t="str">
        <f t="shared" si="235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6" t="str">
        <f t="shared" si="236"/>
        <v/>
      </c>
      <c r="N3063" t="b">
        <v>0</v>
      </c>
      <c r="O3063" t="s">
        <v>8303</v>
      </c>
      <c r="P3063" s="8">
        <f t="shared" si="237"/>
        <v>0</v>
      </c>
      <c r="Q3063" s="12">
        <f t="shared" si="238"/>
        <v>41834.784120370372</v>
      </c>
      <c r="R3063" s="12">
        <f>(((I3063/60)/60)/24)+DATE(1970,1,1)</f>
        <v>41864.784120370372</v>
      </c>
      <c r="S3063" t="str">
        <f t="shared" si="239"/>
        <v>theater</v>
      </c>
      <c r="T3063" t="str">
        <f t="shared" si="235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6">
        <f t="shared" si="236"/>
        <v>99.761194029850742</v>
      </c>
      <c r="N3064" t="b">
        <v>0</v>
      </c>
      <c r="O3064" t="s">
        <v>8303</v>
      </c>
      <c r="P3064" s="8">
        <f t="shared" si="237"/>
        <v>0.66839999999999999</v>
      </c>
      <c r="Q3064" s="12">
        <f t="shared" si="238"/>
        <v>42248.535787037035</v>
      </c>
      <c r="R3064" s="12">
        <f>(((I3064/60)/60)/24)+DATE(1970,1,1)</f>
        <v>42277.75</v>
      </c>
      <c r="S3064" t="str">
        <f t="shared" si="239"/>
        <v>theater</v>
      </c>
      <c r="T3064" t="str">
        <f t="shared" si="235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6">
        <f t="shared" si="236"/>
        <v>25.521739130434781</v>
      </c>
      <c r="N3065" t="b">
        <v>0</v>
      </c>
      <c r="O3065" t="s">
        <v>8303</v>
      </c>
      <c r="P3065" s="8">
        <f t="shared" si="237"/>
        <v>0.19566666666666666</v>
      </c>
      <c r="Q3065" s="12">
        <f t="shared" si="238"/>
        <v>42630.922893518517</v>
      </c>
      <c r="R3065" s="12">
        <f>(((I3065/60)/60)/24)+DATE(1970,1,1)</f>
        <v>42665.922893518517</v>
      </c>
      <c r="S3065" t="str">
        <f t="shared" si="239"/>
        <v>theater</v>
      </c>
      <c r="T3065" t="str">
        <f t="shared" si="235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6">
        <f t="shared" si="236"/>
        <v>117.65277777777777</v>
      </c>
      <c r="N3066" t="b">
        <v>0</v>
      </c>
      <c r="O3066" t="s">
        <v>8303</v>
      </c>
      <c r="P3066" s="8">
        <f t="shared" si="237"/>
        <v>0.11294666666666667</v>
      </c>
      <c r="Q3066" s="12">
        <f t="shared" si="238"/>
        <v>42299.130162037036</v>
      </c>
      <c r="R3066" s="12">
        <f>(((I3066/60)/60)/24)+DATE(1970,1,1)</f>
        <v>42330.290972222225</v>
      </c>
      <c r="S3066" t="str">
        <f t="shared" si="239"/>
        <v>theater</v>
      </c>
      <c r="T3066" t="str">
        <f t="shared" si="235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6">
        <f t="shared" si="236"/>
        <v>5</v>
      </c>
      <c r="N3067" t="b">
        <v>0</v>
      </c>
      <c r="O3067" t="s">
        <v>8303</v>
      </c>
      <c r="P3067" s="8">
        <f t="shared" si="237"/>
        <v>4.0000000000000002E-4</v>
      </c>
      <c r="Q3067" s="12">
        <f t="shared" si="238"/>
        <v>41825.055231481485</v>
      </c>
      <c r="R3067" s="12">
        <f>(((I3067/60)/60)/24)+DATE(1970,1,1)</f>
        <v>41850.055231481485</v>
      </c>
      <c r="S3067" t="str">
        <f t="shared" si="239"/>
        <v>theater</v>
      </c>
      <c r="T3067" t="str">
        <f t="shared" si="235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6">
        <f t="shared" si="236"/>
        <v>2796.6666666666665</v>
      </c>
      <c r="N3068" t="b">
        <v>0</v>
      </c>
      <c r="O3068" t="s">
        <v>8303</v>
      </c>
      <c r="P3068" s="8">
        <f t="shared" si="237"/>
        <v>0.11985714285714286</v>
      </c>
      <c r="Q3068" s="12">
        <f t="shared" si="238"/>
        <v>42531.228437500002</v>
      </c>
      <c r="R3068" s="12">
        <f>(((I3068/60)/60)/24)+DATE(1970,1,1)</f>
        <v>42561.228437500002</v>
      </c>
      <c r="S3068" t="str">
        <f t="shared" si="239"/>
        <v>theater</v>
      </c>
      <c r="T3068" t="str">
        <f t="shared" si="235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6">
        <f t="shared" si="236"/>
        <v>200</v>
      </c>
      <c r="N3069" t="b">
        <v>0</v>
      </c>
      <c r="O3069" t="s">
        <v>8303</v>
      </c>
      <c r="P3069" s="8">
        <f t="shared" si="237"/>
        <v>2.5000000000000001E-2</v>
      </c>
      <c r="Q3069" s="12">
        <f t="shared" si="238"/>
        <v>42226.938414351855</v>
      </c>
      <c r="R3069" s="12">
        <f>(((I3069/60)/60)/24)+DATE(1970,1,1)</f>
        <v>42256.938414351855</v>
      </c>
      <c r="S3069" t="str">
        <f t="shared" si="239"/>
        <v>theater</v>
      </c>
      <c r="T3069" t="str">
        <f t="shared" si="235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6">
        <f t="shared" si="236"/>
        <v>87.5</v>
      </c>
      <c r="N3070" t="b">
        <v>0</v>
      </c>
      <c r="O3070" t="s">
        <v>8303</v>
      </c>
      <c r="P3070" s="8">
        <f t="shared" si="237"/>
        <v>6.9999999999999999E-4</v>
      </c>
      <c r="Q3070" s="12">
        <f t="shared" si="238"/>
        <v>42263.691574074073</v>
      </c>
      <c r="R3070" s="12">
        <f>(((I3070/60)/60)/24)+DATE(1970,1,1)</f>
        <v>42293.691574074073</v>
      </c>
      <c r="S3070" t="str">
        <f t="shared" si="239"/>
        <v>theater</v>
      </c>
      <c r="T3070" t="str">
        <f t="shared" si="235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6">
        <f t="shared" si="236"/>
        <v>20.142857142857142</v>
      </c>
      <c r="N3071" t="b">
        <v>0</v>
      </c>
      <c r="O3071" t="s">
        <v>8303</v>
      </c>
      <c r="P3071" s="8">
        <f t="shared" si="237"/>
        <v>0.14099999999999999</v>
      </c>
      <c r="Q3071" s="12">
        <f t="shared" si="238"/>
        <v>41957.833726851852</v>
      </c>
      <c r="R3071" s="12">
        <f>(((I3071/60)/60)/24)+DATE(1970,1,1)</f>
        <v>41987.833726851852</v>
      </c>
      <c r="S3071" t="str">
        <f t="shared" si="239"/>
        <v>theater</v>
      </c>
      <c r="T3071" t="str">
        <f t="shared" si="235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6">
        <f t="shared" si="236"/>
        <v>20.875</v>
      </c>
      <c r="N3072" t="b">
        <v>0</v>
      </c>
      <c r="O3072" t="s">
        <v>8303</v>
      </c>
      <c r="P3072" s="8">
        <f t="shared" si="237"/>
        <v>3.3399999999999999E-2</v>
      </c>
      <c r="Q3072" s="12">
        <f t="shared" si="238"/>
        <v>42690.733437499999</v>
      </c>
      <c r="R3072" s="12">
        <f>(((I3072/60)/60)/24)+DATE(1970,1,1)</f>
        <v>42711.733437499999</v>
      </c>
      <c r="S3072" t="str">
        <f t="shared" si="239"/>
        <v>theater</v>
      </c>
      <c r="T3072" t="str">
        <f t="shared" si="235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6">
        <f t="shared" si="236"/>
        <v>61.307692307692307</v>
      </c>
      <c r="N3073" t="b">
        <v>0</v>
      </c>
      <c r="O3073" t="s">
        <v>8303</v>
      </c>
      <c r="P3073" s="8">
        <f t="shared" si="237"/>
        <v>0.59775</v>
      </c>
      <c r="Q3073" s="12">
        <f t="shared" si="238"/>
        <v>42097.732418981483</v>
      </c>
      <c r="R3073" s="12">
        <f>(((I3073/60)/60)/24)+DATE(1970,1,1)</f>
        <v>42115.249305555553</v>
      </c>
      <c r="S3073" t="str">
        <f t="shared" si="239"/>
        <v>theater</v>
      </c>
      <c r="T3073" t="str">
        <f t="shared" si="235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6">
        <f t="shared" si="236"/>
        <v>1</v>
      </c>
      <c r="N3074" t="b">
        <v>0</v>
      </c>
      <c r="O3074" t="s">
        <v>8303</v>
      </c>
      <c r="P3074" s="8">
        <f t="shared" si="237"/>
        <v>1.6666666666666666E-4</v>
      </c>
      <c r="Q3074" s="12">
        <f t="shared" si="238"/>
        <v>42658.690532407403</v>
      </c>
      <c r="R3074" s="12">
        <f>(((I3074/60)/60)/24)+DATE(1970,1,1)</f>
        <v>42673.073611111111</v>
      </c>
      <c r="S3074" t="str">
        <f t="shared" si="239"/>
        <v>theater</v>
      </c>
      <c r="T3074" t="str">
        <f t="shared" ref="T3074:T3137" si="240">RIGHT(O3074,LEN(O3074)-FIND("/",O3074,1))</f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6">
        <f t="shared" ref="M3075:M3138" si="241">IFERROR(E3075/L3075,"")</f>
        <v>92.142857142857139</v>
      </c>
      <c r="N3075" t="b">
        <v>0</v>
      </c>
      <c r="O3075" t="s">
        <v>8303</v>
      </c>
      <c r="P3075" s="8">
        <f t="shared" ref="P3075:P3138" si="242">E3075/D3075</f>
        <v>2.3035714285714285E-4</v>
      </c>
      <c r="Q3075" s="12">
        <f t="shared" ref="Q3075:Q3138" si="243">(((J3075/60)/60)/24)+DATE(1970,1,1)</f>
        <v>42111.684027777781</v>
      </c>
      <c r="R3075" s="12">
        <f>(((I3075/60)/60)/24)+DATE(1970,1,1)</f>
        <v>42169.804861111115</v>
      </c>
      <c r="S3075" t="str">
        <f t="shared" ref="S3075:S3138" si="244">LEFT(O3075,FIND("/",O3075,1)-1)</f>
        <v>theater</v>
      </c>
      <c r="T3075" t="str">
        <f t="shared" si="240"/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6">
        <f t="shared" si="241"/>
        <v>7.333333333333333</v>
      </c>
      <c r="N3076" t="b">
        <v>0</v>
      </c>
      <c r="O3076" t="s">
        <v>8303</v>
      </c>
      <c r="P3076" s="8">
        <f t="shared" si="242"/>
        <v>8.8000000000000003E-4</v>
      </c>
      <c r="Q3076" s="12">
        <f t="shared" si="243"/>
        <v>42409.571284722217</v>
      </c>
      <c r="R3076" s="12">
        <f>(((I3076/60)/60)/24)+DATE(1970,1,1)</f>
        <v>42439.571284722217</v>
      </c>
      <c r="S3076" t="str">
        <f t="shared" si="244"/>
        <v>theater</v>
      </c>
      <c r="T3076" t="str">
        <f t="shared" si="240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6">
        <f t="shared" si="241"/>
        <v>64.8</v>
      </c>
      <c r="N3077" t="b">
        <v>0</v>
      </c>
      <c r="O3077" t="s">
        <v>8303</v>
      </c>
      <c r="P3077" s="8">
        <f t="shared" si="242"/>
        <v>8.6400000000000005E-2</v>
      </c>
      <c r="Q3077" s="12">
        <f t="shared" si="243"/>
        <v>42551.102314814809</v>
      </c>
      <c r="R3077" s="12">
        <f>(((I3077/60)/60)/24)+DATE(1970,1,1)</f>
        <v>42601.102314814809</v>
      </c>
      <c r="S3077" t="str">
        <f t="shared" si="244"/>
        <v>theater</v>
      </c>
      <c r="T3077" t="str">
        <f t="shared" si="240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6">
        <f t="shared" si="241"/>
        <v>30.12</v>
      </c>
      <c r="N3078" t="b">
        <v>0</v>
      </c>
      <c r="O3078" t="s">
        <v>8303</v>
      </c>
      <c r="P3078" s="8">
        <f t="shared" si="242"/>
        <v>0.15060000000000001</v>
      </c>
      <c r="Q3078" s="12">
        <f t="shared" si="243"/>
        <v>42226.651886574073</v>
      </c>
      <c r="R3078" s="12">
        <f>(((I3078/60)/60)/24)+DATE(1970,1,1)</f>
        <v>42286.651886574073</v>
      </c>
      <c r="S3078" t="str">
        <f t="shared" si="244"/>
        <v>theater</v>
      </c>
      <c r="T3078" t="str">
        <f t="shared" si="240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6">
        <f t="shared" si="241"/>
        <v>52.5</v>
      </c>
      <c r="N3079" t="b">
        <v>0</v>
      </c>
      <c r="O3079" t="s">
        <v>8303</v>
      </c>
      <c r="P3079" s="8">
        <f t="shared" si="242"/>
        <v>4.7727272727272731E-3</v>
      </c>
      <c r="Q3079" s="12">
        <f t="shared" si="243"/>
        <v>42766.956921296296</v>
      </c>
      <c r="R3079" s="12">
        <f>(((I3079/60)/60)/24)+DATE(1970,1,1)</f>
        <v>42796.956921296296</v>
      </c>
      <c r="S3079" t="str">
        <f t="shared" si="244"/>
        <v>theater</v>
      </c>
      <c r="T3079" t="str">
        <f t="shared" si="240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6">
        <f t="shared" si="241"/>
        <v>23.666666666666668</v>
      </c>
      <c r="N3080" t="b">
        <v>0</v>
      </c>
      <c r="O3080" t="s">
        <v>8303</v>
      </c>
      <c r="P3080" s="8">
        <f t="shared" si="242"/>
        <v>1.1833333333333333E-3</v>
      </c>
      <c r="Q3080" s="12">
        <f t="shared" si="243"/>
        <v>42031.138831018514</v>
      </c>
      <c r="R3080" s="12">
        <f>(((I3080/60)/60)/24)+DATE(1970,1,1)</f>
        <v>42061.138831018514</v>
      </c>
      <c r="S3080" t="str">
        <f t="shared" si="244"/>
        <v>theater</v>
      </c>
      <c r="T3080" t="str">
        <f t="shared" si="240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6">
        <f t="shared" si="241"/>
        <v>415.77777777777777</v>
      </c>
      <c r="N3081" t="b">
        <v>0</v>
      </c>
      <c r="O3081" t="s">
        <v>8303</v>
      </c>
      <c r="P3081" s="8">
        <f t="shared" si="242"/>
        <v>8.4173998587352451E-3</v>
      </c>
      <c r="Q3081" s="12">
        <f t="shared" si="243"/>
        <v>42055.713368055556</v>
      </c>
      <c r="R3081" s="12">
        <f>(((I3081/60)/60)/24)+DATE(1970,1,1)</f>
        <v>42085.671701388885</v>
      </c>
      <c r="S3081" t="str">
        <f t="shared" si="244"/>
        <v>theater</v>
      </c>
      <c r="T3081" t="str">
        <f t="shared" si="240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6">
        <f t="shared" si="241"/>
        <v>53.714285714285715</v>
      </c>
      <c r="N3082" t="b">
        <v>0</v>
      </c>
      <c r="O3082" t="s">
        <v>8303</v>
      </c>
      <c r="P3082" s="8">
        <f t="shared" si="242"/>
        <v>1.8799999999999999E-4</v>
      </c>
      <c r="Q3082" s="12">
        <f t="shared" si="243"/>
        <v>41940.028287037036</v>
      </c>
      <c r="R3082" s="12">
        <f>(((I3082/60)/60)/24)+DATE(1970,1,1)</f>
        <v>42000.0699537037</v>
      </c>
      <c r="S3082" t="str">
        <f t="shared" si="244"/>
        <v>theater</v>
      </c>
      <c r="T3082" t="str">
        <f t="shared" si="240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6">
        <f t="shared" si="241"/>
        <v>420.6</v>
      </c>
      <c r="N3083" t="b">
        <v>0</v>
      </c>
      <c r="O3083" t="s">
        <v>8303</v>
      </c>
      <c r="P3083" s="8">
        <f t="shared" si="242"/>
        <v>2.1029999999999998E-3</v>
      </c>
      <c r="Q3083" s="12">
        <f t="shared" si="243"/>
        <v>42237.181608796294</v>
      </c>
      <c r="R3083" s="12">
        <f>(((I3083/60)/60)/24)+DATE(1970,1,1)</f>
        <v>42267.181608796294</v>
      </c>
      <c r="S3083" t="str">
        <f t="shared" si="244"/>
        <v>theater</v>
      </c>
      <c r="T3083" t="str">
        <f t="shared" si="240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6" t="str">
        <f t="shared" si="241"/>
        <v/>
      </c>
      <c r="N3084" t="b">
        <v>0</v>
      </c>
      <c r="O3084" t="s">
        <v>8303</v>
      </c>
      <c r="P3084" s="8">
        <f t="shared" si="242"/>
        <v>0</v>
      </c>
      <c r="Q3084" s="12">
        <f t="shared" si="243"/>
        <v>42293.922986111109</v>
      </c>
      <c r="R3084" s="12">
        <f>(((I3084/60)/60)/24)+DATE(1970,1,1)</f>
        <v>42323.96465277778</v>
      </c>
      <c r="S3084" t="str">
        <f t="shared" si="244"/>
        <v>theater</v>
      </c>
      <c r="T3084" t="str">
        <f t="shared" si="240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6">
        <f t="shared" si="241"/>
        <v>18.666666666666668</v>
      </c>
      <c r="N3085" t="b">
        <v>0</v>
      </c>
      <c r="O3085" t="s">
        <v>8303</v>
      </c>
      <c r="P3085" s="8">
        <f t="shared" si="242"/>
        <v>2.8E-3</v>
      </c>
      <c r="Q3085" s="12">
        <f t="shared" si="243"/>
        <v>41853.563402777778</v>
      </c>
      <c r="R3085" s="12">
        <f>(((I3085/60)/60)/24)+DATE(1970,1,1)</f>
        <v>41883.208333333336</v>
      </c>
      <c r="S3085" t="str">
        <f t="shared" si="244"/>
        <v>theater</v>
      </c>
      <c r="T3085" t="str">
        <f t="shared" si="240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6">
        <f t="shared" si="241"/>
        <v>78.333333333333329</v>
      </c>
      <c r="N3086" t="b">
        <v>0</v>
      </c>
      <c r="O3086" t="s">
        <v>8303</v>
      </c>
      <c r="P3086" s="8">
        <f t="shared" si="242"/>
        <v>0.11579206701157921</v>
      </c>
      <c r="Q3086" s="12">
        <f t="shared" si="243"/>
        <v>42100.723738425921</v>
      </c>
      <c r="R3086" s="12">
        <f>(((I3086/60)/60)/24)+DATE(1970,1,1)</f>
        <v>42129.783333333333</v>
      </c>
      <c r="S3086" t="str">
        <f t="shared" si="244"/>
        <v>theater</v>
      </c>
      <c r="T3086" t="str">
        <f t="shared" si="240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6">
        <f t="shared" si="241"/>
        <v>67.777777777777771</v>
      </c>
      <c r="N3087" t="b">
        <v>0</v>
      </c>
      <c r="O3087" t="s">
        <v>8303</v>
      </c>
      <c r="P3087" s="8">
        <f t="shared" si="242"/>
        <v>2.4400000000000002E-2</v>
      </c>
      <c r="Q3087" s="12">
        <f t="shared" si="243"/>
        <v>42246.883784722217</v>
      </c>
      <c r="R3087" s="12">
        <f>(((I3087/60)/60)/24)+DATE(1970,1,1)</f>
        <v>42276.883784722217</v>
      </c>
      <c r="S3087" t="str">
        <f t="shared" si="244"/>
        <v>theater</v>
      </c>
      <c r="T3087" t="str">
        <f t="shared" si="240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6">
        <f t="shared" si="241"/>
        <v>16.666666666666668</v>
      </c>
      <c r="N3088" t="b">
        <v>0</v>
      </c>
      <c r="O3088" t="s">
        <v>8303</v>
      </c>
      <c r="P3088" s="8">
        <f t="shared" si="242"/>
        <v>2.5000000000000001E-3</v>
      </c>
      <c r="Q3088" s="12">
        <f t="shared" si="243"/>
        <v>42173.67082175926</v>
      </c>
      <c r="R3088" s="12">
        <f>(((I3088/60)/60)/24)+DATE(1970,1,1)</f>
        <v>42233.67082175926</v>
      </c>
      <c r="S3088" t="str">
        <f t="shared" si="244"/>
        <v>theater</v>
      </c>
      <c r="T3088" t="str">
        <f t="shared" si="240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6">
        <f t="shared" si="241"/>
        <v>62.5</v>
      </c>
      <c r="N3089" t="b">
        <v>0</v>
      </c>
      <c r="O3089" t="s">
        <v>8303</v>
      </c>
      <c r="P3089" s="8">
        <f t="shared" si="242"/>
        <v>6.2500000000000003E-3</v>
      </c>
      <c r="Q3089" s="12">
        <f t="shared" si="243"/>
        <v>42665.150347222225</v>
      </c>
      <c r="R3089" s="12">
        <f>(((I3089/60)/60)/24)+DATE(1970,1,1)</f>
        <v>42725.192013888889</v>
      </c>
      <c r="S3089" t="str">
        <f t="shared" si="244"/>
        <v>theater</v>
      </c>
      <c r="T3089" t="str">
        <f t="shared" si="240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6">
        <f t="shared" si="241"/>
        <v>42</v>
      </c>
      <c r="N3090" t="b">
        <v>0</v>
      </c>
      <c r="O3090" t="s">
        <v>8303</v>
      </c>
      <c r="P3090" s="8">
        <f t="shared" si="242"/>
        <v>1.9384615384615384E-3</v>
      </c>
      <c r="Q3090" s="12">
        <f t="shared" si="243"/>
        <v>41981.57230324074</v>
      </c>
      <c r="R3090" s="12">
        <f>(((I3090/60)/60)/24)+DATE(1970,1,1)</f>
        <v>42012.570138888885</v>
      </c>
      <c r="S3090" t="str">
        <f t="shared" si="244"/>
        <v>theater</v>
      </c>
      <c r="T3090" t="str">
        <f t="shared" si="240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6">
        <f t="shared" si="241"/>
        <v>130.0888888888889</v>
      </c>
      <c r="N3091" t="b">
        <v>0</v>
      </c>
      <c r="O3091" t="s">
        <v>8303</v>
      </c>
      <c r="P3091" s="8">
        <f t="shared" si="242"/>
        <v>0.23416000000000001</v>
      </c>
      <c r="Q3091" s="12">
        <f t="shared" si="243"/>
        <v>42528.542627314819</v>
      </c>
      <c r="R3091" s="12">
        <f>(((I3091/60)/60)/24)+DATE(1970,1,1)</f>
        <v>42560.082638888889</v>
      </c>
      <c r="S3091" t="str">
        <f t="shared" si="244"/>
        <v>theater</v>
      </c>
      <c r="T3091" t="str">
        <f t="shared" si="240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6">
        <f t="shared" si="241"/>
        <v>1270.2222222222222</v>
      </c>
      <c r="N3092" t="b">
        <v>0</v>
      </c>
      <c r="O3092" t="s">
        <v>8303</v>
      </c>
      <c r="P3092" s="8">
        <f t="shared" si="242"/>
        <v>5.080888888888889E-2</v>
      </c>
      <c r="Q3092" s="12">
        <f t="shared" si="243"/>
        <v>42065.818807870368</v>
      </c>
      <c r="R3092" s="12">
        <f>(((I3092/60)/60)/24)+DATE(1970,1,1)</f>
        <v>42125.777141203704</v>
      </c>
      <c r="S3092" t="str">
        <f t="shared" si="244"/>
        <v>theater</v>
      </c>
      <c r="T3092" t="str">
        <f t="shared" si="240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6">
        <f t="shared" si="241"/>
        <v>88.444444444444443</v>
      </c>
      <c r="N3093" t="b">
        <v>0</v>
      </c>
      <c r="O3093" t="s">
        <v>8303</v>
      </c>
      <c r="P3093" s="8">
        <f t="shared" si="242"/>
        <v>0.15920000000000001</v>
      </c>
      <c r="Q3093" s="12">
        <f t="shared" si="243"/>
        <v>42566.948414351849</v>
      </c>
      <c r="R3093" s="12">
        <f>(((I3093/60)/60)/24)+DATE(1970,1,1)</f>
        <v>42596.948414351849</v>
      </c>
      <c r="S3093" t="str">
        <f t="shared" si="244"/>
        <v>theater</v>
      </c>
      <c r="T3093" t="str">
        <f t="shared" si="240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6">
        <f t="shared" si="241"/>
        <v>56.342380952380957</v>
      </c>
      <c r="N3094" t="b">
        <v>0</v>
      </c>
      <c r="O3094" t="s">
        <v>8303</v>
      </c>
      <c r="P3094" s="8">
        <f t="shared" si="242"/>
        <v>1.1831900000000001E-2</v>
      </c>
      <c r="Q3094" s="12">
        <f t="shared" si="243"/>
        <v>42255.619351851856</v>
      </c>
      <c r="R3094" s="12">
        <f>(((I3094/60)/60)/24)+DATE(1970,1,1)</f>
        <v>42292.916666666672</v>
      </c>
      <c r="S3094" t="str">
        <f t="shared" si="244"/>
        <v>theater</v>
      </c>
      <c r="T3094" t="str">
        <f t="shared" si="240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6">
        <f t="shared" si="241"/>
        <v>53.529411764705884</v>
      </c>
      <c r="N3095" t="b">
        <v>0</v>
      </c>
      <c r="O3095" t="s">
        <v>8303</v>
      </c>
      <c r="P3095" s="8">
        <f t="shared" si="242"/>
        <v>0.22750000000000001</v>
      </c>
      <c r="Q3095" s="12">
        <f t="shared" si="243"/>
        <v>41760.909039351849</v>
      </c>
      <c r="R3095" s="12">
        <f>(((I3095/60)/60)/24)+DATE(1970,1,1)</f>
        <v>41791.165972222225</v>
      </c>
      <c r="S3095" t="str">
        <f t="shared" si="244"/>
        <v>theater</v>
      </c>
      <c r="T3095" t="str">
        <f t="shared" si="240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6">
        <f t="shared" si="241"/>
        <v>25</v>
      </c>
      <c r="N3096" t="b">
        <v>0</v>
      </c>
      <c r="O3096" t="s">
        <v>8303</v>
      </c>
      <c r="P3096" s="8">
        <f t="shared" si="242"/>
        <v>2.5000000000000001E-4</v>
      </c>
      <c r="Q3096" s="12">
        <f t="shared" si="243"/>
        <v>42207.795787037037</v>
      </c>
      <c r="R3096" s="12">
        <f>(((I3096/60)/60)/24)+DATE(1970,1,1)</f>
        <v>42267.795787037037</v>
      </c>
      <c r="S3096" t="str">
        <f t="shared" si="244"/>
        <v>theater</v>
      </c>
      <c r="T3096" t="str">
        <f t="shared" si="240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6">
        <f t="shared" si="241"/>
        <v>50</v>
      </c>
      <c r="N3097" t="b">
        <v>0</v>
      </c>
      <c r="O3097" t="s">
        <v>8303</v>
      </c>
      <c r="P3097" s="8">
        <f t="shared" si="242"/>
        <v>3.351206434316354E-3</v>
      </c>
      <c r="Q3097" s="12">
        <f t="shared" si="243"/>
        <v>42523.025231481486</v>
      </c>
      <c r="R3097" s="12">
        <f>(((I3097/60)/60)/24)+DATE(1970,1,1)</f>
        <v>42583.025231481486</v>
      </c>
      <c r="S3097" t="str">
        <f t="shared" si="244"/>
        <v>theater</v>
      </c>
      <c r="T3097" t="str">
        <f t="shared" si="240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6">
        <f t="shared" si="241"/>
        <v>56.785714285714285</v>
      </c>
      <c r="N3098" t="b">
        <v>0</v>
      </c>
      <c r="O3098" t="s">
        <v>8303</v>
      </c>
      <c r="P3098" s="8">
        <f t="shared" si="242"/>
        <v>3.9750000000000001E-2</v>
      </c>
      <c r="Q3098" s="12">
        <f t="shared" si="243"/>
        <v>42114.825532407413</v>
      </c>
      <c r="R3098" s="12">
        <f>(((I3098/60)/60)/24)+DATE(1970,1,1)</f>
        <v>42144.825532407413</v>
      </c>
      <c r="S3098" t="str">
        <f t="shared" si="244"/>
        <v>theater</v>
      </c>
      <c r="T3098" t="str">
        <f t="shared" si="240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6">
        <f t="shared" si="241"/>
        <v>40.833333333333336</v>
      </c>
      <c r="N3099" t="b">
        <v>0</v>
      </c>
      <c r="O3099" t="s">
        <v>8303</v>
      </c>
      <c r="P3099" s="8">
        <f t="shared" si="242"/>
        <v>0.17150000000000001</v>
      </c>
      <c r="Q3099" s="12">
        <f t="shared" si="243"/>
        <v>42629.503483796296</v>
      </c>
      <c r="R3099" s="12">
        <f>(((I3099/60)/60)/24)+DATE(1970,1,1)</f>
        <v>42650.583333333328</v>
      </c>
      <c r="S3099" t="str">
        <f t="shared" si="244"/>
        <v>theater</v>
      </c>
      <c r="T3099" t="str">
        <f t="shared" si="240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6">
        <f t="shared" si="241"/>
        <v>65.111111111111114</v>
      </c>
      <c r="N3100" t="b">
        <v>0</v>
      </c>
      <c r="O3100" t="s">
        <v>8303</v>
      </c>
      <c r="P3100" s="8">
        <f t="shared" si="242"/>
        <v>3.608004104669061E-2</v>
      </c>
      <c r="Q3100" s="12">
        <f t="shared" si="243"/>
        <v>42359.792233796295</v>
      </c>
      <c r="R3100" s="12">
        <f>(((I3100/60)/60)/24)+DATE(1970,1,1)</f>
        <v>42408.01180555555</v>
      </c>
      <c r="S3100" t="str">
        <f t="shared" si="244"/>
        <v>theater</v>
      </c>
      <c r="T3100" t="str">
        <f t="shared" si="240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6">
        <f t="shared" si="241"/>
        <v>55.6</v>
      </c>
      <c r="N3101" t="b">
        <v>0</v>
      </c>
      <c r="O3101" t="s">
        <v>8303</v>
      </c>
      <c r="P3101" s="8">
        <f t="shared" si="242"/>
        <v>0.13900000000000001</v>
      </c>
      <c r="Q3101" s="12">
        <f t="shared" si="243"/>
        <v>42382.189710648148</v>
      </c>
      <c r="R3101" s="12">
        <f>(((I3101/60)/60)/24)+DATE(1970,1,1)</f>
        <v>42412.189710648148</v>
      </c>
      <c r="S3101" t="str">
        <f t="shared" si="244"/>
        <v>theater</v>
      </c>
      <c r="T3101" t="str">
        <f t="shared" si="240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6">
        <f t="shared" si="241"/>
        <v>140.53846153846155</v>
      </c>
      <c r="N3102" t="b">
        <v>0</v>
      </c>
      <c r="O3102" t="s">
        <v>8303</v>
      </c>
      <c r="P3102" s="8">
        <f t="shared" si="242"/>
        <v>0.15225</v>
      </c>
      <c r="Q3102" s="12">
        <f t="shared" si="243"/>
        <v>41902.622395833336</v>
      </c>
      <c r="R3102" s="12">
        <f>(((I3102/60)/60)/24)+DATE(1970,1,1)</f>
        <v>41932.622395833336</v>
      </c>
      <c r="S3102" t="str">
        <f t="shared" si="244"/>
        <v>theater</v>
      </c>
      <c r="T3102" t="str">
        <f t="shared" si="240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6">
        <f t="shared" si="241"/>
        <v>25</v>
      </c>
      <c r="N3103" t="b">
        <v>0</v>
      </c>
      <c r="O3103" t="s">
        <v>8303</v>
      </c>
      <c r="P3103" s="8">
        <f t="shared" si="242"/>
        <v>0.12</v>
      </c>
      <c r="Q3103" s="12">
        <f t="shared" si="243"/>
        <v>42171.383530092593</v>
      </c>
      <c r="R3103" s="12">
        <f>(((I3103/60)/60)/24)+DATE(1970,1,1)</f>
        <v>42201.330555555556</v>
      </c>
      <c r="S3103" t="str">
        <f t="shared" si="244"/>
        <v>theater</v>
      </c>
      <c r="T3103" t="str">
        <f t="shared" si="240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6">
        <f t="shared" si="241"/>
        <v>69.533333333333331</v>
      </c>
      <c r="N3104" t="b">
        <v>0</v>
      </c>
      <c r="O3104" t="s">
        <v>8303</v>
      </c>
      <c r="P3104" s="8">
        <f t="shared" si="242"/>
        <v>0.391125</v>
      </c>
      <c r="Q3104" s="12">
        <f t="shared" si="243"/>
        <v>42555.340486111112</v>
      </c>
      <c r="R3104" s="12">
        <f>(((I3104/60)/60)/24)+DATE(1970,1,1)</f>
        <v>42605.340486111112</v>
      </c>
      <c r="S3104" t="str">
        <f t="shared" si="244"/>
        <v>theater</v>
      </c>
      <c r="T3104" t="str">
        <f t="shared" si="240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6">
        <f t="shared" si="241"/>
        <v>5.5</v>
      </c>
      <c r="N3105" t="b">
        <v>0</v>
      </c>
      <c r="O3105" t="s">
        <v>8303</v>
      </c>
      <c r="P3105" s="8">
        <f t="shared" si="242"/>
        <v>2.6829268292682929E-3</v>
      </c>
      <c r="Q3105" s="12">
        <f t="shared" si="243"/>
        <v>42107.156319444446</v>
      </c>
      <c r="R3105" s="12">
        <f>(((I3105/60)/60)/24)+DATE(1970,1,1)</f>
        <v>42167.156319444446</v>
      </c>
      <c r="S3105" t="str">
        <f t="shared" si="244"/>
        <v>theater</v>
      </c>
      <c r="T3105" t="str">
        <f t="shared" si="240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6">
        <f t="shared" si="241"/>
        <v>237</v>
      </c>
      <c r="N3106" t="b">
        <v>0</v>
      </c>
      <c r="O3106" t="s">
        <v>8303</v>
      </c>
      <c r="P3106" s="8">
        <f t="shared" si="242"/>
        <v>0.29625000000000001</v>
      </c>
      <c r="Q3106" s="12">
        <f t="shared" si="243"/>
        <v>42006.908692129626</v>
      </c>
      <c r="R3106" s="12">
        <f>(((I3106/60)/60)/24)+DATE(1970,1,1)</f>
        <v>42038.083333333328</v>
      </c>
      <c r="S3106" t="str">
        <f t="shared" si="244"/>
        <v>theater</v>
      </c>
      <c r="T3106" t="str">
        <f t="shared" si="240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6">
        <f t="shared" si="241"/>
        <v>79.870967741935488</v>
      </c>
      <c r="N3107" t="b">
        <v>0</v>
      </c>
      <c r="O3107" t="s">
        <v>8303</v>
      </c>
      <c r="P3107" s="8">
        <f t="shared" si="242"/>
        <v>0.4236099230111206</v>
      </c>
      <c r="Q3107" s="12">
        <f t="shared" si="243"/>
        <v>41876.718935185185</v>
      </c>
      <c r="R3107" s="12">
        <f>(((I3107/60)/60)/24)+DATE(1970,1,1)</f>
        <v>41931.208333333336</v>
      </c>
      <c r="S3107" t="str">
        <f t="shared" si="244"/>
        <v>theater</v>
      </c>
      <c r="T3107" t="str">
        <f t="shared" si="240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6">
        <f t="shared" si="241"/>
        <v>10.25</v>
      </c>
      <c r="N3108" t="b">
        <v>0</v>
      </c>
      <c r="O3108" t="s">
        <v>8303</v>
      </c>
      <c r="P3108" s="8">
        <f t="shared" si="242"/>
        <v>4.1000000000000002E-2</v>
      </c>
      <c r="Q3108" s="12">
        <f t="shared" si="243"/>
        <v>42241.429120370376</v>
      </c>
      <c r="R3108" s="12">
        <f>(((I3108/60)/60)/24)+DATE(1970,1,1)</f>
        <v>42263.916666666672</v>
      </c>
      <c r="S3108" t="str">
        <f t="shared" si="244"/>
        <v>theater</v>
      </c>
      <c r="T3108" t="str">
        <f t="shared" si="240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6">
        <f t="shared" si="241"/>
        <v>272.58620689655174</v>
      </c>
      <c r="N3109" t="b">
        <v>0</v>
      </c>
      <c r="O3109" t="s">
        <v>8303</v>
      </c>
      <c r="P3109" s="8">
        <f t="shared" si="242"/>
        <v>0.197625</v>
      </c>
      <c r="Q3109" s="12">
        <f t="shared" si="243"/>
        <v>42128.814247685179</v>
      </c>
      <c r="R3109" s="12">
        <f>(((I3109/60)/60)/24)+DATE(1970,1,1)</f>
        <v>42135.814247685179</v>
      </c>
      <c r="S3109" t="str">
        <f t="shared" si="244"/>
        <v>theater</v>
      </c>
      <c r="T3109" t="str">
        <f t="shared" si="240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6">
        <f t="shared" si="241"/>
        <v>13</v>
      </c>
      <c r="N3110" t="b">
        <v>0</v>
      </c>
      <c r="O3110" t="s">
        <v>8303</v>
      </c>
      <c r="P3110" s="8">
        <f t="shared" si="242"/>
        <v>5.1999999999999995E-4</v>
      </c>
      <c r="Q3110" s="12">
        <f t="shared" si="243"/>
        <v>42062.680486111116</v>
      </c>
      <c r="R3110" s="12">
        <f>(((I3110/60)/60)/24)+DATE(1970,1,1)</f>
        <v>42122.638819444444</v>
      </c>
      <c r="S3110" t="str">
        <f t="shared" si="244"/>
        <v>theater</v>
      </c>
      <c r="T3110" t="str">
        <f t="shared" si="240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6">
        <f t="shared" si="241"/>
        <v>58.184210526315788</v>
      </c>
      <c r="N3111" t="b">
        <v>0</v>
      </c>
      <c r="O3111" t="s">
        <v>8303</v>
      </c>
      <c r="P3111" s="8">
        <f t="shared" si="242"/>
        <v>0.25030188679245285</v>
      </c>
      <c r="Q3111" s="12">
        <f t="shared" si="243"/>
        <v>41844.125115740739</v>
      </c>
      <c r="R3111" s="12">
        <f>(((I3111/60)/60)/24)+DATE(1970,1,1)</f>
        <v>41879.125115740739</v>
      </c>
      <c r="S3111" t="str">
        <f t="shared" si="244"/>
        <v>theater</v>
      </c>
      <c r="T3111" t="str">
        <f t="shared" si="240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6">
        <f t="shared" si="241"/>
        <v>10</v>
      </c>
      <c r="N3112" t="b">
        <v>0</v>
      </c>
      <c r="O3112" t="s">
        <v>8303</v>
      </c>
      <c r="P3112" s="8">
        <f t="shared" si="242"/>
        <v>4.0000000000000002E-4</v>
      </c>
      <c r="Q3112" s="12">
        <f t="shared" si="243"/>
        <v>42745.031469907408</v>
      </c>
      <c r="R3112" s="12">
        <f>(((I3112/60)/60)/24)+DATE(1970,1,1)</f>
        <v>42785.031469907408</v>
      </c>
      <c r="S3112" t="str">
        <f t="shared" si="244"/>
        <v>theater</v>
      </c>
      <c r="T3112" t="str">
        <f t="shared" si="240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6">
        <f t="shared" si="241"/>
        <v>70.10526315789474</v>
      </c>
      <c r="N3113" t="b">
        <v>0</v>
      </c>
      <c r="O3113" t="s">
        <v>8303</v>
      </c>
      <c r="P3113" s="8">
        <f t="shared" si="242"/>
        <v>0.26640000000000003</v>
      </c>
      <c r="Q3113" s="12">
        <f t="shared" si="243"/>
        <v>41885.595138888886</v>
      </c>
      <c r="R3113" s="12">
        <f>(((I3113/60)/60)/24)+DATE(1970,1,1)</f>
        <v>41916.595138888886</v>
      </c>
      <c r="S3113" t="str">
        <f t="shared" si="244"/>
        <v>theater</v>
      </c>
      <c r="T3113" t="str">
        <f t="shared" si="240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6">
        <f t="shared" si="241"/>
        <v>57.888888888888886</v>
      </c>
      <c r="N3114" t="b">
        <v>0</v>
      </c>
      <c r="O3114" t="s">
        <v>8303</v>
      </c>
      <c r="P3114" s="8">
        <f t="shared" si="242"/>
        <v>4.7363636363636365E-2</v>
      </c>
      <c r="Q3114" s="12">
        <f t="shared" si="243"/>
        <v>42615.121921296297</v>
      </c>
      <c r="R3114" s="12">
        <f>(((I3114/60)/60)/24)+DATE(1970,1,1)</f>
        <v>42675.121921296297</v>
      </c>
      <c r="S3114" t="str">
        <f t="shared" si="244"/>
        <v>theater</v>
      </c>
      <c r="T3114" t="str">
        <f t="shared" si="240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6">
        <f t="shared" si="241"/>
        <v>125.27027027027027</v>
      </c>
      <c r="N3115" t="b">
        <v>0</v>
      </c>
      <c r="O3115" t="s">
        <v>8303</v>
      </c>
      <c r="P3115" s="8">
        <f t="shared" si="242"/>
        <v>4.2435339894712751E-2</v>
      </c>
      <c r="Q3115" s="12">
        <f t="shared" si="243"/>
        <v>42081.731273148151</v>
      </c>
      <c r="R3115" s="12">
        <f>(((I3115/60)/60)/24)+DATE(1970,1,1)</f>
        <v>42111.731273148151</v>
      </c>
      <c r="S3115" t="str">
        <f t="shared" si="244"/>
        <v>theater</v>
      </c>
      <c r="T3115" t="str">
        <f t="shared" si="240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6" t="str">
        <f t="shared" si="241"/>
        <v/>
      </c>
      <c r="N3116" t="b">
        <v>0</v>
      </c>
      <c r="O3116" t="s">
        <v>8303</v>
      </c>
      <c r="P3116" s="8">
        <f t="shared" si="242"/>
        <v>0</v>
      </c>
      <c r="Q3116" s="12">
        <f t="shared" si="243"/>
        <v>41843.632523148146</v>
      </c>
      <c r="R3116" s="12">
        <f>(((I3116/60)/60)/24)+DATE(1970,1,1)</f>
        <v>41903.632523148146</v>
      </c>
      <c r="S3116" t="str">
        <f t="shared" si="244"/>
        <v>theater</v>
      </c>
      <c r="T3116" t="str">
        <f t="shared" si="240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6">
        <f t="shared" si="241"/>
        <v>300</v>
      </c>
      <c r="N3117" t="b">
        <v>0</v>
      </c>
      <c r="O3117" t="s">
        <v>8303</v>
      </c>
      <c r="P3117" s="8">
        <f t="shared" si="242"/>
        <v>0.03</v>
      </c>
      <c r="Q3117" s="12">
        <f t="shared" si="243"/>
        <v>42496.447071759263</v>
      </c>
      <c r="R3117" s="12">
        <f>(((I3117/60)/60)/24)+DATE(1970,1,1)</f>
        <v>42526.447071759263</v>
      </c>
      <c r="S3117" t="str">
        <f t="shared" si="244"/>
        <v>theater</v>
      </c>
      <c r="T3117" t="str">
        <f t="shared" si="240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6">
        <f t="shared" si="241"/>
        <v>43</v>
      </c>
      <c r="N3118" t="b">
        <v>0</v>
      </c>
      <c r="O3118" t="s">
        <v>8303</v>
      </c>
      <c r="P3118" s="8">
        <f t="shared" si="242"/>
        <v>0.57333333333333336</v>
      </c>
      <c r="Q3118" s="12">
        <f t="shared" si="243"/>
        <v>42081.515335648146</v>
      </c>
      <c r="R3118" s="12">
        <f>(((I3118/60)/60)/24)+DATE(1970,1,1)</f>
        <v>42095.515335648146</v>
      </c>
      <c r="S3118" t="str">
        <f t="shared" si="244"/>
        <v>theater</v>
      </c>
      <c r="T3118" t="str">
        <f t="shared" si="240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6">
        <f t="shared" si="241"/>
        <v>1</v>
      </c>
      <c r="N3119" t="b">
        <v>0</v>
      </c>
      <c r="O3119" t="s">
        <v>8303</v>
      </c>
      <c r="P3119" s="8">
        <f t="shared" si="242"/>
        <v>1E-3</v>
      </c>
      <c r="Q3119" s="12">
        <f t="shared" si="243"/>
        <v>42509.374537037031</v>
      </c>
      <c r="R3119" s="12">
        <f>(((I3119/60)/60)/24)+DATE(1970,1,1)</f>
        <v>42517.55</v>
      </c>
      <c r="S3119" t="str">
        <f t="shared" si="244"/>
        <v>theater</v>
      </c>
      <c r="T3119" t="str">
        <f t="shared" si="240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6">
        <f t="shared" si="241"/>
        <v>775</v>
      </c>
      <c r="N3120" t="b">
        <v>0</v>
      </c>
      <c r="O3120" t="s">
        <v>8303</v>
      </c>
      <c r="P3120" s="8">
        <f t="shared" si="242"/>
        <v>3.0999999999999999E-3</v>
      </c>
      <c r="Q3120" s="12">
        <f t="shared" si="243"/>
        <v>42534.649571759262</v>
      </c>
      <c r="R3120" s="12">
        <f>(((I3120/60)/60)/24)+DATE(1970,1,1)</f>
        <v>42553.649571759262</v>
      </c>
      <c r="S3120" t="str">
        <f t="shared" si="244"/>
        <v>theater</v>
      </c>
      <c r="T3120" t="str">
        <f t="shared" si="240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6">
        <f t="shared" si="241"/>
        <v>5</v>
      </c>
      <c r="N3121" t="b">
        <v>0</v>
      </c>
      <c r="O3121" t="s">
        <v>8303</v>
      </c>
      <c r="P3121" s="8">
        <f t="shared" si="242"/>
        <v>5.0000000000000001E-4</v>
      </c>
      <c r="Q3121" s="12">
        <f t="shared" si="243"/>
        <v>42060.04550925926</v>
      </c>
      <c r="R3121" s="12">
        <f>(((I3121/60)/60)/24)+DATE(1970,1,1)</f>
        <v>42090.003842592589</v>
      </c>
      <c r="S3121" t="str">
        <f t="shared" si="244"/>
        <v>theater</v>
      </c>
      <c r="T3121" t="str">
        <f t="shared" si="240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6">
        <f t="shared" si="241"/>
        <v>12.8</v>
      </c>
      <c r="N3122" t="b">
        <v>0</v>
      </c>
      <c r="O3122" t="s">
        <v>8303</v>
      </c>
      <c r="P3122" s="8">
        <f t="shared" si="242"/>
        <v>9.8461538461538464E-5</v>
      </c>
      <c r="Q3122" s="12">
        <f t="shared" si="243"/>
        <v>42435.942083333335</v>
      </c>
      <c r="R3122" s="12">
        <f>(((I3122/60)/60)/24)+DATE(1970,1,1)</f>
        <v>42495.900416666671</v>
      </c>
      <c r="S3122" t="str">
        <f t="shared" si="244"/>
        <v>theater</v>
      </c>
      <c r="T3122" t="str">
        <f t="shared" si="240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6">
        <f t="shared" si="241"/>
        <v>10</v>
      </c>
      <c r="N3123" t="b">
        <v>0</v>
      </c>
      <c r="O3123" t="s">
        <v>8303</v>
      </c>
      <c r="P3123" s="8">
        <f t="shared" si="242"/>
        <v>6.6666666666666671E-3</v>
      </c>
      <c r="Q3123" s="12">
        <f t="shared" si="243"/>
        <v>41848.679803240739</v>
      </c>
      <c r="R3123" s="12">
        <f>(((I3123/60)/60)/24)+DATE(1970,1,1)</f>
        <v>41908.679803240739</v>
      </c>
      <c r="S3123" t="str">
        <f t="shared" si="244"/>
        <v>theater</v>
      </c>
      <c r="T3123" t="str">
        <f t="shared" si="240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6">
        <f t="shared" si="241"/>
        <v>58</v>
      </c>
      <c r="N3124" t="b">
        <v>0</v>
      </c>
      <c r="O3124" t="s">
        <v>8303</v>
      </c>
      <c r="P3124" s="8">
        <f t="shared" si="242"/>
        <v>0.58291457286432158</v>
      </c>
      <c r="Q3124" s="12">
        <f t="shared" si="243"/>
        <v>42678.932083333333</v>
      </c>
      <c r="R3124" s="12">
        <f>(((I3124/60)/60)/24)+DATE(1970,1,1)</f>
        <v>42683.973750000005</v>
      </c>
      <c r="S3124" t="str">
        <f t="shared" si="244"/>
        <v>theater</v>
      </c>
      <c r="T3124" t="str">
        <f t="shared" si="240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6">
        <f t="shared" si="241"/>
        <v>244.80459770114942</v>
      </c>
      <c r="N3125" t="b">
        <v>0</v>
      </c>
      <c r="O3125" t="s">
        <v>8303</v>
      </c>
      <c r="P3125" s="8">
        <f t="shared" si="242"/>
        <v>0.68153600000000003</v>
      </c>
      <c r="Q3125" s="12">
        <f t="shared" si="243"/>
        <v>42530.993032407408</v>
      </c>
      <c r="R3125" s="12">
        <f>(((I3125/60)/60)/24)+DATE(1970,1,1)</f>
        <v>42560.993032407408</v>
      </c>
      <c r="S3125" t="str">
        <f t="shared" si="244"/>
        <v>theater</v>
      </c>
      <c r="T3125" t="str">
        <f t="shared" si="240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6">
        <f t="shared" si="241"/>
        <v>6.5</v>
      </c>
      <c r="N3126" t="b">
        <v>0</v>
      </c>
      <c r="O3126" t="s">
        <v>8303</v>
      </c>
      <c r="P3126" s="8">
        <f t="shared" si="242"/>
        <v>3.2499999999999997E-5</v>
      </c>
      <c r="Q3126" s="12">
        <f t="shared" si="243"/>
        <v>41977.780104166668</v>
      </c>
      <c r="R3126" s="12">
        <f>(((I3126/60)/60)/24)+DATE(1970,1,1)</f>
        <v>42037.780104166668</v>
      </c>
      <c r="S3126" t="str">
        <f t="shared" si="244"/>
        <v>theater</v>
      </c>
      <c r="T3126" t="str">
        <f t="shared" si="240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6" t="str">
        <f t="shared" si="241"/>
        <v/>
      </c>
      <c r="N3127" t="b">
        <v>0</v>
      </c>
      <c r="O3127" t="s">
        <v>8303</v>
      </c>
      <c r="P3127" s="8">
        <f t="shared" si="242"/>
        <v>0</v>
      </c>
      <c r="Q3127" s="12">
        <f t="shared" si="243"/>
        <v>42346.20685185185</v>
      </c>
      <c r="R3127" s="12">
        <f>(((I3127/60)/60)/24)+DATE(1970,1,1)</f>
        <v>42376.20685185185</v>
      </c>
      <c r="S3127" t="str">
        <f t="shared" si="244"/>
        <v>theater</v>
      </c>
      <c r="T3127" t="str">
        <f t="shared" si="240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6">
        <f t="shared" si="241"/>
        <v>61.176470588235297</v>
      </c>
      <c r="N3128" t="b">
        <v>0</v>
      </c>
      <c r="O3128" t="s">
        <v>8303</v>
      </c>
      <c r="P3128" s="8">
        <f t="shared" si="242"/>
        <v>4.1599999999999998E-2</v>
      </c>
      <c r="Q3128" s="12">
        <f t="shared" si="243"/>
        <v>42427.01807870371</v>
      </c>
      <c r="R3128" s="12">
        <f>(((I3128/60)/60)/24)+DATE(1970,1,1)</f>
        <v>42456.976412037038</v>
      </c>
      <c r="S3128" t="str">
        <f t="shared" si="244"/>
        <v>theater</v>
      </c>
      <c r="T3128" t="str">
        <f t="shared" si="240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6" t="str">
        <f t="shared" si="241"/>
        <v/>
      </c>
      <c r="N3129" t="b">
        <v>0</v>
      </c>
      <c r="O3129" t="s">
        <v>8303</v>
      </c>
      <c r="P3129" s="8">
        <f t="shared" si="242"/>
        <v>0</v>
      </c>
      <c r="Q3129" s="12">
        <f t="shared" si="243"/>
        <v>42034.856817129628</v>
      </c>
      <c r="R3129" s="12">
        <f>(((I3129/60)/60)/24)+DATE(1970,1,1)</f>
        <v>42064.856817129628</v>
      </c>
      <c r="S3129" t="str">
        <f t="shared" si="244"/>
        <v>theater</v>
      </c>
      <c r="T3129" t="str">
        <f t="shared" si="240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6">
        <f t="shared" si="241"/>
        <v>139.23931623931625</v>
      </c>
      <c r="N3130" t="b">
        <v>0</v>
      </c>
      <c r="O3130" t="s">
        <v>8271</v>
      </c>
      <c r="P3130" s="8">
        <f t="shared" si="242"/>
        <v>1.0860666666666667</v>
      </c>
      <c r="Q3130" s="12">
        <f t="shared" si="243"/>
        <v>42780.825706018513</v>
      </c>
      <c r="R3130" s="12">
        <f>(((I3130/60)/60)/24)+DATE(1970,1,1)</f>
        <v>42810.784039351856</v>
      </c>
      <c r="S3130" t="str">
        <f t="shared" si="244"/>
        <v>theater</v>
      </c>
      <c r="T3130" t="str">
        <f t="shared" si="240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6">
        <f t="shared" si="241"/>
        <v>10</v>
      </c>
      <c r="N3131" t="b">
        <v>0</v>
      </c>
      <c r="O3131" t="s">
        <v>8271</v>
      </c>
      <c r="P3131" s="8">
        <f t="shared" si="242"/>
        <v>8.0000000000000002E-3</v>
      </c>
      <c r="Q3131" s="12">
        <f t="shared" si="243"/>
        <v>42803.842812499999</v>
      </c>
      <c r="R3131" s="12">
        <f>(((I3131/60)/60)/24)+DATE(1970,1,1)</f>
        <v>42843.801145833335</v>
      </c>
      <c r="S3131" t="str">
        <f t="shared" si="244"/>
        <v>theater</v>
      </c>
      <c r="T3131" t="str">
        <f t="shared" si="240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6">
        <f t="shared" si="241"/>
        <v>93.75</v>
      </c>
      <c r="N3132" t="b">
        <v>0</v>
      </c>
      <c r="O3132" t="s">
        <v>8271</v>
      </c>
      <c r="P3132" s="8">
        <f t="shared" si="242"/>
        <v>3.7499999999999999E-2</v>
      </c>
      <c r="Q3132" s="12">
        <f t="shared" si="243"/>
        <v>42808.640231481477</v>
      </c>
      <c r="R3132" s="12">
        <f>(((I3132/60)/60)/24)+DATE(1970,1,1)</f>
        <v>42839.207638888889</v>
      </c>
      <c r="S3132" t="str">
        <f t="shared" si="244"/>
        <v>theater</v>
      </c>
      <c r="T3132" t="str">
        <f t="shared" si="240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6">
        <f t="shared" si="241"/>
        <v>53.75</v>
      </c>
      <c r="N3133" t="b">
        <v>0</v>
      </c>
      <c r="O3133" t="s">
        <v>8271</v>
      </c>
      <c r="P3133" s="8">
        <f t="shared" si="242"/>
        <v>0.15731707317073171</v>
      </c>
      <c r="Q3133" s="12">
        <f t="shared" si="243"/>
        <v>42803.579224537039</v>
      </c>
      <c r="R3133" s="12">
        <f>(((I3133/60)/60)/24)+DATE(1970,1,1)</f>
        <v>42833.537557870368</v>
      </c>
      <c r="S3133" t="str">
        <f t="shared" si="244"/>
        <v>theater</v>
      </c>
      <c r="T3133" t="str">
        <f t="shared" si="240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6">
        <f t="shared" si="241"/>
        <v>10</v>
      </c>
      <c r="N3134" t="b">
        <v>0</v>
      </c>
      <c r="O3134" t="s">
        <v>8271</v>
      </c>
      <c r="P3134" s="8">
        <f t="shared" si="242"/>
        <v>3.3333333333333332E-4</v>
      </c>
      <c r="Q3134" s="12">
        <f t="shared" si="243"/>
        <v>42786.350231481483</v>
      </c>
      <c r="R3134" s="12">
        <f>(((I3134/60)/60)/24)+DATE(1970,1,1)</f>
        <v>42846.308564814812</v>
      </c>
      <c r="S3134" t="str">
        <f t="shared" si="244"/>
        <v>theater</v>
      </c>
      <c r="T3134" t="str">
        <f t="shared" si="240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6">
        <f t="shared" si="241"/>
        <v>33.75</v>
      </c>
      <c r="N3135" t="b">
        <v>0</v>
      </c>
      <c r="O3135" t="s">
        <v>8271</v>
      </c>
      <c r="P3135" s="8">
        <f t="shared" si="242"/>
        <v>1.08</v>
      </c>
      <c r="Q3135" s="12">
        <f t="shared" si="243"/>
        <v>42788.565208333333</v>
      </c>
      <c r="R3135" s="12">
        <f>(((I3135/60)/60)/24)+DATE(1970,1,1)</f>
        <v>42818.523541666669</v>
      </c>
      <c r="S3135" t="str">
        <f t="shared" si="244"/>
        <v>theater</v>
      </c>
      <c r="T3135" t="str">
        <f t="shared" si="240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6">
        <f t="shared" si="241"/>
        <v>18.75</v>
      </c>
      <c r="N3136" t="b">
        <v>0</v>
      </c>
      <c r="O3136" t="s">
        <v>8271</v>
      </c>
      <c r="P3136" s="8">
        <f t="shared" si="242"/>
        <v>0.22500000000000001</v>
      </c>
      <c r="Q3136" s="12">
        <f t="shared" si="243"/>
        <v>42800.720127314817</v>
      </c>
      <c r="R3136" s="12">
        <f>(((I3136/60)/60)/24)+DATE(1970,1,1)</f>
        <v>42821.678460648152</v>
      </c>
      <c r="S3136" t="str">
        <f t="shared" si="244"/>
        <v>theater</v>
      </c>
      <c r="T3136" t="str">
        <f t="shared" si="240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6">
        <f t="shared" si="241"/>
        <v>23.142857142857142</v>
      </c>
      <c r="N3137" t="b">
        <v>0</v>
      </c>
      <c r="O3137" t="s">
        <v>8271</v>
      </c>
      <c r="P3137" s="8">
        <f t="shared" si="242"/>
        <v>0.20849420849420849</v>
      </c>
      <c r="Q3137" s="12">
        <f t="shared" si="243"/>
        <v>42807.151863425926</v>
      </c>
      <c r="R3137" s="12">
        <f>(((I3137/60)/60)/24)+DATE(1970,1,1)</f>
        <v>42829.151863425926</v>
      </c>
      <c r="S3137" t="str">
        <f t="shared" si="244"/>
        <v>theater</v>
      </c>
      <c r="T3137" t="str">
        <f t="shared" si="240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6">
        <f t="shared" si="241"/>
        <v>29.045454545454547</v>
      </c>
      <c r="N3138" t="b">
        <v>0</v>
      </c>
      <c r="O3138" t="s">
        <v>8271</v>
      </c>
      <c r="P3138" s="8">
        <f t="shared" si="242"/>
        <v>1.278</v>
      </c>
      <c r="Q3138" s="12">
        <f t="shared" si="243"/>
        <v>42789.462430555555</v>
      </c>
      <c r="R3138" s="12">
        <f>(((I3138/60)/60)/24)+DATE(1970,1,1)</f>
        <v>42825.957638888889</v>
      </c>
      <c r="S3138" t="str">
        <f t="shared" si="244"/>
        <v>theater</v>
      </c>
      <c r="T3138" t="str">
        <f t="shared" ref="T3138:T3201" si="245">RIGHT(O3138,LEN(O3138)-FIND("/",O3138,1))</f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6">
        <f t="shared" ref="M3139:M3202" si="246">IFERROR(E3139/L3139,"")</f>
        <v>50</v>
      </c>
      <c r="N3139" t="b">
        <v>0</v>
      </c>
      <c r="O3139" t="s">
        <v>8271</v>
      </c>
      <c r="P3139" s="8">
        <f t="shared" ref="P3139:P3202" si="247">E3139/D3139</f>
        <v>3.3333333333333333E-2</v>
      </c>
      <c r="Q3139" s="12">
        <f t="shared" ref="Q3139:Q3202" si="248">(((J3139/60)/60)/24)+DATE(1970,1,1)</f>
        <v>42807.885057870371</v>
      </c>
      <c r="R3139" s="12">
        <f>(((I3139/60)/60)/24)+DATE(1970,1,1)</f>
        <v>42858.8</v>
      </c>
      <c r="S3139" t="str">
        <f t="shared" ref="S3139:S3202" si="249">LEFT(O3139,FIND("/",O3139,1)-1)</f>
        <v>theater</v>
      </c>
      <c r="T3139" t="str">
        <f t="shared" si="245"/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6" t="str">
        <f t="shared" si="246"/>
        <v/>
      </c>
      <c r="N3140" t="b">
        <v>0</v>
      </c>
      <c r="O3140" t="s">
        <v>8271</v>
      </c>
      <c r="P3140" s="8">
        <f t="shared" si="247"/>
        <v>0</v>
      </c>
      <c r="Q3140" s="12">
        <f t="shared" si="248"/>
        <v>42809.645914351851</v>
      </c>
      <c r="R3140" s="12">
        <f>(((I3140/60)/60)/24)+DATE(1970,1,1)</f>
        <v>42828.645914351851</v>
      </c>
      <c r="S3140" t="str">
        <f t="shared" si="249"/>
        <v>theater</v>
      </c>
      <c r="T3140" t="str">
        <f t="shared" si="245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6">
        <f t="shared" si="246"/>
        <v>450</v>
      </c>
      <c r="N3141" t="b">
        <v>0</v>
      </c>
      <c r="O3141" t="s">
        <v>8271</v>
      </c>
      <c r="P3141" s="8">
        <f t="shared" si="247"/>
        <v>5.3999999999999999E-2</v>
      </c>
      <c r="Q3141" s="12">
        <f t="shared" si="248"/>
        <v>42785.270370370374</v>
      </c>
      <c r="R3141" s="12">
        <f>(((I3141/60)/60)/24)+DATE(1970,1,1)</f>
        <v>42819.189583333333</v>
      </c>
      <c r="S3141" t="str">
        <f t="shared" si="249"/>
        <v>theater</v>
      </c>
      <c r="T3141" t="str">
        <f t="shared" si="245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6">
        <f t="shared" si="246"/>
        <v>24</v>
      </c>
      <c r="N3142" t="b">
        <v>0</v>
      </c>
      <c r="O3142" t="s">
        <v>8271</v>
      </c>
      <c r="P3142" s="8">
        <f t="shared" si="247"/>
        <v>9.5999999999999992E-3</v>
      </c>
      <c r="Q3142" s="12">
        <f t="shared" si="248"/>
        <v>42802.718784722223</v>
      </c>
      <c r="R3142" s="12">
        <f>(((I3142/60)/60)/24)+DATE(1970,1,1)</f>
        <v>42832.677118055552</v>
      </c>
      <c r="S3142" t="str">
        <f t="shared" si="249"/>
        <v>theater</v>
      </c>
      <c r="T3142" t="str">
        <f t="shared" si="245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6">
        <f t="shared" si="246"/>
        <v>32.25</v>
      </c>
      <c r="N3143" t="b">
        <v>0</v>
      </c>
      <c r="O3143" t="s">
        <v>8271</v>
      </c>
      <c r="P3143" s="8">
        <f t="shared" si="247"/>
        <v>0.51600000000000001</v>
      </c>
      <c r="Q3143" s="12">
        <f t="shared" si="248"/>
        <v>42800.753333333334</v>
      </c>
      <c r="R3143" s="12">
        <f>(((I3143/60)/60)/24)+DATE(1970,1,1)</f>
        <v>42841.833333333328</v>
      </c>
      <c r="S3143" t="str">
        <f t="shared" si="249"/>
        <v>theater</v>
      </c>
      <c r="T3143" t="str">
        <f t="shared" si="245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6">
        <f t="shared" si="246"/>
        <v>15</v>
      </c>
      <c r="N3144" t="b">
        <v>0</v>
      </c>
      <c r="O3144" t="s">
        <v>8271</v>
      </c>
      <c r="P3144" s="8">
        <f t="shared" si="247"/>
        <v>1.6363636363636365E-2</v>
      </c>
      <c r="Q3144" s="12">
        <f t="shared" si="248"/>
        <v>42783.513182870374</v>
      </c>
      <c r="R3144" s="12">
        <f>(((I3144/60)/60)/24)+DATE(1970,1,1)</f>
        <v>42813.471516203703</v>
      </c>
      <c r="S3144" t="str">
        <f t="shared" si="249"/>
        <v>theater</v>
      </c>
      <c r="T3144" t="str">
        <f t="shared" si="245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6" t="str">
        <f t="shared" si="246"/>
        <v/>
      </c>
      <c r="N3145" t="b">
        <v>0</v>
      </c>
      <c r="O3145" t="s">
        <v>8271</v>
      </c>
      <c r="P3145" s="8">
        <f t="shared" si="247"/>
        <v>0</v>
      </c>
      <c r="Q3145" s="12">
        <f t="shared" si="248"/>
        <v>42808.358287037037</v>
      </c>
      <c r="R3145" s="12">
        <f>(((I3145/60)/60)/24)+DATE(1970,1,1)</f>
        <v>42834.358287037037</v>
      </c>
      <c r="S3145" t="str">
        <f t="shared" si="249"/>
        <v>theater</v>
      </c>
      <c r="T3145" t="str">
        <f t="shared" si="245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6">
        <f t="shared" si="246"/>
        <v>251.33333333333334</v>
      </c>
      <c r="N3146" t="b">
        <v>0</v>
      </c>
      <c r="O3146" t="s">
        <v>8271</v>
      </c>
      <c r="P3146" s="8">
        <f t="shared" si="247"/>
        <v>0.754</v>
      </c>
      <c r="Q3146" s="12">
        <f t="shared" si="248"/>
        <v>42796.538275462968</v>
      </c>
      <c r="R3146" s="12">
        <f>(((I3146/60)/60)/24)+DATE(1970,1,1)</f>
        <v>42813.25</v>
      </c>
      <c r="S3146" t="str">
        <f t="shared" si="249"/>
        <v>theater</v>
      </c>
      <c r="T3146" t="str">
        <f t="shared" si="245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6" t="str">
        <f t="shared" si="246"/>
        <v/>
      </c>
      <c r="N3147" t="b">
        <v>0</v>
      </c>
      <c r="O3147" t="s">
        <v>8271</v>
      </c>
      <c r="P3147" s="8">
        <f t="shared" si="247"/>
        <v>0</v>
      </c>
      <c r="Q3147" s="12">
        <f t="shared" si="248"/>
        <v>42762.040902777779</v>
      </c>
      <c r="R3147" s="12">
        <f>(((I3147/60)/60)/24)+DATE(1970,1,1)</f>
        <v>42821.999236111107</v>
      </c>
      <c r="S3147" t="str">
        <f t="shared" si="249"/>
        <v>theater</v>
      </c>
      <c r="T3147" t="str">
        <f t="shared" si="245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6">
        <f t="shared" si="246"/>
        <v>437.5</v>
      </c>
      <c r="N3148" t="b">
        <v>0</v>
      </c>
      <c r="O3148" t="s">
        <v>8271</v>
      </c>
      <c r="P3148" s="8">
        <f t="shared" si="247"/>
        <v>0.105</v>
      </c>
      <c r="Q3148" s="12">
        <f t="shared" si="248"/>
        <v>42796.682476851856</v>
      </c>
      <c r="R3148" s="12">
        <f>(((I3148/60)/60)/24)+DATE(1970,1,1)</f>
        <v>42841.640810185185</v>
      </c>
      <c r="S3148" t="str">
        <f t="shared" si="249"/>
        <v>theater</v>
      </c>
      <c r="T3148" t="str">
        <f t="shared" si="245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6">
        <f t="shared" si="246"/>
        <v>110.35211267605634</v>
      </c>
      <c r="N3149" t="b">
        <v>1</v>
      </c>
      <c r="O3149" t="s">
        <v>8271</v>
      </c>
      <c r="P3149" s="8">
        <f t="shared" si="247"/>
        <v>1.1752499999999999</v>
      </c>
      <c r="Q3149" s="12">
        <f t="shared" si="248"/>
        <v>41909.969386574077</v>
      </c>
      <c r="R3149" s="12">
        <f>(((I3149/60)/60)/24)+DATE(1970,1,1)</f>
        <v>41950.011053240742</v>
      </c>
      <c r="S3149" t="str">
        <f t="shared" si="249"/>
        <v>theater</v>
      </c>
      <c r="T3149" t="str">
        <f t="shared" si="245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6">
        <f t="shared" si="246"/>
        <v>41.421052631578945</v>
      </c>
      <c r="N3150" t="b">
        <v>1</v>
      </c>
      <c r="O3150" t="s">
        <v>8271</v>
      </c>
      <c r="P3150" s="8">
        <f t="shared" si="247"/>
        <v>1.3116666666666668</v>
      </c>
      <c r="Q3150" s="12">
        <f t="shared" si="248"/>
        <v>41891.665324074071</v>
      </c>
      <c r="R3150" s="12">
        <f>(((I3150/60)/60)/24)+DATE(1970,1,1)</f>
        <v>41913.166666666664</v>
      </c>
      <c r="S3150" t="str">
        <f t="shared" si="249"/>
        <v>theater</v>
      </c>
      <c r="T3150" t="str">
        <f t="shared" si="245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6">
        <f t="shared" si="246"/>
        <v>52</v>
      </c>
      <c r="N3151" t="b">
        <v>1</v>
      </c>
      <c r="O3151" t="s">
        <v>8271</v>
      </c>
      <c r="P3151" s="8">
        <f t="shared" si="247"/>
        <v>1.04</v>
      </c>
      <c r="Q3151" s="12">
        <f t="shared" si="248"/>
        <v>41226.017361111109</v>
      </c>
      <c r="R3151" s="12">
        <f>(((I3151/60)/60)/24)+DATE(1970,1,1)</f>
        <v>41250.083333333336</v>
      </c>
      <c r="S3151" t="str">
        <f t="shared" si="249"/>
        <v>theater</v>
      </c>
      <c r="T3151" t="str">
        <f t="shared" si="245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6">
        <f t="shared" si="246"/>
        <v>33.990384615384613</v>
      </c>
      <c r="N3152" t="b">
        <v>1</v>
      </c>
      <c r="O3152" t="s">
        <v>8271</v>
      </c>
      <c r="P3152" s="8">
        <f t="shared" si="247"/>
        <v>1.01</v>
      </c>
      <c r="Q3152" s="12">
        <f t="shared" si="248"/>
        <v>40478.263923611114</v>
      </c>
      <c r="R3152" s="12">
        <f>(((I3152/60)/60)/24)+DATE(1970,1,1)</f>
        <v>40568.166666666664</v>
      </c>
      <c r="S3152" t="str">
        <f t="shared" si="249"/>
        <v>theater</v>
      </c>
      <c r="T3152" t="str">
        <f t="shared" si="245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6">
        <f t="shared" si="246"/>
        <v>103.35294117647059</v>
      </c>
      <c r="N3153" t="b">
        <v>1</v>
      </c>
      <c r="O3153" t="s">
        <v>8271</v>
      </c>
      <c r="P3153" s="8">
        <f t="shared" si="247"/>
        <v>1.004</v>
      </c>
      <c r="Q3153" s="12">
        <f t="shared" si="248"/>
        <v>41862.83997685185</v>
      </c>
      <c r="R3153" s="12">
        <f>(((I3153/60)/60)/24)+DATE(1970,1,1)</f>
        <v>41892.83997685185</v>
      </c>
      <c r="S3153" t="str">
        <f t="shared" si="249"/>
        <v>theater</v>
      </c>
      <c r="T3153" t="str">
        <f t="shared" si="245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6">
        <f t="shared" si="246"/>
        <v>34.791044776119406</v>
      </c>
      <c r="N3154" t="b">
        <v>1</v>
      </c>
      <c r="O3154" t="s">
        <v>8271</v>
      </c>
      <c r="P3154" s="8">
        <f t="shared" si="247"/>
        <v>1.0595454545454546</v>
      </c>
      <c r="Q3154" s="12">
        <f t="shared" si="248"/>
        <v>41550.867673611108</v>
      </c>
      <c r="R3154" s="12">
        <f>(((I3154/60)/60)/24)+DATE(1970,1,1)</f>
        <v>41580.867673611108</v>
      </c>
      <c r="S3154" t="str">
        <f t="shared" si="249"/>
        <v>theater</v>
      </c>
      <c r="T3154" t="str">
        <f t="shared" si="245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6">
        <f t="shared" si="246"/>
        <v>41.773858921161825</v>
      </c>
      <c r="N3155" t="b">
        <v>1</v>
      </c>
      <c r="O3155" t="s">
        <v>8271</v>
      </c>
      <c r="P3155" s="8">
        <f t="shared" si="247"/>
        <v>3.3558333333333334</v>
      </c>
      <c r="Q3155" s="12">
        <f t="shared" si="248"/>
        <v>40633.154363425929</v>
      </c>
      <c r="R3155" s="12">
        <f>(((I3155/60)/60)/24)+DATE(1970,1,1)</f>
        <v>40664.207638888889</v>
      </c>
      <c r="S3155" t="str">
        <f t="shared" si="249"/>
        <v>theater</v>
      </c>
      <c r="T3155" t="str">
        <f t="shared" si="245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6">
        <f t="shared" si="246"/>
        <v>64.268292682926827</v>
      </c>
      <c r="N3156" t="b">
        <v>1</v>
      </c>
      <c r="O3156" t="s">
        <v>8271</v>
      </c>
      <c r="P3156" s="8">
        <f t="shared" si="247"/>
        <v>1.1292857142857142</v>
      </c>
      <c r="Q3156" s="12">
        <f t="shared" si="248"/>
        <v>40970.875671296293</v>
      </c>
      <c r="R3156" s="12">
        <f>(((I3156/60)/60)/24)+DATE(1970,1,1)</f>
        <v>41000.834004629629</v>
      </c>
      <c r="S3156" t="str">
        <f t="shared" si="249"/>
        <v>theater</v>
      </c>
      <c r="T3156" t="str">
        <f t="shared" si="245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6">
        <f t="shared" si="246"/>
        <v>31.209370860927152</v>
      </c>
      <c r="N3157" t="b">
        <v>1</v>
      </c>
      <c r="O3157" t="s">
        <v>8271</v>
      </c>
      <c r="P3157" s="8">
        <f t="shared" si="247"/>
        <v>1.885046</v>
      </c>
      <c r="Q3157" s="12">
        <f t="shared" si="248"/>
        <v>41233.499131944445</v>
      </c>
      <c r="R3157" s="12">
        <f>(((I3157/60)/60)/24)+DATE(1970,1,1)</f>
        <v>41263.499131944445</v>
      </c>
      <c r="S3157" t="str">
        <f t="shared" si="249"/>
        <v>theater</v>
      </c>
      <c r="T3157" t="str">
        <f t="shared" si="245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6">
        <f t="shared" si="246"/>
        <v>62.921348314606739</v>
      </c>
      <c r="N3158" t="b">
        <v>1</v>
      </c>
      <c r="O3158" t="s">
        <v>8271</v>
      </c>
      <c r="P3158" s="8">
        <f t="shared" si="247"/>
        <v>1.0181818181818181</v>
      </c>
      <c r="Q3158" s="12">
        <f t="shared" si="248"/>
        <v>41026.953055555554</v>
      </c>
      <c r="R3158" s="12">
        <f>(((I3158/60)/60)/24)+DATE(1970,1,1)</f>
        <v>41061.953055555554</v>
      </c>
      <c r="S3158" t="str">
        <f t="shared" si="249"/>
        <v>theater</v>
      </c>
      <c r="T3158" t="str">
        <f t="shared" si="245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6">
        <f t="shared" si="246"/>
        <v>98.536585365853654</v>
      </c>
      <c r="N3159" t="b">
        <v>1</v>
      </c>
      <c r="O3159" t="s">
        <v>8271</v>
      </c>
      <c r="P3159" s="8">
        <f t="shared" si="247"/>
        <v>1.01</v>
      </c>
      <c r="Q3159" s="12">
        <f t="shared" si="248"/>
        <v>41829.788252314815</v>
      </c>
      <c r="R3159" s="12">
        <f>(((I3159/60)/60)/24)+DATE(1970,1,1)</f>
        <v>41839.208333333336</v>
      </c>
      <c r="S3159" t="str">
        <f t="shared" si="249"/>
        <v>theater</v>
      </c>
      <c r="T3159" t="str">
        <f t="shared" si="245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6">
        <f t="shared" si="246"/>
        <v>82.608695652173907</v>
      </c>
      <c r="N3160" t="b">
        <v>1</v>
      </c>
      <c r="O3160" t="s">
        <v>8271</v>
      </c>
      <c r="P3160" s="8">
        <f t="shared" si="247"/>
        <v>1.1399999999999999</v>
      </c>
      <c r="Q3160" s="12">
        <f t="shared" si="248"/>
        <v>41447.839722222219</v>
      </c>
      <c r="R3160" s="12">
        <f>(((I3160/60)/60)/24)+DATE(1970,1,1)</f>
        <v>41477.839722222219</v>
      </c>
      <c r="S3160" t="str">
        <f t="shared" si="249"/>
        <v>theater</v>
      </c>
      <c r="T3160" t="str">
        <f t="shared" si="245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6">
        <f t="shared" si="246"/>
        <v>38.504230769230773</v>
      </c>
      <c r="N3161" t="b">
        <v>1</v>
      </c>
      <c r="O3161" t="s">
        <v>8271</v>
      </c>
      <c r="P3161" s="8">
        <f t="shared" si="247"/>
        <v>1.3348133333333334</v>
      </c>
      <c r="Q3161" s="12">
        <f t="shared" si="248"/>
        <v>40884.066678240742</v>
      </c>
      <c r="R3161" s="12">
        <f>(((I3161/60)/60)/24)+DATE(1970,1,1)</f>
        <v>40926.958333333336</v>
      </c>
      <c r="S3161" t="str">
        <f t="shared" si="249"/>
        <v>theater</v>
      </c>
      <c r="T3161" t="str">
        <f t="shared" si="245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6">
        <f t="shared" si="246"/>
        <v>80.15789473684211</v>
      </c>
      <c r="N3162" t="b">
        <v>1</v>
      </c>
      <c r="O3162" t="s">
        <v>8271</v>
      </c>
      <c r="P3162" s="8">
        <f t="shared" si="247"/>
        <v>1.0153333333333334</v>
      </c>
      <c r="Q3162" s="12">
        <f t="shared" si="248"/>
        <v>41841.26489583333</v>
      </c>
      <c r="R3162" s="12">
        <f>(((I3162/60)/60)/24)+DATE(1970,1,1)</f>
        <v>41864.207638888889</v>
      </c>
      <c r="S3162" t="str">
        <f t="shared" si="249"/>
        <v>theater</v>
      </c>
      <c r="T3162" t="str">
        <f t="shared" si="245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6">
        <f t="shared" si="246"/>
        <v>28.405405405405407</v>
      </c>
      <c r="N3163" t="b">
        <v>1</v>
      </c>
      <c r="O3163" t="s">
        <v>8271</v>
      </c>
      <c r="P3163" s="8">
        <f t="shared" si="247"/>
        <v>1.0509999999999999</v>
      </c>
      <c r="Q3163" s="12">
        <f t="shared" si="248"/>
        <v>41897.536134259259</v>
      </c>
      <c r="R3163" s="12">
        <f>(((I3163/60)/60)/24)+DATE(1970,1,1)</f>
        <v>41927.536134259259</v>
      </c>
      <c r="S3163" t="str">
        <f t="shared" si="249"/>
        <v>theater</v>
      </c>
      <c r="T3163" t="str">
        <f t="shared" si="245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6">
        <f t="shared" si="246"/>
        <v>80.730158730158735</v>
      </c>
      <c r="N3164" t="b">
        <v>1</v>
      </c>
      <c r="O3164" t="s">
        <v>8271</v>
      </c>
      <c r="P3164" s="8">
        <f t="shared" si="247"/>
        <v>1.2715000000000001</v>
      </c>
      <c r="Q3164" s="12">
        <f t="shared" si="248"/>
        <v>41799.685902777775</v>
      </c>
      <c r="R3164" s="12">
        <f>(((I3164/60)/60)/24)+DATE(1970,1,1)</f>
        <v>41827.083333333336</v>
      </c>
      <c r="S3164" t="str">
        <f t="shared" si="249"/>
        <v>theater</v>
      </c>
      <c r="T3164" t="str">
        <f t="shared" si="245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6">
        <f t="shared" si="246"/>
        <v>200.69444444444446</v>
      </c>
      <c r="N3165" t="b">
        <v>1</v>
      </c>
      <c r="O3165" t="s">
        <v>8271</v>
      </c>
      <c r="P3165" s="8">
        <f t="shared" si="247"/>
        <v>1.1115384615384616</v>
      </c>
      <c r="Q3165" s="12">
        <f t="shared" si="248"/>
        <v>41775.753761574073</v>
      </c>
      <c r="R3165" s="12">
        <f>(((I3165/60)/60)/24)+DATE(1970,1,1)</f>
        <v>41805.753761574073</v>
      </c>
      <c r="S3165" t="str">
        <f t="shared" si="249"/>
        <v>theater</v>
      </c>
      <c r="T3165" t="str">
        <f t="shared" si="245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6">
        <f t="shared" si="246"/>
        <v>37.591549295774648</v>
      </c>
      <c r="N3166" t="b">
        <v>1</v>
      </c>
      <c r="O3166" t="s">
        <v>8271</v>
      </c>
      <c r="P3166" s="8">
        <f t="shared" si="247"/>
        <v>1.0676000000000001</v>
      </c>
      <c r="Q3166" s="12">
        <f t="shared" si="248"/>
        <v>41766.80572916667</v>
      </c>
      <c r="R3166" s="12">
        <f>(((I3166/60)/60)/24)+DATE(1970,1,1)</f>
        <v>41799.80572916667</v>
      </c>
      <c r="S3166" t="str">
        <f t="shared" si="249"/>
        <v>theater</v>
      </c>
      <c r="T3166" t="str">
        <f t="shared" si="245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6">
        <f t="shared" si="246"/>
        <v>58.095238095238095</v>
      </c>
      <c r="N3167" t="b">
        <v>1</v>
      </c>
      <c r="O3167" t="s">
        <v>8271</v>
      </c>
      <c r="P3167" s="8">
        <f t="shared" si="247"/>
        <v>1.6266666666666667</v>
      </c>
      <c r="Q3167" s="12">
        <f t="shared" si="248"/>
        <v>40644.159259259257</v>
      </c>
      <c r="R3167" s="12">
        <f>(((I3167/60)/60)/24)+DATE(1970,1,1)</f>
        <v>40666.165972222225</v>
      </c>
      <c r="S3167" t="str">
        <f t="shared" si="249"/>
        <v>theater</v>
      </c>
      <c r="T3167" t="str">
        <f t="shared" si="245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6">
        <f t="shared" si="246"/>
        <v>60.300892473118282</v>
      </c>
      <c r="N3168" t="b">
        <v>1</v>
      </c>
      <c r="O3168" t="s">
        <v>8271</v>
      </c>
      <c r="P3168" s="8">
        <f t="shared" si="247"/>
        <v>1.6022808571428573</v>
      </c>
      <c r="Q3168" s="12">
        <f t="shared" si="248"/>
        <v>41940.69158564815</v>
      </c>
      <c r="R3168" s="12">
        <f>(((I3168/60)/60)/24)+DATE(1970,1,1)</f>
        <v>41969.332638888889</v>
      </c>
      <c r="S3168" t="str">
        <f t="shared" si="249"/>
        <v>theater</v>
      </c>
      <c r="T3168" t="str">
        <f t="shared" si="245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6">
        <f t="shared" si="246"/>
        <v>63.363636363636367</v>
      </c>
      <c r="N3169" t="b">
        <v>1</v>
      </c>
      <c r="O3169" t="s">
        <v>8271</v>
      </c>
      <c r="P3169" s="8">
        <f t="shared" si="247"/>
        <v>1.1616666666666666</v>
      </c>
      <c r="Q3169" s="12">
        <f t="shared" si="248"/>
        <v>41839.175706018519</v>
      </c>
      <c r="R3169" s="12">
        <f>(((I3169/60)/60)/24)+DATE(1970,1,1)</f>
        <v>41853.175706018519</v>
      </c>
      <c r="S3169" t="str">
        <f t="shared" si="249"/>
        <v>theater</v>
      </c>
      <c r="T3169" t="str">
        <f t="shared" si="245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6">
        <f t="shared" si="246"/>
        <v>50.901639344262293</v>
      </c>
      <c r="N3170" t="b">
        <v>1</v>
      </c>
      <c r="O3170" t="s">
        <v>8271</v>
      </c>
      <c r="P3170" s="8">
        <f t="shared" si="247"/>
        <v>1.242</v>
      </c>
      <c r="Q3170" s="12">
        <f t="shared" si="248"/>
        <v>41772.105937500004</v>
      </c>
      <c r="R3170" s="12">
        <f>(((I3170/60)/60)/24)+DATE(1970,1,1)</f>
        <v>41803.916666666664</v>
      </c>
      <c r="S3170" t="str">
        <f t="shared" si="249"/>
        <v>theater</v>
      </c>
      <c r="T3170" t="str">
        <f t="shared" si="245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6">
        <f t="shared" si="246"/>
        <v>100.5</v>
      </c>
      <c r="N3171" t="b">
        <v>1</v>
      </c>
      <c r="O3171" t="s">
        <v>8271</v>
      </c>
      <c r="P3171" s="8">
        <f t="shared" si="247"/>
        <v>1.030125</v>
      </c>
      <c r="Q3171" s="12">
        <f t="shared" si="248"/>
        <v>41591.737974537034</v>
      </c>
      <c r="R3171" s="12">
        <f>(((I3171/60)/60)/24)+DATE(1970,1,1)</f>
        <v>41621.207638888889</v>
      </c>
      <c r="S3171" t="str">
        <f t="shared" si="249"/>
        <v>theater</v>
      </c>
      <c r="T3171" t="str">
        <f t="shared" si="245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6">
        <f t="shared" si="246"/>
        <v>31.619718309859156</v>
      </c>
      <c r="N3172" t="b">
        <v>1</v>
      </c>
      <c r="O3172" t="s">
        <v>8271</v>
      </c>
      <c r="P3172" s="8">
        <f t="shared" si="247"/>
        <v>1.1225000000000001</v>
      </c>
      <c r="Q3172" s="12">
        <f t="shared" si="248"/>
        <v>41789.080370370371</v>
      </c>
      <c r="R3172" s="12">
        <f>(((I3172/60)/60)/24)+DATE(1970,1,1)</f>
        <v>41822.166666666664</v>
      </c>
      <c r="S3172" t="str">
        <f t="shared" si="249"/>
        <v>theater</v>
      </c>
      <c r="T3172" t="str">
        <f t="shared" si="245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6">
        <f t="shared" si="246"/>
        <v>65.102564102564102</v>
      </c>
      <c r="N3173" t="b">
        <v>1</v>
      </c>
      <c r="O3173" t="s">
        <v>8271</v>
      </c>
      <c r="P3173" s="8">
        <f t="shared" si="247"/>
        <v>1.0881428571428571</v>
      </c>
      <c r="Q3173" s="12">
        <f t="shared" si="248"/>
        <v>42466.608310185184</v>
      </c>
      <c r="R3173" s="12">
        <f>(((I3173/60)/60)/24)+DATE(1970,1,1)</f>
        <v>42496.608310185184</v>
      </c>
      <c r="S3173" t="str">
        <f t="shared" si="249"/>
        <v>theater</v>
      </c>
      <c r="T3173" t="str">
        <f t="shared" si="245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6">
        <f t="shared" si="246"/>
        <v>79.310344827586206</v>
      </c>
      <c r="N3174" t="b">
        <v>1</v>
      </c>
      <c r="O3174" t="s">
        <v>8271</v>
      </c>
      <c r="P3174" s="8">
        <f t="shared" si="247"/>
        <v>1.1499999999999999</v>
      </c>
      <c r="Q3174" s="12">
        <f t="shared" si="248"/>
        <v>40923.729953703703</v>
      </c>
      <c r="R3174" s="12">
        <f>(((I3174/60)/60)/24)+DATE(1970,1,1)</f>
        <v>40953.729953703703</v>
      </c>
      <c r="S3174" t="str">
        <f t="shared" si="249"/>
        <v>theater</v>
      </c>
      <c r="T3174" t="str">
        <f t="shared" si="245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6">
        <f t="shared" si="246"/>
        <v>139.18918918918919</v>
      </c>
      <c r="N3175" t="b">
        <v>1</v>
      </c>
      <c r="O3175" t="s">
        <v>8271</v>
      </c>
      <c r="P3175" s="8">
        <f t="shared" si="247"/>
        <v>1.03</v>
      </c>
      <c r="Q3175" s="12">
        <f t="shared" si="248"/>
        <v>41878.878379629627</v>
      </c>
      <c r="R3175" s="12">
        <f>(((I3175/60)/60)/24)+DATE(1970,1,1)</f>
        <v>41908.878379629627</v>
      </c>
      <c r="S3175" t="str">
        <f t="shared" si="249"/>
        <v>theater</v>
      </c>
      <c r="T3175" t="str">
        <f t="shared" si="245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6">
        <f t="shared" si="246"/>
        <v>131.91304347826087</v>
      </c>
      <c r="N3176" t="b">
        <v>1</v>
      </c>
      <c r="O3176" t="s">
        <v>8271</v>
      </c>
      <c r="P3176" s="8">
        <f t="shared" si="247"/>
        <v>1.0113333333333334</v>
      </c>
      <c r="Q3176" s="12">
        <f t="shared" si="248"/>
        <v>41862.864675925928</v>
      </c>
      <c r="R3176" s="12">
        <f>(((I3176/60)/60)/24)+DATE(1970,1,1)</f>
        <v>41876.864675925928</v>
      </c>
      <c r="S3176" t="str">
        <f t="shared" si="249"/>
        <v>theater</v>
      </c>
      <c r="T3176" t="str">
        <f t="shared" si="245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6">
        <f t="shared" si="246"/>
        <v>91.3</v>
      </c>
      <c r="N3177" t="b">
        <v>1</v>
      </c>
      <c r="O3177" t="s">
        <v>8271</v>
      </c>
      <c r="P3177" s="8">
        <f t="shared" si="247"/>
        <v>1.0955999999999999</v>
      </c>
      <c r="Q3177" s="12">
        <f t="shared" si="248"/>
        <v>40531.886886574073</v>
      </c>
      <c r="R3177" s="12">
        <f>(((I3177/60)/60)/24)+DATE(1970,1,1)</f>
        <v>40591.886886574073</v>
      </c>
      <c r="S3177" t="str">
        <f t="shared" si="249"/>
        <v>theater</v>
      </c>
      <c r="T3177" t="str">
        <f t="shared" si="245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6">
        <f t="shared" si="246"/>
        <v>39.672727272727272</v>
      </c>
      <c r="N3178" t="b">
        <v>1</v>
      </c>
      <c r="O3178" t="s">
        <v>8271</v>
      </c>
      <c r="P3178" s="8">
        <f t="shared" si="247"/>
        <v>1.148421052631579</v>
      </c>
      <c r="Q3178" s="12">
        <f t="shared" si="248"/>
        <v>41477.930914351848</v>
      </c>
      <c r="R3178" s="12">
        <f>(((I3178/60)/60)/24)+DATE(1970,1,1)</f>
        <v>41504.625</v>
      </c>
      <c r="S3178" t="str">
        <f t="shared" si="249"/>
        <v>theater</v>
      </c>
      <c r="T3178" t="str">
        <f t="shared" si="245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6">
        <f t="shared" si="246"/>
        <v>57.549019607843135</v>
      </c>
      <c r="N3179" t="b">
        <v>1</v>
      </c>
      <c r="O3179" t="s">
        <v>8271</v>
      </c>
      <c r="P3179" s="8">
        <f t="shared" si="247"/>
        <v>1.1739999999999999</v>
      </c>
      <c r="Q3179" s="12">
        <f t="shared" si="248"/>
        <v>41781.666770833333</v>
      </c>
      <c r="R3179" s="12">
        <f>(((I3179/60)/60)/24)+DATE(1970,1,1)</f>
        <v>41811.666770833333</v>
      </c>
      <c r="S3179" t="str">
        <f t="shared" si="249"/>
        <v>theater</v>
      </c>
      <c r="T3179" t="str">
        <f t="shared" si="245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6">
        <f t="shared" si="246"/>
        <v>33.025641025641029</v>
      </c>
      <c r="N3180" t="b">
        <v>1</v>
      </c>
      <c r="O3180" t="s">
        <v>8271</v>
      </c>
      <c r="P3180" s="8">
        <f t="shared" si="247"/>
        <v>1.7173333333333334</v>
      </c>
      <c r="Q3180" s="12">
        <f t="shared" si="248"/>
        <v>41806.605034722219</v>
      </c>
      <c r="R3180" s="12">
        <f>(((I3180/60)/60)/24)+DATE(1970,1,1)</f>
        <v>41836.605034722219</v>
      </c>
      <c r="S3180" t="str">
        <f t="shared" si="249"/>
        <v>theater</v>
      </c>
      <c r="T3180" t="str">
        <f t="shared" si="245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6">
        <f t="shared" si="246"/>
        <v>77.335806451612896</v>
      </c>
      <c r="N3181" t="b">
        <v>1</v>
      </c>
      <c r="O3181" t="s">
        <v>8271</v>
      </c>
      <c r="P3181" s="8">
        <f t="shared" si="247"/>
        <v>1.1416238095238094</v>
      </c>
      <c r="Q3181" s="12">
        <f t="shared" si="248"/>
        <v>41375.702210648145</v>
      </c>
      <c r="R3181" s="12">
        <f>(((I3181/60)/60)/24)+DATE(1970,1,1)</f>
        <v>41400.702210648145</v>
      </c>
      <c r="S3181" t="str">
        <f t="shared" si="249"/>
        <v>theater</v>
      </c>
      <c r="T3181" t="str">
        <f t="shared" si="245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6">
        <f t="shared" si="246"/>
        <v>31.933333333333334</v>
      </c>
      <c r="N3182" t="b">
        <v>1</v>
      </c>
      <c r="O3182" t="s">
        <v>8271</v>
      </c>
      <c r="P3182" s="8">
        <f t="shared" si="247"/>
        <v>1.1975</v>
      </c>
      <c r="Q3182" s="12">
        <f t="shared" si="248"/>
        <v>41780.412604166668</v>
      </c>
      <c r="R3182" s="12">
        <f>(((I3182/60)/60)/24)+DATE(1970,1,1)</f>
        <v>41810.412604166668</v>
      </c>
      <c r="S3182" t="str">
        <f t="shared" si="249"/>
        <v>theater</v>
      </c>
      <c r="T3182" t="str">
        <f t="shared" si="245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6">
        <f t="shared" si="246"/>
        <v>36.333333333333336</v>
      </c>
      <c r="N3183" t="b">
        <v>1</v>
      </c>
      <c r="O3183" t="s">
        <v>8271</v>
      </c>
      <c r="P3183" s="8">
        <f t="shared" si="247"/>
        <v>1.0900000000000001</v>
      </c>
      <c r="Q3183" s="12">
        <f t="shared" si="248"/>
        <v>41779.310034722221</v>
      </c>
      <c r="R3183" s="12">
        <f>(((I3183/60)/60)/24)+DATE(1970,1,1)</f>
        <v>41805.666666666664</v>
      </c>
      <c r="S3183" t="str">
        <f t="shared" si="249"/>
        <v>theater</v>
      </c>
      <c r="T3183" t="str">
        <f t="shared" si="245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6">
        <f t="shared" si="246"/>
        <v>46.768211920529801</v>
      </c>
      <c r="N3184" t="b">
        <v>1</v>
      </c>
      <c r="O3184" t="s">
        <v>8271</v>
      </c>
      <c r="P3184" s="8">
        <f t="shared" si="247"/>
        <v>1.0088571428571429</v>
      </c>
      <c r="Q3184" s="12">
        <f t="shared" si="248"/>
        <v>40883.949317129627</v>
      </c>
      <c r="R3184" s="12">
        <f>(((I3184/60)/60)/24)+DATE(1970,1,1)</f>
        <v>40939.708333333336</v>
      </c>
      <c r="S3184" t="str">
        <f t="shared" si="249"/>
        <v>theater</v>
      </c>
      <c r="T3184" t="str">
        <f t="shared" si="245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6">
        <f t="shared" si="246"/>
        <v>40.073529411764703</v>
      </c>
      <c r="N3185" t="b">
        <v>1</v>
      </c>
      <c r="O3185" t="s">
        <v>8271</v>
      </c>
      <c r="P3185" s="8">
        <f t="shared" si="247"/>
        <v>1.0900000000000001</v>
      </c>
      <c r="Q3185" s="12">
        <f t="shared" si="248"/>
        <v>41491.79478009259</v>
      </c>
      <c r="R3185" s="12">
        <f>(((I3185/60)/60)/24)+DATE(1970,1,1)</f>
        <v>41509.79478009259</v>
      </c>
      <c r="S3185" t="str">
        <f t="shared" si="249"/>
        <v>theater</v>
      </c>
      <c r="T3185" t="str">
        <f t="shared" si="245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6">
        <f t="shared" si="246"/>
        <v>100.21739130434783</v>
      </c>
      <c r="N3186" t="b">
        <v>1</v>
      </c>
      <c r="O3186" t="s">
        <v>8271</v>
      </c>
      <c r="P3186" s="8">
        <f t="shared" si="247"/>
        <v>1.0720930232558139</v>
      </c>
      <c r="Q3186" s="12">
        <f t="shared" si="248"/>
        <v>41791.993414351848</v>
      </c>
      <c r="R3186" s="12">
        <f>(((I3186/60)/60)/24)+DATE(1970,1,1)</f>
        <v>41821.993414351848</v>
      </c>
      <c r="S3186" t="str">
        <f t="shared" si="249"/>
        <v>theater</v>
      </c>
      <c r="T3186" t="str">
        <f t="shared" si="245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6">
        <f t="shared" si="246"/>
        <v>41.666666666666664</v>
      </c>
      <c r="N3187" t="b">
        <v>1</v>
      </c>
      <c r="O3187" t="s">
        <v>8271</v>
      </c>
      <c r="P3187" s="8">
        <f t="shared" si="247"/>
        <v>1</v>
      </c>
      <c r="Q3187" s="12">
        <f t="shared" si="248"/>
        <v>41829.977326388893</v>
      </c>
      <c r="R3187" s="12">
        <f>(((I3187/60)/60)/24)+DATE(1970,1,1)</f>
        <v>41836.977326388893</v>
      </c>
      <c r="S3187" t="str">
        <f t="shared" si="249"/>
        <v>theater</v>
      </c>
      <c r="T3187" t="str">
        <f t="shared" si="245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6">
        <f t="shared" si="246"/>
        <v>46.714285714285715</v>
      </c>
      <c r="N3188" t="b">
        <v>1</v>
      </c>
      <c r="O3188" t="s">
        <v>8271</v>
      </c>
      <c r="P3188" s="8">
        <f t="shared" si="247"/>
        <v>1.0218750000000001</v>
      </c>
      <c r="Q3188" s="12">
        <f t="shared" si="248"/>
        <v>41868.924050925925</v>
      </c>
      <c r="R3188" s="12">
        <f>(((I3188/60)/60)/24)+DATE(1970,1,1)</f>
        <v>41898.875</v>
      </c>
      <c r="S3188" t="str">
        <f t="shared" si="249"/>
        <v>theater</v>
      </c>
      <c r="T3188" t="str">
        <f t="shared" si="245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6">
        <f t="shared" si="246"/>
        <v>71.491803278688522</v>
      </c>
      <c r="N3189" t="b">
        <v>1</v>
      </c>
      <c r="O3189" t="s">
        <v>8271</v>
      </c>
      <c r="P3189" s="8">
        <f t="shared" si="247"/>
        <v>1.1629333333333334</v>
      </c>
      <c r="Q3189" s="12">
        <f t="shared" si="248"/>
        <v>41835.666354166664</v>
      </c>
      <c r="R3189" s="12">
        <f>(((I3189/60)/60)/24)+DATE(1970,1,1)</f>
        <v>41855.666354166664</v>
      </c>
      <c r="S3189" t="str">
        <f t="shared" si="249"/>
        <v>theater</v>
      </c>
      <c r="T3189" t="str">
        <f t="shared" si="245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6">
        <f t="shared" si="246"/>
        <v>14.444444444444445</v>
      </c>
      <c r="N3190" t="b">
        <v>0</v>
      </c>
      <c r="O3190" t="s">
        <v>8305</v>
      </c>
      <c r="P3190" s="8">
        <f t="shared" si="247"/>
        <v>0.65</v>
      </c>
      <c r="Q3190" s="12">
        <f t="shared" si="248"/>
        <v>42144.415532407409</v>
      </c>
      <c r="R3190" s="12">
        <f>(((I3190/60)/60)/24)+DATE(1970,1,1)</f>
        <v>42165.415532407409</v>
      </c>
      <c r="S3190" t="str">
        <f t="shared" si="249"/>
        <v>theater</v>
      </c>
      <c r="T3190" t="str">
        <f t="shared" si="245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6">
        <f t="shared" si="246"/>
        <v>356.84210526315792</v>
      </c>
      <c r="N3191" t="b">
        <v>0</v>
      </c>
      <c r="O3191" t="s">
        <v>8305</v>
      </c>
      <c r="P3191" s="8">
        <f t="shared" si="247"/>
        <v>0.12327272727272727</v>
      </c>
      <c r="Q3191" s="12">
        <f t="shared" si="248"/>
        <v>42118.346435185187</v>
      </c>
      <c r="R3191" s="12">
        <f>(((I3191/60)/60)/24)+DATE(1970,1,1)</f>
        <v>42148.346435185187</v>
      </c>
      <c r="S3191" t="str">
        <f t="shared" si="249"/>
        <v>theater</v>
      </c>
      <c r="T3191" t="str">
        <f t="shared" si="245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6" t="str">
        <f t="shared" si="246"/>
        <v/>
      </c>
      <c r="N3192" t="b">
        <v>0</v>
      </c>
      <c r="O3192" t="s">
        <v>8305</v>
      </c>
      <c r="P3192" s="8">
        <f t="shared" si="247"/>
        <v>0</v>
      </c>
      <c r="Q3192" s="12">
        <f t="shared" si="248"/>
        <v>42683.151331018518</v>
      </c>
      <c r="R3192" s="12">
        <f>(((I3192/60)/60)/24)+DATE(1970,1,1)</f>
        <v>42713.192997685182</v>
      </c>
      <c r="S3192" t="str">
        <f t="shared" si="249"/>
        <v>theater</v>
      </c>
      <c r="T3192" t="str">
        <f t="shared" si="245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6">
        <f t="shared" si="246"/>
        <v>37.75</v>
      </c>
      <c r="N3193" t="b">
        <v>0</v>
      </c>
      <c r="O3193" t="s">
        <v>8305</v>
      </c>
      <c r="P3193" s="8">
        <f t="shared" si="247"/>
        <v>4.0266666666666666E-2</v>
      </c>
      <c r="Q3193" s="12">
        <f t="shared" si="248"/>
        <v>42538.755428240736</v>
      </c>
      <c r="R3193" s="12">
        <f>(((I3193/60)/60)/24)+DATE(1970,1,1)</f>
        <v>42598.755428240736</v>
      </c>
      <c r="S3193" t="str">
        <f t="shared" si="249"/>
        <v>theater</v>
      </c>
      <c r="T3193" t="str">
        <f t="shared" si="245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6">
        <f t="shared" si="246"/>
        <v>12.75</v>
      </c>
      <c r="N3194" t="b">
        <v>0</v>
      </c>
      <c r="O3194" t="s">
        <v>8305</v>
      </c>
      <c r="P3194" s="8">
        <f t="shared" si="247"/>
        <v>1.0200000000000001E-2</v>
      </c>
      <c r="Q3194" s="12">
        <f t="shared" si="248"/>
        <v>42018.94049768518</v>
      </c>
      <c r="R3194" s="12">
        <f>(((I3194/60)/60)/24)+DATE(1970,1,1)</f>
        <v>42063.916666666672</v>
      </c>
      <c r="S3194" t="str">
        <f t="shared" si="249"/>
        <v>theater</v>
      </c>
      <c r="T3194" t="str">
        <f t="shared" si="245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6">
        <f t="shared" si="246"/>
        <v>24.458333333333332</v>
      </c>
      <c r="N3195" t="b">
        <v>0</v>
      </c>
      <c r="O3195" t="s">
        <v>8305</v>
      </c>
      <c r="P3195" s="8">
        <f t="shared" si="247"/>
        <v>0.1174</v>
      </c>
      <c r="Q3195" s="12">
        <f t="shared" si="248"/>
        <v>42010.968240740738</v>
      </c>
      <c r="R3195" s="12">
        <f>(((I3195/60)/60)/24)+DATE(1970,1,1)</f>
        <v>42055.968240740738</v>
      </c>
      <c r="S3195" t="str">
        <f t="shared" si="249"/>
        <v>theater</v>
      </c>
      <c r="T3195" t="str">
        <f t="shared" si="245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6" t="str">
        <f t="shared" si="246"/>
        <v/>
      </c>
      <c r="N3196" t="b">
        <v>0</v>
      </c>
      <c r="O3196" t="s">
        <v>8305</v>
      </c>
      <c r="P3196" s="8">
        <f t="shared" si="247"/>
        <v>0</v>
      </c>
      <c r="Q3196" s="12">
        <f t="shared" si="248"/>
        <v>42182.062476851846</v>
      </c>
      <c r="R3196" s="12">
        <f>(((I3196/60)/60)/24)+DATE(1970,1,1)</f>
        <v>42212.062476851846</v>
      </c>
      <c r="S3196" t="str">
        <f t="shared" si="249"/>
        <v>theater</v>
      </c>
      <c r="T3196" t="str">
        <f t="shared" si="245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6">
        <f t="shared" si="246"/>
        <v>53.07692307692308</v>
      </c>
      <c r="N3197" t="b">
        <v>0</v>
      </c>
      <c r="O3197" t="s">
        <v>8305</v>
      </c>
      <c r="P3197" s="8">
        <f t="shared" si="247"/>
        <v>0.59142857142857141</v>
      </c>
      <c r="Q3197" s="12">
        <f t="shared" si="248"/>
        <v>42017.594236111108</v>
      </c>
      <c r="R3197" s="12">
        <f>(((I3197/60)/60)/24)+DATE(1970,1,1)</f>
        <v>42047.594236111108</v>
      </c>
      <c r="S3197" t="str">
        <f t="shared" si="249"/>
        <v>theater</v>
      </c>
      <c r="T3197" t="str">
        <f t="shared" si="245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6">
        <f t="shared" si="246"/>
        <v>300</v>
      </c>
      <c r="N3198" t="b">
        <v>0</v>
      </c>
      <c r="O3198" t="s">
        <v>8305</v>
      </c>
      <c r="P3198" s="8">
        <f t="shared" si="247"/>
        <v>5.9999999999999995E-4</v>
      </c>
      <c r="Q3198" s="12">
        <f t="shared" si="248"/>
        <v>42157.598090277781</v>
      </c>
      <c r="R3198" s="12">
        <f>(((I3198/60)/60)/24)+DATE(1970,1,1)</f>
        <v>42217.583333333328</v>
      </c>
      <c r="S3198" t="str">
        <f t="shared" si="249"/>
        <v>theater</v>
      </c>
      <c r="T3198" t="str">
        <f t="shared" si="245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6">
        <f t="shared" si="246"/>
        <v>286.25</v>
      </c>
      <c r="N3199" t="b">
        <v>0</v>
      </c>
      <c r="O3199" t="s">
        <v>8305</v>
      </c>
      <c r="P3199" s="8">
        <f t="shared" si="247"/>
        <v>0.1145</v>
      </c>
      <c r="Q3199" s="12">
        <f t="shared" si="248"/>
        <v>42009.493263888886</v>
      </c>
      <c r="R3199" s="12">
        <f>(((I3199/60)/60)/24)+DATE(1970,1,1)</f>
        <v>42039.493263888886</v>
      </c>
      <c r="S3199" t="str">
        <f t="shared" si="249"/>
        <v>theater</v>
      </c>
      <c r="T3199" t="str">
        <f t="shared" si="245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6">
        <f t="shared" si="246"/>
        <v>36.666666666666664</v>
      </c>
      <c r="N3200" t="b">
        <v>0</v>
      </c>
      <c r="O3200" t="s">
        <v>8305</v>
      </c>
      <c r="P3200" s="8">
        <f t="shared" si="247"/>
        <v>3.6666666666666666E-3</v>
      </c>
      <c r="Q3200" s="12">
        <f t="shared" si="248"/>
        <v>42013.424502314811</v>
      </c>
      <c r="R3200" s="12">
        <f>(((I3200/60)/60)/24)+DATE(1970,1,1)</f>
        <v>42051.424502314811</v>
      </c>
      <c r="S3200" t="str">
        <f t="shared" si="249"/>
        <v>theater</v>
      </c>
      <c r="T3200" t="str">
        <f t="shared" si="245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6">
        <f t="shared" si="246"/>
        <v>49.20754716981132</v>
      </c>
      <c r="N3201" t="b">
        <v>0</v>
      </c>
      <c r="O3201" t="s">
        <v>8305</v>
      </c>
      <c r="P3201" s="8">
        <f t="shared" si="247"/>
        <v>0.52159999999999995</v>
      </c>
      <c r="Q3201" s="12">
        <f t="shared" si="248"/>
        <v>41858.761782407404</v>
      </c>
      <c r="R3201" s="12">
        <f>(((I3201/60)/60)/24)+DATE(1970,1,1)</f>
        <v>41888.875</v>
      </c>
      <c r="S3201" t="str">
        <f t="shared" si="249"/>
        <v>theater</v>
      </c>
      <c r="T3201" t="str">
        <f t="shared" si="245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6">
        <f t="shared" si="246"/>
        <v>1</v>
      </c>
      <c r="N3202" t="b">
        <v>0</v>
      </c>
      <c r="O3202" t="s">
        <v>8305</v>
      </c>
      <c r="P3202" s="8">
        <f t="shared" si="247"/>
        <v>2.0000000000000002E-5</v>
      </c>
      <c r="Q3202" s="12">
        <f t="shared" si="248"/>
        <v>42460.320613425924</v>
      </c>
      <c r="R3202" s="12">
        <f>(((I3202/60)/60)/24)+DATE(1970,1,1)</f>
        <v>42490.231944444444</v>
      </c>
      <c r="S3202" t="str">
        <f t="shared" si="249"/>
        <v>theater</v>
      </c>
      <c r="T3202" t="str">
        <f t="shared" ref="T3202:T3265" si="250">RIGHT(O3202,LEN(O3202)-FIND("/",O3202,1))</f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6">
        <f t="shared" ref="M3203:M3266" si="251">IFERROR(E3203/L3203,"")</f>
        <v>12.5</v>
      </c>
      <c r="N3203" t="b">
        <v>0</v>
      </c>
      <c r="O3203" t="s">
        <v>8305</v>
      </c>
      <c r="P3203" s="8">
        <f t="shared" ref="P3203:P3266" si="252">E3203/D3203</f>
        <v>1.2500000000000001E-2</v>
      </c>
      <c r="Q3203" s="12">
        <f t="shared" ref="Q3203:Q3266" si="253">(((J3203/60)/60)/24)+DATE(1970,1,1)</f>
        <v>41861.767094907409</v>
      </c>
      <c r="R3203" s="12">
        <f>(((I3203/60)/60)/24)+DATE(1970,1,1)</f>
        <v>41882.767094907409</v>
      </c>
      <c r="S3203" t="str">
        <f t="shared" ref="S3203:S3266" si="254">LEFT(O3203,FIND("/",O3203,1)-1)</f>
        <v>theater</v>
      </c>
      <c r="T3203" t="str">
        <f t="shared" si="250"/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6">
        <f t="shared" si="251"/>
        <v>109.04</v>
      </c>
      <c r="N3204" t="b">
        <v>0</v>
      </c>
      <c r="O3204" t="s">
        <v>8305</v>
      </c>
      <c r="P3204" s="8">
        <f t="shared" si="252"/>
        <v>0.54520000000000002</v>
      </c>
      <c r="Q3204" s="12">
        <f t="shared" si="253"/>
        <v>42293.853541666671</v>
      </c>
      <c r="R3204" s="12">
        <f>(((I3204/60)/60)/24)+DATE(1970,1,1)</f>
        <v>42352.249305555553</v>
      </c>
      <c r="S3204" t="str">
        <f t="shared" si="254"/>
        <v>theater</v>
      </c>
      <c r="T3204" t="str">
        <f t="shared" si="250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6">
        <f t="shared" si="251"/>
        <v>41.666666666666664</v>
      </c>
      <c r="N3205" t="b">
        <v>0</v>
      </c>
      <c r="O3205" t="s">
        <v>8305</v>
      </c>
      <c r="P3205" s="8">
        <f t="shared" si="252"/>
        <v>0.25</v>
      </c>
      <c r="Q3205" s="12">
        <f t="shared" si="253"/>
        <v>42242.988680555558</v>
      </c>
      <c r="R3205" s="12">
        <f>(((I3205/60)/60)/24)+DATE(1970,1,1)</f>
        <v>42272.988680555558</v>
      </c>
      <c r="S3205" t="str">
        <f t="shared" si="254"/>
        <v>theater</v>
      </c>
      <c r="T3205" t="str">
        <f t="shared" si="250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6" t="str">
        <f t="shared" si="251"/>
        <v/>
      </c>
      <c r="N3206" t="b">
        <v>0</v>
      </c>
      <c r="O3206" t="s">
        <v>8305</v>
      </c>
      <c r="P3206" s="8">
        <f t="shared" si="252"/>
        <v>0</v>
      </c>
      <c r="Q3206" s="12">
        <f t="shared" si="253"/>
        <v>42172.686099537037</v>
      </c>
      <c r="R3206" s="12">
        <f>(((I3206/60)/60)/24)+DATE(1970,1,1)</f>
        <v>42202.676388888889</v>
      </c>
      <c r="S3206" t="str">
        <f t="shared" si="254"/>
        <v>theater</v>
      </c>
      <c r="T3206" t="str">
        <f t="shared" si="250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6">
        <f t="shared" si="251"/>
        <v>22.75</v>
      </c>
      <c r="N3207" t="b">
        <v>0</v>
      </c>
      <c r="O3207" t="s">
        <v>8305</v>
      </c>
      <c r="P3207" s="8">
        <f t="shared" si="252"/>
        <v>3.4125000000000003E-2</v>
      </c>
      <c r="Q3207" s="12">
        <f t="shared" si="253"/>
        <v>42095.374675925923</v>
      </c>
      <c r="R3207" s="12">
        <f>(((I3207/60)/60)/24)+DATE(1970,1,1)</f>
        <v>42125.374675925923</v>
      </c>
      <c r="S3207" t="str">
        <f t="shared" si="254"/>
        <v>theater</v>
      </c>
      <c r="T3207" t="str">
        <f t="shared" si="250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6" t="str">
        <f t="shared" si="251"/>
        <v/>
      </c>
      <c r="N3208" t="b">
        <v>0</v>
      </c>
      <c r="O3208" t="s">
        <v>8305</v>
      </c>
      <c r="P3208" s="8">
        <f t="shared" si="252"/>
        <v>0</v>
      </c>
      <c r="Q3208" s="12">
        <f t="shared" si="253"/>
        <v>42236.276053240741</v>
      </c>
      <c r="R3208" s="12">
        <f>(((I3208/60)/60)/24)+DATE(1970,1,1)</f>
        <v>42266.276053240741</v>
      </c>
      <c r="S3208" t="str">
        <f t="shared" si="254"/>
        <v>theater</v>
      </c>
      <c r="T3208" t="str">
        <f t="shared" si="250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6">
        <f t="shared" si="251"/>
        <v>70.833333333333329</v>
      </c>
      <c r="N3209" t="b">
        <v>0</v>
      </c>
      <c r="O3209" t="s">
        <v>8305</v>
      </c>
      <c r="P3209" s="8">
        <f t="shared" si="252"/>
        <v>0.46363636363636362</v>
      </c>
      <c r="Q3209" s="12">
        <f t="shared" si="253"/>
        <v>42057.277858796297</v>
      </c>
      <c r="R3209" s="12">
        <f>(((I3209/60)/60)/24)+DATE(1970,1,1)</f>
        <v>42117.236192129625</v>
      </c>
      <c r="S3209" t="str">
        <f t="shared" si="254"/>
        <v>theater</v>
      </c>
      <c r="T3209" t="str">
        <f t="shared" si="250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6">
        <f t="shared" si="251"/>
        <v>63.109756097560975</v>
      </c>
      <c r="N3210" t="b">
        <v>1</v>
      </c>
      <c r="O3210" t="s">
        <v>8271</v>
      </c>
      <c r="P3210" s="8">
        <f t="shared" si="252"/>
        <v>1.0349999999999999</v>
      </c>
      <c r="Q3210" s="12">
        <f t="shared" si="253"/>
        <v>41827.605057870373</v>
      </c>
      <c r="R3210" s="12">
        <f>(((I3210/60)/60)/24)+DATE(1970,1,1)</f>
        <v>41848.605057870373</v>
      </c>
      <c r="S3210" t="str">
        <f t="shared" si="254"/>
        <v>theater</v>
      </c>
      <c r="T3210" t="str">
        <f t="shared" si="250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6">
        <f t="shared" si="251"/>
        <v>50.157964601769912</v>
      </c>
      <c r="N3211" t="b">
        <v>1</v>
      </c>
      <c r="O3211" t="s">
        <v>8271</v>
      </c>
      <c r="P3211" s="8">
        <f t="shared" si="252"/>
        <v>1.1932315789473684</v>
      </c>
      <c r="Q3211" s="12">
        <f t="shared" si="253"/>
        <v>41778.637245370373</v>
      </c>
      <c r="R3211" s="12">
        <f>(((I3211/60)/60)/24)+DATE(1970,1,1)</f>
        <v>41810.958333333336</v>
      </c>
      <c r="S3211" t="str">
        <f t="shared" si="254"/>
        <v>theater</v>
      </c>
      <c r="T3211" t="str">
        <f t="shared" si="250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6">
        <f t="shared" si="251"/>
        <v>62.883333333333333</v>
      </c>
      <c r="N3212" t="b">
        <v>1</v>
      </c>
      <c r="O3212" t="s">
        <v>8271</v>
      </c>
      <c r="P3212" s="8">
        <f t="shared" si="252"/>
        <v>1.2576666666666667</v>
      </c>
      <c r="Q3212" s="12">
        <f t="shared" si="253"/>
        <v>41013.936562499999</v>
      </c>
      <c r="R3212" s="12">
        <f>(((I3212/60)/60)/24)+DATE(1970,1,1)</f>
        <v>41061.165972222225</v>
      </c>
      <c r="S3212" t="str">
        <f t="shared" si="254"/>
        <v>theater</v>
      </c>
      <c r="T3212" t="str">
        <f t="shared" si="250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6">
        <f t="shared" si="251"/>
        <v>85.531055900621112</v>
      </c>
      <c r="N3213" t="b">
        <v>1</v>
      </c>
      <c r="O3213" t="s">
        <v>8271</v>
      </c>
      <c r="P3213" s="8">
        <f t="shared" si="252"/>
        <v>1.1974347826086957</v>
      </c>
      <c r="Q3213" s="12">
        <f t="shared" si="253"/>
        <v>41834.586574074077</v>
      </c>
      <c r="R3213" s="12">
        <f>(((I3213/60)/60)/24)+DATE(1970,1,1)</f>
        <v>41866.083333333336</v>
      </c>
      <c r="S3213" t="str">
        <f t="shared" si="254"/>
        <v>theater</v>
      </c>
      <c r="T3213" t="str">
        <f t="shared" si="250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6">
        <f t="shared" si="251"/>
        <v>53.723404255319146</v>
      </c>
      <c r="N3214" t="b">
        <v>1</v>
      </c>
      <c r="O3214" t="s">
        <v>8271</v>
      </c>
      <c r="P3214" s="8">
        <f t="shared" si="252"/>
        <v>1.2625</v>
      </c>
      <c r="Q3214" s="12">
        <f t="shared" si="253"/>
        <v>41829.795729166668</v>
      </c>
      <c r="R3214" s="12">
        <f>(((I3214/60)/60)/24)+DATE(1970,1,1)</f>
        <v>41859.795729166668</v>
      </c>
      <c r="S3214" t="str">
        <f t="shared" si="254"/>
        <v>theater</v>
      </c>
      <c r="T3214" t="str">
        <f t="shared" si="250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6">
        <f t="shared" si="251"/>
        <v>127.80851063829788</v>
      </c>
      <c r="N3215" t="b">
        <v>1</v>
      </c>
      <c r="O3215" t="s">
        <v>8271</v>
      </c>
      <c r="P3215" s="8">
        <f t="shared" si="252"/>
        <v>1.0011666666666668</v>
      </c>
      <c r="Q3215" s="12">
        <f t="shared" si="253"/>
        <v>42171.763414351852</v>
      </c>
      <c r="R3215" s="12">
        <f>(((I3215/60)/60)/24)+DATE(1970,1,1)</f>
        <v>42211.763414351852</v>
      </c>
      <c r="S3215" t="str">
        <f t="shared" si="254"/>
        <v>theater</v>
      </c>
      <c r="T3215" t="str">
        <f t="shared" si="250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6">
        <f t="shared" si="251"/>
        <v>106.57391304347826</v>
      </c>
      <c r="N3216" t="b">
        <v>1</v>
      </c>
      <c r="O3216" t="s">
        <v>8271</v>
      </c>
      <c r="P3216" s="8">
        <f t="shared" si="252"/>
        <v>1.0213333333333334</v>
      </c>
      <c r="Q3216" s="12">
        <f t="shared" si="253"/>
        <v>42337.792511574073</v>
      </c>
      <c r="R3216" s="12">
        <f>(((I3216/60)/60)/24)+DATE(1970,1,1)</f>
        <v>42374.996527777781</v>
      </c>
      <c r="S3216" t="str">
        <f t="shared" si="254"/>
        <v>theater</v>
      </c>
      <c r="T3216" t="str">
        <f t="shared" si="250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6">
        <f t="shared" si="251"/>
        <v>262.11194029850748</v>
      </c>
      <c r="N3217" t="b">
        <v>1</v>
      </c>
      <c r="O3217" t="s">
        <v>8271</v>
      </c>
      <c r="P3217" s="8">
        <f t="shared" si="252"/>
        <v>1.0035142857142858</v>
      </c>
      <c r="Q3217" s="12">
        <f t="shared" si="253"/>
        <v>42219.665173611109</v>
      </c>
      <c r="R3217" s="12">
        <f>(((I3217/60)/60)/24)+DATE(1970,1,1)</f>
        <v>42257.165972222225</v>
      </c>
      <c r="S3217" t="str">
        <f t="shared" si="254"/>
        <v>theater</v>
      </c>
      <c r="T3217" t="str">
        <f t="shared" si="250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6">
        <f t="shared" si="251"/>
        <v>57.171428571428571</v>
      </c>
      <c r="N3218" t="b">
        <v>1</v>
      </c>
      <c r="O3218" t="s">
        <v>8271</v>
      </c>
      <c r="P3218" s="8">
        <f t="shared" si="252"/>
        <v>1.0004999999999999</v>
      </c>
      <c r="Q3218" s="12">
        <f t="shared" si="253"/>
        <v>42165.462627314817</v>
      </c>
      <c r="R3218" s="12">
        <f>(((I3218/60)/60)/24)+DATE(1970,1,1)</f>
        <v>42196.604166666672</v>
      </c>
      <c r="S3218" t="str">
        <f t="shared" si="254"/>
        <v>theater</v>
      </c>
      <c r="T3218" t="str">
        <f t="shared" si="250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6">
        <f t="shared" si="251"/>
        <v>50.20192307692308</v>
      </c>
      <c r="N3219" t="b">
        <v>1</v>
      </c>
      <c r="O3219" t="s">
        <v>8271</v>
      </c>
      <c r="P3219" s="8">
        <f t="shared" si="252"/>
        <v>1.1602222222222223</v>
      </c>
      <c r="Q3219" s="12">
        <f t="shared" si="253"/>
        <v>42648.546111111107</v>
      </c>
      <c r="R3219" s="12">
        <f>(((I3219/60)/60)/24)+DATE(1970,1,1)</f>
        <v>42678.546111111107</v>
      </c>
      <c r="S3219" t="str">
        <f t="shared" si="254"/>
        <v>theater</v>
      </c>
      <c r="T3219" t="str">
        <f t="shared" si="250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6">
        <f t="shared" si="251"/>
        <v>66.586956521739125</v>
      </c>
      <c r="N3220" t="b">
        <v>1</v>
      </c>
      <c r="O3220" t="s">
        <v>8271</v>
      </c>
      <c r="P3220" s="8">
        <f t="shared" si="252"/>
        <v>1.0209999999999999</v>
      </c>
      <c r="Q3220" s="12">
        <f t="shared" si="253"/>
        <v>41971.002152777779</v>
      </c>
      <c r="R3220" s="12">
        <f>(((I3220/60)/60)/24)+DATE(1970,1,1)</f>
        <v>42004</v>
      </c>
      <c r="S3220" t="str">
        <f t="shared" si="254"/>
        <v>theater</v>
      </c>
      <c r="T3220" t="str">
        <f t="shared" si="250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6">
        <f t="shared" si="251"/>
        <v>168.25210084033614</v>
      </c>
      <c r="N3221" t="b">
        <v>1</v>
      </c>
      <c r="O3221" t="s">
        <v>8271</v>
      </c>
      <c r="P3221" s="8">
        <f t="shared" si="252"/>
        <v>1.0011000000000001</v>
      </c>
      <c r="Q3221" s="12">
        <f t="shared" si="253"/>
        <v>42050.983182870375</v>
      </c>
      <c r="R3221" s="12">
        <f>(((I3221/60)/60)/24)+DATE(1970,1,1)</f>
        <v>42085.941516203704</v>
      </c>
      <c r="S3221" t="str">
        <f t="shared" si="254"/>
        <v>theater</v>
      </c>
      <c r="T3221" t="str">
        <f t="shared" si="250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6">
        <f t="shared" si="251"/>
        <v>256.37288135593218</v>
      </c>
      <c r="N3222" t="b">
        <v>1</v>
      </c>
      <c r="O3222" t="s">
        <v>8271</v>
      </c>
      <c r="P3222" s="8">
        <f t="shared" si="252"/>
        <v>1.0084</v>
      </c>
      <c r="Q3222" s="12">
        <f t="shared" si="253"/>
        <v>42772.833379629628</v>
      </c>
      <c r="R3222" s="12">
        <f>(((I3222/60)/60)/24)+DATE(1970,1,1)</f>
        <v>42806.875</v>
      </c>
      <c r="S3222" t="str">
        <f t="shared" si="254"/>
        <v>theater</v>
      </c>
      <c r="T3222" t="str">
        <f t="shared" si="250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6">
        <f t="shared" si="251"/>
        <v>36.610619469026545</v>
      </c>
      <c r="N3223" t="b">
        <v>1</v>
      </c>
      <c r="O3223" t="s">
        <v>8271</v>
      </c>
      <c r="P3223" s="8">
        <f t="shared" si="252"/>
        <v>1.0342499999999999</v>
      </c>
      <c r="Q3223" s="12">
        <f t="shared" si="253"/>
        <v>42155.696793981479</v>
      </c>
      <c r="R3223" s="12">
        <f>(((I3223/60)/60)/24)+DATE(1970,1,1)</f>
        <v>42190.696793981479</v>
      </c>
      <c r="S3223" t="str">
        <f t="shared" si="254"/>
        <v>theater</v>
      </c>
      <c r="T3223" t="str">
        <f t="shared" si="250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6">
        <f t="shared" si="251"/>
        <v>37.142857142857146</v>
      </c>
      <c r="N3224" t="b">
        <v>1</v>
      </c>
      <c r="O3224" t="s">
        <v>8271</v>
      </c>
      <c r="P3224" s="8">
        <f t="shared" si="252"/>
        <v>1.248</v>
      </c>
      <c r="Q3224" s="12">
        <f t="shared" si="253"/>
        <v>42270.582141203704</v>
      </c>
      <c r="R3224" s="12">
        <f>(((I3224/60)/60)/24)+DATE(1970,1,1)</f>
        <v>42301.895138888889</v>
      </c>
      <c r="S3224" t="str">
        <f t="shared" si="254"/>
        <v>theater</v>
      </c>
      <c r="T3224" t="str">
        <f t="shared" si="250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6">
        <f t="shared" si="251"/>
        <v>45.878378378378379</v>
      </c>
      <c r="N3225" t="b">
        <v>1</v>
      </c>
      <c r="O3225" t="s">
        <v>8271</v>
      </c>
      <c r="P3225" s="8">
        <f t="shared" si="252"/>
        <v>1.0951612903225807</v>
      </c>
      <c r="Q3225" s="12">
        <f t="shared" si="253"/>
        <v>42206.835370370376</v>
      </c>
      <c r="R3225" s="12">
        <f>(((I3225/60)/60)/24)+DATE(1970,1,1)</f>
        <v>42236.835370370376</v>
      </c>
      <c r="S3225" t="str">
        <f t="shared" si="254"/>
        <v>theater</v>
      </c>
      <c r="T3225" t="str">
        <f t="shared" si="250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6">
        <f t="shared" si="251"/>
        <v>141.71296296296296</v>
      </c>
      <c r="N3226" t="b">
        <v>1</v>
      </c>
      <c r="O3226" t="s">
        <v>8271</v>
      </c>
      <c r="P3226" s="8">
        <f t="shared" si="252"/>
        <v>1.0203333333333333</v>
      </c>
      <c r="Q3226" s="12">
        <f t="shared" si="253"/>
        <v>42697.850844907407</v>
      </c>
      <c r="R3226" s="12">
        <f>(((I3226/60)/60)/24)+DATE(1970,1,1)</f>
        <v>42745.208333333328</v>
      </c>
      <c r="S3226" t="str">
        <f t="shared" si="254"/>
        <v>theater</v>
      </c>
      <c r="T3226" t="str">
        <f t="shared" si="250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6">
        <f t="shared" si="251"/>
        <v>52.487179487179489</v>
      </c>
      <c r="N3227" t="b">
        <v>1</v>
      </c>
      <c r="O3227" t="s">
        <v>8271</v>
      </c>
      <c r="P3227" s="8">
        <f t="shared" si="252"/>
        <v>1.0235000000000001</v>
      </c>
      <c r="Q3227" s="12">
        <f t="shared" si="253"/>
        <v>42503.559467592597</v>
      </c>
      <c r="R3227" s="12">
        <f>(((I3227/60)/60)/24)+DATE(1970,1,1)</f>
        <v>42524.875</v>
      </c>
      <c r="S3227" t="str">
        <f t="shared" si="254"/>
        <v>theater</v>
      </c>
      <c r="T3227" t="str">
        <f t="shared" si="250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6">
        <f t="shared" si="251"/>
        <v>59.523809523809526</v>
      </c>
      <c r="N3228" t="b">
        <v>1</v>
      </c>
      <c r="O3228" t="s">
        <v>8271</v>
      </c>
      <c r="P3228" s="8">
        <f t="shared" si="252"/>
        <v>1.0416666666666667</v>
      </c>
      <c r="Q3228" s="12">
        <f t="shared" si="253"/>
        <v>42277.583472222221</v>
      </c>
      <c r="R3228" s="12">
        <f>(((I3228/60)/60)/24)+DATE(1970,1,1)</f>
        <v>42307.583472222221</v>
      </c>
      <c r="S3228" t="str">
        <f t="shared" si="254"/>
        <v>theater</v>
      </c>
      <c r="T3228" t="str">
        <f t="shared" si="250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6">
        <f t="shared" si="251"/>
        <v>50</v>
      </c>
      <c r="N3229" t="b">
        <v>1</v>
      </c>
      <c r="O3229" t="s">
        <v>8271</v>
      </c>
      <c r="P3229" s="8">
        <f t="shared" si="252"/>
        <v>1.25</v>
      </c>
      <c r="Q3229" s="12">
        <f t="shared" si="253"/>
        <v>42722.882361111115</v>
      </c>
      <c r="R3229" s="12">
        <f>(((I3229/60)/60)/24)+DATE(1970,1,1)</f>
        <v>42752.882361111115</v>
      </c>
      <c r="S3229" t="str">
        <f t="shared" si="254"/>
        <v>theater</v>
      </c>
      <c r="T3229" t="str">
        <f t="shared" si="250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6">
        <f t="shared" si="251"/>
        <v>193.62162162162161</v>
      </c>
      <c r="N3230" t="b">
        <v>1</v>
      </c>
      <c r="O3230" t="s">
        <v>8271</v>
      </c>
      <c r="P3230" s="8">
        <f t="shared" si="252"/>
        <v>1.0234285714285714</v>
      </c>
      <c r="Q3230" s="12">
        <f t="shared" si="253"/>
        <v>42323.70930555556</v>
      </c>
      <c r="R3230" s="12">
        <f>(((I3230/60)/60)/24)+DATE(1970,1,1)</f>
        <v>42355.207638888889</v>
      </c>
      <c r="S3230" t="str">
        <f t="shared" si="254"/>
        <v>theater</v>
      </c>
      <c r="T3230" t="str">
        <f t="shared" si="250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6">
        <f t="shared" si="251"/>
        <v>106.79702970297029</v>
      </c>
      <c r="N3231" t="b">
        <v>1</v>
      </c>
      <c r="O3231" t="s">
        <v>8271</v>
      </c>
      <c r="P3231" s="8">
        <f t="shared" si="252"/>
        <v>1.0786500000000001</v>
      </c>
      <c r="Q3231" s="12">
        <f t="shared" si="253"/>
        <v>41933.291643518518</v>
      </c>
      <c r="R3231" s="12">
        <f>(((I3231/60)/60)/24)+DATE(1970,1,1)</f>
        <v>41963.333310185189</v>
      </c>
      <c r="S3231" t="str">
        <f t="shared" si="254"/>
        <v>theater</v>
      </c>
      <c r="T3231" t="str">
        <f t="shared" si="250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6">
        <f t="shared" si="251"/>
        <v>77.21621621621621</v>
      </c>
      <c r="N3232" t="b">
        <v>1</v>
      </c>
      <c r="O3232" t="s">
        <v>8271</v>
      </c>
      <c r="P3232" s="8">
        <f t="shared" si="252"/>
        <v>1.0988461538461538</v>
      </c>
      <c r="Q3232" s="12">
        <f t="shared" si="253"/>
        <v>41898.168125000004</v>
      </c>
      <c r="R3232" s="12">
        <f>(((I3232/60)/60)/24)+DATE(1970,1,1)</f>
        <v>41913.165972222225</v>
      </c>
      <c r="S3232" t="str">
        <f t="shared" si="254"/>
        <v>theater</v>
      </c>
      <c r="T3232" t="str">
        <f t="shared" si="250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6">
        <f t="shared" si="251"/>
        <v>57.5</v>
      </c>
      <c r="N3233" t="b">
        <v>1</v>
      </c>
      <c r="O3233" t="s">
        <v>8271</v>
      </c>
      <c r="P3233" s="8">
        <f t="shared" si="252"/>
        <v>1.61</v>
      </c>
      <c r="Q3233" s="12">
        <f t="shared" si="253"/>
        <v>42446.943831018521</v>
      </c>
      <c r="R3233" s="12">
        <f>(((I3233/60)/60)/24)+DATE(1970,1,1)</f>
        <v>42476.943831018521</v>
      </c>
      <c r="S3233" t="str">
        <f t="shared" si="254"/>
        <v>theater</v>
      </c>
      <c r="T3233" t="str">
        <f t="shared" si="250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6">
        <f t="shared" si="251"/>
        <v>50.46153846153846</v>
      </c>
      <c r="N3234" t="b">
        <v>1</v>
      </c>
      <c r="O3234" t="s">
        <v>8271</v>
      </c>
      <c r="P3234" s="8">
        <f t="shared" si="252"/>
        <v>1.3120000000000001</v>
      </c>
      <c r="Q3234" s="12">
        <f t="shared" si="253"/>
        <v>42463.81385416667</v>
      </c>
      <c r="R3234" s="12">
        <f>(((I3234/60)/60)/24)+DATE(1970,1,1)</f>
        <v>42494.165972222225</v>
      </c>
      <c r="S3234" t="str">
        <f t="shared" si="254"/>
        <v>theater</v>
      </c>
      <c r="T3234" t="str">
        <f t="shared" si="250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6">
        <f t="shared" si="251"/>
        <v>97.377049180327873</v>
      </c>
      <c r="N3235" t="b">
        <v>1</v>
      </c>
      <c r="O3235" t="s">
        <v>8271</v>
      </c>
      <c r="P3235" s="8">
        <f t="shared" si="252"/>
        <v>1.1879999999999999</v>
      </c>
      <c r="Q3235" s="12">
        <f t="shared" si="253"/>
        <v>42766.805034722223</v>
      </c>
      <c r="R3235" s="12">
        <f>(((I3235/60)/60)/24)+DATE(1970,1,1)</f>
        <v>42796.805034722223</v>
      </c>
      <c r="S3235" t="str">
        <f t="shared" si="254"/>
        <v>theater</v>
      </c>
      <c r="T3235" t="str">
        <f t="shared" si="250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6">
        <f t="shared" si="251"/>
        <v>34.91921739130435</v>
      </c>
      <c r="N3236" t="b">
        <v>1</v>
      </c>
      <c r="O3236" t="s">
        <v>8271</v>
      </c>
      <c r="P3236" s="8">
        <f t="shared" si="252"/>
        <v>1.0039275000000001</v>
      </c>
      <c r="Q3236" s="12">
        <f t="shared" si="253"/>
        <v>42734.789444444439</v>
      </c>
      <c r="R3236" s="12">
        <f>(((I3236/60)/60)/24)+DATE(1970,1,1)</f>
        <v>42767.979861111111</v>
      </c>
      <c r="S3236" t="str">
        <f t="shared" si="254"/>
        <v>theater</v>
      </c>
      <c r="T3236" t="str">
        <f t="shared" si="250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6">
        <f t="shared" si="251"/>
        <v>85.530386740331494</v>
      </c>
      <c r="N3237" t="b">
        <v>1</v>
      </c>
      <c r="O3237" t="s">
        <v>8271</v>
      </c>
      <c r="P3237" s="8">
        <f t="shared" si="252"/>
        <v>1.0320666666666667</v>
      </c>
      <c r="Q3237" s="12">
        <f t="shared" si="253"/>
        <v>42522.347812499997</v>
      </c>
      <c r="R3237" s="12">
        <f>(((I3237/60)/60)/24)+DATE(1970,1,1)</f>
        <v>42552.347812499997</v>
      </c>
      <c r="S3237" t="str">
        <f t="shared" si="254"/>
        <v>theater</v>
      </c>
      <c r="T3237" t="str">
        <f t="shared" si="250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6">
        <f t="shared" si="251"/>
        <v>182.90909090909091</v>
      </c>
      <c r="N3238" t="b">
        <v>1</v>
      </c>
      <c r="O3238" t="s">
        <v>8271</v>
      </c>
      <c r="P3238" s="8">
        <f t="shared" si="252"/>
        <v>1.006</v>
      </c>
      <c r="Q3238" s="12">
        <f t="shared" si="253"/>
        <v>42702.917048611111</v>
      </c>
      <c r="R3238" s="12">
        <f>(((I3238/60)/60)/24)+DATE(1970,1,1)</f>
        <v>42732.917048611111</v>
      </c>
      <c r="S3238" t="str">
        <f t="shared" si="254"/>
        <v>theater</v>
      </c>
      <c r="T3238" t="str">
        <f t="shared" si="250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6">
        <f t="shared" si="251"/>
        <v>131.13620817843866</v>
      </c>
      <c r="N3239" t="b">
        <v>1</v>
      </c>
      <c r="O3239" t="s">
        <v>8271</v>
      </c>
      <c r="P3239" s="8">
        <f t="shared" si="252"/>
        <v>1.0078754285714286</v>
      </c>
      <c r="Q3239" s="12">
        <f t="shared" si="253"/>
        <v>42252.474351851852</v>
      </c>
      <c r="R3239" s="12">
        <f>(((I3239/60)/60)/24)+DATE(1970,1,1)</f>
        <v>42276.165972222225</v>
      </c>
      <c r="S3239" t="str">
        <f t="shared" si="254"/>
        <v>theater</v>
      </c>
      <c r="T3239" t="str">
        <f t="shared" si="250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6">
        <f t="shared" si="251"/>
        <v>39.810126582278478</v>
      </c>
      <c r="N3240" t="b">
        <v>1</v>
      </c>
      <c r="O3240" t="s">
        <v>8271</v>
      </c>
      <c r="P3240" s="8">
        <f t="shared" si="252"/>
        <v>1.1232142857142857</v>
      </c>
      <c r="Q3240" s="12">
        <f t="shared" si="253"/>
        <v>42156.510393518518</v>
      </c>
      <c r="R3240" s="12">
        <f>(((I3240/60)/60)/24)+DATE(1970,1,1)</f>
        <v>42186.510393518518</v>
      </c>
      <c r="S3240" t="str">
        <f t="shared" si="254"/>
        <v>theater</v>
      </c>
      <c r="T3240" t="str">
        <f t="shared" si="250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6">
        <f t="shared" si="251"/>
        <v>59.701730769230764</v>
      </c>
      <c r="N3241" t="b">
        <v>1</v>
      </c>
      <c r="O3241" t="s">
        <v>8271</v>
      </c>
      <c r="P3241" s="8">
        <f t="shared" si="252"/>
        <v>1.0591914022517912</v>
      </c>
      <c r="Q3241" s="12">
        <f t="shared" si="253"/>
        <v>42278.089039351849</v>
      </c>
      <c r="R3241" s="12">
        <f>(((I3241/60)/60)/24)+DATE(1970,1,1)</f>
        <v>42302.999305555553</v>
      </c>
      <c r="S3241" t="str">
        <f t="shared" si="254"/>
        <v>theater</v>
      </c>
      <c r="T3241" t="str">
        <f t="shared" si="250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6">
        <f t="shared" si="251"/>
        <v>88.735294117647058</v>
      </c>
      <c r="N3242" t="b">
        <v>1</v>
      </c>
      <c r="O3242" t="s">
        <v>8271</v>
      </c>
      <c r="P3242" s="8">
        <f t="shared" si="252"/>
        <v>1.0056666666666667</v>
      </c>
      <c r="Q3242" s="12">
        <f t="shared" si="253"/>
        <v>42754.693842592591</v>
      </c>
      <c r="R3242" s="12">
        <f>(((I3242/60)/60)/24)+DATE(1970,1,1)</f>
        <v>42782.958333333328</v>
      </c>
      <c r="S3242" t="str">
        <f t="shared" si="254"/>
        <v>theater</v>
      </c>
      <c r="T3242" t="str">
        <f t="shared" si="250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6">
        <f t="shared" si="251"/>
        <v>58.688622754491021</v>
      </c>
      <c r="N3243" t="b">
        <v>1</v>
      </c>
      <c r="O3243" t="s">
        <v>8271</v>
      </c>
      <c r="P3243" s="8">
        <f t="shared" si="252"/>
        <v>1.1530588235294117</v>
      </c>
      <c r="Q3243" s="12">
        <f t="shared" si="253"/>
        <v>41893.324884259258</v>
      </c>
      <c r="R3243" s="12">
        <f>(((I3243/60)/60)/24)+DATE(1970,1,1)</f>
        <v>41926.290972222225</v>
      </c>
      <c r="S3243" t="str">
        <f t="shared" si="254"/>
        <v>theater</v>
      </c>
      <c r="T3243" t="str">
        <f t="shared" si="250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6">
        <f t="shared" si="251"/>
        <v>69.56513661202186</v>
      </c>
      <c r="N3244" t="b">
        <v>1</v>
      </c>
      <c r="O3244" t="s">
        <v>8271</v>
      </c>
      <c r="P3244" s="8">
        <f t="shared" si="252"/>
        <v>1.273042</v>
      </c>
      <c r="Q3244" s="12">
        <f t="shared" si="253"/>
        <v>41871.755694444444</v>
      </c>
      <c r="R3244" s="12">
        <f>(((I3244/60)/60)/24)+DATE(1970,1,1)</f>
        <v>41901.755694444444</v>
      </c>
      <c r="S3244" t="str">
        <f t="shared" si="254"/>
        <v>theater</v>
      </c>
      <c r="T3244" t="str">
        <f t="shared" si="250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6">
        <f t="shared" si="251"/>
        <v>115.87323943661971</v>
      </c>
      <c r="N3245" t="b">
        <v>1</v>
      </c>
      <c r="O3245" t="s">
        <v>8271</v>
      </c>
      <c r="P3245" s="8">
        <f t="shared" si="252"/>
        <v>1.028375</v>
      </c>
      <c r="Q3245" s="12">
        <f t="shared" si="253"/>
        <v>42262.096782407403</v>
      </c>
      <c r="R3245" s="12">
        <f>(((I3245/60)/60)/24)+DATE(1970,1,1)</f>
        <v>42286</v>
      </c>
      <c r="S3245" t="str">
        <f t="shared" si="254"/>
        <v>theater</v>
      </c>
      <c r="T3245" t="str">
        <f t="shared" si="250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6">
        <f t="shared" si="251"/>
        <v>23.869565217391305</v>
      </c>
      <c r="N3246" t="b">
        <v>1</v>
      </c>
      <c r="O3246" t="s">
        <v>8271</v>
      </c>
      <c r="P3246" s="8">
        <f t="shared" si="252"/>
        <v>1.0293749999999999</v>
      </c>
      <c r="Q3246" s="12">
        <f t="shared" si="253"/>
        <v>42675.694236111114</v>
      </c>
      <c r="R3246" s="12">
        <f>(((I3246/60)/60)/24)+DATE(1970,1,1)</f>
        <v>42705.735902777778</v>
      </c>
      <c r="S3246" t="str">
        <f t="shared" si="254"/>
        <v>theater</v>
      </c>
      <c r="T3246" t="str">
        <f t="shared" si="250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6">
        <f t="shared" si="251"/>
        <v>81.125925925925927</v>
      </c>
      <c r="N3247" t="b">
        <v>1</v>
      </c>
      <c r="O3247" t="s">
        <v>8271</v>
      </c>
      <c r="P3247" s="8">
        <f t="shared" si="252"/>
        <v>1.043047619047619</v>
      </c>
      <c r="Q3247" s="12">
        <f t="shared" si="253"/>
        <v>42135.60020833333</v>
      </c>
      <c r="R3247" s="12">
        <f>(((I3247/60)/60)/24)+DATE(1970,1,1)</f>
        <v>42167.083333333328</v>
      </c>
      <c r="S3247" t="str">
        <f t="shared" si="254"/>
        <v>theater</v>
      </c>
      <c r="T3247" t="str">
        <f t="shared" si="250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6">
        <f t="shared" si="251"/>
        <v>57.626943005181346</v>
      </c>
      <c r="N3248" t="b">
        <v>1</v>
      </c>
      <c r="O3248" t="s">
        <v>8271</v>
      </c>
      <c r="P3248" s="8">
        <f t="shared" si="252"/>
        <v>1.1122000000000001</v>
      </c>
      <c r="Q3248" s="12">
        <f t="shared" si="253"/>
        <v>42230.472222222219</v>
      </c>
      <c r="R3248" s="12">
        <f>(((I3248/60)/60)/24)+DATE(1970,1,1)</f>
        <v>42259.165972222225</v>
      </c>
      <c r="S3248" t="str">
        <f t="shared" si="254"/>
        <v>theater</v>
      </c>
      <c r="T3248" t="str">
        <f t="shared" si="250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6">
        <f t="shared" si="251"/>
        <v>46.429824561403507</v>
      </c>
      <c r="N3249" t="b">
        <v>1</v>
      </c>
      <c r="O3249" t="s">
        <v>8271</v>
      </c>
      <c r="P3249" s="8">
        <f t="shared" si="252"/>
        <v>1.0586</v>
      </c>
      <c r="Q3249" s="12">
        <f t="shared" si="253"/>
        <v>42167.434166666666</v>
      </c>
      <c r="R3249" s="12">
        <f>(((I3249/60)/60)/24)+DATE(1970,1,1)</f>
        <v>42197.434166666666</v>
      </c>
      <c r="S3249" t="str">
        <f t="shared" si="254"/>
        <v>theater</v>
      </c>
      <c r="T3249" t="str">
        <f t="shared" si="250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6">
        <f t="shared" si="251"/>
        <v>60.475000000000001</v>
      </c>
      <c r="N3250" t="b">
        <v>1</v>
      </c>
      <c r="O3250" t="s">
        <v>8271</v>
      </c>
      <c r="P3250" s="8">
        <f t="shared" si="252"/>
        <v>1.0079166666666666</v>
      </c>
      <c r="Q3250" s="12">
        <f t="shared" si="253"/>
        <v>42068.888391203705</v>
      </c>
      <c r="R3250" s="12">
        <f>(((I3250/60)/60)/24)+DATE(1970,1,1)</f>
        <v>42098.846724537041</v>
      </c>
      <c r="S3250" t="str">
        <f t="shared" si="254"/>
        <v>theater</v>
      </c>
      <c r="T3250" t="str">
        <f t="shared" si="250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6">
        <f t="shared" si="251"/>
        <v>65.579545454545453</v>
      </c>
      <c r="N3251" t="b">
        <v>1</v>
      </c>
      <c r="O3251" t="s">
        <v>8271</v>
      </c>
      <c r="P3251" s="8">
        <f t="shared" si="252"/>
        <v>1.0492727272727274</v>
      </c>
      <c r="Q3251" s="12">
        <f t="shared" si="253"/>
        <v>42145.746689814812</v>
      </c>
      <c r="R3251" s="12">
        <f>(((I3251/60)/60)/24)+DATE(1970,1,1)</f>
        <v>42175.746689814812</v>
      </c>
      <c r="S3251" t="str">
        <f t="shared" si="254"/>
        <v>theater</v>
      </c>
      <c r="T3251" t="str">
        <f t="shared" si="250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6">
        <f t="shared" si="251"/>
        <v>119.1924882629108</v>
      </c>
      <c r="N3252" t="b">
        <v>1</v>
      </c>
      <c r="O3252" t="s">
        <v>8271</v>
      </c>
      <c r="P3252" s="8">
        <f t="shared" si="252"/>
        <v>1.01552</v>
      </c>
      <c r="Q3252" s="12">
        <f t="shared" si="253"/>
        <v>41918.742175925923</v>
      </c>
      <c r="R3252" s="12">
        <f>(((I3252/60)/60)/24)+DATE(1970,1,1)</f>
        <v>41948.783842592595</v>
      </c>
      <c r="S3252" t="str">
        <f t="shared" si="254"/>
        <v>theater</v>
      </c>
      <c r="T3252" t="str">
        <f t="shared" si="250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6">
        <f t="shared" si="251"/>
        <v>83.05</v>
      </c>
      <c r="N3253" t="b">
        <v>1</v>
      </c>
      <c r="O3253" t="s">
        <v>8271</v>
      </c>
      <c r="P3253" s="8">
        <f t="shared" si="252"/>
        <v>1.1073333333333333</v>
      </c>
      <c r="Q3253" s="12">
        <f t="shared" si="253"/>
        <v>42146.731087962966</v>
      </c>
      <c r="R3253" s="12">
        <f>(((I3253/60)/60)/24)+DATE(1970,1,1)</f>
        <v>42176.731087962966</v>
      </c>
      <c r="S3253" t="str">
        <f t="shared" si="254"/>
        <v>theater</v>
      </c>
      <c r="T3253" t="str">
        <f t="shared" si="250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6">
        <f t="shared" si="251"/>
        <v>57.52</v>
      </c>
      <c r="N3254" t="b">
        <v>1</v>
      </c>
      <c r="O3254" t="s">
        <v>8271</v>
      </c>
      <c r="P3254" s="8">
        <f t="shared" si="252"/>
        <v>1.2782222222222221</v>
      </c>
      <c r="Q3254" s="12">
        <f t="shared" si="253"/>
        <v>42590.472685185188</v>
      </c>
      <c r="R3254" s="12">
        <f>(((I3254/60)/60)/24)+DATE(1970,1,1)</f>
        <v>42620.472685185188</v>
      </c>
      <c r="S3254" t="str">
        <f t="shared" si="254"/>
        <v>theater</v>
      </c>
      <c r="T3254" t="str">
        <f t="shared" si="250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6">
        <f t="shared" si="251"/>
        <v>177.08695652173913</v>
      </c>
      <c r="N3255" t="b">
        <v>1</v>
      </c>
      <c r="O3255" t="s">
        <v>8271</v>
      </c>
      <c r="P3255" s="8">
        <f t="shared" si="252"/>
        <v>1.0182500000000001</v>
      </c>
      <c r="Q3255" s="12">
        <f t="shared" si="253"/>
        <v>42602.576712962968</v>
      </c>
      <c r="R3255" s="12">
        <f>(((I3255/60)/60)/24)+DATE(1970,1,1)</f>
        <v>42621.15625</v>
      </c>
      <c r="S3255" t="str">
        <f t="shared" si="254"/>
        <v>theater</v>
      </c>
      <c r="T3255" t="str">
        <f t="shared" si="250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6">
        <f t="shared" si="251"/>
        <v>70.771505376344081</v>
      </c>
      <c r="N3256" t="b">
        <v>1</v>
      </c>
      <c r="O3256" t="s">
        <v>8271</v>
      </c>
      <c r="P3256" s="8">
        <f t="shared" si="252"/>
        <v>1.012576923076923</v>
      </c>
      <c r="Q3256" s="12">
        <f t="shared" si="253"/>
        <v>42059.085752314815</v>
      </c>
      <c r="R3256" s="12">
        <f>(((I3256/60)/60)/24)+DATE(1970,1,1)</f>
        <v>42089.044085648144</v>
      </c>
      <c r="S3256" t="str">
        <f t="shared" si="254"/>
        <v>theater</v>
      </c>
      <c r="T3256" t="str">
        <f t="shared" si="250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6">
        <f t="shared" si="251"/>
        <v>29.166666666666668</v>
      </c>
      <c r="N3257" t="b">
        <v>1</v>
      </c>
      <c r="O3257" t="s">
        <v>8271</v>
      </c>
      <c r="P3257" s="8">
        <f t="shared" si="252"/>
        <v>1.75</v>
      </c>
      <c r="Q3257" s="12">
        <f t="shared" si="253"/>
        <v>41889.768229166664</v>
      </c>
      <c r="R3257" s="12">
        <f>(((I3257/60)/60)/24)+DATE(1970,1,1)</f>
        <v>41919.768229166664</v>
      </c>
      <c r="S3257" t="str">
        <f t="shared" si="254"/>
        <v>theater</v>
      </c>
      <c r="T3257" t="str">
        <f t="shared" si="250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6">
        <f t="shared" si="251"/>
        <v>72.76136363636364</v>
      </c>
      <c r="N3258" t="b">
        <v>1</v>
      </c>
      <c r="O3258" t="s">
        <v>8271</v>
      </c>
      <c r="P3258" s="8">
        <f t="shared" si="252"/>
        <v>1.2806</v>
      </c>
      <c r="Q3258" s="12">
        <f t="shared" si="253"/>
        <v>42144.573807870373</v>
      </c>
      <c r="R3258" s="12">
        <f>(((I3258/60)/60)/24)+DATE(1970,1,1)</f>
        <v>42166.165972222225</v>
      </c>
      <c r="S3258" t="str">
        <f t="shared" si="254"/>
        <v>theater</v>
      </c>
      <c r="T3258" t="str">
        <f t="shared" si="250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6">
        <f t="shared" si="251"/>
        <v>51.853414634146333</v>
      </c>
      <c r="N3259" t="b">
        <v>1</v>
      </c>
      <c r="O3259" t="s">
        <v>8271</v>
      </c>
      <c r="P3259" s="8">
        <f t="shared" si="252"/>
        <v>1.0629949999999999</v>
      </c>
      <c r="Q3259" s="12">
        <f t="shared" si="253"/>
        <v>42758.559629629628</v>
      </c>
      <c r="R3259" s="12">
        <f>(((I3259/60)/60)/24)+DATE(1970,1,1)</f>
        <v>42788.559629629628</v>
      </c>
      <c r="S3259" t="str">
        <f t="shared" si="254"/>
        <v>theater</v>
      </c>
      <c r="T3259" t="str">
        <f t="shared" si="250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6">
        <f t="shared" si="251"/>
        <v>98.2</v>
      </c>
      <c r="N3260" t="b">
        <v>1</v>
      </c>
      <c r="O3260" t="s">
        <v>8271</v>
      </c>
      <c r="P3260" s="8">
        <f t="shared" si="252"/>
        <v>1.052142857142857</v>
      </c>
      <c r="Q3260" s="12">
        <f t="shared" si="253"/>
        <v>41982.887280092589</v>
      </c>
      <c r="R3260" s="12">
        <f>(((I3260/60)/60)/24)+DATE(1970,1,1)</f>
        <v>42012.887280092589</v>
      </c>
      <c r="S3260" t="str">
        <f t="shared" si="254"/>
        <v>theater</v>
      </c>
      <c r="T3260" t="str">
        <f t="shared" si="250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6">
        <f t="shared" si="251"/>
        <v>251.7381443298969</v>
      </c>
      <c r="N3261" t="b">
        <v>1</v>
      </c>
      <c r="O3261" t="s">
        <v>8271</v>
      </c>
      <c r="P3261" s="8">
        <f t="shared" si="252"/>
        <v>1.0616782608695652</v>
      </c>
      <c r="Q3261" s="12">
        <f t="shared" si="253"/>
        <v>42614.760937500003</v>
      </c>
      <c r="R3261" s="12">
        <f>(((I3261/60)/60)/24)+DATE(1970,1,1)</f>
        <v>42644.165972222225</v>
      </c>
      <c r="S3261" t="str">
        <f t="shared" si="254"/>
        <v>theater</v>
      </c>
      <c r="T3261" t="str">
        <f t="shared" si="250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6">
        <f t="shared" si="251"/>
        <v>74.821917808219183</v>
      </c>
      <c r="N3262" t="b">
        <v>1</v>
      </c>
      <c r="O3262" t="s">
        <v>8271</v>
      </c>
      <c r="P3262" s="8">
        <f t="shared" si="252"/>
        <v>1.0924</v>
      </c>
      <c r="Q3262" s="12">
        <f t="shared" si="253"/>
        <v>42303.672662037032</v>
      </c>
      <c r="R3262" s="12">
        <f>(((I3262/60)/60)/24)+DATE(1970,1,1)</f>
        <v>42338.714328703703</v>
      </c>
      <c r="S3262" t="str">
        <f t="shared" si="254"/>
        <v>theater</v>
      </c>
      <c r="T3262" t="str">
        <f t="shared" si="250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6">
        <f t="shared" si="251"/>
        <v>67.65306122448979</v>
      </c>
      <c r="N3263" t="b">
        <v>1</v>
      </c>
      <c r="O3263" t="s">
        <v>8271</v>
      </c>
      <c r="P3263" s="8">
        <f t="shared" si="252"/>
        <v>1.0045454545454546</v>
      </c>
      <c r="Q3263" s="12">
        <f t="shared" si="253"/>
        <v>42171.725416666668</v>
      </c>
      <c r="R3263" s="12">
        <f>(((I3263/60)/60)/24)+DATE(1970,1,1)</f>
        <v>42201.725416666668</v>
      </c>
      <c r="S3263" t="str">
        <f t="shared" si="254"/>
        <v>theater</v>
      </c>
      <c r="T3263" t="str">
        <f t="shared" si="250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6">
        <f t="shared" si="251"/>
        <v>93.81343283582089</v>
      </c>
      <c r="N3264" t="b">
        <v>1</v>
      </c>
      <c r="O3264" t="s">
        <v>8271</v>
      </c>
      <c r="P3264" s="8">
        <f t="shared" si="252"/>
        <v>1.0304098360655738</v>
      </c>
      <c r="Q3264" s="12">
        <f t="shared" si="253"/>
        <v>41964.315532407403</v>
      </c>
      <c r="R3264" s="12">
        <f>(((I3264/60)/60)/24)+DATE(1970,1,1)</f>
        <v>41995.166666666672</v>
      </c>
      <c r="S3264" t="str">
        <f t="shared" si="254"/>
        <v>theater</v>
      </c>
      <c r="T3264" t="str">
        <f t="shared" si="250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6">
        <f t="shared" si="251"/>
        <v>41.237647058823526</v>
      </c>
      <c r="N3265" t="b">
        <v>1</v>
      </c>
      <c r="O3265" t="s">
        <v>8271</v>
      </c>
      <c r="P3265" s="8">
        <f t="shared" si="252"/>
        <v>1.121664</v>
      </c>
      <c r="Q3265" s="12">
        <f t="shared" si="253"/>
        <v>42284.516064814816</v>
      </c>
      <c r="R3265" s="12">
        <f>(((I3265/60)/60)/24)+DATE(1970,1,1)</f>
        <v>42307.875</v>
      </c>
      <c r="S3265" t="str">
        <f t="shared" si="254"/>
        <v>theater</v>
      </c>
      <c r="T3265" t="str">
        <f t="shared" si="250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6">
        <f t="shared" si="251"/>
        <v>52.551020408163268</v>
      </c>
      <c r="N3266" t="b">
        <v>1</v>
      </c>
      <c r="O3266" t="s">
        <v>8271</v>
      </c>
      <c r="P3266" s="8">
        <f t="shared" si="252"/>
        <v>1.03</v>
      </c>
      <c r="Q3266" s="12">
        <f t="shared" si="253"/>
        <v>42016.800208333334</v>
      </c>
      <c r="R3266" s="12">
        <f>(((I3266/60)/60)/24)+DATE(1970,1,1)</f>
        <v>42032.916666666672</v>
      </c>
      <c r="S3266" t="str">
        <f t="shared" si="254"/>
        <v>theater</v>
      </c>
      <c r="T3266" t="str">
        <f t="shared" ref="T3266:T3329" si="255">RIGHT(O3266,LEN(O3266)-FIND("/",O3266,1))</f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6">
        <f t="shared" ref="M3267:M3330" si="256">IFERROR(E3267/L3267,"")</f>
        <v>70.285714285714292</v>
      </c>
      <c r="N3267" t="b">
        <v>1</v>
      </c>
      <c r="O3267" t="s">
        <v>8271</v>
      </c>
      <c r="P3267" s="8">
        <f t="shared" ref="P3267:P3330" si="257">E3267/D3267</f>
        <v>1.64</v>
      </c>
      <c r="Q3267" s="12">
        <f t="shared" ref="Q3267:Q3330" si="258">(((J3267/60)/60)/24)+DATE(1970,1,1)</f>
        <v>42311.711979166663</v>
      </c>
      <c r="R3267" s="12">
        <f>(((I3267/60)/60)/24)+DATE(1970,1,1)</f>
        <v>42341.708333333328</v>
      </c>
      <c r="S3267" t="str">
        <f t="shared" ref="S3267:S3330" si="259">LEFT(O3267,FIND("/",O3267,1)-1)</f>
        <v>theater</v>
      </c>
      <c r="T3267" t="str">
        <f t="shared" si="255"/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6">
        <f t="shared" si="256"/>
        <v>48.325153374233132</v>
      </c>
      <c r="N3268" t="b">
        <v>1</v>
      </c>
      <c r="O3268" t="s">
        <v>8271</v>
      </c>
      <c r="P3268" s="8">
        <f t="shared" si="257"/>
        <v>1.3128333333333333</v>
      </c>
      <c r="Q3268" s="12">
        <f t="shared" si="258"/>
        <v>42136.536134259266</v>
      </c>
      <c r="R3268" s="12">
        <f>(((I3268/60)/60)/24)+DATE(1970,1,1)</f>
        <v>42167.875</v>
      </c>
      <c r="S3268" t="str">
        <f t="shared" si="259"/>
        <v>theater</v>
      </c>
      <c r="T3268" t="str">
        <f t="shared" si="255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6">
        <f t="shared" si="256"/>
        <v>53.177083333333336</v>
      </c>
      <c r="N3269" t="b">
        <v>1</v>
      </c>
      <c r="O3269" t="s">
        <v>8271</v>
      </c>
      <c r="P3269" s="8">
        <f t="shared" si="257"/>
        <v>1.0209999999999999</v>
      </c>
      <c r="Q3269" s="12">
        <f t="shared" si="258"/>
        <v>42172.757638888885</v>
      </c>
      <c r="R3269" s="12">
        <f>(((I3269/60)/60)/24)+DATE(1970,1,1)</f>
        <v>42202.757638888885</v>
      </c>
      <c r="S3269" t="str">
        <f t="shared" si="259"/>
        <v>theater</v>
      </c>
      <c r="T3269" t="str">
        <f t="shared" si="255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6">
        <f t="shared" si="256"/>
        <v>60.952380952380949</v>
      </c>
      <c r="N3270" t="b">
        <v>1</v>
      </c>
      <c r="O3270" t="s">
        <v>8271</v>
      </c>
      <c r="P3270" s="8">
        <f t="shared" si="257"/>
        <v>1.28</v>
      </c>
      <c r="Q3270" s="12">
        <f t="shared" si="258"/>
        <v>42590.90425925926</v>
      </c>
      <c r="R3270" s="12">
        <f>(((I3270/60)/60)/24)+DATE(1970,1,1)</f>
        <v>42606.90425925926</v>
      </c>
      <c r="S3270" t="str">
        <f t="shared" si="259"/>
        <v>theater</v>
      </c>
      <c r="T3270" t="str">
        <f t="shared" si="255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6">
        <f t="shared" si="256"/>
        <v>116</v>
      </c>
      <c r="N3271" t="b">
        <v>1</v>
      </c>
      <c r="O3271" t="s">
        <v>8271</v>
      </c>
      <c r="P3271" s="8">
        <f t="shared" si="257"/>
        <v>1.0149999999999999</v>
      </c>
      <c r="Q3271" s="12">
        <f t="shared" si="258"/>
        <v>42137.395798611105</v>
      </c>
      <c r="R3271" s="12">
        <f>(((I3271/60)/60)/24)+DATE(1970,1,1)</f>
        <v>42171.458333333328</v>
      </c>
      <c r="S3271" t="str">
        <f t="shared" si="259"/>
        <v>theater</v>
      </c>
      <c r="T3271" t="str">
        <f t="shared" si="255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6">
        <f t="shared" si="256"/>
        <v>61</v>
      </c>
      <c r="N3272" t="b">
        <v>1</v>
      </c>
      <c r="O3272" t="s">
        <v>8271</v>
      </c>
      <c r="P3272" s="8">
        <f t="shared" si="257"/>
        <v>1.0166666666666666</v>
      </c>
      <c r="Q3272" s="12">
        <f t="shared" si="258"/>
        <v>42167.533159722225</v>
      </c>
      <c r="R3272" s="12">
        <f>(((I3272/60)/60)/24)+DATE(1970,1,1)</f>
        <v>42197.533159722225</v>
      </c>
      <c r="S3272" t="str">
        <f t="shared" si="259"/>
        <v>theater</v>
      </c>
      <c r="T3272" t="str">
        <f t="shared" si="255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6">
        <f t="shared" si="256"/>
        <v>38.235294117647058</v>
      </c>
      <c r="N3273" t="b">
        <v>1</v>
      </c>
      <c r="O3273" t="s">
        <v>8271</v>
      </c>
      <c r="P3273" s="8">
        <f t="shared" si="257"/>
        <v>1.3</v>
      </c>
      <c r="Q3273" s="12">
        <f t="shared" si="258"/>
        <v>41915.437210648146</v>
      </c>
      <c r="R3273" s="12">
        <f>(((I3273/60)/60)/24)+DATE(1970,1,1)</f>
        <v>41945.478877314818</v>
      </c>
      <c r="S3273" t="str">
        <f t="shared" si="259"/>
        <v>theater</v>
      </c>
      <c r="T3273" t="str">
        <f t="shared" si="255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6">
        <f t="shared" si="256"/>
        <v>106.50344827586207</v>
      </c>
      <c r="N3274" t="b">
        <v>1</v>
      </c>
      <c r="O3274" t="s">
        <v>8271</v>
      </c>
      <c r="P3274" s="8">
        <f t="shared" si="257"/>
        <v>1.5443</v>
      </c>
      <c r="Q3274" s="12">
        <f t="shared" si="258"/>
        <v>42284.500104166669</v>
      </c>
      <c r="R3274" s="12">
        <f>(((I3274/60)/60)/24)+DATE(1970,1,1)</f>
        <v>42314.541770833333</v>
      </c>
      <c r="S3274" t="str">
        <f t="shared" si="259"/>
        <v>theater</v>
      </c>
      <c r="T3274" t="str">
        <f t="shared" si="255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6">
        <f t="shared" si="256"/>
        <v>204.57142857142858</v>
      </c>
      <c r="N3275" t="b">
        <v>1</v>
      </c>
      <c r="O3275" t="s">
        <v>8271</v>
      </c>
      <c r="P3275" s="8">
        <f t="shared" si="257"/>
        <v>1.0740000000000001</v>
      </c>
      <c r="Q3275" s="12">
        <f t="shared" si="258"/>
        <v>42611.801412037035</v>
      </c>
      <c r="R3275" s="12">
        <f>(((I3275/60)/60)/24)+DATE(1970,1,1)</f>
        <v>42627.791666666672</v>
      </c>
      <c r="S3275" t="str">
        <f t="shared" si="259"/>
        <v>theater</v>
      </c>
      <c r="T3275" t="str">
        <f t="shared" si="255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6">
        <f t="shared" si="256"/>
        <v>54.912587412587413</v>
      </c>
      <c r="N3276" t="b">
        <v>1</v>
      </c>
      <c r="O3276" t="s">
        <v>8271</v>
      </c>
      <c r="P3276" s="8">
        <f t="shared" si="257"/>
        <v>1.0132258064516129</v>
      </c>
      <c r="Q3276" s="12">
        <f t="shared" si="258"/>
        <v>42400.704537037032</v>
      </c>
      <c r="R3276" s="12">
        <f>(((I3276/60)/60)/24)+DATE(1970,1,1)</f>
        <v>42444.875</v>
      </c>
      <c r="S3276" t="str">
        <f t="shared" si="259"/>
        <v>theater</v>
      </c>
      <c r="T3276" t="str">
        <f t="shared" si="255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6">
        <f t="shared" si="256"/>
        <v>150.41666666666666</v>
      </c>
      <c r="N3277" t="b">
        <v>1</v>
      </c>
      <c r="O3277" t="s">
        <v>8271</v>
      </c>
      <c r="P3277" s="8">
        <f t="shared" si="257"/>
        <v>1.0027777777777778</v>
      </c>
      <c r="Q3277" s="12">
        <f t="shared" si="258"/>
        <v>42017.88045138889</v>
      </c>
      <c r="R3277" s="12">
        <f>(((I3277/60)/60)/24)+DATE(1970,1,1)</f>
        <v>42044.1875</v>
      </c>
      <c r="S3277" t="str">
        <f t="shared" si="259"/>
        <v>theater</v>
      </c>
      <c r="T3277" t="str">
        <f t="shared" si="255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6">
        <f t="shared" si="256"/>
        <v>52.58</v>
      </c>
      <c r="N3278" t="b">
        <v>1</v>
      </c>
      <c r="O3278" t="s">
        <v>8271</v>
      </c>
      <c r="P3278" s="8">
        <f t="shared" si="257"/>
        <v>1.1684444444444444</v>
      </c>
      <c r="Q3278" s="12">
        <f t="shared" si="258"/>
        <v>42426.949988425928</v>
      </c>
      <c r="R3278" s="12">
        <f>(((I3278/60)/60)/24)+DATE(1970,1,1)</f>
        <v>42461.165972222225</v>
      </c>
      <c r="S3278" t="str">
        <f t="shared" si="259"/>
        <v>theater</v>
      </c>
      <c r="T3278" t="str">
        <f t="shared" si="255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6">
        <f t="shared" si="256"/>
        <v>54.3</v>
      </c>
      <c r="N3279" t="b">
        <v>1</v>
      </c>
      <c r="O3279" t="s">
        <v>8271</v>
      </c>
      <c r="P3279" s="8">
        <f t="shared" si="257"/>
        <v>1.0860000000000001</v>
      </c>
      <c r="Q3279" s="12">
        <f t="shared" si="258"/>
        <v>41931.682939814818</v>
      </c>
      <c r="R3279" s="12">
        <f>(((I3279/60)/60)/24)+DATE(1970,1,1)</f>
        <v>41961.724606481483</v>
      </c>
      <c r="S3279" t="str">
        <f t="shared" si="259"/>
        <v>theater</v>
      </c>
      <c r="T3279" t="str">
        <f t="shared" si="255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6">
        <f t="shared" si="256"/>
        <v>76.029411764705884</v>
      </c>
      <c r="N3280" t="b">
        <v>1</v>
      </c>
      <c r="O3280" t="s">
        <v>8271</v>
      </c>
      <c r="P3280" s="8">
        <f t="shared" si="257"/>
        <v>1.034</v>
      </c>
      <c r="Q3280" s="12">
        <f t="shared" si="258"/>
        <v>42124.848414351851</v>
      </c>
      <c r="R3280" s="12">
        <f>(((I3280/60)/60)/24)+DATE(1970,1,1)</f>
        <v>42154.848414351851</v>
      </c>
      <c r="S3280" t="str">
        <f t="shared" si="259"/>
        <v>theater</v>
      </c>
      <c r="T3280" t="str">
        <f t="shared" si="255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6">
        <f t="shared" si="256"/>
        <v>105.2063492063492</v>
      </c>
      <c r="N3281" t="b">
        <v>1</v>
      </c>
      <c r="O3281" t="s">
        <v>8271</v>
      </c>
      <c r="P3281" s="8">
        <f t="shared" si="257"/>
        <v>1.1427586206896552</v>
      </c>
      <c r="Q3281" s="12">
        <f t="shared" si="258"/>
        <v>42431.102534722217</v>
      </c>
      <c r="R3281" s="12">
        <f>(((I3281/60)/60)/24)+DATE(1970,1,1)</f>
        <v>42461.06086805556</v>
      </c>
      <c r="S3281" t="str">
        <f t="shared" si="259"/>
        <v>theater</v>
      </c>
      <c r="T3281" t="str">
        <f t="shared" si="255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6">
        <f t="shared" si="256"/>
        <v>68.666666666666671</v>
      </c>
      <c r="N3282" t="b">
        <v>1</v>
      </c>
      <c r="O3282" t="s">
        <v>8271</v>
      </c>
      <c r="P3282" s="8">
        <f t="shared" si="257"/>
        <v>1.03</v>
      </c>
      <c r="Q3282" s="12">
        <f t="shared" si="258"/>
        <v>42121.756921296299</v>
      </c>
      <c r="R3282" s="12">
        <f>(((I3282/60)/60)/24)+DATE(1970,1,1)</f>
        <v>42156.208333333328</v>
      </c>
      <c r="S3282" t="str">
        <f t="shared" si="259"/>
        <v>theater</v>
      </c>
      <c r="T3282" t="str">
        <f t="shared" si="255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6">
        <f t="shared" si="256"/>
        <v>129.36170212765958</v>
      </c>
      <c r="N3283" t="b">
        <v>1</v>
      </c>
      <c r="O3283" t="s">
        <v>8271</v>
      </c>
      <c r="P3283" s="8">
        <f t="shared" si="257"/>
        <v>1.216</v>
      </c>
      <c r="Q3283" s="12">
        <f t="shared" si="258"/>
        <v>42219.019733796296</v>
      </c>
      <c r="R3283" s="12">
        <f>(((I3283/60)/60)/24)+DATE(1970,1,1)</f>
        <v>42249.019733796296</v>
      </c>
      <c r="S3283" t="str">
        <f t="shared" si="259"/>
        <v>theater</v>
      </c>
      <c r="T3283" t="str">
        <f t="shared" si="255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6">
        <f t="shared" si="256"/>
        <v>134.26371308016877</v>
      </c>
      <c r="N3284" t="b">
        <v>1</v>
      </c>
      <c r="O3284" t="s">
        <v>8271</v>
      </c>
      <c r="P3284" s="8">
        <f t="shared" si="257"/>
        <v>1.026467741935484</v>
      </c>
      <c r="Q3284" s="12">
        <f t="shared" si="258"/>
        <v>42445.19430555556</v>
      </c>
      <c r="R3284" s="12">
        <f>(((I3284/60)/60)/24)+DATE(1970,1,1)</f>
        <v>42489.19430555556</v>
      </c>
      <c r="S3284" t="str">
        <f t="shared" si="259"/>
        <v>theater</v>
      </c>
      <c r="T3284" t="str">
        <f t="shared" si="255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6">
        <f t="shared" si="256"/>
        <v>17.829787234042552</v>
      </c>
      <c r="N3285" t="b">
        <v>1</v>
      </c>
      <c r="O3285" t="s">
        <v>8271</v>
      </c>
      <c r="P3285" s="8">
        <f t="shared" si="257"/>
        <v>1.0475000000000001</v>
      </c>
      <c r="Q3285" s="12">
        <f t="shared" si="258"/>
        <v>42379.74418981481</v>
      </c>
      <c r="R3285" s="12">
        <f>(((I3285/60)/60)/24)+DATE(1970,1,1)</f>
        <v>42410.875</v>
      </c>
      <c r="S3285" t="str">
        <f t="shared" si="259"/>
        <v>theater</v>
      </c>
      <c r="T3285" t="str">
        <f t="shared" si="255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6">
        <f t="shared" si="256"/>
        <v>203.2</v>
      </c>
      <c r="N3286" t="b">
        <v>1</v>
      </c>
      <c r="O3286" t="s">
        <v>8271</v>
      </c>
      <c r="P3286" s="8">
        <f t="shared" si="257"/>
        <v>1.016</v>
      </c>
      <c r="Q3286" s="12">
        <f t="shared" si="258"/>
        <v>42380.884872685187</v>
      </c>
      <c r="R3286" s="12">
        <f>(((I3286/60)/60)/24)+DATE(1970,1,1)</f>
        <v>42398.249305555553</v>
      </c>
      <c r="S3286" t="str">
        <f t="shared" si="259"/>
        <v>theater</v>
      </c>
      <c r="T3286" t="str">
        <f t="shared" si="255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6">
        <f t="shared" si="256"/>
        <v>69.18518518518519</v>
      </c>
      <c r="N3287" t="b">
        <v>1</v>
      </c>
      <c r="O3287" t="s">
        <v>8271</v>
      </c>
      <c r="P3287" s="8">
        <f t="shared" si="257"/>
        <v>1.1210242048409682</v>
      </c>
      <c r="Q3287" s="12">
        <f t="shared" si="258"/>
        <v>42762.942430555559</v>
      </c>
      <c r="R3287" s="12">
        <f>(((I3287/60)/60)/24)+DATE(1970,1,1)</f>
        <v>42794.208333333328</v>
      </c>
      <c r="S3287" t="str">
        <f t="shared" si="259"/>
        <v>theater</v>
      </c>
      <c r="T3287" t="str">
        <f t="shared" si="255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6">
        <f t="shared" si="256"/>
        <v>125.12295081967213</v>
      </c>
      <c r="N3288" t="b">
        <v>1</v>
      </c>
      <c r="O3288" t="s">
        <v>8271</v>
      </c>
      <c r="P3288" s="8">
        <f t="shared" si="257"/>
        <v>1.0176666666666667</v>
      </c>
      <c r="Q3288" s="12">
        <f t="shared" si="258"/>
        <v>42567.840069444443</v>
      </c>
      <c r="R3288" s="12">
        <f>(((I3288/60)/60)/24)+DATE(1970,1,1)</f>
        <v>42597.840069444443</v>
      </c>
      <c r="S3288" t="str">
        <f t="shared" si="259"/>
        <v>theater</v>
      </c>
      <c r="T3288" t="str">
        <f t="shared" si="255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6">
        <f t="shared" si="256"/>
        <v>73.529411764705884</v>
      </c>
      <c r="N3289" t="b">
        <v>1</v>
      </c>
      <c r="O3289" t="s">
        <v>8271</v>
      </c>
      <c r="P3289" s="8">
        <f t="shared" si="257"/>
        <v>1</v>
      </c>
      <c r="Q3289" s="12">
        <f t="shared" si="258"/>
        <v>42311.750324074077</v>
      </c>
      <c r="R3289" s="12">
        <f>(((I3289/60)/60)/24)+DATE(1970,1,1)</f>
        <v>42336.750324074077</v>
      </c>
      <c r="S3289" t="str">
        <f t="shared" si="259"/>
        <v>theater</v>
      </c>
      <c r="T3289" t="str">
        <f t="shared" si="255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6">
        <f t="shared" si="256"/>
        <v>48.437149758454105</v>
      </c>
      <c r="N3290" t="b">
        <v>1</v>
      </c>
      <c r="O3290" t="s">
        <v>8271</v>
      </c>
      <c r="P3290" s="8">
        <f t="shared" si="257"/>
        <v>1.0026489999999999</v>
      </c>
      <c r="Q3290" s="12">
        <f t="shared" si="258"/>
        <v>42505.774479166663</v>
      </c>
      <c r="R3290" s="12">
        <f>(((I3290/60)/60)/24)+DATE(1970,1,1)</f>
        <v>42541.958333333328</v>
      </c>
      <c r="S3290" t="str">
        <f t="shared" si="259"/>
        <v>theater</v>
      </c>
      <c r="T3290" t="str">
        <f t="shared" si="255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6">
        <f t="shared" si="256"/>
        <v>26.608400000000003</v>
      </c>
      <c r="N3291" t="b">
        <v>1</v>
      </c>
      <c r="O3291" t="s">
        <v>8271</v>
      </c>
      <c r="P3291" s="8">
        <f t="shared" si="257"/>
        <v>1.3304200000000002</v>
      </c>
      <c r="Q3291" s="12">
        <f t="shared" si="258"/>
        <v>42758.368078703701</v>
      </c>
      <c r="R3291" s="12">
        <f>(((I3291/60)/60)/24)+DATE(1970,1,1)</f>
        <v>42786.368078703701</v>
      </c>
      <c r="S3291" t="str">
        <f t="shared" si="259"/>
        <v>theater</v>
      </c>
      <c r="T3291" t="str">
        <f t="shared" si="255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6">
        <f t="shared" si="256"/>
        <v>33.666666666666664</v>
      </c>
      <c r="N3292" t="b">
        <v>1</v>
      </c>
      <c r="O3292" t="s">
        <v>8271</v>
      </c>
      <c r="P3292" s="8">
        <f t="shared" si="257"/>
        <v>1.212</v>
      </c>
      <c r="Q3292" s="12">
        <f t="shared" si="258"/>
        <v>42775.51494212963</v>
      </c>
      <c r="R3292" s="12">
        <f>(((I3292/60)/60)/24)+DATE(1970,1,1)</f>
        <v>42805.51494212963</v>
      </c>
      <c r="S3292" t="str">
        <f t="shared" si="259"/>
        <v>theater</v>
      </c>
      <c r="T3292" t="str">
        <f t="shared" si="255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6">
        <f t="shared" si="256"/>
        <v>40.714285714285715</v>
      </c>
      <c r="N3293" t="b">
        <v>1</v>
      </c>
      <c r="O3293" t="s">
        <v>8271</v>
      </c>
      <c r="P3293" s="8">
        <f t="shared" si="257"/>
        <v>1.1399999999999999</v>
      </c>
      <c r="Q3293" s="12">
        <f t="shared" si="258"/>
        <v>42232.702546296292</v>
      </c>
      <c r="R3293" s="12">
        <f>(((I3293/60)/60)/24)+DATE(1970,1,1)</f>
        <v>42264.165972222225</v>
      </c>
      <c r="S3293" t="str">
        <f t="shared" si="259"/>
        <v>theater</v>
      </c>
      <c r="T3293" t="str">
        <f t="shared" si="255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6">
        <f t="shared" si="256"/>
        <v>19.266666666666666</v>
      </c>
      <c r="N3294" t="b">
        <v>1</v>
      </c>
      <c r="O3294" t="s">
        <v>8271</v>
      </c>
      <c r="P3294" s="8">
        <f t="shared" si="257"/>
        <v>2.8613861386138613</v>
      </c>
      <c r="Q3294" s="12">
        <f t="shared" si="258"/>
        <v>42282.770231481481</v>
      </c>
      <c r="R3294" s="12">
        <f>(((I3294/60)/60)/24)+DATE(1970,1,1)</f>
        <v>42342.811898148153</v>
      </c>
      <c r="S3294" t="str">
        <f t="shared" si="259"/>
        <v>theater</v>
      </c>
      <c r="T3294" t="str">
        <f t="shared" si="255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6">
        <f t="shared" si="256"/>
        <v>84.285714285714292</v>
      </c>
      <c r="N3295" t="b">
        <v>1</v>
      </c>
      <c r="O3295" t="s">
        <v>8271</v>
      </c>
      <c r="P3295" s="8">
        <f t="shared" si="257"/>
        <v>1.7044444444444444</v>
      </c>
      <c r="Q3295" s="12">
        <f t="shared" si="258"/>
        <v>42768.425370370373</v>
      </c>
      <c r="R3295" s="12">
        <f>(((I3295/60)/60)/24)+DATE(1970,1,1)</f>
        <v>42798.425370370373</v>
      </c>
      <c r="S3295" t="str">
        <f t="shared" si="259"/>
        <v>theater</v>
      </c>
      <c r="T3295" t="str">
        <f t="shared" si="255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6">
        <f t="shared" si="256"/>
        <v>29.583333333333332</v>
      </c>
      <c r="N3296" t="b">
        <v>1</v>
      </c>
      <c r="O3296" t="s">
        <v>8271</v>
      </c>
      <c r="P3296" s="8">
        <f t="shared" si="257"/>
        <v>1.1833333333333333</v>
      </c>
      <c r="Q3296" s="12">
        <f t="shared" si="258"/>
        <v>42141.541134259256</v>
      </c>
      <c r="R3296" s="12">
        <f>(((I3296/60)/60)/24)+DATE(1970,1,1)</f>
        <v>42171.541134259256</v>
      </c>
      <c r="S3296" t="str">
        <f t="shared" si="259"/>
        <v>theater</v>
      </c>
      <c r="T3296" t="str">
        <f t="shared" si="255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6">
        <f t="shared" si="256"/>
        <v>26.667037037037037</v>
      </c>
      <c r="N3297" t="b">
        <v>1</v>
      </c>
      <c r="O3297" t="s">
        <v>8271</v>
      </c>
      <c r="P3297" s="8">
        <f t="shared" si="257"/>
        <v>1.0285857142857142</v>
      </c>
      <c r="Q3297" s="12">
        <f t="shared" si="258"/>
        <v>42609.442465277782</v>
      </c>
      <c r="R3297" s="12">
        <f>(((I3297/60)/60)/24)+DATE(1970,1,1)</f>
        <v>42639.442465277782</v>
      </c>
      <c r="S3297" t="str">
        <f t="shared" si="259"/>
        <v>theater</v>
      </c>
      <c r="T3297" t="str">
        <f t="shared" si="255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6">
        <f t="shared" si="256"/>
        <v>45.978723404255319</v>
      </c>
      <c r="N3298" t="b">
        <v>1</v>
      </c>
      <c r="O3298" t="s">
        <v>8271</v>
      </c>
      <c r="P3298" s="8">
        <f t="shared" si="257"/>
        <v>1.4406666666666668</v>
      </c>
      <c r="Q3298" s="12">
        <f t="shared" si="258"/>
        <v>42309.756620370375</v>
      </c>
      <c r="R3298" s="12">
        <f>(((I3298/60)/60)/24)+DATE(1970,1,1)</f>
        <v>42330.916666666672</v>
      </c>
      <c r="S3298" t="str">
        <f t="shared" si="259"/>
        <v>theater</v>
      </c>
      <c r="T3298" t="str">
        <f t="shared" si="255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6">
        <f t="shared" si="256"/>
        <v>125.09090909090909</v>
      </c>
      <c r="N3299" t="b">
        <v>1</v>
      </c>
      <c r="O3299" t="s">
        <v>8271</v>
      </c>
      <c r="P3299" s="8">
        <f t="shared" si="257"/>
        <v>1.0007272727272727</v>
      </c>
      <c r="Q3299" s="12">
        <f t="shared" si="258"/>
        <v>42193.771481481483</v>
      </c>
      <c r="R3299" s="12">
        <f>(((I3299/60)/60)/24)+DATE(1970,1,1)</f>
        <v>42212.957638888889</v>
      </c>
      <c r="S3299" t="str">
        <f t="shared" si="259"/>
        <v>theater</v>
      </c>
      <c r="T3299" t="str">
        <f t="shared" si="255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6">
        <f t="shared" si="256"/>
        <v>141.29166666666666</v>
      </c>
      <c r="N3300" t="b">
        <v>1</v>
      </c>
      <c r="O3300" t="s">
        <v>8271</v>
      </c>
      <c r="P3300" s="8">
        <f t="shared" si="257"/>
        <v>1.0173000000000001</v>
      </c>
      <c r="Q3300" s="12">
        <f t="shared" si="258"/>
        <v>42239.957962962959</v>
      </c>
      <c r="R3300" s="12">
        <f>(((I3300/60)/60)/24)+DATE(1970,1,1)</f>
        <v>42260</v>
      </c>
      <c r="S3300" t="str">
        <f t="shared" si="259"/>
        <v>theater</v>
      </c>
      <c r="T3300" t="str">
        <f t="shared" si="255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6">
        <f t="shared" si="256"/>
        <v>55.333333333333336</v>
      </c>
      <c r="N3301" t="b">
        <v>1</v>
      </c>
      <c r="O3301" t="s">
        <v>8271</v>
      </c>
      <c r="P3301" s="8">
        <f t="shared" si="257"/>
        <v>1.1619999999999999</v>
      </c>
      <c r="Q3301" s="12">
        <f t="shared" si="258"/>
        <v>42261.917395833334</v>
      </c>
      <c r="R3301" s="12">
        <f>(((I3301/60)/60)/24)+DATE(1970,1,1)</f>
        <v>42291.917395833334</v>
      </c>
      <c r="S3301" t="str">
        <f t="shared" si="259"/>
        <v>theater</v>
      </c>
      <c r="T3301" t="str">
        <f t="shared" si="255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6">
        <f t="shared" si="256"/>
        <v>46.420454545454547</v>
      </c>
      <c r="N3302" t="b">
        <v>1</v>
      </c>
      <c r="O3302" t="s">
        <v>8271</v>
      </c>
      <c r="P3302" s="8">
        <f t="shared" si="257"/>
        <v>1.3616666666666666</v>
      </c>
      <c r="Q3302" s="12">
        <f t="shared" si="258"/>
        <v>42102.743773148148</v>
      </c>
      <c r="R3302" s="12">
        <f>(((I3302/60)/60)/24)+DATE(1970,1,1)</f>
        <v>42123.743773148148</v>
      </c>
      <c r="S3302" t="str">
        <f t="shared" si="259"/>
        <v>theater</v>
      </c>
      <c r="T3302" t="str">
        <f t="shared" si="255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6">
        <f t="shared" si="256"/>
        <v>57.2</v>
      </c>
      <c r="N3303" t="b">
        <v>1</v>
      </c>
      <c r="O3303" t="s">
        <v>8271</v>
      </c>
      <c r="P3303" s="8">
        <f t="shared" si="257"/>
        <v>1.3346666666666667</v>
      </c>
      <c r="Q3303" s="12">
        <f t="shared" si="258"/>
        <v>42538.73583333334</v>
      </c>
      <c r="R3303" s="12">
        <f>(((I3303/60)/60)/24)+DATE(1970,1,1)</f>
        <v>42583.290972222225</v>
      </c>
      <c r="S3303" t="str">
        <f t="shared" si="259"/>
        <v>theater</v>
      </c>
      <c r="T3303" t="str">
        <f t="shared" si="255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6">
        <f t="shared" si="256"/>
        <v>173.7</v>
      </c>
      <c r="N3304" t="b">
        <v>1</v>
      </c>
      <c r="O3304" t="s">
        <v>8271</v>
      </c>
      <c r="P3304" s="8">
        <f t="shared" si="257"/>
        <v>1.0339285714285715</v>
      </c>
      <c r="Q3304" s="12">
        <f t="shared" si="258"/>
        <v>42681.35157407407</v>
      </c>
      <c r="R3304" s="12">
        <f>(((I3304/60)/60)/24)+DATE(1970,1,1)</f>
        <v>42711.35157407407</v>
      </c>
      <c r="S3304" t="str">
        <f t="shared" si="259"/>
        <v>theater</v>
      </c>
      <c r="T3304" t="str">
        <f t="shared" si="255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6">
        <f t="shared" si="256"/>
        <v>59.6</v>
      </c>
      <c r="N3305" t="b">
        <v>1</v>
      </c>
      <c r="O3305" t="s">
        <v>8271</v>
      </c>
      <c r="P3305" s="8">
        <f t="shared" si="257"/>
        <v>1.1588888888888889</v>
      </c>
      <c r="Q3305" s="12">
        <f t="shared" si="258"/>
        <v>42056.65143518518</v>
      </c>
      <c r="R3305" s="12">
        <f>(((I3305/60)/60)/24)+DATE(1970,1,1)</f>
        <v>42091.609768518523</v>
      </c>
      <c r="S3305" t="str">
        <f t="shared" si="259"/>
        <v>theater</v>
      </c>
      <c r="T3305" t="str">
        <f t="shared" si="255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6">
        <f t="shared" si="256"/>
        <v>89.585714285714289</v>
      </c>
      <c r="N3306" t="b">
        <v>1</v>
      </c>
      <c r="O3306" t="s">
        <v>8271</v>
      </c>
      <c r="P3306" s="8">
        <f t="shared" si="257"/>
        <v>1.0451666666666666</v>
      </c>
      <c r="Q3306" s="12">
        <f t="shared" si="258"/>
        <v>42696.624444444446</v>
      </c>
      <c r="R3306" s="12">
        <f>(((I3306/60)/60)/24)+DATE(1970,1,1)</f>
        <v>42726.624444444446</v>
      </c>
      <c r="S3306" t="str">
        <f t="shared" si="259"/>
        <v>theater</v>
      </c>
      <c r="T3306" t="str">
        <f t="shared" si="255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6">
        <f t="shared" si="256"/>
        <v>204.05</v>
      </c>
      <c r="N3307" t="b">
        <v>1</v>
      </c>
      <c r="O3307" t="s">
        <v>8271</v>
      </c>
      <c r="P3307" s="8">
        <f t="shared" si="257"/>
        <v>1.0202500000000001</v>
      </c>
      <c r="Q3307" s="12">
        <f t="shared" si="258"/>
        <v>42186.855879629627</v>
      </c>
      <c r="R3307" s="12">
        <f>(((I3307/60)/60)/24)+DATE(1970,1,1)</f>
        <v>42216.855879629627</v>
      </c>
      <c r="S3307" t="str">
        <f t="shared" si="259"/>
        <v>theater</v>
      </c>
      <c r="T3307" t="str">
        <f t="shared" si="255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6">
        <f t="shared" si="256"/>
        <v>48.703703703703702</v>
      </c>
      <c r="N3308" t="b">
        <v>1</v>
      </c>
      <c r="O3308" t="s">
        <v>8271</v>
      </c>
      <c r="P3308" s="8">
        <f t="shared" si="257"/>
        <v>1.7533333333333334</v>
      </c>
      <c r="Q3308" s="12">
        <f t="shared" si="258"/>
        <v>42493.219236111108</v>
      </c>
      <c r="R3308" s="12">
        <f>(((I3308/60)/60)/24)+DATE(1970,1,1)</f>
        <v>42531.125</v>
      </c>
      <c r="S3308" t="str">
        <f t="shared" si="259"/>
        <v>theater</v>
      </c>
      <c r="T3308" t="str">
        <f t="shared" si="255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6">
        <f t="shared" si="256"/>
        <v>53.339999999999996</v>
      </c>
      <c r="N3309" t="b">
        <v>1</v>
      </c>
      <c r="O3309" t="s">
        <v>8271</v>
      </c>
      <c r="P3309" s="8">
        <f t="shared" si="257"/>
        <v>1.0668</v>
      </c>
      <c r="Q3309" s="12">
        <f t="shared" si="258"/>
        <v>42475.057164351849</v>
      </c>
      <c r="R3309" s="12">
        <f>(((I3309/60)/60)/24)+DATE(1970,1,1)</f>
        <v>42505.057164351849</v>
      </c>
      <c r="S3309" t="str">
        <f t="shared" si="259"/>
        <v>theater</v>
      </c>
      <c r="T3309" t="str">
        <f t="shared" si="255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6">
        <f t="shared" si="256"/>
        <v>75.087719298245617</v>
      </c>
      <c r="N3310" t="b">
        <v>1</v>
      </c>
      <c r="O3310" t="s">
        <v>8271</v>
      </c>
      <c r="P3310" s="8">
        <f t="shared" si="257"/>
        <v>1.2228571428571429</v>
      </c>
      <c r="Q3310" s="12">
        <f t="shared" si="258"/>
        <v>42452.876909722225</v>
      </c>
      <c r="R3310" s="12">
        <f>(((I3310/60)/60)/24)+DATE(1970,1,1)</f>
        <v>42473.876909722225</v>
      </c>
      <c r="S3310" t="str">
        <f t="shared" si="259"/>
        <v>theater</v>
      </c>
      <c r="T3310" t="str">
        <f t="shared" si="255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6">
        <f t="shared" si="256"/>
        <v>18</v>
      </c>
      <c r="N3311" t="b">
        <v>1</v>
      </c>
      <c r="O3311" t="s">
        <v>8271</v>
      </c>
      <c r="P3311" s="8">
        <f t="shared" si="257"/>
        <v>1.5942857142857143</v>
      </c>
      <c r="Q3311" s="12">
        <f t="shared" si="258"/>
        <v>42628.650208333333</v>
      </c>
      <c r="R3311" s="12">
        <f>(((I3311/60)/60)/24)+DATE(1970,1,1)</f>
        <v>42659.650208333333</v>
      </c>
      <c r="S3311" t="str">
        <f t="shared" si="259"/>
        <v>theater</v>
      </c>
      <c r="T3311" t="str">
        <f t="shared" si="255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6">
        <f t="shared" si="256"/>
        <v>209.83870967741936</v>
      </c>
      <c r="N3312" t="b">
        <v>1</v>
      </c>
      <c r="O3312" t="s">
        <v>8271</v>
      </c>
      <c r="P3312" s="8">
        <f t="shared" si="257"/>
        <v>1.0007692307692309</v>
      </c>
      <c r="Q3312" s="12">
        <f t="shared" si="258"/>
        <v>42253.928530092591</v>
      </c>
      <c r="R3312" s="12">
        <f>(((I3312/60)/60)/24)+DATE(1970,1,1)</f>
        <v>42283.928530092591</v>
      </c>
      <c r="S3312" t="str">
        <f t="shared" si="259"/>
        <v>theater</v>
      </c>
      <c r="T3312" t="str">
        <f t="shared" si="255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6">
        <f t="shared" si="256"/>
        <v>61.022222222222226</v>
      </c>
      <c r="N3313" t="b">
        <v>1</v>
      </c>
      <c r="O3313" t="s">
        <v>8271</v>
      </c>
      <c r="P3313" s="8">
        <f t="shared" si="257"/>
        <v>1.0984</v>
      </c>
      <c r="Q3313" s="12">
        <f t="shared" si="258"/>
        <v>42264.29178240741</v>
      </c>
      <c r="R3313" s="12">
        <f>(((I3313/60)/60)/24)+DATE(1970,1,1)</f>
        <v>42294.29178240741</v>
      </c>
      <c r="S3313" t="str">
        <f t="shared" si="259"/>
        <v>theater</v>
      </c>
      <c r="T3313" t="str">
        <f t="shared" si="255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6">
        <f t="shared" si="256"/>
        <v>61</v>
      </c>
      <c r="N3314" t="b">
        <v>1</v>
      </c>
      <c r="O3314" t="s">
        <v>8271</v>
      </c>
      <c r="P3314" s="8">
        <f t="shared" si="257"/>
        <v>1.0004</v>
      </c>
      <c r="Q3314" s="12">
        <f t="shared" si="258"/>
        <v>42664.809560185182</v>
      </c>
      <c r="R3314" s="12">
        <f>(((I3314/60)/60)/24)+DATE(1970,1,1)</f>
        <v>42685.916666666672</v>
      </c>
      <c r="S3314" t="str">
        <f t="shared" si="259"/>
        <v>theater</v>
      </c>
      <c r="T3314" t="str">
        <f t="shared" si="255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6">
        <f t="shared" si="256"/>
        <v>80.034482758620683</v>
      </c>
      <c r="N3315" t="b">
        <v>1</v>
      </c>
      <c r="O3315" t="s">
        <v>8271</v>
      </c>
      <c r="P3315" s="8">
        <f t="shared" si="257"/>
        <v>1.1605000000000001</v>
      </c>
      <c r="Q3315" s="12">
        <f t="shared" si="258"/>
        <v>42382.244409722218</v>
      </c>
      <c r="R3315" s="12">
        <f>(((I3315/60)/60)/24)+DATE(1970,1,1)</f>
        <v>42396.041666666672</v>
      </c>
      <c r="S3315" t="str">
        <f t="shared" si="259"/>
        <v>theater</v>
      </c>
      <c r="T3315" t="str">
        <f t="shared" si="255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6">
        <f t="shared" si="256"/>
        <v>29.068965517241381</v>
      </c>
      <c r="N3316" t="b">
        <v>1</v>
      </c>
      <c r="O3316" t="s">
        <v>8271</v>
      </c>
      <c r="P3316" s="8">
        <f t="shared" si="257"/>
        <v>2.1074999999999999</v>
      </c>
      <c r="Q3316" s="12">
        <f t="shared" si="258"/>
        <v>42105.267488425925</v>
      </c>
      <c r="R3316" s="12">
        <f>(((I3316/60)/60)/24)+DATE(1970,1,1)</f>
        <v>42132.836805555555</v>
      </c>
      <c r="S3316" t="str">
        <f t="shared" si="259"/>
        <v>theater</v>
      </c>
      <c r="T3316" t="str">
        <f t="shared" si="255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6">
        <f t="shared" si="256"/>
        <v>49.438202247191015</v>
      </c>
      <c r="N3317" t="b">
        <v>1</v>
      </c>
      <c r="O3317" t="s">
        <v>8271</v>
      </c>
      <c r="P3317" s="8">
        <f t="shared" si="257"/>
        <v>1.1000000000000001</v>
      </c>
      <c r="Q3317" s="12">
        <f t="shared" si="258"/>
        <v>42466.303715277783</v>
      </c>
      <c r="R3317" s="12">
        <f>(((I3317/60)/60)/24)+DATE(1970,1,1)</f>
        <v>42496.303715277783</v>
      </c>
      <c r="S3317" t="str">
        <f t="shared" si="259"/>
        <v>theater</v>
      </c>
      <c r="T3317" t="str">
        <f t="shared" si="255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6">
        <f t="shared" si="256"/>
        <v>93.977440000000001</v>
      </c>
      <c r="N3318" t="b">
        <v>1</v>
      </c>
      <c r="O3318" t="s">
        <v>8271</v>
      </c>
      <c r="P3318" s="8">
        <f t="shared" si="257"/>
        <v>1.0008673425918038</v>
      </c>
      <c r="Q3318" s="12">
        <f t="shared" si="258"/>
        <v>41826.871238425927</v>
      </c>
      <c r="R3318" s="12">
        <f>(((I3318/60)/60)/24)+DATE(1970,1,1)</f>
        <v>41859.57916666667</v>
      </c>
      <c r="S3318" t="str">
        <f t="shared" si="259"/>
        <v>theater</v>
      </c>
      <c r="T3318" t="str">
        <f t="shared" si="255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6">
        <f t="shared" si="256"/>
        <v>61.944444444444443</v>
      </c>
      <c r="N3319" t="b">
        <v>1</v>
      </c>
      <c r="O3319" t="s">
        <v>8271</v>
      </c>
      <c r="P3319" s="8">
        <f t="shared" si="257"/>
        <v>1.0619047619047619</v>
      </c>
      <c r="Q3319" s="12">
        <f t="shared" si="258"/>
        <v>42499.039629629624</v>
      </c>
      <c r="R3319" s="12">
        <f>(((I3319/60)/60)/24)+DATE(1970,1,1)</f>
        <v>42529.039629629624</v>
      </c>
      <c r="S3319" t="str">
        <f t="shared" si="259"/>
        <v>theater</v>
      </c>
      <c r="T3319" t="str">
        <f t="shared" si="255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6">
        <f t="shared" si="256"/>
        <v>78.5</v>
      </c>
      <c r="N3320" t="b">
        <v>1</v>
      </c>
      <c r="O3320" t="s">
        <v>8271</v>
      </c>
      <c r="P3320" s="8">
        <f t="shared" si="257"/>
        <v>1.256</v>
      </c>
      <c r="Q3320" s="12">
        <f t="shared" si="258"/>
        <v>42431.302002314813</v>
      </c>
      <c r="R3320" s="12">
        <f>(((I3320/60)/60)/24)+DATE(1970,1,1)</f>
        <v>42471.104166666672</v>
      </c>
      <c r="S3320" t="str">
        <f t="shared" si="259"/>
        <v>theater</v>
      </c>
      <c r="T3320" t="str">
        <f t="shared" si="255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6">
        <f t="shared" si="256"/>
        <v>33.75</v>
      </c>
      <c r="N3321" t="b">
        <v>1</v>
      </c>
      <c r="O3321" t="s">
        <v>8271</v>
      </c>
      <c r="P3321" s="8">
        <f t="shared" si="257"/>
        <v>1.08</v>
      </c>
      <c r="Q3321" s="12">
        <f t="shared" si="258"/>
        <v>41990.585486111115</v>
      </c>
      <c r="R3321" s="12">
        <f>(((I3321/60)/60)/24)+DATE(1970,1,1)</f>
        <v>42035.585486111115</v>
      </c>
      <c r="S3321" t="str">
        <f t="shared" si="259"/>
        <v>theater</v>
      </c>
      <c r="T3321" t="str">
        <f t="shared" si="255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6">
        <f t="shared" si="256"/>
        <v>66.44736842105263</v>
      </c>
      <c r="N3322" t="b">
        <v>1</v>
      </c>
      <c r="O3322" t="s">
        <v>8271</v>
      </c>
      <c r="P3322" s="8">
        <f t="shared" si="257"/>
        <v>1.01</v>
      </c>
      <c r="Q3322" s="12">
        <f t="shared" si="258"/>
        <v>42513.045798611114</v>
      </c>
      <c r="R3322" s="12">
        <f>(((I3322/60)/60)/24)+DATE(1970,1,1)</f>
        <v>42543.045798611114</v>
      </c>
      <c r="S3322" t="str">
        <f t="shared" si="259"/>
        <v>theater</v>
      </c>
      <c r="T3322" t="str">
        <f t="shared" si="255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6">
        <f t="shared" si="256"/>
        <v>35.799999999999997</v>
      </c>
      <c r="N3323" t="b">
        <v>1</v>
      </c>
      <c r="O3323" t="s">
        <v>8271</v>
      </c>
      <c r="P3323" s="8">
        <f t="shared" si="257"/>
        <v>1.0740000000000001</v>
      </c>
      <c r="Q3323" s="12">
        <f t="shared" si="258"/>
        <v>41914.100289351853</v>
      </c>
      <c r="R3323" s="12">
        <f>(((I3323/60)/60)/24)+DATE(1970,1,1)</f>
        <v>41928.165972222225</v>
      </c>
      <c r="S3323" t="str">
        <f t="shared" si="259"/>
        <v>theater</v>
      </c>
      <c r="T3323" t="str">
        <f t="shared" si="255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6">
        <f t="shared" si="256"/>
        <v>145.65217391304347</v>
      </c>
      <c r="N3324" t="b">
        <v>1</v>
      </c>
      <c r="O3324" t="s">
        <v>8271</v>
      </c>
      <c r="P3324" s="8">
        <f t="shared" si="257"/>
        <v>1.0151515151515151</v>
      </c>
      <c r="Q3324" s="12">
        <f t="shared" si="258"/>
        <v>42521.010370370372</v>
      </c>
      <c r="R3324" s="12">
        <f>(((I3324/60)/60)/24)+DATE(1970,1,1)</f>
        <v>42543.163194444445</v>
      </c>
      <c r="S3324" t="str">
        <f t="shared" si="259"/>
        <v>theater</v>
      </c>
      <c r="T3324" t="str">
        <f t="shared" si="255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6">
        <f t="shared" si="256"/>
        <v>25.693877551020407</v>
      </c>
      <c r="N3325" t="b">
        <v>1</v>
      </c>
      <c r="O3325" t="s">
        <v>8271</v>
      </c>
      <c r="P3325" s="8">
        <f t="shared" si="257"/>
        <v>1.2589999999999999</v>
      </c>
      <c r="Q3325" s="12">
        <f t="shared" si="258"/>
        <v>42608.36583333333</v>
      </c>
      <c r="R3325" s="12">
        <f>(((I3325/60)/60)/24)+DATE(1970,1,1)</f>
        <v>42638.36583333333</v>
      </c>
      <c r="S3325" t="str">
        <f t="shared" si="259"/>
        <v>theater</v>
      </c>
      <c r="T3325" t="str">
        <f t="shared" si="255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6">
        <f t="shared" si="256"/>
        <v>152.5</v>
      </c>
      <c r="N3326" t="b">
        <v>1</v>
      </c>
      <c r="O3326" t="s">
        <v>8271</v>
      </c>
      <c r="P3326" s="8">
        <f t="shared" si="257"/>
        <v>1.0166666666666666</v>
      </c>
      <c r="Q3326" s="12">
        <f t="shared" si="258"/>
        <v>42512.58321759259</v>
      </c>
      <c r="R3326" s="12">
        <f>(((I3326/60)/60)/24)+DATE(1970,1,1)</f>
        <v>42526.58321759259</v>
      </c>
      <c r="S3326" t="str">
        <f t="shared" si="259"/>
        <v>theater</v>
      </c>
      <c r="T3326" t="str">
        <f t="shared" si="255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6">
        <f t="shared" si="256"/>
        <v>30</v>
      </c>
      <c r="N3327" t="b">
        <v>1</v>
      </c>
      <c r="O3327" t="s">
        <v>8271</v>
      </c>
      <c r="P3327" s="8">
        <f t="shared" si="257"/>
        <v>1.125</v>
      </c>
      <c r="Q3327" s="12">
        <f t="shared" si="258"/>
        <v>42064.785613425927</v>
      </c>
      <c r="R3327" s="12">
        <f>(((I3327/60)/60)/24)+DATE(1970,1,1)</f>
        <v>42099.743946759263</v>
      </c>
      <c r="S3327" t="str">
        <f t="shared" si="259"/>
        <v>theater</v>
      </c>
      <c r="T3327" t="str">
        <f t="shared" si="255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6">
        <f t="shared" si="256"/>
        <v>142.28070175438597</v>
      </c>
      <c r="N3328" t="b">
        <v>1</v>
      </c>
      <c r="O3328" t="s">
        <v>8271</v>
      </c>
      <c r="P3328" s="8">
        <f t="shared" si="257"/>
        <v>1.0137499999999999</v>
      </c>
      <c r="Q3328" s="12">
        <f t="shared" si="258"/>
        <v>42041.714178240742</v>
      </c>
      <c r="R3328" s="12">
        <f>(((I3328/60)/60)/24)+DATE(1970,1,1)</f>
        <v>42071.67251157407</v>
      </c>
      <c r="S3328" t="str">
        <f t="shared" si="259"/>
        <v>theater</v>
      </c>
      <c r="T3328" t="str">
        <f t="shared" si="255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6">
        <f t="shared" si="256"/>
        <v>24.545454545454547</v>
      </c>
      <c r="N3329" t="b">
        <v>1</v>
      </c>
      <c r="O3329" t="s">
        <v>8271</v>
      </c>
      <c r="P3329" s="8">
        <f t="shared" si="257"/>
        <v>1.0125</v>
      </c>
      <c r="Q3329" s="12">
        <f t="shared" si="258"/>
        <v>42468.374606481477</v>
      </c>
      <c r="R3329" s="12">
        <f>(((I3329/60)/60)/24)+DATE(1970,1,1)</f>
        <v>42498.374606481477</v>
      </c>
      <c r="S3329" t="str">
        <f t="shared" si="259"/>
        <v>theater</v>
      </c>
      <c r="T3329" t="str">
        <f t="shared" si="255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6">
        <f t="shared" si="256"/>
        <v>292.77777777777777</v>
      </c>
      <c r="N3330" t="b">
        <v>1</v>
      </c>
      <c r="O3330" t="s">
        <v>8271</v>
      </c>
      <c r="P3330" s="8">
        <f t="shared" si="257"/>
        <v>1.4638888888888888</v>
      </c>
      <c r="Q3330" s="12">
        <f t="shared" si="258"/>
        <v>41822.57503472222</v>
      </c>
      <c r="R3330" s="12">
        <f>(((I3330/60)/60)/24)+DATE(1970,1,1)</f>
        <v>41825.041666666664</v>
      </c>
      <c r="S3330" t="str">
        <f t="shared" si="259"/>
        <v>theater</v>
      </c>
      <c r="T3330" t="str">
        <f t="shared" ref="T3330:T3393" si="260">RIGHT(O3330,LEN(O3330)-FIND("/",O3330,1))</f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6">
        <f t="shared" ref="M3331:M3394" si="261">IFERROR(E3331/L3331,"")</f>
        <v>44.92307692307692</v>
      </c>
      <c r="N3331" t="b">
        <v>1</v>
      </c>
      <c r="O3331" t="s">
        <v>8271</v>
      </c>
      <c r="P3331" s="8">
        <f t="shared" ref="P3331:P3394" si="262">E3331/D3331</f>
        <v>1.1679999999999999</v>
      </c>
      <c r="Q3331" s="12">
        <f t="shared" ref="Q3331:Q3394" si="263">(((J3331/60)/60)/24)+DATE(1970,1,1)</f>
        <v>41837.323009259257</v>
      </c>
      <c r="R3331" s="12">
        <f>(((I3331/60)/60)/24)+DATE(1970,1,1)</f>
        <v>41847.958333333336</v>
      </c>
      <c r="S3331" t="str">
        <f t="shared" ref="S3331:S3394" si="264">LEFT(O3331,FIND("/",O3331,1)-1)</f>
        <v>theater</v>
      </c>
      <c r="T3331" t="str">
        <f t="shared" si="260"/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6">
        <f t="shared" si="261"/>
        <v>23.10144927536232</v>
      </c>
      <c r="N3332" t="b">
        <v>1</v>
      </c>
      <c r="O3332" t="s">
        <v>8271</v>
      </c>
      <c r="P3332" s="8">
        <f t="shared" si="262"/>
        <v>1.0626666666666666</v>
      </c>
      <c r="Q3332" s="12">
        <f t="shared" si="263"/>
        <v>42065.887361111112</v>
      </c>
      <c r="R3332" s="12">
        <f>(((I3332/60)/60)/24)+DATE(1970,1,1)</f>
        <v>42095.845694444448</v>
      </c>
      <c r="S3332" t="str">
        <f t="shared" si="264"/>
        <v>theater</v>
      </c>
      <c r="T3332" t="str">
        <f t="shared" si="260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6">
        <f t="shared" si="261"/>
        <v>80.400000000000006</v>
      </c>
      <c r="N3333" t="b">
        <v>1</v>
      </c>
      <c r="O3333" t="s">
        <v>8271</v>
      </c>
      <c r="P3333" s="8">
        <f t="shared" si="262"/>
        <v>1.0451999999999999</v>
      </c>
      <c r="Q3333" s="12">
        <f t="shared" si="263"/>
        <v>42248.697754629626</v>
      </c>
      <c r="R3333" s="12">
        <f>(((I3333/60)/60)/24)+DATE(1970,1,1)</f>
        <v>42283.697754629626</v>
      </c>
      <c r="S3333" t="str">
        <f t="shared" si="264"/>
        <v>theater</v>
      </c>
      <c r="T3333" t="str">
        <f t="shared" si="260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6">
        <f t="shared" si="261"/>
        <v>72.289156626506028</v>
      </c>
      <c r="N3334" t="b">
        <v>1</v>
      </c>
      <c r="O3334" t="s">
        <v>8271</v>
      </c>
      <c r="P3334" s="8">
        <f t="shared" si="262"/>
        <v>1</v>
      </c>
      <c r="Q3334" s="12">
        <f t="shared" si="263"/>
        <v>41809.860300925924</v>
      </c>
      <c r="R3334" s="12">
        <f>(((I3334/60)/60)/24)+DATE(1970,1,1)</f>
        <v>41839.860300925924</v>
      </c>
      <c r="S3334" t="str">
        <f t="shared" si="264"/>
        <v>theater</v>
      </c>
      <c r="T3334" t="str">
        <f t="shared" si="260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6">
        <f t="shared" si="261"/>
        <v>32.972972972972975</v>
      </c>
      <c r="N3335" t="b">
        <v>1</v>
      </c>
      <c r="O3335" t="s">
        <v>8271</v>
      </c>
      <c r="P3335" s="8">
        <f t="shared" si="262"/>
        <v>1.0457142857142858</v>
      </c>
      <c r="Q3335" s="12">
        <f t="shared" si="263"/>
        <v>42148.676851851851</v>
      </c>
      <c r="R3335" s="12">
        <f>(((I3335/60)/60)/24)+DATE(1970,1,1)</f>
        <v>42170.676851851851</v>
      </c>
      <c r="S3335" t="str">
        <f t="shared" si="264"/>
        <v>theater</v>
      </c>
      <c r="T3335" t="str">
        <f t="shared" si="260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6">
        <f t="shared" si="261"/>
        <v>116.65217391304348</v>
      </c>
      <c r="N3336" t="b">
        <v>1</v>
      </c>
      <c r="O3336" t="s">
        <v>8271</v>
      </c>
      <c r="P3336" s="8">
        <f t="shared" si="262"/>
        <v>1.3862051149573753</v>
      </c>
      <c r="Q3336" s="12">
        <f t="shared" si="263"/>
        <v>42185.521087962959</v>
      </c>
      <c r="R3336" s="12">
        <f>(((I3336/60)/60)/24)+DATE(1970,1,1)</f>
        <v>42215.521087962959</v>
      </c>
      <c r="S3336" t="str">
        <f t="shared" si="264"/>
        <v>theater</v>
      </c>
      <c r="T3336" t="str">
        <f t="shared" si="260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6">
        <f t="shared" si="261"/>
        <v>79.61904761904762</v>
      </c>
      <c r="N3337" t="b">
        <v>1</v>
      </c>
      <c r="O3337" t="s">
        <v>8271</v>
      </c>
      <c r="P3337" s="8">
        <f t="shared" si="262"/>
        <v>1.0032000000000001</v>
      </c>
      <c r="Q3337" s="12">
        <f t="shared" si="263"/>
        <v>41827.674143518518</v>
      </c>
      <c r="R3337" s="12">
        <f>(((I3337/60)/60)/24)+DATE(1970,1,1)</f>
        <v>41854.958333333336</v>
      </c>
      <c r="S3337" t="str">
        <f t="shared" si="264"/>
        <v>theater</v>
      </c>
      <c r="T3337" t="str">
        <f t="shared" si="260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6">
        <f t="shared" si="261"/>
        <v>27.777777777777779</v>
      </c>
      <c r="N3338" t="b">
        <v>1</v>
      </c>
      <c r="O3338" t="s">
        <v>8271</v>
      </c>
      <c r="P3338" s="8">
        <f t="shared" si="262"/>
        <v>1</v>
      </c>
      <c r="Q3338" s="12">
        <f t="shared" si="263"/>
        <v>42437.398680555561</v>
      </c>
      <c r="R3338" s="12">
        <f>(((I3338/60)/60)/24)+DATE(1970,1,1)</f>
        <v>42465.35701388889</v>
      </c>
      <c r="S3338" t="str">
        <f t="shared" si="264"/>
        <v>theater</v>
      </c>
      <c r="T3338" t="str">
        <f t="shared" si="260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6">
        <f t="shared" si="261"/>
        <v>81.029411764705884</v>
      </c>
      <c r="N3339" t="b">
        <v>1</v>
      </c>
      <c r="O3339" t="s">
        <v>8271</v>
      </c>
      <c r="P3339" s="8">
        <f t="shared" si="262"/>
        <v>1.1020000000000001</v>
      </c>
      <c r="Q3339" s="12">
        <f t="shared" si="263"/>
        <v>41901.282025462962</v>
      </c>
      <c r="R3339" s="12">
        <f>(((I3339/60)/60)/24)+DATE(1970,1,1)</f>
        <v>41922.875</v>
      </c>
      <c r="S3339" t="str">
        <f t="shared" si="264"/>
        <v>theater</v>
      </c>
      <c r="T3339" t="str">
        <f t="shared" si="260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6">
        <f t="shared" si="261"/>
        <v>136.84821428571428</v>
      </c>
      <c r="N3340" t="b">
        <v>1</v>
      </c>
      <c r="O3340" t="s">
        <v>8271</v>
      </c>
      <c r="P3340" s="8">
        <f t="shared" si="262"/>
        <v>1.0218</v>
      </c>
      <c r="Q3340" s="12">
        <f t="shared" si="263"/>
        <v>42769.574999999997</v>
      </c>
      <c r="R3340" s="12">
        <f>(((I3340/60)/60)/24)+DATE(1970,1,1)</f>
        <v>42790.574999999997</v>
      </c>
      <c r="S3340" t="str">
        <f t="shared" si="264"/>
        <v>theater</v>
      </c>
      <c r="T3340" t="str">
        <f t="shared" si="260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6">
        <f t="shared" si="261"/>
        <v>177.61702127659575</v>
      </c>
      <c r="N3341" t="b">
        <v>1</v>
      </c>
      <c r="O3341" t="s">
        <v>8271</v>
      </c>
      <c r="P3341" s="8">
        <f t="shared" si="262"/>
        <v>1.0435000000000001</v>
      </c>
      <c r="Q3341" s="12">
        <f t="shared" si="263"/>
        <v>42549.665717592594</v>
      </c>
      <c r="R3341" s="12">
        <f>(((I3341/60)/60)/24)+DATE(1970,1,1)</f>
        <v>42579.665717592594</v>
      </c>
      <c r="S3341" t="str">
        <f t="shared" si="264"/>
        <v>theater</v>
      </c>
      <c r="T3341" t="str">
        <f t="shared" si="260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6">
        <f t="shared" si="261"/>
        <v>109.07894736842105</v>
      </c>
      <c r="N3342" t="b">
        <v>1</v>
      </c>
      <c r="O3342" t="s">
        <v>8271</v>
      </c>
      <c r="P3342" s="8">
        <f t="shared" si="262"/>
        <v>1.3816666666666666</v>
      </c>
      <c r="Q3342" s="12">
        <f t="shared" si="263"/>
        <v>42685.974004629628</v>
      </c>
      <c r="R3342" s="12">
        <f>(((I3342/60)/60)/24)+DATE(1970,1,1)</f>
        <v>42710.974004629628</v>
      </c>
      <c r="S3342" t="str">
        <f t="shared" si="264"/>
        <v>theater</v>
      </c>
      <c r="T3342" t="str">
        <f t="shared" si="260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6">
        <f t="shared" si="261"/>
        <v>119.64285714285714</v>
      </c>
      <c r="N3343" t="b">
        <v>1</v>
      </c>
      <c r="O3343" t="s">
        <v>8271</v>
      </c>
      <c r="P3343" s="8">
        <f t="shared" si="262"/>
        <v>1</v>
      </c>
      <c r="Q3343" s="12">
        <f t="shared" si="263"/>
        <v>42510.798854166671</v>
      </c>
      <c r="R3343" s="12">
        <f>(((I3343/60)/60)/24)+DATE(1970,1,1)</f>
        <v>42533.708333333328</v>
      </c>
      <c r="S3343" t="str">
        <f t="shared" si="264"/>
        <v>theater</v>
      </c>
      <c r="T3343" t="str">
        <f t="shared" si="260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6">
        <f t="shared" si="261"/>
        <v>78.205128205128204</v>
      </c>
      <c r="N3344" t="b">
        <v>1</v>
      </c>
      <c r="O3344" t="s">
        <v>8271</v>
      </c>
      <c r="P3344" s="8">
        <f t="shared" si="262"/>
        <v>1.0166666666666666</v>
      </c>
      <c r="Q3344" s="12">
        <f t="shared" si="263"/>
        <v>42062.296412037031</v>
      </c>
      <c r="R3344" s="12">
        <f>(((I3344/60)/60)/24)+DATE(1970,1,1)</f>
        <v>42095.207638888889</v>
      </c>
      <c r="S3344" t="str">
        <f t="shared" si="264"/>
        <v>theater</v>
      </c>
      <c r="T3344" t="str">
        <f t="shared" si="260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6">
        <f t="shared" si="261"/>
        <v>52.173913043478258</v>
      </c>
      <c r="N3345" t="b">
        <v>1</v>
      </c>
      <c r="O3345" t="s">
        <v>8271</v>
      </c>
      <c r="P3345" s="8">
        <f t="shared" si="262"/>
        <v>1.7142857142857142</v>
      </c>
      <c r="Q3345" s="12">
        <f t="shared" si="263"/>
        <v>42452.916481481487</v>
      </c>
      <c r="R3345" s="12">
        <f>(((I3345/60)/60)/24)+DATE(1970,1,1)</f>
        <v>42473.554166666669</v>
      </c>
      <c r="S3345" t="str">
        <f t="shared" si="264"/>
        <v>theater</v>
      </c>
      <c r="T3345" t="str">
        <f t="shared" si="260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6">
        <f t="shared" si="261"/>
        <v>114.125</v>
      </c>
      <c r="N3346" t="b">
        <v>1</v>
      </c>
      <c r="O3346" t="s">
        <v>8271</v>
      </c>
      <c r="P3346" s="8">
        <f t="shared" si="262"/>
        <v>1.0144444444444445</v>
      </c>
      <c r="Q3346" s="12">
        <f t="shared" si="263"/>
        <v>41851.200150462959</v>
      </c>
      <c r="R3346" s="12">
        <f>(((I3346/60)/60)/24)+DATE(1970,1,1)</f>
        <v>41881.200150462959</v>
      </c>
      <c r="S3346" t="str">
        <f t="shared" si="264"/>
        <v>theater</v>
      </c>
      <c r="T3346" t="str">
        <f t="shared" si="260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6">
        <f t="shared" si="261"/>
        <v>50</v>
      </c>
      <c r="N3347" t="b">
        <v>1</v>
      </c>
      <c r="O3347" t="s">
        <v>8271</v>
      </c>
      <c r="P3347" s="8">
        <f t="shared" si="262"/>
        <v>1.3</v>
      </c>
      <c r="Q3347" s="12">
        <f t="shared" si="263"/>
        <v>42053.106111111112</v>
      </c>
      <c r="R3347" s="12">
        <f>(((I3347/60)/60)/24)+DATE(1970,1,1)</f>
        <v>42112.025694444441</v>
      </c>
      <c r="S3347" t="str">
        <f t="shared" si="264"/>
        <v>theater</v>
      </c>
      <c r="T3347" t="str">
        <f t="shared" si="260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6">
        <f t="shared" si="261"/>
        <v>91.666666666666671</v>
      </c>
      <c r="N3348" t="b">
        <v>1</v>
      </c>
      <c r="O3348" t="s">
        <v>8271</v>
      </c>
      <c r="P3348" s="8">
        <f t="shared" si="262"/>
        <v>1.1000000000000001</v>
      </c>
      <c r="Q3348" s="12">
        <f t="shared" si="263"/>
        <v>42054.024421296301</v>
      </c>
      <c r="R3348" s="12">
        <f>(((I3348/60)/60)/24)+DATE(1970,1,1)</f>
        <v>42061.024421296301</v>
      </c>
      <c r="S3348" t="str">
        <f t="shared" si="264"/>
        <v>theater</v>
      </c>
      <c r="T3348" t="str">
        <f t="shared" si="260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6">
        <f t="shared" si="261"/>
        <v>108.59090909090909</v>
      </c>
      <c r="N3349" t="b">
        <v>1</v>
      </c>
      <c r="O3349" t="s">
        <v>8271</v>
      </c>
      <c r="P3349" s="8">
        <f t="shared" si="262"/>
        <v>1.1944999999999999</v>
      </c>
      <c r="Q3349" s="12">
        <f t="shared" si="263"/>
        <v>42484.551550925928</v>
      </c>
      <c r="R3349" s="12">
        <f>(((I3349/60)/60)/24)+DATE(1970,1,1)</f>
        <v>42498.875</v>
      </c>
      <c r="S3349" t="str">
        <f t="shared" si="264"/>
        <v>theater</v>
      </c>
      <c r="T3349" t="str">
        <f t="shared" si="260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6">
        <f t="shared" si="261"/>
        <v>69.822784810126578</v>
      </c>
      <c r="N3350" t="b">
        <v>1</v>
      </c>
      <c r="O3350" t="s">
        <v>8271</v>
      </c>
      <c r="P3350" s="8">
        <f t="shared" si="262"/>
        <v>1.002909090909091</v>
      </c>
      <c r="Q3350" s="12">
        <f t="shared" si="263"/>
        <v>42466.558796296296</v>
      </c>
      <c r="R3350" s="12">
        <f>(((I3350/60)/60)/24)+DATE(1970,1,1)</f>
        <v>42490.165972222225</v>
      </c>
      <c r="S3350" t="str">
        <f t="shared" si="264"/>
        <v>theater</v>
      </c>
      <c r="T3350" t="str">
        <f t="shared" si="260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6">
        <f t="shared" si="261"/>
        <v>109.57142857142857</v>
      </c>
      <c r="N3351" t="b">
        <v>1</v>
      </c>
      <c r="O3351" t="s">
        <v>8271</v>
      </c>
      <c r="P3351" s="8">
        <f t="shared" si="262"/>
        <v>1.534</v>
      </c>
      <c r="Q3351" s="12">
        <f t="shared" si="263"/>
        <v>42513.110787037032</v>
      </c>
      <c r="R3351" s="12">
        <f>(((I3351/60)/60)/24)+DATE(1970,1,1)</f>
        <v>42534.708333333328</v>
      </c>
      <c r="S3351" t="str">
        <f t="shared" si="264"/>
        <v>theater</v>
      </c>
      <c r="T3351" t="str">
        <f t="shared" si="260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6">
        <f t="shared" si="261"/>
        <v>71.666666666666671</v>
      </c>
      <c r="N3352" t="b">
        <v>1</v>
      </c>
      <c r="O3352" t="s">
        <v>8271</v>
      </c>
      <c r="P3352" s="8">
        <f t="shared" si="262"/>
        <v>1.0442857142857143</v>
      </c>
      <c r="Q3352" s="12">
        <f t="shared" si="263"/>
        <v>42302.701516203699</v>
      </c>
      <c r="R3352" s="12">
        <f>(((I3352/60)/60)/24)+DATE(1970,1,1)</f>
        <v>42337.958333333328</v>
      </c>
      <c r="S3352" t="str">
        <f t="shared" si="264"/>
        <v>theater</v>
      </c>
      <c r="T3352" t="str">
        <f t="shared" si="260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6">
        <f t="shared" si="261"/>
        <v>93.611111111111114</v>
      </c>
      <c r="N3353" t="b">
        <v>1</v>
      </c>
      <c r="O3353" t="s">
        <v>8271</v>
      </c>
      <c r="P3353" s="8">
        <f t="shared" si="262"/>
        <v>1.0109999999999999</v>
      </c>
      <c r="Q3353" s="12">
        <f t="shared" si="263"/>
        <v>41806.395428240743</v>
      </c>
      <c r="R3353" s="12">
        <f>(((I3353/60)/60)/24)+DATE(1970,1,1)</f>
        <v>41843.458333333336</v>
      </c>
      <c r="S3353" t="str">
        <f t="shared" si="264"/>
        <v>theater</v>
      </c>
      <c r="T3353" t="str">
        <f t="shared" si="260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6">
        <f t="shared" si="261"/>
        <v>76.8</v>
      </c>
      <c r="N3354" t="b">
        <v>1</v>
      </c>
      <c r="O3354" t="s">
        <v>8271</v>
      </c>
      <c r="P3354" s="8">
        <f t="shared" si="262"/>
        <v>1.0751999999999999</v>
      </c>
      <c r="Q3354" s="12">
        <f t="shared" si="263"/>
        <v>42495.992800925931</v>
      </c>
      <c r="R3354" s="12">
        <f>(((I3354/60)/60)/24)+DATE(1970,1,1)</f>
        <v>42552.958333333328</v>
      </c>
      <c r="S3354" t="str">
        <f t="shared" si="264"/>
        <v>theater</v>
      </c>
      <c r="T3354" t="str">
        <f t="shared" si="260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6">
        <f t="shared" si="261"/>
        <v>35.795454545454547</v>
      </c>
      <c r="N3355" t="b">
        <v>1</v>
      </c>
      <c r="O3355" t="s">
        <v>8271</v>
      </c>
      <c r="P3355" s="8">
        <f t="shared" si="262"/>
        <v>3.15</v>
      </c>
      <c r="Q3355" s="12">
        <f t="shared" si="263"/>
        <v>42479.432291666672</v>
      </c>
      <c r="R3355" s="12">
        <f>(((I3355/60)/60)/24)+DATE(1970,1,1)</f>
        <v>42492.958333333328</v>
      </c>
      <c r="S3355" t="str">
        <f t="shared" si="264"/>
        <v>theater</v>
      </c>
      <c r="T3355" t="str">
        <f t="shared" si="260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6">
        <f t="shared" si="261"/>
        <v>55.6</v>
      </c>
      <c r="N3356" t="b">
        <v>1</v>
      </c>
      <c r="O3356" t="s">
        <v>8271</v>
      </c>
      <c r="P3356" s="8">
        <f t="shared" si="262"/>
        <v>1.0193333333333334</v>
      </c>
      <c r="Q3356" s="12">
        <f t="shared" si="263"/>
        <v>42270.7269212963</v>
      </c>
      <c r="R3356" s="12">
        <f>(((I3356/60)/60)/24)+DATE(1970,1,1)</f>
        <v>42306.167361111111</v>
      </c>
      <c r="S3356" t="str">
        <f t="shared" si="264"/>
        <v>theater</v>
      </c>
      <c r="T3356" t="str">
        <f t="shared" si="260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6">
        <f t="shared" si="261"/>
        <v>147.33333333333334</v>
      </c>
      <c r="N3357" t="b">
        <v>1</v>
      </c>
      <c r="O3357" t="s">
        <v>8271</v>
      </c>
      <c r="P3357" s="8">
        <f t="shared" si="262"/>
        <v>1.2628571428571429</v>
      </c>
      <c r="Q3357" s="12">
        <f t="shared" si="263"/>
        <v>42489.619525462964</v>
      </c>
      <c r="R3357" s="12">
        <f>(((I3357/60)/60)/24)+DATE(1970,1,1)</f>
        <v>42500.470138888893</v>
      </c>
      <c r="S3357" t="str">
        <f t="shared" si="264"/>
        <v>theater</v>
      </c>
      <c r="T3357" t="str">
        <f t="shared" si="260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6">
        <f t="shared" si="261"/>
        <v>56.333333333333336</v>
      </c>
      <c r="N3358" t="b">
        <v>1</v>
      </c>
      <c r="O3358" t="s">
        <v>8271</v>
      </c>
      <c r="P3358" s="8">
        <f t="shared" si="262"/>
        <v>1.014</v>
      </c>
      <c r="Q3358" s="12">
        <f t="shared" si="263"/>
        <v>42536.815648148149</v>
      </c>
      <c r="R3358" s="12">
        <f>(((I3358/60)/60)/24)+DATE(1970,1,1)</f>
        <v>42566.815648148149</v>
      </c>
      <c r="S3358" t="str">
        <f t="shared" si="264"/>
        <v>theater</v>
      </c>
      <c r="T3358" t="str">
        <f t="shared" si="260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6">
        <f t="shared" si="261"/>
        <v>96.19047619047619</v>
      </c>
      <c r="N3359" t="b">
        <v>1</v>
      </c>
      <c r="O3359" t="s">
        <v>8271</v>
      </c>
      <c r="P3359" s="8">
        <f t="shared" si="262"/>
        <v>1.01</v>
      </c>
      <c r="Q3359" s="12">
        <f t="shared" si="263"/>
        <v>41822.417939814812</v>
      </c>
      <c r="R3359" s="12">
        <f>(((I3359/60)/60)/24)+DATE(1970,1,1)</f>
        <v>41852.417939814812</v>
      </c>
      <c r="S3359" t="str">
        <f t="shared" si="264"/>
        <v>theater</v>
      </c>
      <c r="T3359" t="str">
        <f t="shared" si="260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6">
        <f t="shared" si="261"/>
        <v>63.574074074074076</v>
      </c>
      <c r="N3360" t="b">
        <v>1</v>
      </c>
      <c r="O3360" t="s">
        <v>8271</v>
      </c>
      <c r="P3360" s="8">
        <f t="shared" si="262"/>
        <v>1.0299</v>
      </c>
      <c r="Q3360" s="12">
        <f t="shared" si="263"/>
        <v>41932.311099537037</v>
      </c>
      <c r="R3360" s="12">
        <f>(((I3360/60)/60)/24)+DATE(1970,1,1)</f>
        <v>41962.352766203709</v>
      </c>
      <c r="S3360" t="str">
        <f t="shared" si="264"/>
        <v>theater</v>
      </c>
      <c r="T3360" t="str">
        <f t="shared" si="260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6">
        <f t="shared" si="261"/>
        <v>184.78260869565219</v>
      </c>
      <c r="N3361" t="b">
        <v>1</v>
      </c>
      <c r="O3361" t="s">
        <v>8271</v>
      </c>
      <c r="P3361" s="8">
        <f t="shared" si="262"/>
        <v>1.0625</v>
      </c>
      <c r="Q3361" s="12">
        <f t="shared" si="263"/>
        <v>42746.057106481487</v>
      </c>
      <c r="R3361" s="12">
        <f>(((I3361/60)/60)/24)+DATE(1970,1,1)</f>
        <v>42791.057106481487</v>
      </c>
      <c r="S3361" t="str">
        <f t="shared" si="264"/>
        <v>theater</v>
      </c>
      <c r="T3361" t="str">
        <f t="shared" si="260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6">
        <f t="shared" si="261"/>
        <v>126.72222222222223</v>
      </c>
      <c r="N3362" t="b">
        <v>1</v>
      </c>
      <c r="O3362" t="s">
        <v>8271</v>
      </c>
      <c r="P3362" s="8">
        <f t="shared" si="262"/>
        <v>1.0137777777777779</v>
      </c>
      <c r="Q3362" s="12">
        <f t="shared" si="263"/>
        <v>42697.082673611112</v>
      </c>
      <c r="R3362" s="12">
        <f>(((I3362/60)/60)/24)+DATE(1970,1,1)</f>
        <v>42718.665972222225</v>
      </c>
      <c r="S3362" t="str">
        <f t="shared" si="264"/>
        <v>theater</v>
      </c>
      <c r="T3362" t="str">
        <f t="shared" si="260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6">
        <f t="shared" si="261"/>
        <v>83.42647058823529</v>
      </c>
      <c r="N3363" t="b">
        <v>1</v>
      </c>
      <c r="O3363" t="s">
        <v>8271</v>
      </c>
      <c r="P3363" s="8">
        <f t="shared" si="262"/>
        <v>1.1346000000000001</v>
      </c>
      <c r="Q3363" s="12">
        <f t="shared" si="263"/>
        <v>41866.025347222225</v>
      </c>
      <c r="R3363" s="12">
        <f>(((I3363/60)/60)/24)+DATE(1970,1,1)</f>
        <v>41883.665972222225</v>
      </c>
      <c r="S3363" t="str">
        <f t="shared" si="264"/>
        <v>theater</v>
      </c>
      <c r="T3363" t="str">
        <f t="shared" si="260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6">
        <f t="shared" si="261"/>
        <v>54.5</v>
      </c>
      <c r="N3364" t="b">
        <v>1</v>
      </c>
      <c r="O3364" t="s">
        <v>8271</v>
      </c>
      <c r="P3364" s="8">
        <f t="shared" si="262"/>
        <v>2.1800000000000002</v>
      </c>
      <c r="Q3364" s="12">
        <f t="shared" si="263"/>
        <v>42056.091631944444</v>
      </c>
      <c r="R3364" s="12">
        <f>(((I3364/60)/60)/24)+DATE(1970,1,1)</f>
        <v>42070.204861111109</v>
      </c>
      <c r="S3364" t="str">
        <f t="shared" si="264"/>
        <v>theater</v>
      </c>
      <c r="T3364" t="str">
        <f t="shared" si="260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6">
        <f t="shared" si="261"/>
        <v>302.30769230769232</v>
      </c>
      <c r="N3365" t="b">
        <v>1</v>
      </c>
      <c r="O3365" t="s">
        <v>8271</v>
      </c>
      <c r="P3365" s="8">
        <f t="shared" si="262"/>
        <v>1.0141935483870967</v>
      </c>
      <c r="Q3365" s="12">
        <f t="shared" si="263"/>
        <v>41851.771354166667</v>
      </c>
      <c r="R3365" s="12">
        <f>(((I3365/60)/60)/24)+DATE(1970,1,1)</f>
        <v>41870.666666666664</v>
      </c>
      <c r="S3365" t="str">
        <f t="shared" si="264"/>
        <v>theater</v>
      </c>
      <c r="T3365" t="str">
        <f t="shared" si="260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6">
        <f t="shared" si="261"/>
        <v>44.138888888888886</v>
      </c>
      <c r="N3366" t="b">
        <v>1</v>
      </c>
      <c r="O3366" t="s">
        <v>8271</v>
      </c>
      <c r="P3366" s="8">
        <f t="shared" si="262"/>
        <v>1.0593333333333332</v>
      </c>
      <c r="Q3366" s="12">
        <f t="shared" si="263"/>
        <v>42422.977418981478</v>
      </c>
      <c r="R3366" s="12">
        <f>(((I3366/60)/60)/24)+DATE(1970,1,1)</f>
        <v>42444.875</v>
      </c>
      <c r="S3366" t="str">
        <f t="shared" si="264"/>
        <v>theater</v>
      </c>
      <c r="T3366" t="str">
        <f t="shared" si="260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6">
        <f t="shared" si="261"/>
        <v>866.66666666666663</v>
      </c>
      <c r="N3367" t="b">
        <v>1</v>
      </c>
      <c r="O3367" t="s">
        <v>8271</v>
      </c>
      <c r="P3367" s="8">
        <f t="shared" si="262"/>
        <v>1.04</v>
      </c>
      <c r="Q3367" s="12">
        <f t="shared" si="263"/>
        <v>42321.101759259262</v>
      </c>
      <c r="R3367" s="12">
        <f>(((I3367/60)/60)/24)+DATE(1970,1,1)</f>
        <v>42351.101759259262</v>
      </c>
      <c r="S3367" t="str">
        <f t="shared" si="264"/>
        <v>theater</v>
      </c>
      <c r="T3367" t="str">
        <f t="shared" si="260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6">
        <f t="shared" si="261"/>
        <v>61.388888888888886</v>
      </c>
      <c r="N3368" t="b">
        <v>1</v>
      </c>
      <c r="O3368" t="s">
        <v>8271</v>
      </c>
      <c r="P3368" s="8">
        <f t="shared" si="262"/>
        <v>2.21</v>
      </c>
      <c r="Q3368" s="12">
        <f t="shared" si="263"/>
        <v>42107.067557870367</v>
      </c>
      <c r="R3368" s="12">
        <f>(((I3368/60)/60)/24)+DATE(1970,1,1)</f>
        <v>42137.067557870367</v>
      </c>
      <c r="S3368" t="str">
        <f t="shared" si="264"/>
        <v>theater</v>
      </c>
      <c r="T3368" t="str">
        <f t="shared" si="260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6">
        <f t="shared" si="261"/>
        <v>29.666666666666668</v>
      </c>
      <c r="N3369" t="b">
        <v>1</v>
      </c>
      <c r="O3369" t="s">
        <v>8271</v>
      </c>
      <c r="P3369" s="8">
        <f t="shared" si="262"/>
        <v>1.1866666666666668</v>
      </c>
      <c r="Q3369" s="12">
        <f t="shared" si="263"/>
        <v>42192.933958333335</v>
      </c>
      <c r="R3369" s="12">
        <f>(((I3369/60)/60)/24)+DATE(1970,1,1)</f>
        <v>42217.933958333335</v>
      </c>
      <c r="S3369" t="str">
        <f t="shared" si="264"/>
        <v>theater</v>
      </c>
      <c r="T3369" t="str">
        <f t="shared" si="260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6">
        <f t="shared" si="261"/>
        <v>45.478260869565219</v>
      </c>
      <c r="N3370" t="b">
        <v>1</v>
      </c>
      <c r="O3370" t="s">
        <v>8271</v>
      </c>
      <c r="P3370" s="8">
        <f t="shared" si="262"/>
        <v>1.046</v>
      </c>
      <c r="Q3370" s="12">
        <f t="shared" si="263"/>
        <v>41969.199756944443</v>
      </c>
      <c r="R3370" s="12">
        <f>(((I3370/60)/60)/24)+DATE(1970,1,1)</f>
        <v>42005.208333333328</v>
      </c>
      <c r="S3370" t="str">
        <f t="shared" si="264"/>
        <v>theater</v>
      </c>
      <c r="T3370" t="str">
        <f t="shared" si="260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6">
        <f t="shared" si="261"/>
        <v>96.203703703703709</v>
      </c>
      <c r="N3371" t="b">
        <v>1</v>
      </c>
      <c r="O3371" t="s">
        <v>8271</v>
      </c>
      <c r="P3371" s="8">
        <f t="shared" si="262"/>
        <v>1.0389999999999999</v>
      </c>
      <c r="Q3371" s="12">
        <f t="shared" si="263"/>
        <v>42690.041435185187</v>
      </c>
      <c r="R3371" s="12">
        <f>(((I3371/60)/60)/24)+DATE(1970,1,1)</f>
        <v>42750.041435185187</v>
      </c>
      <c r="S3371" t="str">
        <f t="shared" si="264"/>
        <v>theater</v>
      </c>
      <c r="T3371" t="str">
        <f t="shared" si="260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6">
        <f t="shared" si="261"/>
        <v>67.92307692307692</v>
      </c>
      <c r="N3372" t="b">
        <v>1</v>
      </c>
      <c r="O3372" t="s">
        <v>8271</v>
      </c>
      <c r="P3372" s="8">
        <f t="shared" si="262"/>
        <v>1.1773333333333333</v>
      </c>
      <c r="Q3372" s="12">
        <f t="shared" si="263"/>
        <v>42690.334317129629</v>
      </c>
      <c r="R3372" s="12">
        <f>(((I3372/60)/60)/24)+DATE(1970,1,1)</f>
        <v>42721.333333333328</v>
      </c>
      <c r="S3372" t="str">
        <f t="shared" si="264"/>
        <v>theater</v>
      </c>
      <c r="T3372" t="str">
        <f t="shared" si="260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6">
        <f t="shared" si="261"/>
        <v>30.777777777777779</v>
      </c>
      <c r="N3373" t="b">
        <v>1</v>
      </c>
      <c r="O3373" t="s">
        <v>8271</v>
      </c>
      <c r="P3373" s="8">
        <f t="shared" si="262"/>
        <v>1.385</v>
      </c>
      <c r="Q3373" s="12">
        <f t="shared" si="263"/>
        <v>42312.874594907407</v>
      </c>
      <c r="R3373" s="12">
        <f>(((I3373/60)/60)/24)+DATE(1970,1,1)</f>
        <v>42340.874594907407</v>
      </c>
      <c r="S3373" t="str">
        <f t="shared" si="264"/>
        <v>theater</v>
      </c>
      <c r="T3373" t="str">
        <f t="shared" si="260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6">
        <f t="shared" si="261"/>
        <v>38.333333333333336</v>
      </c>
      <c r="N3374" t="b">
        <v>1</v>
      </c>
      <c r="O3374" t="s">
        <v>8271</v>
      </c>
      <c r="P3374" s="8">
        <f t="shared" si="262"/>
        <v>1.0349999999999999</v>
      </c>
      <c r="Q3374" s="12">
        <f t="shared" si="263"/>
        <v>41855.548101851848</v>
      </c>
      <c r="R3374" s="12">
        <f>(((I3374/60)/60)/24)+DATE(1970,1,1)</f>
        <v>41876.207638888889</v>
      </c>
      <c r="S3374" t="str">
        <f t="shared" si="264"/>
        <v>theater</v>
      </c>
      <c r="T3374" t="str">
        <f t="shared" si="260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6">
        <f t="shared" si="261"/>
        <v>66.833333333333329</v>
      </c>
      <c r="N3375" t="b">
        <v>1</v>
      </c>
      <c r="O3375" t="s">
        <v>8271</v>
      </c>
      <c r="P3375" s="8">
        <f t="shared" si="262"/>
        <v>1.0024999999999999</v>
      </c>
      <c r="Q3375" s="12">
        <f t="shared" si="263"/>
        <v>42179.854629629626</v>
      </c>
      <c r="R3375" s="12">
        <f>(((I3375/60)/60)/24)+DATE(1970,1,1)</f>
        <v>42203.666666666672</v>
      </c>
      <c r="S3375" t="str">
        <f t="shared" si="264"/>
        <v>theater</v>
      </c>
      <c r="T3375" t="str">
        <f t="shared" si="260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6">
        <f t="shared" si="261"/>
        <v>71.730769230769226</v>
      </c>
      <c r="N3376" t="b">
        <v>1</v>
      </c>
      <c r="O3376" t="s">
        <v>8271</v>
      </c>
      <c r="P3376" s="8">
        <f t="shared" si="262"/>
        <v>1.0657142857142856</v>
      </c>
      <c r="Q3376" s="12">
        <f t="shared" si="263"/>
        <v>42275.731666666667</v>
      </c>
      <c r="R3376" s="12">
        <f>(((I3376/60)/60)/24)+DATE(1970,1,1)</f>
        <v>42305.731666666667</v>
      </c>
      <c r="S3376" t="str">
        <f t="shared" si="264"/>
        <v>theater</v>
      </c>
      <c r="T3376" t="str">
        <f t="shared" si="260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6">
        <f t="shared" si="261"/>
        <v>176.47058823529412</v>
      </c>
      <c r="N3377" t="b">
        <v>1</v>
      </c>
      <c r="O3377" t="s">
        <v>8271</v>
      </c>
      <c r="P3377" s="8">
        <f t="shared" si="262"/>
        <v>1</v>
      </c>
      <c r="Q3377" s="12">
        <f t="shared" si="263"/>
        <v>41765.610798611109</v>
      </c>
      <c r="R3377" s="12">
        <f>(((I3377/60)/60)/24)+DATE(1970,1,1)</f>
        <v>41777.610798611109</v>
      </c>
      <c r="S3377" t="str">
        <f t="shared" si="264"/>
        <v>theater</v>
      </c>
      <c r="T3377" t="str">
        <f t="shared" si="260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6">
        <f t="shared" si="261"/>
        <v>421.10526315789474</v>
      </c>
      <c r="N3378" t="b">
        <v>1</v>
      </c>
      <c r="O3378" t="s">
        <v>8271</v>
      </c>
      <c r="P3378" s="8">
        <f t="shared" si="262"/>
        <v>1.0001249999999999</v>
      </c>
      <c r="Q3378" s="12">
        <f t="shared" si="263"/>
        <v>42059.701319444444</v>
      </c>
      <c r="R3378" s="12">
        <f>(((I3378/60)/60)/24)+DATE(1970,1,1)</f>
        <v>42119.659652777773</v>
      </c>
      <c r="S3378" t="str">
        <f t="shared" si="264"/>
        <v>theater</v>
      </c>
      <c r="T3378" t="str">
        <f t="shared" si="260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6">
        <f t="shared" si="261"/>
        <v>104.98701298701299</v>
      </c>
      <c r="N3379" t="b">
        <v>1</v>
      </c>
      <c r="O3379" t="s">
        <v>8271</v>
      </c>
      <c r="P3379" s="8">
        <f t="shared" si="262"/>
        <v>1.0105</v>
      </c>
      <c r="Q3379" s="12">
        <f t="shared" si="263"/>
        <v>42053.732627314821</v>
      </c>
      <c r="R3379" s="12">
        <f>(((I3379/60)/60)/24)+DATE(1970,1,1)</f>
        <v>42083.705555555556</v>
      </c>
      <c r="S3379" t="str">
        <f t="shared" si="264"/>
        <v>theater</v>
      </c>
      <c r="T3379" t="str">
        <f t="shared" si="260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6">
        <f t="shared" si="261"/>
        <v>28.19047619047619</v>
      </c>
      <c r="N3380" t="b">
        <v>1</v>
      </c>
      <c r="O3380" t="s">
        <v>8271</v>
      </c>
      <c r="P3380" s="8">
        <f t="shared" si="262"/>
        <v>1.0763636363636364</v>
      </c>
      <c r="Q3380" s="12">
        <f t="shared" si="263"/>
        <v>41858.355393518519</v>
      </c>
      <c r="R3380" s="12">
        <f>(((I3380/60)/60)/24)+DATE(1970,1,1)</f>
        <v>41882.547222222223</v>
      </c>
      <c r="S3380" t="str">
        <f t="shared" si="264"/>
        <v>theater</v>
      </c>
      <c r="T3380" t="str">
        <f t="shared" si="260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6">
        <f t="shared" si="261"/>
        <v>54.55263157894737</v>
      </c>
      <c r="N3381" t="b">
        <v>1</v>
      </c>
      <c r="O3381" t="s">
        <v>8271</v>
      </c>
      <c r="P3381" s="8">
        <f t="shared" si="262"/>
        <v>1.0365</v>
      </c>
      <c r="Q3381" s="12">
        <f t="shared" si="263"/>
        <v>42225.513888888891</v>
      </c>
      <c r="R3381" s="12">
        <f>(((I3381/60)/60)/24)+DATE(1970,1,1)</f>
        <v>42242.958333333328</v>
      </c>
      <c r="S3381" t="str">
        <f t="shared" si="264"/>
        <v>theater</v>
      </c>
      <c r="T3381" t="str">
        <f t="shared" si="260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6">
        <f t="shared" si="261"/>
        <v>111.89285714285714</v>
      </c>
      <c r="N3382" t="b">
        <v>1</v>
      </c>
      <c r="O3382" t="s">
        <v>8271</v>
      </c>
      <c r="P3382" s="8">
        <f t="shared" si="262"/>
        <v>1.0443333333333333</v>
      </c>
      <c r="Q3382" s="12">
        <f t="shared" si="263"/>
        <v>41937.95344907407</v>
      </c>
      <c r="R3382" s="12">
        <f>(((I3382/60)/60)/24)+DATE(1970,1,1)</f>
        <v>41972.995115740734</v>
      </c>
      <c r="S3382" t="str">
        <f t="shared" si="264"/>
        <v>theater</v>
      </c>
      <c r="T3382" t="str">
        <f t="shared" si="260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6">
        <f t="shared" si="261"/>
        <v>85.208333333333329</v>
      </c>
      <c r="N3383" t="b">
        <v>1</v>
      </c>
      <c r="O3383" t="s">
        <v>8271</v>
      </c>
      <c r="P3383" s="8">
        <f t="shared" si="262"/>
        <v>1.0225</v>
      </c>
      <c r="Q3383" s="12">
        <f t="shared" si="263"/>
        <v>42044.184988425928</v>
      </c>
      <c r="R3383" s="12">
        <f>(((I3383/60)/60)/24)+DATE(1970,1,1)</f>
        <v>42074.143321759257</v>
      </c>
      <c r="S3383" t="str">
        <f t="shared" si="264"/>
        <v>theater</v>
      </c>
      <c r="T3383" t="str">
        <f t="shared" si="260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6">
        <f t="shared" si="261"/>
        <v>76.652173913043484</v>
      </c>
      <c r="N3384" t="b">
        <v>1</v>
      </c>
      <c r="O3384" t="s">
        <v>8271</v>
      </c>
      <c r="P3384" s="8">
        <f t="shared" si="262"/>
        <v>1.0074285714285713</v>
      </c>
      <c r="Q3384" s="12">
        <f t="shared" si="263"/>
        <v>42559.431203703702</v>
      </c>
      <c r="R3384" s="12">
        <f>(((I3384/60)/60)/24)+DATE(1970,1,1)</f>
        <v>42583.957638888889</v>
      </c>
      <c r="S3384" t="str">
        <f t="shared" si="264"/>
        <v>theater</v>
      </c>
      <c r="T3384" t="str">
        <f t="shared" si="260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6">
        <f t="shared" si="261"/>
        <v>65.166666666666671</v>
      </c>
      <c r="N3385" t="b">
        <v>1</v>
      </c>
      <c r="O3385" t="s">
        <v>8271</v>
      </c>
      <c r="P3385" s="8">
        <f t="shared" si="262"/>
        <v>1.1171428571428572</v>
      </c>
      <c r="Q3385" s="12">
        <f t="shared" si="263"/>
        <v>42524.782638888893</v>
      </c>
      <c r="R3385" s="12">
        <f>(((I3385/60)/60)/24)+DATE(1970,1,1)</f>
        <v>42544.782638888893</v>
      </c>
      <c r="S3385" t="str">
        <f t="shared" si="264"/>
        <v>theater</v>
      </c>
      <c r="T3385" t="str">
        <f t="shared" si="260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6">
        <f t="shared" si="261"/>
        <v>93.760312499999998</v>
      </c>
      <c r="N3386" t="b">
        <v>1</v>
      </c>
      <c r="O3386" t="s">
        <v>8271</v>
      </c>
      <c r="P3386" s="8">
        <f t="shared" si="262"/>
        <v>1.0001100000000001</v>
      </c>
      <c r="Q3386" s="12">
        <f t="shared" si="263"/>
        <v>42292.087592592594</v>
      </c>
      <c r="R3386" s="12">
        <f>(((I3386/60)/60)/24)+DATE(1970,1,1)</f>
        <v>42329.125</v>
      </c>
      <c r="S3386" t="str">
        <f t="shared" si="264"/>
        <v>theater</v>
      </c>
      <c r="T3386" t="str">
        <f t="shared" si="260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6">
        <f t="shared" si="261"/>
        <v>133.33333333333334</v>
      </c>
      <c r="N3387" t="b">
        <v>1</v>
      </c>
      <c r="O3387" t="s">
        <v>8271</v>
      </c>
      <c r="P3387" s="8">
        <f t="shared" si="262"/>
        <v>1</v>
      </c>
      <c r="Q3387" s="12">
        <f t="shared" si="263"/>
        <v>41953.8675</v>
      </c>
      <c r="R3387" s="12">
        <f>(((I3387/60)/60)/24)+DATE(1970,1,1)</f>
        <v>41983.8675</v>
      </c>
      <c r="S3387" t="str">
        <f t="shared" si="264"/>
        <v>theater</v>
      </c>
      <c r="T3387" t="str">
        <f t="shared" si="260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6">
        <f t="shared" si="261"/>
        <v>51.219512195121951</v>
      </c>
      <c r="N3388" t="b">
        <v>1</v>
      </c>
      <c r="O3388" t="s">
        <v>8271</v>
      </c>
      <c r="P3388" s="8">
        <f t="shared" si="262"/>
        <v>1.05</v>
      </c>
      <c r="Q3388" s="12">
        <f t="shared" si="263"/>
        <v>41946.644745370373</v>
      </c>
      <c r="R3388" s="12">
        <f>(((I3388/60)/60)/24)+DATE(1970,1,1)</f>
        <v>41976.644745370373</v>
      </c>
      <c r="S3388" t="str">
        <f t="shared" si="264"/>
        <v>theater</v>
      </c>
      <c r="T3388" t="str">
        <f t="shared" si="260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6">
        <f t="shared" si="261"/>
        <v>100.17142857142858</v>
      </c>
      <c r="N3389" t="b">
        <v>1</v>
      </c>
      <c r="O3389" t="s">
        <v>8271</v>
      </c>
      <c r="P3389" s="8">
        <f t="shared" si="262"/>
        <v>1.1686666666666667</v>
      </c>
      <c r="Q3389" s="12">
        <f t="shared" si="263"/>
        <v>41947.762592592589</v>
      </c>
      <c r="R3389" s="12">
        <f>(((I3389/60)/60)/24)+DATE(1970,1,1)</f>
        <v>41987.762592592597</v>
      </c>
      <c r="S3389" t="str">
        <f t="shared" si="264"/>
        <v>theater</v>
      </c>
      <c r="T3389" t="str">
        <f t="shared" si="260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6">
        <f t="shared" si="261"/>
        <v>34.6</v>
      </c>
      <c r="N3390" t="b">
        <v>1</v>
      </c>
      <c r="O3390" t="s">
        <v>8271</v>
      </c>
      <c r="P3390" s="8">
        <f t="shared" si="262"/>
        <v>1.038</v>
      </c>
      <c r="Q3390" s="12">
        <f t="shared" si="263"/>
        <v>42143.461122685185</v>
      </c>
      <c r="R3390" s="12">
        <f>(((I3390/60)/60)/24)+DATE(1970,1,1)</f>
        <v>42173.461122685185</v>
      </c>
      <c r="S3390" t="str">
        <f t="shared" si="264"/>
        <v>theater</v>
      </c>
      <c r="T3390" t="str">
        <f t="shared" si="260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6">
        <f t="shared" si="261"/>
        <v>184.67741935483872</v>
      </c>
      <c r="N3391" t="b">
        <v>1</v>
      </c>
      <c r="O3391" t="s">
        <v>8271</v>
      </c>
      <c r="P3391" s="8">
        <f t="shared" si="262"/>
        <v>1.145</v>
      </c>
      <c r="Q3391" s="12">
        <f t="shared" si="263"/>
        <v>42494.563449074078</v>
      </c>
      <c r="R3391" s="12">
        <f>(((I3391/60)/60)/24)+DATE(1970,1,1)</f>
        <v>42524.563449074078</v>
      </c>
      <c r="S3391" t="str">
        <f t="shared" si="264"/>
        <v>theater</v>
      </c>
      <c r="T3391" t="str">
        <f t="shared" si="260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6">
        <f t="shared" si="261"/>
        <v>69.818181818181813</v>
      </c>
      <c r="N3392" t="b">
        <v>1</v>
      </c>
      <c r="O3392" t="s">
        <v>8271</v>
      </c>
      <c r="P3392" s="8">
        <f t="shared" si="262"/>
        <v>1.024</v>
      </c>
      <c r="Q3392" s="12">
        <f t="shared" si="263"/>
        <v>41815.774826388886</v>
      </c>
      <c r="R3392" s="12">
        <f>(((I3392/60)/60)/24)+DATE(1970,1,1)</f>
        <v>41830.774826388886</v>
      </c>
      <c r="S3392" t="str">
        <f t="shared" si="264"/>
        <v>theater</v>
      </c>
      <c r="T3392" t="str">
        <f t="shared" si="260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6">
        <f t="shared" si="261"/>
        <v>61.944444444444443</v>
      </c>
      <c r="N3393" t="b">
        <v>1</v>
      </c>
      <c r="O3393" t="s">
        <v>8271</v>
      </c>
      <c r="P3393" s="8">
        <f t="shared" si="262"/>
        <v>2.23</v>
      </c>
      <c r="Q3393" s="12">
        <f t="shared" si="263"/>
        <v>41830.545694444445</v>
      </c>
      <c r="R3393" s="12">
        <f>(((I3393/60)/60)/24)+DATE(1970,1,1)</f>
        <v>41859.936111111114</v>
      </c>
      <c r="S3393" t="str">
        <f t="shared" si="264"/>
        <v>theater</v>
      </c>
      <c r="T3393" t="str">
        <f t="shared" si="260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6">
        <f t="shared" si="261"/>
        <v>41.666666666666664</v>
      </c>
      <c r="N3394" t="b">
        <v>1</v>
      </c>
      <c r="O3394" t="s">
        <v>8271</v>
      </c>
      <c r="P3394" s="8">
        <f t="shared" si="262"/>
        <v>1</v>
      </c>
      <c r="Q3394" s="12">
        <f t="shared" si="263"/>
        <v>42446.845543981486</v>
      </c>
      <c r="R3394" s="12">
        <f>(((I3394/60)/60)/24)+DATE(1970,1,1)</f>
        <v>42496.845543981486</v>
      </c>
      <c r="S3394" t="str">
        <f t="shared" si="264"/>
        <v>theater</v>
      </c>
      <c r="T3394" t="str">
        <f t="shared" ref="T3394:T3457" si="265">RIGHT(O3394,LEN(O3394)-FIND("/",O3394,1))</f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6">
        <f t="shared" ref="M3395:M3458" si="266">IFERROR(E3395/L3395,"")</f>
        <v>36.06818181818182</v>
      </c>
      <c r="N3395" t="b">
        <v>1</v>
      </c>
      <c r="O3395" t="s">
        <v>8271</v>
      </c>
      <c r="P3395" s="8">
        <f t="shared" ref="P3395:P3458" si="267">E3395/D3395</f>
        <v>1.0580000000000001</v>
      </c>
      <c r="Q3395" s="12">
        <f t="shared" ref="Q3395:Q3458" si="268">(((J3395/60)/60)/24)+DATE(1970,1,1)</f>
        <v>41923.921643518523</v>
      </c>
      <c r="R3395" s="12">
        <f>(((I3395/60)/60)/24)+DATE(1970,1,1)</f>
        <v>41949.031944444447</v>
      </c>
      <c r="S3395" t="str">
        <f t="shared" ref="S3395:S3458" si="269">LEFT(O3395,FIND("/",O3395,1)-1)</f>
        <v>theater</v>
      </c>
      <c r="T3395" t="str">
        <f t="shared" si="265"/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6">
        <f t="shared" si="266"/>
        <v>29</v>
      </c>
      <c r="N3396" t="b">
        <v>1</v>
      </c>
      <c r="O3396" t="s">
        <v>8271</v>
      </c>
      <c r="P3396" s="8">
        <f t="shared" si="267"/>
        <v>1.4236363636363636</v>
      </c>
      <c r="Q3396" s="12">
        <f t="shared" si="268"/>
        <v>41817.59542824074</v>
      </c>
      <c r="R3396" s="12">
        <f>(((I3396/60)/60)/24)+DATE(1970,1,1)</f>
        <v>41847.59542824074</v>
      </c>
      <c r="S3396" t="str">
        <f t="shared" si="269"/>
        <v>theater</v>
      </c>
      <c r="T3396" t="str">
        <f t="shared" si="265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6">
        <f t="shared" si="266"/>
        <v>24.210526315789473</v>
      </c>
      <c r="N3397" t="b">
        <v>1</v>
      </c>
      <c r="O3397" t="s">
        <v>8271</v>
      </c>
      <c r="P3397" s="8">
        <f t="shared" si="267"/>
        <v>1.84</v>
      </c>
      <c r="Q3397" s="12">
        <f t="shared" si="268"/>
        <v>42140.712314814817</v>
      </c>
      <c r="R3397" s="12">
        <f>(((I3397/60)/60)/24)+DATE(1970,1,1)</f>
        <v>42154.756944444445</v>
      </c>
      <c r="S3397" t="str">
        <f t="shared" si="269"/>
        <v>theater</v>
      </c>
      <c r="T3397" t="str">
        <f t="shared" si="265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6">
        <f t="shared" si="266"/>
        <v>55.892857142857146</v>
      </c>
      <c r="N3398" t="b">
        <v>1</v>
      </c>
      <c r="O3398" t="s">
        <v>8271</v>
      </c>
      <c r="P3398" s="8">
        <f t="shared" si="267"/>
        <v>1.0433333333333332</v>
      </c>
      <c r="Q3398" s="12">
        <f t="shared" si="268"/>
        <v>41764.44663194444</v>
      </c>
      <c r="R3398" s="12">
        <f>(((I3398/60)/60)/24)+DATE(1970,1,1)</f>
        <v>41791.165972222225</v>
      </c>
      <c r="S3398" t="str">
        <f t="shared" si="269"/>
        <v>theater</v>
      </c>
      <c r="T3398" t="str">
        <f t="shared" si="265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6">
        <f t="shared" si="266"/>
        <v>11.666666666666666</v>
      </c>
      <c r="N3399" t="b">
        <v>1</v>
      </c>
      <c r="O3399" t="s">
        <v>8271</v>
      </c>
      <c r="P3399" s="8">
        <f t="shared" si="267"/>
        <v>1.1200000000000001</v>
      </c>
      <c r="Q3399" s="12">
        <f t="shared" si="268"/>
        <v>42378.478344907402</v>
      </c>
      <c r="R3399" s="12">
        <f>(((I3399/60)/60)/24)+DATE(1970,1,1)</f>
        <v>42418.916666666672</v>
      </c>
      <c r="S3399" t="str">
        <f t="shared" si="269"/>
        <v>theater</v>
      </c>
      <c r="T3399" t="str">
        <f t="shared" si="265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6">
        <f t="shared" si="266"/>
        <v>68.353846153846149</v>
      </c>
      <c r="N3400" t="b">
        <v>1</v>
      </c>
      <c r="O3400" t="s">
        <v>8271</v>
      </c>
      <c r="P3400" s="8">
        <f t="shared" si="267"/>
        <v>1.1107499999999999</v>
      </c>
      <c r="Q3400" s="12">
        <f t="shared" si="268"/>
        <v>41941.75203703704</v>
      </c>
      <c r="R3400" s="12">
        <f>(((I3400/60)/60)/24)+DATE(1970,1,1)</f>
        <v>41964.708333333328</v>
      </c>
      <c r="S3400" t="str">
        <f t="shared" si="269"/>
        <v>theater</v>
      </c>
      <c r="T3400" t="str">
        <f t="shared" si="265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6">
        <f t="shared" si="266"/>
        <v>27.065217391304348</v>
      </c>
      <c r="N3401" t="b">
        <v>1</v>
      </c>
      <c r="O3401" t="s">
        <v>8271</v>
      </c>
      <c r="P3401" s="8">
        <f t="shared" si="267"/>
        <v>1.0375000000000001</v>
      </c>
      <c r="Q3401" s="12">
        <f t="shared" si="268"/>
        <v>42026.920428240745</v>
      </c>
      <c r="R3401" s="12">
        <f>(((I3401/60)/60)/24)+DATE(1970,1,1)</f>
        <v>42056.920428240745</v>
      </c>
      <c r="S3401" t="str">
        <f t="shared" si="269"/>
        <v>theater</v>
      </c>
      <c r="T3401" t="str">
        <f t="shared" si="265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6">
        <f t="shared" si="266"/>
        <v>118.12941176470588</v>
      </c>
      <c r="N3402" t="b">
        <v>1</v>
      </c>
      <c r="O3402" t="s">
        <v>8271</v>
      </c>
      <c r="P3402" s="8">
        <f t="shared" si="267"/>
        <v>1.0041</v>
      </c>
      <c r="Q3402" s="12">
        <f t="shared" si="268"/>
        <v>41834.953865740739</v>
      </c>
      <c r="R3402" s="12">
        <f>(((I3402/60)/60)/24)+DATE(1970,1,1)</f>
        <v>41879.953865740739</v>
      </c>
      <c r="S3402" t="str">
        <f t="shared" si="269"/>
        <v>theater</v>
      </c>
      <c r="T3402" t="str">
        <f t="shared" si="265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6">
        <f t="shared" si="266"/>
        <v>44.757575757575758</v>
      </c>
      <c r="N3403" t="b">
        <v>1</v>
      </c>
      <c r="O3403" t="s">
        <v>8271</v>
      </c>
      <c r="P3403" s="8">
        <f t="shared" si="267"/>
        <v>1.0186206896551724</v>
      </c>
      <c r="Q3403" s="12">
        <f t="shared" si="268"/>
        <v>42193.723912037036</v>
      </c>
      <c r="R3403" s="12">
        <f>(((I3403/60)/60)/24)+DATE(1970,1,1)</f>
        <v>42223.723912037036</v>
      </c>
      <c r="S3403" t="str">
        <f t="shared" si="269"/>
        <v>theater</v>
      </c>
      <c r="T3403" t="str">
        <f t="shared" si="265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6">
        <f t="shared" si="266"/>
        <v>99.787878787878782</v>
      </c>
      <c r="N3404" t="b">
        <v>1</v>
      </c>
      <c r="O3404" t="s">
        <v>8271</v>
      </c>
      <c r="P3404" s="8">
        <f t="shared" si="267"/>
        <v>1.0976666666666666</v>
      </c>
      <c r="Q3404" s="12">
        <f t="shared" si="268"/>
        <v>42290.61855324074</v>
      </c>
      <c r="R3404" s="12">
        <f>(((I3404/60)/60)/24)+DATE(1970,1,1)</f>
        <v>42320.104861111111</v>
      </c>
      <c r="S3404" t="str">
        <f t="shared" si="269"/>
        <v>theater</v>
      </c>
      <c r="T3404" t="str">
        <f t="shared" si="265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6">
        <f t="shared" si="266"/>
        <v>117.64705882352941</v>
      </c>
      <c r="N3405" t="b">
        <v>1</v>
      </c>
      <c r="O3405" t="s">
        <v>8271</v>
      </c>
      <c r="P3405" s="8">
        <f t="shared" si="267"/>
        <v>1</v>
      </c>
      <c r="Q3405" s="12">
        <f t="shared" si="268"/>
        <v>42150.462083333332</v>
      </c>
      <c r="R3405" s="12">
        <f>(((I3405/60)/60)/24)+DATE(1970,1,1)</f>
        <v>42180.462083333332</v>
      </c>
      <c r="S3405" t="str">
        <f t="shared" si="269"/>
        <v>theater</v>
      </c>
      <c r="T3405" t="str">
        <f t="shared" si="265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6">
        <f t="shared" si="266"/>
        <v>203.33333333333334</v>
      </c>
      <c r="N3406" t="b">
        <v>1</v>
      </c>
      <c r="O3406" t="s">
        <v>8271</v>
      </c>
      <c r="P3406" s="8">
        <f t="shared" si="267"/>
        <v>1.22</v>
      </c>
      <c r="Q3406" s="12">
        <f t="shared" si="268"/>
        <v>42152.503495370373</v>
      </c>
      <c r="R3406" s="12">
        <f>(((I3406/60)/60)/24)+DATE(1970,1,1)</f>
        <v>42172.503495370373</v>
      </c>
      <c r="S3406" t="str">
        <f t="shared" si="269"/>
        <v>theater</v>
      </c>
      <c r="T3406" t="str">
        <f t="shared" si="265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6">
        <f t="shared" si="266"/>
        <v>28.323529411764707</v>
      </c>
      <c r="N3407" t="b">
        <v>1</v>
      </c>
      <c r="O3407" t="s">
        <v>8271</v>
      </c>
      <c r="P3407" s="8">
        <f t="shared" si="267"/>
        <v>1.3757142857142857</v>
      </c>
      <c r="Q3407" s="12">
        <f t="shared" si="268"/>
        <v>42410.017199074078</v>
      </c>
      <c r="R3407" s="12">
        <f>(((I3407/60)/60)/24)+DATE(1970,1,1)</f>
        <v>42430.999305555553</v>
      </c>
      <c r="S3407" t="str">
        <f t="shared" si="269"/>
        <v>theater</v>
      </c>
      <c r="T3407" t="str">
        <f t="shared" si="265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6">
        <f t="shared" si="266"/>
        <v>110.23076923076923</v>
      </c>
      <c r="N3408" t="b">
        <v>1</v>
      </c>
      <c r="O3408" t="s">
        <v>8271</v>
      </c>
      <c r="P3408" s="8">
        <f t="shared" si="267"/>
        <v>1.0031000000000001</v>
      </c>
      <c r="Q3408" s="12">
        <f t="shared" si="268"/>
        <v>41791.492777777778</v>
      </c>
      <c r="R3408" s="12">
        <f>(((I3408/60)/60)/24)+DATE(1970,1,1)</f>
        <v>41836.492777777778</v>
      </c>
      <c r="S3408" t="str">
        <f t="shared" si="269"/>
        <v>theater</v>
      </c>
      <c r="T3408" t="str">
        <f t="shared" si="265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6">
        <f t="shared" si="266"/>
        <v>31.970149253731343</v>
      </c>
      <c r="N3409" t="b">
        <v>1</v>
      </c>
      <c r="O3409" t="s">
        <v>8271</v>
      </c>
      <c r="P3409" s="8">
        <f t="shared" si="267"/>
        <v>1.071</v>
      </c>
      <c r="Q3409" s="12">
        <f t="shared" si="268"/>
        <v>41796.422326388885</v>
      </c>
      <c r="R3409" s="12">
        <f>(((I3409/60)/60)/24)+DATE(1970,1,1)</f>
        <v>41826.422326388885</v>
      </c>
      <c r="S3409" t="str">
        <f t="shared" si="269"/>
        <v>theater</v>
      </c>
      <c r="T3409" t="str">
        <f t="shared" si="265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6">
        <f t="shared" si="266"/>
        <v>58.611111111111114</v>
      </c>
      <c r="N3410" t="b">
        <v>1</v>
      </c>
      <c r="O3410" t="s">
        <v>8271</v>
      </c>
      <c r="P3410" s="8">
        <f t="shared" si="267"/>
        <v>2.11</v>
      </c>
      <c r="Q3410" s="12">
        <f t="shared" si="268"/>
        <v>41808.991944444446</v>
      </c>
      <c r="R3410" s="12">
        <f>(((I3410/60)/60)/24)+DATE(1970,1,1)</f>
        <v>41838.991944444446</v>
      </c>
      <c r="S3410" t="str">
        <f t="shared" si="269"/>
        <v>theater</v>
      </c>
      <c r="T3410" t="str">
        <f t="shared" si="265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6">
        <f t="shared" si="266"/>
        <v>29.428571428571427</v>
      </c>
      <c r="N3411" t="b">
        <v>1</v>
      </c>
      <c r="O3411" t="s">
        <v>8271</v>
      </c>
      <c r="P3411" s="8">
        <f t="shared" si="267"/>
        <v>1.236</v>
      </c>
      <c r="Q3411" s="12">
        <f t="shared" si="268"/>
        <v>42544.814328703709</v>
      </c>
      <c r="R3411" s="12">
        <f>(((I3411/60)/60)/24)+DATE(1970,1,1)</f>
        <v>42582.873611111107</v>
      </c>
      <c r="S3411" t="str">
        <f t="shared" si="269"/>
        <v>theater</v>
      </c>
      <c r="T3411" t="str">
        <f t="shared" si="265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6">
        <f t="shared" si="266"/>
        <v>81.375</v>
      </c>
      <c r="N3412" t="b">
        <v>1</v>
      </c>
      <c r="O3412" t="s">
        <v>8271</v>
      </c>
      <c r="P3412" s="8">
        <f t="shared" si="267"/>
        <v>1.085</v>
      </c>
      <c r="Q3412" s="12">
        <f t="shared" si="268"/>
        <v>42500.041550925926</v>
      </c>
      <c r="R3412" s="12">
        <f>(((I3412/60)/60)/24)+DATE(1970,1,1)</f>
        <v>42527.291666666672</v>
      </c>
      <c r="S3412" t="str">
        <f t="shared" si="269"/>
        <v>theater</v>
      </c>
      <c r="T3412" t="str">
        <f t="shared" si="265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6">
        <f t="shared" si="266"/>
        <v>199.16666666666666</v>
      </c>
      <c r="N3413" t="b">
        <v>1</v>
      </c>
      <c r="O3413" t="s">
        <v>8271</v>
      </c>
      <c r="P3413" s="8">
        <f t="shared" si="267"/>
        <v>1.0356666666666667</v>
      </c>
      <c r="Q3413" s="12">
        <f t="shared" si="268"/>
        <v>42265.022824074069</v>
      </c>
      <c r="R3413" s="12">
        <f>(((I3413/60)/60)/24)+DATE(1970,1,1)</f>
        <v>42285.022824074069</v>
      </c>
      <c r="S3413" t="str">
        <f t="shared" si="269"/>
        <v>theater</v>
      </c>
      <c r="T3413" t="str">
        <f t="shared" si="265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6">
        <f t="shared" si="266"/>
        <v>115.38461538461539</v>
      </c>
      <c r="N3414" t="b">
        <v>1</v>
      </c>
      <c r="O3414" t="s">
        <v>8271</v>
      </c>
      <c r="P3414" s="8">
        <f t="shared" si="267"/>
        <v>1</v>
      </c>
      <c r="Q3414" s="12">
        <f t="shared" si="268"/>
        <v>41879.959050925929</v>
      </c>
      <c r="R3414" s="12">
        <f>(((I3414/60)/60)/24)+DATE(1970,1,1)</f>
        <v>41909.959050925929</v>
      </c>
      <c r="S3414" t="str">
        <f t="shared" si="269"/>
        <v>theater</v>
      </c>
      <c r="T3414" t="str">
        <f t="shared" si="265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6">
        <f t="shared" si="266"/>
        <v>46.428571428571431</v>
      </c>
      <c r="N3415" t="b">
        <v>1</v>
      </c>
      <c r="O3415" t="s">
        <v>8271</v>
      </c>
      <c r="P3415" s="8">
        <f t="shared" si="267"/>
        <v>1.3</v>
      </c>
      <c r="Q3415" s="12">
        <f t="shared" si="268"/>
        <v>42053.733078703706</v>
      </c>
      <c r="R3415" s="12">
        <f>(((I3415/60)/60)/24)+DATE(1970,1,1)</f>
        <v>42063.207638888889</v>
      </c>
      <c r="S3415" t="str">
        <f t="shared" si="269"/>
        <v>theater</v>
      </c>
      <c r="T3415" t="str">
        <f t="shared" si="265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6">
        <f t="shared" si="266"/>
        <v>70.568181818181813</v>
      </c>
      <c r="N3416" t="b">
        <v>1</v>
      </c>
      <c r="O3416" t="s">
        <v>8271</v>
      </c>
      <c r="P3416" s="8">
        <f t="shared" si="267"/>
        <v>1.0349999999999999</v>
      </c>
      <c r="Q3416" s="12">
        <f t="shared" si="268"/>
        <v>42675.832465277781</v>
      </c>
      <c r="R3416" s="12">
        <f>(((I3416/60)/60)/24)+DATE(1970,1,1)</f>
        <v>42705.332638888889</v>
      </c>
      <c r="S3416" t="str">
        <f t="shared" si="269"/>
        <v>theater</v>
      </c>
      <c r="T3416" t="str">
        <f t="shared" si="265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6">
        <f t="shared" si="266"/>
        <v>22.222222222222221</v>
      </c>
      <c r="N3417" t="b">
        <v>1</v>
      </c>
      <c r="O3417" t="s">
        <v>8271</v>
      </c>
      <c r="P3417" s="8">
        <f t="shared" si="267"/>
        <v>1</v>
      </c>
      <c r="Q3417" s="12">
        <f t="shared" si="268"/>
        <v>42467.144166666665</v>
      </c>
      <c r="R3417" s="12">
        <f>(((I3417/60)/60)/24)+DATE(1970,1,1)</f>
        <v>42477.979166666672</v>
      </c>
      <c r="S3417" t="str">
        <f t="shared" si="269"/>
        <v>theater</v>
      </c>
      <c r="T3417" t="str">
        <f t="shared" si="265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6">
        <f t="shared" si="266"/>
        <v>159.46666666666667</v>
      </c>
      <c r="N3418" t="b">
        <v>1</v>
      </c>
      <c r="O3418" t="s">
        <v>8271</v>
      </c>
      <c r="P3418" s="8">
        <f t="shared" si="267"/>
        <v>1.196</v>
      </c>
      <c r="Q3418" s="12">
        <f t="shared" si="268"/>
        <v>42089.412557870368</v>
      </c>
      <c r="R3418" s="12">
        <f>(((I3418/60)/60)/24)+DATE(1970,1,1)</f>
        <v>42117.770833333328</v>
      </c>
      <c r="S3418" t="str">
        <f t="shared" si="269"/>
        <v>theater</v>
      </c>
      <c r="T3418" t="str">
        <f t="shared" si="265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6">
        <f t="shared" si="266"/>
        <v>37.777999999999999</v>
      </c>
      <c r="N3419" t="b">
        <v>1</v>
      </c>
      <c r="O3419" t="s">
        <v>8271</v>
      </c>
      <c r="P3419" s="8">
        <f t="shared" si="267"/>
        <v>1.0000058823529412</v>
      </c>
      <c r="Q3419" s="12">
        <f t="shared" si="268"/>
        <v>41894.91375</v>
      </c>
      <c r="R3419" s="12">
        <f>(((I3419/60)/60)/24)+DATE(1970,1,1)</f>
        <v>41938.029861111114</v>
      </c>
      <c r="S3419" t="str">
        <f t="shared" si="269"/>
        <v>theater</v>
      </c>
      <c r="T3419" t="str">
        <f t="shared" si="265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6">
        <f t="shared" si="266"/>
        <v>72.053571428571431</v>
      </c>
      <c r="N3420" t="b">
        <v>1</v>
      </c>
      <c r="O3420" t="s">
        <v>8271</v>
      </c>
      <c r="P3420" s="8">
        <f t="shared" si="267"/>
        <v>1.00875</v>
      </c>
      <c r="Q3420" s="12">
        <f t="shared" si="268"/>
        <v>41752.83457175926</v>
      </c>
      <c r="R3420" s="12">
        <f>(((I3420/60)/60)/24)+DATE(1970,1,1)</f>
        <v>41782.83457175926</v>
      </c>
      <c r="S3420" t="str">
        <f t="shared" si="269"/>
        <v>theater</v>
      </c>
      <c r="T3420" t="str">
        <f t="shared" si="265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6">
        <f t="shared" si="266"/>
        <v>63.695652173913047</v>
      </c>
      <c r="N3421" t="b">
        <v>1</v>
      </c>
      <c r="O3421" t="s">
        <v>8271</v>
      </c>
      <c r="P3421" s="8">
        <f t="shared" si="267"/>
        <v>1.0654545454545454</v>
      </c>
      <c r="Q3421" s="12">
        <f t="shared" si="268"/>
        <v>42448.821585648147</v>
      </c>
      <c r="R3421" s="12">
        <f>(((I3421/60)/60)/24)+DATE(1970,1,1)</f>
        <v>42466.895833333328</v>
      </c>
      <c r="S3421" t="str">
        <f t="shared" si="269"/>
        <v>theater</v>
      </c>
      <c r="T3421" t="str">
        <f t="shared" si="265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6">
        <f t="shared" si="266"/>
        <v>28.411764705882351</v>
      </c>
      <c r="N3422" t="b">
        <v>1</v>
      </c>
      <c r="O3422" t="s">
        <v>8271</v>
      </c>
      <c r="P3422" s="8">
        <f t="shared" si="267"/>
        <v>1.38</v>
      </c>
      <c r="Q3422" s="12">
        <f t="shared" si="268"/>
        <v>42405.090300925927</v>
      </c>
      <c r="R3422" s="12">
        <f>(((I3422/60)/60)/24)+DATE(1970,1,1)</f>
        <v>42414</v>
      </c>
      <c r="S3422" t="str">
        <f t="shared" si="269"/>
        <v>theater</v>
      </c>
      <c r="T3422" t="str">
        <f t="shared" si="265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6">
        <f t="shared" si="266"/>
        <v>103.21428571428571</v>
      </c>
      <c r="N3423" t="b">
        <v>1</v>
      </c>
      <c r="O3423" t="s">
        <v>8271</v>
      </c>
      <c r="P3423" s="8">
        <f t="shared" si="267"/>
        <v>1.0115000000000001</v>
      </c>
      <c r="Q3423" s="12">
        <f t="shared" si="268"/>
        <v>42037.791238425925</v>
      </c>
      <c r="R3423" s="12">
        <f>(((I3423/60)/60)/24)+DATE(1970,1,1)</f>
        <v>42067.791238425925</v>
      </c>
      <c r="S3423" t="str">
        <f t="shared" si="269"/>
        <v>theater</v>
      </c>
      <c r="T3423" t="str">
        <f t="shared" si="265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6">
        <f t="shared" si="266"/>
        <v>71.152173913043484</v>
      </c>
      <c r="N3424" t="b">
        <v>1</v>
      </c>
      <c r="O3424" t="s">
        <v>8271</v>
      </c>
      <c r="P3424" s="8">
        <f t="shared" si="267"/>
        <v>1.091</v>
      </c>
      <c r="Q3424" s="12">
        <f t="shared" si="268"/>
        <v>42323.562222222223</v>
      </c>
      <c r="R3424" s="12">
        <f>(((I3424/60)/60)/24)+DATE(1970,1,1)</f>
        <v>42352</v>
      </c>
      <c r="S3424" t="str">
        <f t="shared" si="269"/>
        <v>theater</v>
      </c>
      <c r="T3424" t="str">
        <f t="shared" si="265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6">
        <f t="shared" si="266"/>
        <v>35</v>
      </c>
      <c r="N3425" t="b">
        <v>1</v>
      </c>
      <c r="O3425" t="s">
        <v>8271</v>
      </c>
      <c r="P3425" s="8">
        <f t="shared" si="267"/>
        <v>1.4</v>
      </c>
      <c r="Q3425" s="12">
        <f t="shared" si="268"/>
        <v>42088.911354166667</v>
      </c>
      <c r="R3425" s="12">
        <f>(((I3425/60)/60)/24)+DATE(1970,1,1)</f>
        <v>42118.911354166667</v>
      </c>
      <c r="S3425" t="str">
        <f t="shared" si="269"/>
        <v>theater</v>
      </c>
      <c r="T3425" t="str">
        <f t="shared" si="265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6">
        <f t="shared" si="266"/>
        <v>81.776315789473685</v>
      </c>
      <c r="N3426" t="b">
        <v>1</v>
      </c>
      <c r="O3426" t="s">
        <v>8271</v>
      </c>
      <c r="P3426" s="8">
        <f t="shared" si="267"/>
        <v>1.0358333333333334</v>
      </c>
      <c r="Q3426" s="12">
        <f t="shared" si="268"/>
        <v>42018.676898148144</v>
      </c>
      <c r="R3426" s="12">
        <f>(((I3426/60)/60)/24)+DATE(1970,1,1)</f>
        <v>42040.290972222225</v>
      </c>
      <c r="S3426" t="str">
        <f t="shared" si="269"/>
        <v>theater</v>
      </c>
      <c r="T3426" t="str">
        <f t="shared" si="265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6">
        <f t="shared" si="266"/>
        <v>297.02980769230766</v>
      </c>
      <c r="N3427" t="b">
        <v>1</v>
      </c>
      <c r="O3427" t="s">
        <v>8271</v>
      </c>
      <c r="P3427" s="8">
        <f t="shared" si="267"/>
        <v>1.0297033333333332</v>
      </c>
      <c r="Q3427" s="12">
        <f t="shared" si="268"/>
        <v>41884.617314814815</v>
      </c>
      <c r="R3427" s="12">
        <f>(((I3427/60)/60)/24)+DATE(1970,1,1)</f>
        <v>41916.617314814815</v>
      </c>
      <c r="S3427" t="str">
        <f t="shared" si="269"/>
        <v>theater</v>
      </c>
      <c r="T3427" t="str">
        <f t="shared" si="265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6">
        <f t="shared" si="266"/>
        <v>46.609195402298852</v>
      </c>
      <c r="N3428" t="b">
        <v>1</v>
      </c>
      <c r="O3428" t="s">
        <v>8271</v>
      </c>
      <c r="P3428" s="8">
        <f t="shared" si="267"/>
        <v>1.0813333333333333</v>
      </c>
      <c r="Q3428" s="12">
        <f t="shared" si="268"/>
        <v>41884.056747685187</v>
      </c>
      <c r="R3428" s="12">
        <f>(((I3428/60)/60)/24)+DATE(1970,1,1)</f>
        <v>41903.083333333336</v>
      </c>
      <c r="S3428" t="str">
        <f t="shared" si="269"/>
        <v>theater</v>
      </c>
      <c r="T3428" t="str">
        <f t="shared" si="265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6">
        <f t="shared" si="266"/>
        <v>51.724137931034484</v>
      </c>
      <c r="N3429" t="b">
        <v>1</v>
      </c>
      <c r="O3429" t="s">
        <v>8271</v>
      </c>
      <c r="P3429" s="8">
        <f t="shared" si="267"/>
        <v>1</v>
      </c>
      <c r="Q3429" s="12">
        <f t="shared" si="268"/>
        <v>41792.645277777774</v>
      </c>
      <c r="R3429" s="12">
        <f>(((I3429/60)/60)/24)+DATE(1970,1,1)</f>
        <v>41822.645277777774</v>
      </c>
      <c r="S3429" t="str">
        <f t="shared" si="269"/>
        <v>theater</v>
      </c>
      <c r="T3429" t="str">
        <f t="shared" si="265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6">
        <f t="shared" si="266"/>
        <v>40.294117647058826</v>
      </c>
      <c r="N3430" t="b">
        <v>1</v>
      </c>
      <c r="O3430" t="s">
        <v>8271</v>
      </c>
      <c r="P3430" s="8">
        <f t="shared" si="267"/>
        <v>1.0275000000000001</v>
      </c>
      <c r="Q3430" s="12">
        <f t="shared" si="268"/>
        <v>42038.720451388886</v>
      </c>
      <c r="R3430" s="12">
        <f>(((I3430/60)/60)/24)+DATE(1970,1,1)</f>
        <v>42063.708333333328</v>
      </c>
      <c r="S3430" t="str">
        <f t="shared" si="269"/>
        <v>theater</v>
      </c>
      <c r="T3430" t="str">
        <f t="shared" si="265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6">
        <f t="shared" si="266"/>
        <v>16.25</v>
      </c>
      <c r="N3431" t="b">
        <v>1</v>
      </c>
      <c r="O3431" t="s">
        <v>8271</v>
      </c>
      <c r="P3431" s="8">
        <f t="shared" si="267"/>
        <v>1.3</v>
      </c>
      <c r="Q3431" s="12">
        <f t="shared" si="268"/>
        <v>42662.021539351852</v>
      </c>
      <c r="R3431" s="12">
        <f>(((I3431/60)/60)/24)+DATE(1970,1,1)</f>
        <v>42676.021539351852</v>
      </c>
      <c r="S3431" t="str">
        <f t="shared" si="269"/>
        <v>theater</v>
      </c>
      <c r="T3431" t="str">
        <f t="shared" si="265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6">
        <f t="shared" si="266"/>
        <v>30.152638888888887</v>
      </c>
      <c r="N3432" t="b">
        <v>1</v>
      </c>
      <c r="O3432" t="s">
        <v>8271</v>
      </c>
      <c r="P3432" s="8">
        <f t="shared" si="267"/>
        <v>1.0854949999999999</v>
      </c>
      <c r="Q3432" s="12">
        <f t="shared" si="268"/>
        <v>41820.945613425924</v>
      </c>
      <c r="R3432" s="12">
        <f>(((I3432/60)/60)/24)+DATE(1970,1,1)</f>
        <v>41850.945613425924</v>
      </c>
      <c r="S3432" t="str">
        <f t="shared" si="269"/>
        <v>theater</v>
      </c>
      <c r="T3432" t="str">
        <f t="shared" si="265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6">
        <f t="shared" si="266"/>
        <v>95.238095238095241</v>
      </c>
      <c r="N3433" t="b">
        <v>1</v>
      </c>
      <c r="O3433" t="s">
        <v>8271</v>
      </c>
      <c r="P3433" s="8">
        <f t="shared" si="267"/>
        <v>1</v>
      </c>
      <c r="Q3433" s="12">
        <f t="shared" si="268"/>
        <v>41839.730937500004</v>
      </c>
      <c r="R3433" s="12">
        <f>(((I3433/60)/60)/24)+DATE(1970,1,1)</f>
        <v>41869.730937500004</v>
      </c>
      <c r="S3433" t="str">
        <f t="shared" si="269"/>
        <v>theater</v>
      </c>
      <c r="T3433" t="str">
        <f t="shared" si="265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6">
        <f t="shared" si="266"/>
        <v>52.214285714285715</v>
      </c>
      <c r="N3434" t="b">
        <v>1</v>
      </c>
      <c r="O3434" t="s">
        <v>8271</v>
      </c>
      <c r="P3434" s="8">
        <f t="shared" si="267"/>
        <v>1.0965</v>
      </c>
      <c r="Q3434" s="12">
        <f t="shared" si="268"/>
        <v>42380.581180555557</v>
      </c>
      <c r="R3434" s="12">
        <f>(((I3434/60)/60)/24)+DATE(1970,1,1)</f>
        <v>42405.916666666672</v>
      </c>
      <c r="S3434" t="str">
        <f t="shared" si="269"/>
        <v>theater</v>
      </c>
      <c r="T3434" t="str">
        <f t="shared" si="265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6">
        <f t="shared" si="266"/>
        <v>134.1549295774648</v>
      </c>
      <c r="N3435" t="b">
        <v>1</v>
      </c>
      <c r="O3435" t="s">
        <v>8271</v>
      </c>
      <c r="P3435" s="8">
        <f t="shared" si="267"/>
        <v>1.0026315789473683</v>
      </c>
      <c r="Q3435" s="12">
        <f t="shared" si="268"/>
        <v>41776.063136574077</v>
      </c>
      <c r="R3435" s="12">
        <f>(((I3435/60)/60)/24)+DATE(1970,1,1)</f>
        <v>41807.125</v>
      </c>
      <c r="S3435" t="str">
        <f t="shared" si="269"/>
        <v>theater</v>
      </c>
      <c r="T3435" t="str">
        <f t="shared" si="265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6">
        <f t="shared" si="266"/>
        <v>62.827380952380949</v>
      </c>
      <c r="N3436" t="b">
        <v>1</v>
      </c>
      <c r="O3436" t="s">
        <v>8271</v>
      </c>
      <c r="P3436" s="8">
        <f t="shared" si="267"/>
        <v>1.0555000000000001</v>
      </c>
      <c r="Q3436" s="12">
        <f t="shared" si="268"/>
        <v>41800.380428240744</v>
      </c>
      <c r="R3436" s="12">
        <f>(((I3436/60)/60)/24)+DATE(1970,1,1)</f>
        <v>41830.380428240744</v>
      </c>
      <c r="S3436" t="str">
        <f t="shared" si="269"/>
        <v>theater</v>
      </c>
      <c r="T3436" t="str">
        <f t="shared" si="265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6">
        <f t="shared" si="266"/>
        <v>58.94736842105263</v>
      </c>
      <c r="N3437" t="b">
        <v>1</v>
      </c>
      <c r="O3437" t="s">
        <v>8271</v>
      </c>
      <c r="P3437" s="8">
        <f t="shared" si="267"/>
        <v>1.1200000000000001</v>
      </c>
      <c r="Q3437" s="12">
        <f t="shared" si="268"/>
        <v>42572.61681712963</v>
      </c>
      <c r="R3437" s="12">
        <f>(((I3437/60)/60)/24)+DATE(1970,1,1)</f>
        <v>42589.125</v>
      </c>
      <c r="S3437" t="str">
        <f t="shared" si="269"/>
        <v>theater</v>
      </c>
      <c r="T3437" t="str">
        <f t="shared" si="265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6">
        <f t="shared" si="266"/>
        <v>143.1081081081081</v>
      </c>
      <c r="N3438" t="b">
        <v>1</v>
      </c>
      <c r="O3438" t="s">
        <v>8271</v>
      </c>
      <c r="P3438" s="8">
        <f t="shared" si="267"/>
        <v>1.0589999999999999</v>
      </c>
      <c r="Q3438" s="12">
        <f t="shared" si="268"/>
        <v>41851.541585648149</v>
      </c>
      <c r="R3438" s="12">
        <f>(((I3438/60)/60)/24)+DATE(1970,1,1)</f>
        <v>41872.686111111114</v>
      </c>
      <c r="S3438" t="str">
        <f t="shared" si="269"/>
        <v>theater</v>
      </c>
      <c r="T3438" t="str">
        <f t="shared" si="265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6">
        <f t="shared" si="266"/>
        <v>84.166666666666671</v>
      </c>
      <c r="N3439" t="b">
        <v>1</v>
      </c>
      <c r="O3439" t="s">
        <v>8271</v>
      </c>
      <c r="P3439" s="8">
        <f t="shared" si="267"/>
        <v>1.01</v>
      </c>
      <c r="Q3439" s="12">
        <f t="shared" si="268"/>
        <v>42205.710879629631</v>
      </c>
      <c r="R3439" s="12">
        <f>(((I3439/60)/60)/24)+DATE(1970,1,1)</f>
        <v>42235.710879629631</v>
      </c>
      <c r="S3439" t="str">
        <f t="shared" si="269"/>
        <v>theater</v>
      </c>
      <c r="T3439" t="str">
        <f t="shared" si="265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6">
        <f t="shared" si="266"/>
        <v>186.07142857142858</v>
      </c>
      <c r="N3440" t="b">
        <v>1</v>
      </c>
      <c r="O3440" t="s">
        <v>8271</v>
      </c>
      <c r="P3440" s="8">
        <f t="shared" si="267"/>
        <v>1.042</v>
      </c>
      <c r="Q3440" s="12">
        <f t="shared" si="268"/>
        <v>42100.927858796291</v>
      </c>
      <c r="R3440" s="12">
        <f>(((I3440/60)/60)/24)+DATE(1970,1,1)</f>
        <v>42126.875</v>
      </c>
      <c r="S3440" t="str">
        <f t="shared" si="269"/>
        <v>theater</v>
      </c>
      <c r="T3440" t="str">
        <f t="shared" si="265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6">
        <f t="shared" si="266"/>
        <v>89.785555555555561</v>
      </c>
      <c r="N3441" t="b">
        <v>1</v>
      </c>
      <c r="O3441" t="s">
        <v>8271</v>
      </c>
      <c r="P3441" s="8">
        <f t="shared" si="267"/>
        <v>1.3467833333333334</v>
      </c>
      <c r="Q3441" s="12">
        <f t="shared" si="268"/>
        <v>42374.911226851851</v>
      </c>
      <c r="R3441" s="12">
        <f>(((I3441/60)/60)/24)+DATE(1970,1,1)</f>
        <v>42388.207638888889</v>
      </c>
      <c r="S3441" t="str">
        <f t="shared" si="269"/>
        <v>theater</v>
      </c>
      <c r="T3441" t="str">
        <f t="shared" si="265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6">
        <f t="shared" si="266"/>
        <v>64.157560975609755</v>
      </c>
      <c r="N3442" t="b">
        <v>1</v>
      </c>
      <c r="O3442" t="s">
        <v>8271</v>
      </c>
      <c r="P3442" s="8">
        <f t="shared" si="267"/>
        <v>1.052184</v>
      </c>
      <c r="Q3442" s="12">
        <f t="shared" si="268"/>
        <v>41809.12300925926</v>
      </c>
      <c r="R3442" s="12">
        <f>(((I3442/60)/60)/24)+DATE(1970,1,1)</f>
        <v>41831.677083333336</v>
      </c>
      <c r="S3442" t="str">
        <f t="shared" si="269"/>
        <v>theater</v>
      </c>
      <c r="T3442" t="str">
        <f t="shared" si="265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6">
        <f t="shared" si="266"/>
        <v>59.651162790697676</v>
      </c>
      <c r="N3443" t="b">
        <v>1</v>
      </c>
      <c r="O3443" t="s">
        <v>8271</v>
      </c>
      <c r="P3443" s="8">
        <f t="shared" si="267"/>
        <v>1.026</v>
      </c>
      <c r="Q3443" s="12">
        <f t="shared" si="268"/>
        <v>42294.429641203707</v>
      </c>
      <c r="R3443" s="12">
        <f>(((I3443/60)/60)/24)+DATE(1970,1,1)</f>
        <v>42321.845138888893</v>
      </c>
      <c r="S3443" t="str">
        <f t="shared" si="269"/>
        <v>theater</v>
      </c>
      <c r="T3443" t="str">
        <f t="shared" si="265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6">
        <f t="shared" si="266"/>
        <v>31.25</v>
      </c>
      <c r="N3444" t="b">
        <v>1</v>
      </c>
      <c r="O3444" t="s">
        <v>8271</v>
      </c>
      <c r="P3444" s="8">
        <f t="shared" si="267"/>
        <v>1</v>
      </c>
      <c r="Q3444" s="12">
        <f t="shared" si="268"/>
        <v>42124.841111111105</v>
      </c>
      <c r="R3444" s="12">
        <f>(((I3444/60)/60)/24)+DATE(1970,1,1)</f>
        <v>42154.841111111105</v>
      </c>
      <c r="S3444" t="str">
        <f t="shared" si="269"/>
        <v>theater</v>
      </c>
      <c r="T3444" t="str">
        <f t="shared" si="265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6">
        <f t="shared" si="266"/>
        <v>41.222222222222221</v>
      </c>
      <c r="N3445" t="b">
        <v>1</v>
      </c>
      <c r="O3445" t="s">
        <v>8271</v>
      </c>
      <c r="P3445" s="8">
        <f t="shared" si="267"/>
        <v>1.855</v>
      </c>
      <c r="Q3445" s="12">
        <f t="shared" si="268"/>
        <v>41861.524837962963</v>
      </c>
      <c r="R3445" s="12">
        <f>(((I3445/60)/60)/24)+DATE(1970,1,1)</f>
        <v>41891.524837962963</v>
      </c>
      <c r="S3445" t="str">
        <f t="shared" si="269"/>
        <v>theater</v>
      </c>
      <c r="T3445" t="str">
        <f t="shared" si="265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6">
        <f t="shared" si="266"/>
        <v>43.35</v>
      </c>
      <c r="N3446" t="b">
        <v>1</v>
      </c>
      <c r="O3446" t="s">
        <v>8271</v>
      </c>
      <c r="P3446" s="8">
        <f t="shared" si="267"/>
        <v>2.89</v>
      </c>
      <c r="Q3446" s="12">
        <f t="shared" si="268"/>
        <v>42521.291504629626</v>
      </c>
      <c r="R3446" s="12">
        <f>(((I3446/60)/60)/24)+DATE(1970,1,1)</f>
        <v>42529.582638888889</v>
      </c>
      <c r="S3446" t="str">
        <f t="shared" si="269"/>
        <v>theater</v>
      </c>
      <c r="T3446" t="str">
        <f t="shared" si="265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6">
        <f t="shared" si="266"/>
        <v>64.516129032258064</v>
      </c>
      <c r="N3447" t="b">
        <v>1</v>
      </c>
      <c r="O3447" t="s">
        <v>8271</v>
      </c>
      <c r="P3447" s="8">
        <f t="shared" si="267"/>
        <v>1</v>
      </c>
      <c r="Q3447" s="12">
        <f t="shared" si="268"/>
        <v>42272.530509259261</v>
      </c>
      <c r="R3447" s="12">
        <f>(((I3447/60)/60)/24)+DATE(1970,1,1)</f>
        <v>42300.530509259261</v>
      </c>
      <c r="S3447" t="str">
        <f t="shared" si="269"/>
        <v>theater</v>
      </c>
      <c r="T3447" t="str">
        <f t="shared" si="265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6">
        <f t="shared" si="266"/>
        <v>43.28</v>
      </c>
      <c r="N3448" t="b">
        <v>1</v>
      </c>
      <c r="O3448" t="s">
        <v>8271</v>
      </c>
      <c r="P3448" s="8">
        <f t="shared" si="267"/>
        <v>1.0820000000000001</v>
      </c>
      <c r="Q3448" s="12">
        <f t="shared" si="268"/>
        <v>42016.832465277781</v>
      </c>
      <c r="R3448" s="12">
        <f>(((I3448/60)/60)/24)+DATE(1970,1,1)</f>
        <v>42040.513888888891</v>
      </c>
      <c r="S3448" t="str">
        <f t="shared" si="269"/>
        <v>theater</v>
      </c>
      <c r="T3448" t="str">
        <f t="shared" si="265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6">
        <f t="shared" si="266"/>
        <v>77</v>
      </c>
      <c r="N3449" t="b">
        <v>1</v>
      </c>
      <c r="O3449" t="s">
        <v>8271</v>
      </c>
      <c r="P3449" s="8">
        <f t="shared" si="267"/>
        <v>1.0780000000000001</v>
      </c>
      <c r="Q3449" s="12">
        <f t="shared" si="268"/>
        <v>42402.889027777783</v>
      </c>
      <c r="R3449" s="12">
        <f>(((I3449/60)/60)/24)+DATE(1970,1,1)</f>
        <v>42447.847361111111</v>
      </c>
      <c r="S3449" t="str">
        <f t="shared" si="269"/>
        <v>theater</v>
      </c>
      <c r="T3449" t="str">
        <f t="shared" si="265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6">
        <f t="shared" si="266"/>
        <v>51.222222222222221</v>
      </c>
      <c r="N3450" t="b">
        <v>1</v>
      </c>
      <c r="O3450" t="s">
        <v>8271</v>
      </c>
      <c r="P3450" s="8">
        <f t="shared" si="267"/>
        <v>1.0976190476190477</v>
      </c>
      <c r="Q3450" s="12">
        <f t="shared" si="268"/>
        <v>41960.119085648148</v>
      </c>
      <c r="R3450" s="12">
        <f>(((I3450/60)/60)/24)+DATE(1970,1,1)</f>
        <v>41990.119085648148</v>
      </c>
      <c r="S3450" t="str">
        <f t="shared" si="269"/>
        <v>theater</v>
      </c>
      <c r="T3450" t="str">
        <f t="shared" si="265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6">
        <f t="shared" si="266"/>
        <v>68.25</v>
      </c>
      <c r="N3451" t="b">
        <v>1</v>
      </c>
      <c r="O3451" t="s">
        <v>8271</v>
      </c>
      <c r="P3451" s="8">
        <f t="shared" si="267"/>
        <v>1.70625</v>
      </c>
      <c r="Q3451" s="12">
        <f t="shared" si="268"/>
        <v>42532.052523148144</v>
      </c>
      <c r="R3451" s="12">
        <f>(((I3451/60)/60)/24)+DATE(1970,1,1)</f>
        <v>42560.166666666672</v>
      </c>
      <c r="S3451" t="str">
        <f t="shared" si="269"/>
        <v>theater</v>
      </c>
      <c r="T3451" t="str">
        <f t="shared" si="265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6">
        <f t="shared" si="266"/>
        <v>19.487179487179485</v>
      </c>
      <c r="N3452" t="b">
        <v>1</v>
      </c>
      <c r="O3452" t="s">
        <v>8271</v>
      </c>
      <c r="P3452" s="8">
        <f t="shared" si="267"/>
        <v>1.52</v>
      </c>
      <c r="Q3452" s="12">
        <f t="shared" si="268"/>
        <v>42036.704525462963</v>
      </c>
      <c r="R3452" s="12">
        <f>(((I3452/60)/60)/24)+DATE(1970,1,1)</f>
        <v>42096.662858796291</v>
      </c>
      <c r="S3452" t="str">
        <f t="shared" si="269"/>
        <v>theater</v>
      </c>
      <c r="T3452" t="str">
        <f t="shared" si="265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6">
        <f t="shared" si="266"/>
        <v>41.125</v>
      </c>
      <c r="N3453" t="b">
        <v>1</v>
      </c>
      <c r="O3453" t="s">
        <v>8271</v>
      </c>
      <c r="P3453" s="8">
        <f t="shared" si="267"/>
        <v>1.0123076923076924</v>
      </c>
      <c r="Q3453" s="12">
        <f t="shared" si="268"/>
        <v>42088.723692129628</v>
      </c>
      <c r="R3453" s="12">
        <f>(((I3453/60)/60)/24)+DATE(1970,1,1)</f>
        <v>42115.723692129628</v>
      </c>
      <c r="S3453" t="str">
        <f t="shared" si="269"/>
        <v>theater</v>
      </c>
      <c r="T3453" t="str">
        <f t="shared" si="265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6">
        <f t="shared" si="266"/>
        <v>41.405405405405403</v>
      </c>
      <c r="N3454" t="b">
        <v>1</v>
      </c>
      <c r="O3454" t="s">
        <v>8271</v>
      </c>
      <c r="P3454" s="8">
        <f t="shared" si="267"/>
        <v>1.532</v>
      </c>
      <c r="Q3454" s="12">
        <f t="shared" si="268"/>
        <v>41820.639189814814</v>
      </c>
      <c r="R3454" s="12">
        <f>(((I3454/60)/60)/24)+DATE(1970,1,1)</f>
        <v>41843.165972222225</v>
      </c>
      <c r="S3454" t="str">
        <f t="shared" si="269"/>
        <v>theater</v>
      </c>
      <c r="T3454" t="str">
        <f t="shared" si="265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6">
        <f t="shared" si="266"/>
        <v>27.5</v>
      </c>
      <c r="N3455" t="b">
        <v>1</v>
      </c>
      <c r="O3455" t="s">
        <v>8271</v>
      </c>
      <c r="P3455" s="8">
        <f t="shared" si="267"/>
        <v>1.2833333333333334</v>
      </c>
      <c r="Q3455" s="12">
        <f t="shared" si="268"/>
        <v>42535.97865740741</v>
      </c>
      <c r="R3455" s="12">
        <f>(((I3455/60)/60)/24)+DATE(1970,1,1)</f>
        <v>42595.97865740741</v>
      </c>
      <c r="S3455" t="str">
        <f t="shared" si="269"/>
        <v>theater</v>
      </c>
      <c r="T3455" t="str">
        <f t="shared" si="265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6">
        <f t="shared" si="266"/>
        <v>33.571428571428569</v>
      </c>
      <c r="N3456" t="b">
        <v>1</v>
      </c>
      <c r="O3456" t="s">
        <v>8271</v>
      </c>
      <c r="P3456" s="8">
        <f t="shared" si="267"/>
        <v>1.0071428571428571</v>
      </c>
      <c r="Q3456" s="12">
        <f t="shared" si="268"/>
        <v>41821.698599537034</v>
      </c>
      <c r="R3456" s="12">
        <f>(((I3456/60)/60)/24)+DATE(1970,1,1)</f>
        <v>41851.698599537034</v>
      </c>
      <c r="S3456" t="str">
        <f t="shared" si="269"/>
        <v>theater</v>
      </c>
      <c r="T3456" t="str">
        <f t="shared" si="265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6">
        <f t="shared" si="266"/>
        <v>145.86956521739131</v>
      </c>
      <c r="N3457" t="b">
        <v>1</v>
      </c>
      <c r="O3457" t="s">
        <v>8271</v>
      </c>
      <c r="P3457" s="8">
        <f t="shared" si="267"/>
        <v>1.0065</v>
      </c>
      <c r="Q3457" s="12">
        <f t="shared" si="268"/>
        <v>42626.7503125</v>
      </c>
      <c r="R3457" s="12">
        <f>(((I3457/60)/60)/24)+DATE(1970,1,1)</f>
        <v>42656.7503125</v>
      </c>
      <c r="S3457" t="str">
        <f t="shared" si="269"/>
        <v>theater</v>
      </c>
      <c r="T3457" t="str">
        <f t="shared" si="265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6">
        <f t="shared" si="266"/>
        <v>358.6875</v>
      </c>
      <c r="N3458" t="b">
        <v>1</v>
      </c>
      <c r="O3458" t="s">
        <v>8271</v>
      </c>
      <c r="P3458" s="8">
        <f t="shared" si="267"/>
        <v>1.913</v>
      </c>
      <c r="Q3458" s="12">
        <f t="shared" si="268"/>
        <v>41821.205636574072</v>
      </c>
      <c r="R3458" s="12">
        <f>(((I3458/60)/60)/24)+DATE(1970,1,1)</f>
        <v>41852.290972222225</v>
      </c>
      <c r="S3458" t="str">
        <f t="shared" si="269"/>
        <v>theater</v>
      </c>
      <c r="T3458" t="str">
        <f t="shared" ref="T3458:T3521" si="270">RIGHT(O3458,LEN(O3458)-FIND("/",O3458,1))</f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6">
        <f t="shared" ref="M3459:M3522" si="271">IFERROR(E3459/L3459,"")</f>
        <v>50.981818181818184</v>
      </c>
      <c r="N3459" t="b">
        <v>1</v>
      </c>
      <c r="O3459" t="s">
        <v>8271</v>
      </c>
      <c r="P3459" s="8">
        <f t="shared" ref="P3459:P3522" si="272">E3459/D3459</f>
        <v>1.4019999999999999</v>
      </c>
      <c r="Q3459" s="12">
        <f t="shared" ref="Q3459:Q3522" si="273">(((J3459/60)/60)/24)+DATE(1970,1,1)</f>
        <v>42016.706678240742</v>
      </c>
      <c r="R3459" s="12">
        <f>(((I3459/60)/60)/24)+DATE(1970,1,1)</f>
        <v>42047.249305555553</v>
      </c>
      <c r="S3459" t="str">
        <f t="shared" ref="S3459:S3522" si="274">LEFT(O3459,FIND("/",O3459,1)-1)</f>
        <v>theater</v>
      </c>
      <c r="T3459" t="str">
        <f t="shared" si="270"/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6">
        <f t="shared" si="271"/>
        <v>45.037037037037038</v>
      </c>
      <c r="N3460" t="b">
        <v>1</v>
      </c>
      <c r="O3460" t="s">
        <v>8271</v>
      </c>
      <c r="P3460" s="8">
        <f t="shared" si="272"/>
        <v>1.2433537832310839</v>
      </c>
      <c r="Q3460" s="12">
        <f t="shared" si="273"/>
        <v>42011.202581018515</v>
      </c>
      <c r="R3460" s="12">
        <f>(((I3460/60)/60)/24)+DATE(1970,1,1)</f>
        <v>42038.185416666667</v>
      </c>
      <c r="S3460" t="str">
        <f t="shared" si="274"/>
        <v>theater</v>
      </c>
      <c r="T3460" t="str">
        <f t="shared" si="270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6">
        <f t="shared" si="271"/>
        <v>17.527777777777779</v>
      </c>
      <c r="N3461" t="b">
        <v>1</v>
      </c>
      <c r="O3461" t="s">
        <v>8271</v>
      </c>
      <c r="P3461" s="8">
        <f t="shared" si="272"/>
        <v>1.262</v>
      </c>
      <c r="Q3461" s="12">
        <f t="shared" si="273"/>
        <v>42480.479861111111</v>
      </c>
      <c r="R3461" s="12">
        <f>(((I3461/60)/60)/24)+DATE(1970,1,1)</f>
        <v>42510.479861111111</v>
      </c>
      <c r="S3461" t="str">
        <f t="shared" si="274"/>
        <v>theater</v>
      </c>
      <c r="T3461" t="str">
        <f t="shared" si="270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6">
        <f t="shared" si="271"/>
        <v>50</v>
      </c>
      <c r="N3462" t="b">
        <v>1</v>
      </c>
      <c r="O3462" t="s">
        <v>8271</v>
      </c>
      <c r="P3462" s="8">
        <f t="shared" si="272"/>
        <v>1.9</v>
      </c>
      <c r="Q3462" s="12">
        <f t="shared" si="273"/>
        <v>41852.527222222219</v>
      </c>
      <c r="R3462" s="12">
        <f>(((I3462/60)/60)/24)+DATE(1970,1,1)</f>
        <v>41866.527222222219</v>
      </c>
      <c r="S3462" t="str">
        <f t="shared" si="274"/>
        <v>theater</v>
      </c>
      <c r="T3462" t="str">
        <f t="shared" si="270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6">
        <f t="shared" si="271"/>
        <v>57.916666666666664</v>
      </c>
      <c r="N3463" t="b">
        <v>1</v>
      </c>
      <c r="O3463" t="s">
        <v>8271</v>
      </c>
      <c r="P3463" s="8">
        <f t="shared" si="272"/>
        <v>1.39</v>
      </c>
      <c r="Q3463" s="12">
        <f t="shared" si="273"/>
        <v>42643.632858796293</v>
      </c>
      <c r="R3463" s="12">
        <f>(((I3463/60)/60)/24)+DATE(1970,1,1)</f>
        <v>42672.125</v>
      </c>
      <c r="S3463" t="str">
        <f t="shared" si="274"/>
        <v>theater</v>
      </c>
      <c r="T3463" t="str">
        <f t="shared" si="270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6">
        <f t="shared" si="271"/>
        <v>29.705882352941178</v>
      </c>
      <c r="N3464" t="b">
        <v>1</v>
      </c>
      <c r="O3464" t="s">
        <v>8271</v>
      </c>
      <c r="P3464" s="8">
        <f t="shared" si="272"/>
        <v>2.02</v>
      </c>
      <c r="Q3464" s="12">
        <f t="shared" si="273"/>
        <v>42179.898472222223</v>
      </c>
      <c r="R3464" s="12">
        <f>(((I3464/60)/60)/24)+DATE(1970,1,1)</f>
        <v>42195.75</v>
      </c>
      <c r="S3464" t="str">
        <f t="shared" si="274"/>
        <v>theater</v>
      </c>
      <c r="T3464" t="str">
        <f t="shared" si="270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6">
        <f t="shared" si="271"/>
        <v>90.684210526315795</v>
      </c>
      <c r="N3465" t="b">
        <v>1</v>
      </c>
      <c r="O3465" t="s">
        <v>8271</v>
      </c>
      <c r="P3465" s="8">
        <f t="shared" si="272"/>
        <v>1.0338000000000001</v>
      </c>
      <c r="Q3465" s="12">
        <f t="shared" si="273"/>
        <v>42612.918807870374</v>
      </c>
      <c r="R3465" s="12">
        <f>(((I3465/60)/60)/24)+DATE(1970,1,1)</f>
        <v>42654.165972222225</v>
      </c>
      <c r="S3465" t="str">
        <f t="shared" si="274"/>
        <v>theater</v>
      </c>
      <c r="T3465" t="str">
        <f t="shared" si="270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6">
        <f t="shared" si="271"/>
        <v>55.012688172043013</v>
      </c>
      <c r="N3466" t="b">
        <v>1</v>
      </c>
      <c r="O3466" t="s">
        <v>8271</v>
      </c>
      <c r="P3466" s="8">
        <f t="shared" si="272"/>
        <v>1.023236</v>
      </c>
      <c r="Q3466" s="12">
        <f t="shared" si="273"/>
        <v>42575.130057870367</v>
      </c>
      <c r="R3466" s="12">
        <f>(((I3466/60)/60)/24)+DATE(1970,1,1)</f>
        <v>42605.130057870367</v>
      </c>
      <c r="S3466" t="str">
        <f t="shared" si="274"/>
        <v>theater</v>
      </c>
      <c r="T3466" t="str">
        <f t="shared" si="270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6">
        <f t="shared" si="271"/>
        <v>57.222222222222221</v>
      </c>
      <c r="N3467" t="b">
        <v>1</v>
      </c>
      <c r="O3467" t="s">
        <v>8271</v>
      </c>
      <c r="P3467" s="8">
        <f t="shared" si="272"/>
        <v>1.03</v>
      </c>
      <c r="Q3467" s="12">
        <f t="shared" si="273"/>
        <v>42200.625833333332</v>
      </c>
      <c r="R3467" s="12">
        <f>(((I3467/60)/60)/24)+DATE(1970,1,1)</f>
        <v>42225.666666666672</v>
      </c>
      <c r="S3467" t="str">
        <f t="shared" si="274"/>
        <v>theater</v>
      </c>
      <c r="T3467" t="str">
        <f t="shared" si="270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6">
        <f t="shared" si="271"/>
        <v>72.950819672131146</v>
      </c>
      <c r="N3468" t="b">
        <v>1</v>
      </c>
      <c r="O3468" t="s">
        <v>8271</v>
      </c>
      <c r="P3468" s="8">
        <f t="shared" si="272"/>
        <v>1.2714285714285714</v>
      </c>
      <c r="Q3468" s="12">
        <f t="shared" si="273"/>
        <v>42420.019097222219</v>
      </c>
      <c r="R3468" s="12">
        <f>(((I3468/60)/60)/24)+DATE(1970,1,1)</f>
        <v>42479.977430555555</v>
      </c>
      <c r="S3468" t="str">
        <f t="shared" si="274"/>
        <v>theater</v>
      </c>
      <c r="T3468" t="str">
        <f t="shared" si="270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6">
        <f t="shared" si="271"/>
        <v>64.468085106382972</v>
      </c>
      <c r="N3469" t="b">
        <v>1</v>
      </c>
      <c r="O3469" t="s">
        <v>8271</v>
      </c>
      <c r="P3469" s="8">
        <f t="shared" si="272"/>
        <v>1.01</v>
      </c>
      <c r="Q3469" s="12">
        <f t="shared" si="273"/>
        <v>42053.671666666662</v>
      </c>
      <c r="R3469" s="12">
        <f>(((I3469/60)/60)/24)+DATE(1970,1,1)</f>
        <v>42083.630000000005</v>
      </c>
      <c r="S3469" t="str">
        <f t="shared" si="274"/>
        <v>theater</v>
      </c>
      <c r="T3469" t="str">
        <f t="shared" si="270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6">
        <f t="shared" si="271"/>
        <v>716.35294117647061</v>
      </c>
      <c r="N3470" t="b">
        <v>1</v>
      </c>
      <c r="O3470" t="s">
        <v>8271</v>
      </c>
      <c r="P3470" s="8">
        <f t="shared" si="272"/>
        <v>1.2178</v>
      </c>
      <c r="Q3470" s="12">
        <f t="shared" si="273"/>
        <v>42605.765381944439</v>
      </c>
      <c r="R3470" s="12">
        <f>(((I3470/60)/60)/24)+DATE(1970,1,1)</f>
        <v>42634.125</v>
      </c>
      <c r="S3470" t="str">
        <f t="shared" si="274"/>
        <v>theater</v>
      </c>
      <c r="T3470" t="str">
        <f t="shared" si="270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6">
        <f t="shared" si="271"/>
        <v>50.396825396825399</v>
      </c>
      <c r="N3471" t="b">
        <v>1</v>
      </c>
      <c r="O3471" t="s">
        <v>8271</v>
      </c>
      <c r="P3471" s="8">
        <f t="shared" si="272"/>
        <v>1.1339285714285714</v>
      </c>
      <c r="Q3471" s="12">
        <f t="shared" si="273"/>
        <v>42458.641724537039</v>
      </c>
      <c r="R3471" s="12">
        <f>(((I3471/60)/60)/24)+DATE(1970,1,1)</f>
        <v>42488.641724537039</v>
      </c>
      <c r="S3471" t="str">
        <f t="shared" si="274"/>
        <v>theater</v>
      </c>
      <c r="T3471" t="str">
        <f t="shared" si="270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6">
        <f t="shared" si="271"/>
        <v>41.666666666666664</v>
      </c>
      <c r="N3472" t="b">
        <v>1</v>
      </c>
      <c r="O3472" t="s">
        <v>8271</v>
      </c>
      <c r="P3472" s="8">
        <f t="shared" si="272"/>
        <v>1.5</v>
      </c>
      <c r="Q3472" s="12">
        <f t="shared" si="273"/>
        <v>42529.022013888884</v>
      </c>
      <c r="R3472" s="12">
        <f>(((I3472/60)/60)/24)+DATE(1970,1,1)</f>
        <v>42566.901388888888</v>
      </c>
      <c r="S3472" t="str">
        <f t="shared" si="274"/>
        <v>theater</v>
      </c>
      <c r="T3472" t="str">
        <f t="shared" si="270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6">
        <f t="shared" si="271"/>
        <v>35.766666666666666</v>
      </c>
      <c r="N3473" t="b">
        <v>1</v>
      </c>
      <c r="O3473" t="s">
        <v>8271</v>
      </c>
      <c r="P3473" s="8">
        <f t="shared" si="272"/>
        <v>2.1459999999999999</v>
      </c>
      <c r="Q3473" s="12">
        <f t="shared" si="273"/>
        <v>41841.820486111108</v>
      </c>
      <c r="R3473" s="12">
        <f>(((I3473/60)/60)/24)+DATE(1970,1,1)</f>
        <v>41882.833333333336</v>
      </c>
      <c r="S3473" t="str">
        <f t="shared" si="274"/>
        <v>theater</v>
      </c>
      <c r="T3473" t="str">
        <f t="shared" si="270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6">
        <f t="shared" si="271"/>
        <v>88.739130434782609</v>
      </c>
      <c r="N3474" t="b">
        <v>1</v>
      </c>
      <c r="O3474" t="s">
        <v>8271</v>
      </c>
      <c r="P3474" s="8">
        <f t="shared" si="272"/>
        <v>1.0205</v>
      </c>
      <c r="Q3474" s="12">
        <f t="shared" si="273"/>
        <v>41928.170497685183</v>
      </c>
      <c r="R3474" s="12">
        <f>(((I3474/60)/60)/24)+DATE(1970,1,1)</f>
        <v>41949.249305555553</v>
      </c>
      <c r="S3474" t="str">
        <f t="shared" si="274"/>
        <v>theater</v>
      </c>
      <c r="T3474" t="str">
        <f t="shared" si="270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6">
        <f t="shared" si="271"/>
        <v>148.4848484848485</v>
      </c>
      <c r="N3475" t="b">
        <v>1</v>
      </c>
      <c r="O3475" t="s">
        <v>8271</v>
      </c>
      <c r="P3475" s="8">
        <f t="shared" si="272"/>
        <v>1</v>
      </c>
      <c r="Q3475" s="12">
        <f t="shared" si="273"/>
        <v>42062.834444444445</v>
      </c>
      <c r="R3475" s="12">
        <f>(((I3475/60)/60)/24)+DATE(1970,1,1)</f>
        <v>42083.852083333331</v>
      </c>
      <c r="S3475" t="str">
        <f t="shared" si="274"/>
        <v>theater</v>
      </c>
      <c r="T3475" t="str">
        <f t="shared" si="270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6">
        <f t="shared" si="271"/>
        <v>51.794871794871796</v>
      </c>
      <c r="N3476" t="b">
        <v>1</v>
      </c>
      <c r="O3476" t="s">
        <v>8271</v>
      </c>
      <c r="P3476" s="8">
        <f t="shared" si="272"/>
        <v>1.01</v>
      </c>
      <c r="Q3476" s="12">
        <f t="shared" si="273"/>
        <v>42541.501516203702</v>
      </c>
      <c r="R3476" s="12">
        <f>(((I3476/60)/60)/24)+DATE(1970,1,1)</f>
        <v>42571.501516203702</v>
      </c>
      <c r="S3476" t="str">
        <f t="shared" si="274"/>
        <v>theater</v>
      </c>
      <c r="T3476" t="str">
        <f t="shared" si="270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6">
        <f t="shared" si="271"/>
        <v>20</v>
      </c>
      <c r="N3477" t="b">
        <v>1</v>
      </c>
      <c r="O3477" t="s">
        <v>8271</v>
      </c>
      <c r="P3477" s="8">
        <f t="shared" si="272"/>
        <v>1.1333333333333333</v>
      </c>
      <c r="Q3477" s="12">
        <f t="shared" si="273"/>
        <v>41918.880833333329</v>
      </c>
      <c r="R3477" s="12">
        <f>(((I3477/60)/60)/24)+DATE(1970,1,1)</f>
        <v>41946</v>
      </c>
      <c r="S3477" t="str">
        <f t="shared" si="274"/>
        <v>theater</v>
      </c>
      <c r="T3477" t="str">
        <f t="shared" si="270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6">
        <f t="shared" si="271"/>
        <v>52</v>
      </c>
      <c r="N3478" t="b">
        <v>1</v>
      </c>
      <c r="O3478" t="s">
        <v>8271</v>
      </c>
      <c r="P3478" s="8">
        <f t="shared" si="272"/>
        <v>1.04</v>
      </c>
      <c r="Q3478" s="12">
        <f t="shared" si="273"/>
        <v>41921.279976851853</v>
      </c>
      <c r="R3478" s="12">
        <f>(((I3478/60)/60)/24)+DATE(1970,1,1)</f>
        <v>41939.125</v>
      </c>
      <c r="S3478" t="str">
        <f t="shared" si="274"/>
        <v>theater</v>
      </c>
      <c r="T3478" t="str">
        <f t="shared" si="270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6">
        <f t="shared" si="271"/>
        <v>53.230769230769234</v>
      </c>
      <c r="N3479" t="b">
        <v>1</v>
      </c>
      <c r="O3479" t="s">
        <v>8271</v>
      </c>
      <c r="P3479" s="8">
        <f t="shared" si="272"/>
        <v>1.1533333333333333</v>
      </c>
      <c r="Q3479" s="12">
        <f t="shared" si="273"/>
        <v>42128.736608796295</v>
      </c>
      <c r="R3479" s="12">
        <f>(((I3479/60)/60)/24)+DATE(1970,1,1)</f>
        <v>42141.125</v>
      </c>
      <c r="S3479" t="str">
        <f t="shared" si="274"/>
        <v>theater</v>
      </c>
      <c r="T3479" t="str">
        <f t="shared" si="270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6">
        <f t="shared" si="271"/>
        <v>39.596491228070178</v>
      </c>
      <c r="N3480" t="b">
        <v>1</v>
      </c>
      <c r="O3480" t="s">
        <v>8271</v>
      </c>
      <c r="P3480" s="8">
        <f t="shared" si="272"/>
        <v>1.1285000000000001</v>
      </c>
      <c r="Q3480" s="12">
        <f t="shared" si="273"/>
        <v>42053.916921296302</v>
      </c>
      <c r="R3480" s="12">
        <f>(((I3480/60)/60)/24)+DATE(1970,1,1)</f>
        <v>42079.875</v>
      </c>
      <c r="S3480" t="str">
        <f t="shared" si="274"/>
        <v>theater</v>
      </c>
      <c r="T3480" t="str">
        <f t="shared" si="270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6">
        <f t="shared" si="271"/>
        <v>34.25</v>
      </c>
      <c r="N3481" t="b">
        <v>1</v>
      </c>
      <c r="O3481" t="s">
        <v>8271</v>
      </c>
      <c r="P3481" s="8">
        <f t="shared" si="272"/>
        <v>1.2786666666666666</v>
      </c>
      <c r="Q3481" s="12">
        <f t="shared" si="273"/>
        <v>41781.855092592588</v>
      </c>
      <c r="R3481" s="12">
        <f>(((I3481/60)/60)/24)+DATE(1970,1,1)</f>
        <v>41811.855092592588</v>
      </c>
      <c r="S3481" t="str">
        <f t="shared" si="274"/>
        <v>theater</v>
      </c>
      <c r="T3481" t="str">
        <f t="shared" si="270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6">
        <f t="shared" si="271"/>
        <v>164.61538461538461</v>
      </c>
      <c r="N3482" t="b">
        <v>1</v>
      </c>
      <c r="O3482" t="s">
        <v>8271</v>
      </c>
      <c r="P3482" s="8">
        <f t="shared" si="272"/>
        <v>1.4266666666666667</v>
      </c>
      <c r="Q3482" s="12">
        <f t="shared" si="273"/>
        <v>42171.317442129628</v>
      </c>
      <c r="R3482" s="12">
        <f>(((I3482/60)/60)/24)+DATE(1970,1,1)</f>
        <v>42195.875</v>
      </c>
      <c r="S3482" t="str">
        <f t="shared" si="274"/>
        <v>theater</v>
      </c>
      <c r="T3482" t="str">
        <f t="shared" si="270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6">
        <f t="shared" si="271"/>
        <v>125.05263157894737</v>
      </c>
      <c r="N3483" t="b">
        <v>1</v>
      </c>
      <c r="O3483" t="s">
        <v>8271</v>
      </c>
      <c r="P3483" s="8">
        <f t="shared" si="272"/>
        <v>1.1879999999999999</v>
      </c>
      <c r="Q3483" s="12">
        <f t="shared" si="273"/>
        <v>41989.24754629629</v>
      </c>
      <c r="R3483" s="12">
        <f>(((I3483/60)/60)/24)+DATE(1970,1,1)</f>
        <v>42006.24754629629</v>
      </c>
      <c r="S3483" t="str">
        <f t="shared" si="274"/>
        <v>theater</v>
      </c>
      <c r="T3483" t="str">
        <f t="shared" si="270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6">
        <f t="shared" si="271"/>
        <v>51.875</v>
      </c>
      <c r="N3484" t="b">
        <v>1</v>
      </c>
      <c r="O3484" t="s">
        <v>8271</v>
      </c>
      <c r="P3484" s="8">
        <f t="shared" si="272"/>
        <v>1.3833333333333333</v>
      </c>
      <c r="Q3484" s="12">
        <f t="shared" si="273"/>
        <v>41796.771597222221</v>
      </c>
      <c r="R3484" s="12">
        <f>(((I3484/60)/60)/24)+DATE(1970,1,1)</f>
        <v>41826.771597222221</v>
      </c>
      <c r="S3484" t="str">
        <f t="shared" si="274"/>
        <v>theater</v>
      </c>
      <c r="T3484" t="str">
        <f t="shared" si="270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6">
        <f t="shared" si="271"/>
        <v>40.285714285714285</v>
      </c>
      <c r="N3485" t="b">
        <v>1</v>
      </c>
      <c r="O3485" t="s">
        <v>8271</v>
      </c>
      <c r="P3485" s="8">
        <f t="shared" si="272"/>
        <v>1.599402985074627</v>
      </c>
      <c r="Q3485" s="12">
        <f t="shared" si="273"/>
        <v>41793.668761574074</v>
      </c>
      <c r="R3485" s="12">
        <f>(((I3485/60)/60)/24)+DATE(1970,1,1)</f>
        <v>41823.668761574074</v>
      </c>
      <c r="S3485" t="str">
        <f t="shared" si="274"/>
        <v>theater</v>
      </c>
      <c r="T3485" t="str">
        <f t="shared" si="270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6">
        <f t="shared" si="271"/>
        <v>64.909090909090907</v>
      </c>
      <c r="N3486" t="b">
        <v>1</v>
      </c>
      <c r="O3486" t="s">
        <v>8271</v>
      </c>
      <c r="P3486" s="8">
        <f t="shared" si="272"/>
        <v>1.1424000000000001</v>
      </c>
      <c r="Q3486" s="12">
        <f t="shared" si="273"/>
        <v>42506.760405092587</v>
      </c>
      <c r="R3486" s="12">
        <f>(((I3486/60)/60)/24)+DATE(1970,1,1)</f>
        <v>42536.760405092587</v>
      </c>
      <c r="S3486" t="str">
        <f t="shared" si="274"/>
        <v>theater</v>
      </c>
      <c r="T3486" t="str">
        <f t="shared" si="270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6">
        <f t="shared" si="271"/>
        <v>55.333333333333336</v>
      </c>
      <c r="N3487" t="b">
        <v>1</v>
      </c>
      <c r="O3487" t="s">
        <v>8271</v>
      </c>
      <c r="P3487" s="8">
        <f t="shared" si="272"/>
        <v>1.0060606060606061</v>
      </c>
      <c r="Q3487" s="12">
        <f t="shared" si="273"/>
        <v>42372.693055555559</v>
      </c>
      <c r="R3487" s="12">
        <f>(((I3487/60)/60)/24)+DATE(1970,1,1)</f>
        <v>42402.693055555559</v>
      </c>
      <c r="S3487" t="str">
        <f t="shared" si="274"/>
        <v>theater</v>
      </c>
      <c r="T3487" t="str">
        <f t="shared" si="270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6">
        <f t="shared" si="271"/>
        <v>83.142857142857139</v>
      </c>
      <c r="N3488" t="b">
        <v>1</v>
      </c>
      <c r="O3488" t="s">
        <v>8271</v>
      </c>
      <c r="P3488" s="8">
        <f t="shared" si="272"/>
        <v>1.552</v>
      </c>
      <c r="Q3488" s="12">
        <f t="shared" si="273"/>
        <v>42126.87501157407</v>
      </c>
      <c r="R3488" s="12">
        <f>(((I3488/60)/60)/24)+DATE(1970,1,1)</f>
        <v>42158.290972222225</v>
      </c>
      <c r="S3488" t="str">
        <f t="shared" si="274"/>
        <v>theater</v>
      </c>
      <c r="T3488" t="str">
        <f t="shared" si="270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6">
        <f t="shared" si="271"/>
        <v>38.712121212121211</v>
      </c>
      <c r="N3489" t="b">
        <v>1</v>
      </c>
      <c r="O3489" t="s">
        <v>8271</v>
      </c>
      <c r="P3489" s="8">
        <f t="shared" si="272"/>
        <v>1.2775000000000001</v>
      </c>
      <c r="Q3489" s="12">
        <f t="shared" si="273"/>
        <v>42149.940416666665</v>
      </c>
      <c r="R3489" s="12">
        <f>(((I3489/60)/60)/24)+DATE(1970,1,1)</f>
        <v>42179.940416666665</v>
      </c>
      <c r="S3489" t="str">
        <f t="shared" si="274"/>
        <v>theater</v>
      </c>
      <c r="T3489" t="str">
        <f t="shared" si="270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6">
        <f t="shared" si="271"/>
        <v>125.37931034482759</v>
      </c>
      <c r="N3490" t="b">
        <v>1</v>
      </c>
      <c r="O3490" t="s">
        <v>8271</v>
      </c>
      <c r="P3490" s="8">
        <f t="shared" si="272"/>
        <v>1.212</v>
      </c>
      <c r="Q3490" s="12">
        <f t="shared" si="273"/>
        <v>42087.768055555556</v>
      </c>
      <c r="R3490" s="12">
        <f>(((I3490/60)/60)/24)+DATE(1970,1,1)</f>
        <v>42111.666666666672</v>
      </c>
      <c r="S3490" t="str">
        <f t="shared" si="274"/>
        <v>theater</v>
      </c>
      <c r="T3490" t="str">
        <f t="shared" si="270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6">
        <f t="shared" si="271"/>
        <v>78.263888888888886</v>
      </c>
      <c r="N3491" t="b">
        <v>1</v>
      </c>
      <c r="O3491" t="s">
        <v>8271</v>
      </c>
      <c r="P3491" s="8">
        <f t="shared" si="272"/>
        <v>1.127</v>
      </c>
      <c r="Q3491" s="12">
        <f t="shared" si="273"/>
        <v>41753.635775462964</v>
      </c>
      <c r="R3491" s="12">
        <f>(((I3491/60)/60)/24)+DATE(1970,1,1)</f>
        <v>41783.875</v>
      </c>
      <c r="S3491" t="str">
        <f t="shared" si="274"/>
        <v>theater</v>
      </c>
      <c r="T3491" t="str">
        <f t="shared" si="270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6">
        <f t="shared" si="271"/>
        <v>47.222222222222221</v>
      </c>
      <c r="N3492" t="b">
        <v>1</v>
      </c>
      <c r="O3492" t="s">
        <v>8271</v>
      </c>
      <c r="P3492" s="8">
        <f t="shared" si="272"/>
        <v>1.2749999999999999</v>
      </c>
      <c r="Q3492" s="12">
        <f t="shared" si="273"/>
        <v>42443.802361111113</v>
      </c>
      <c r="R3492" s="12">
        <f>(((I3492/60)/60)/24)+DATE(1970,1,1)</f>
        <v>42473.802361111113</v>
      </c>
      <c r="S3492" t="str">
        <f t="shared" si="274"/>
        <v>theater</v>
      </c>
      <c r="T3492" t="str">
        <f t="shared" si="270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6">
        <f t="shared" si="271"/>
        <v>79.099999999999994</v>
      </c>
      <c r="N3493" t="b">
        <v>1</v>
      </c>
      <c r="O3493" t="s">
        <v>8271</v>
      </c>
      <c r="P3493" s="8">
        <f t="shared" si="272"/>
        <v>1.5820000000000001</v>
      </c>
      <c r="Q3493" s="12">
        <f t="shared" si="273"/>
        <v>42121.249814814815</v>
      </c>
      <c r="R3493" s="12">
        <f>(((I3493/60)/60)/24)+DATE(1970,1,1)</f>
        <v>42142.249814814815</v>
      </c>
      <c r="S3493" t="str">
        <f t="shared" si="274"/>
        <v>theater</v>
      </c>
      <c r="T3493" t="str">
        <f t="shared" si="270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6">
        <f t="shared" si="271"/>
        <v>114.29199999999999</v>
      </c>
      <c r="N3494" t="b">
        <v>1</v>
      </c>
      <c r="O3494" t="s">
        <v>8271</v>
      </c>
      <c r="P3494" s="8">
        <f t="shared" si="272"/>
        <v>1.0526894736842105</v>
      </c>
      <c r="Q3494" s="12">
        <f t="shared" si="273"/>
        <v>42268.009224537032</v>
      </c>
      <c r="R3494" s="12">
        <f>(((I3494/60)/60)/24)+DATE(1970,1,1)</f>
        <v>42303.009224537032</v>
      </c>
      <c r="S3494" t="str">
        <f t="shared" si="274"/>
        <v>theater</v>
      </c>
      <c r="T3494" t="str">
        <f t="shared" si="270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6">
        <f t="shared" si="271"/>
        <v>51.724137931034484</v>
      </c>
      <c r="N3495" t="b">
        <v>1</v>
      </c>
      <c r="O3495" t="s">
        <v>8271</v>
      </c>
      <c r="P3495" s="8">
        <f t="shared" si="272"/>
        <v>1</v>
      </c>
      <c r="Q3495" s="12">
        <f t="shared" si="273"/>
        <v>41848.866157407407</v>
      </c>
      <c r="R3495" s="12">
        <f>(((I3495/60)/60)/24)+DATE(1970,1,1)</f>
        <v>41868.21597222222</v>
      </c>
      <c r="S3495" t="str">
        <f t="shared" si="274"/>
        <v>theater</v>
      </c>
      <c r="T3495" t="str">
        <f t="shared" si="270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6">
        <f t="shared" si="271"/>
        <v>30.76923076923077</v>
      </c>
      <c r="N3496" t="b">
        <v>1</v>
      </c>
      <c r="O3496" t="s">
        <v>8271</v>
      </c>
      <c r="P3496" s="8">
        <f t="shared" si="272"/>
        <v>1</v>
      </c>
      <c r="Q3496" s="12">
        <f t="shared" si="273"/>
        <v>42689.214988425927</v>
      </c>
      <c r="R3496" s="12">
        <f>(((I3496/60)/60)/24)+DATE(1970,1,1)</f>
        <v>42700.25</v>
      </c>
      <c r="S3496" t="str">
        <f t="shared" si="274"/>
        <v>theater</v>
      </c>
      <c r="T3496" t="str">
        <f t="shared" si="270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6">
        <f t="shared" si="271"/>
        <v>74.208333333333329</v>
      </c>
      <c r="N3497" t="b">
        <v>1</v>
      </c>
      <c r="O3497" t="s">
        <v>8271</v>
      </c>
      <c r="P3497" s="8">
        <f t="shared" si="272"/>
        <v>1.0686</v>
      </c>
      <c r="Q3497" s="12">
        <f t="shared" si="273"/>
        <v>41915.762835648151</v>
      </c>
      <c r="R3497" s="12">
        <f>(((I3497/60)/60)/24)+DATE(1970,1,1)</f>
        <v>41944.720833333333</v>
      </c>
      <c r="S3497" t="str">
        <f t="shared" si="274"/>
        <v>theater</v>
      </c>
      <c r="T3497" t="str">
        <f t="shared" si="270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6">
        <f t="shared" si="271"/>
        <v>47.846153846153847</v>
      </c>
      <c r="N3498" t="b">
        <v>1</v>
      </c>
      <c r="O3498" t="s">
        <v>8271</v>
      </c>
      <c r="P3498" s="8">
        <f t="shared" si="272"/>
        <v>1.244</v>
      </c>
      <c r="Q3498" s="12">
        <f t="shared" si="273"/>
        <v>42584.846828703703</v>
      </c>
      <c r="R3498" s="12">
        <f>(((I3498/60)/60)/24)+DATE(1970,1,1)</f>
        <v>42624.846828703703</v>
      </c>
      <c r="S3498" t="str">
        <f t="shared" si="274"/>
        <v>theater</v>
      </c>
      <c r="T3498" t="str">
        <f t="shared" si="270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6">
        <f t="shared" si="271"/>
        <v>34.408163265306122</v>
      </c>
      <c r="N3499" t="b">
        <v>1</v>
      </c>
      <c r="O3499" t="s">
        <v>8271</v>
      </c>
      <c r="P3499" s="8">
        <f t="shared" si="272"/>
        <v>1.0870406189555126</v>
      </c>
      <c r="Q3499" s="12">
        <f t="shared" si="273"/>
        <v>42511.741944444439</v>
      </c>
      <c r="R3499" s="12">
        <f>(((I3499/60)/60)/24)+DATE(1970,1,1)</f>
        <v>42523.916666666672</v>
      </c>
      <c r="S3499" t="str">
        <f t="shared" si="274"/>
        <v>theater</v>
      </c>
      <c r="T3499" t="str">
        <f t="shared" si="270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6">
        <f t="shared" si="271"/>
        <v>40.238095238095241</v>
      </c>
      <c r="N3500" t="b">
        <v>1</v>
      </c>
      <c r="O3500" t="s">
        <v>8271</v>
      </c>
      <c r="P3500" s="8">
        <f t="shared" si="272"/>
        <v>1.0242424242424242</v>
      </c>
      <c r="Q3500" s="12">
        <f t="shared" si="273"/>
        <v>42459.15861111111</v>
      </c>
      <c r="R3500" s="12">
        <f>(((I3500/60)/60)/24)+DATE(1970,1,1)</f>
        <v>42518.905555555553</v>
      </c>
      <c r="S3500" t="str">
        <f t="shared" si="274"/>
        <v>theater</v>
      </c>
      <c r="T3500" t="str">
        <f t="shared" si="270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6">
        <f t="shared" si="271"/>
        <v>60.285714285714285</v>
      </c>
      <c r="N3501" t="b">
        <v>1</v>
      </c>
      <c r="O3501" t="s">
        <v>8271</v>
      </c>
      <c r="P3501" s="8">
        <f t="shared" si="272"/>
        <v>1.0549999999999999</v>
      </c>
      <c r="Q3501" s="12">
        <f t="shared" si="273"/>
        <v>42132.036168981482</v>
      </c>
      <c r="R3501" s="12">
        <f>(((I3501/60)/60)/24)+DATE(1970,1,1)</f>
        <v>42186.290972222225</v>
      </c>
      <c r="S3501" t="str">
        <f t="shared" si="274"/>
        <v>theater</v>
      </c>
      <c r="T3501" t="str">
        <f t="shared" si="270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6">
        <f t="shared" si="271"/>
        <v>25.30952380952381</v>
      </c>
      <c r="N3502" t="b">
        <v>1</v>
      </c>
      <c r="O3502" t="s">
        <v>8271</v>
      </c>
      <c r="P3502" s="8">
        <f t="shared" si="272"/>
        <v>1.0629999999999999</v>
      </c>
      <c r="Q3502" s="12">
        <f t="shared" si="273"/>
        <v>42419.91942129629</v>
      </c>
      <c r="R3502" s="12">
        <f>(((I3502/60)/60)/24)+DATE(1970,1,1)</f>
        <v>42436.207638888889</v>
      </c>
      <c r="S3502" t="str">
        <f t="shared" si="274"/>
        <v>theater</v>
      </c>
      <c r="T3502" t="str">
        <f t="shared" si="270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6">
        <f t="shared" si="271"/>
        <v>35.952380952380949</v>
      </c>
      <c r="N3503" t="b">
        <v>1</v>
      </c>
      <c r="O3503" t="s">
        <v>8271</v>
      </c>
      <c r="P3503" s="8">
        <f t="shared" si="272"/>
        <v>1.0066666666666666</v>
      </c>
      <c r="Q3503" s="12">
        <f t="shared" si="273"/>
        <v>42233.763831018514</v>
      </c>
      <c r="R3503" s="12">
        <f>(((I3503/60)/60)/24)+DATE(1970,1,1)</f>
        <v>42258.763831018514</v>
      </c>
      <c r="S3503" t="str">
        <f t="shared" si="274"/>
        <v>theater</v>
      </c>
      <c r="T3503" t="str">
        <f t="shared" si="270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6">
        <f t="shared" si="271"/>
        <v>136</v>
      </c>
      <c r="N3504" t="b">
        <v>1</v>
      </c>
      <c r="O3504" t="s">
        <v>8271</v>
      </c>
      <c r="P3504" s="8">
        <f t="shared" si="272"/>
        <v>1.054</v>
      </c>
      <c r="Q3504" s="12">
        <f t="shared" si="273"/>
        <v>42430.839398148149</v>
      </c>
      <c r="R3504" s="12">
        <f>(((I3504/60)/60)/24)+DATE(1970,1,1)</f>
        <v>42445.165972222225</v>
      </c>
      <c r="S3504" t="str">
        <f t="shared" si="274"/>
        <v>theater</v>
      </c>
      <c r="T3504" t="str">
        <f t="shared" si="270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6">
        <f t="shared" si="271"/>
        <v>70.763157894736835</v>
      </c>
      <c r="N3505" t="b">
        <v>1</v>
      </c>
      <c r="O3505" t="s">
        <v>8271</v>
      </c>
      <c r="P3505" s="8">
        <f t="shared" si="272"/>
        <v>1.0755999999999999</v>
      </c>
      <c r="Q3505" s="12">
        <f t="shared" si="273"/>
        <v>42545.478333333333</v>
      </c>
      <c r="R3505" s="12">
        <f>(((I3505/60)/60)/24)+DATE(1970,1,1)</f>
        <v>42575.478333333333</v>
      </c>
      <c r="S3505" t="str">
        <f t="shared" si="274"/>
        <v>theater</v>
      </c>
      <c r="T3505" t="str">
        <f t="shared" si="270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6">
        <f t="shared" si="271"/>
        <v>125</v>
      </c>
      <c r="N3506" t="b">
        <v>1</v>
      </c>
      <c r="O3506" t="s">
        <v>8271</v>
      </c>
      <c r="P3506" s="8">
        <f t="shared" si="272"/>
        <v>1</v>
      </c>
      <c r="Q3506" s="12">
        <f t="shared" si="273"/>
        <v>42297.748738425929</v>
      </c>
      <c r="R3506" s="12">
        <f>(((I3506/60)/60)/24)+DATE(1970,1,1)</f>
        <v>42327.790405092594</v>
      </c>
      <c r="S3506" t="str">
        <f t="shared" si="274"/>
        <v>theater</v>
      </c>
      <c r="T3506" t="str">
        <f t="shared" si="270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6">
        <f t="shared" si="271"/>
        <v>66.512820512820511</v>
      </c>
      <c r="N3507" t="b">
        <v>1</v>
      </c>
      <c r="O3507" t="s">
        <v>8271</v>
      </c>
      <c r="P3507" s="8">
        <f t="shared" si="272"/>
        <v>1.0376000000000001</v>
      </c>
      <c r="Q3507" s="12">
        <f t="shared" si="273"/>
        <v>41760.935706018521</v>
      </c>
      <c r="R3507" s="12">
        <f>(((I3507/60)/60)/24)+DATE(1970,1,1)</f>
        <v>41772.166666666664</v>
      </c>
      <c r="S3507" t="str">
        <f t="shared" si="274"/>
        <v>theater</v>
      </c>
      <c r="T3507" t="str">
        <f t="shared" si="270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6">
        <f t="shared" si="271"/>
        <v>105</v>
      </c>
      <c r="N3508" t="b">
        <v>1</v>
      </c>
      <c r="O3508" t="s">
        <v>8271</v>
      </c>
      <c r="P3508" s="8">
        <f t="shared" si="272"/>
        <v>1.0149999999999999</v>
      </c>
      <c r="Q3508" s="12">
        <f t="shared" si="273"/>
        <v>41829.734259259261</v>
      </c>
      <c r="R3508" s="12">
        <f>(((I3508/60)/60)/24)+DATE(1970,1,1)</f>
        <v>41874.734259259261</v>
      </c>
      <c r="S3508" t="str">
        <f t="shared" si="274"/>
        <v>theater</v>
      </c>
      <c r="T3508" t="str">
        <f t="shared" si="270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6">
        <f t="shared" si="271"/>
        <v>145</v>
      </c>
      <c r="N3509" t="b">
        <v>1</v>
      </c>
      <c r="O3509" t="s">
        <v>8271</v>
      </c>
      <c r="P3509" s="8">
        <f t="shared" si="272"/>
        <v>1.044</v>
      </c>
      <c r="Q3509" s="12">
        <f t="shared" si="273"/>
        <v>42491.92288194444</v>
      </c>
      <c r="R3509" s="12">
        <f>(((I3509/60)/60)/24)+DATE(1970,1,1)</f>
        <v>42521.92288194444</v>
      </c>
      <c r="S3509" t="str">
        <f t="shared" si="274"/>
        <v>theater</v>
      </c>
      <c r="T3509" t="str">
        <f t="shared" si="270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6">
        <f t="shared" si="271"/>
        <v>12</v>
      </c>
      <c r="N3510" t="b">
        <v>1</v>
      </c>
      <c r="O3510" t="s">
        <v>8271</v>
      </c>
      <c r="P3510" s="8">
        <f t="shared" si="272"/>
        <v>1.8</v>
      </c>
      <c r="Q3510" s="12">
        <f t="shared" si="273"/>
        <v>42477.729780092588</v>
      </c>
      <c r="R3510" s="12">
        <f>(((I3510/60)/60)/24)+DATE(1970,1,1)</f>
        <v>42500.875</v>
      </c>
      <c r="S3510" t="str">
        <f t="shared" si="274"/>
        <v>theater</v>
      </c>
      <c r="T3510" t="str">
        <f t="shared" si="270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6">
        <f t="shared" si="271"/>
        <v>96.666666666666671</v>
      </c>
      <c r="N3511" t="b">
        <v>1</v>
      </c>
      <c r="O3511" t="s">
        <v>8271</v>
      </c>
      <c r="P3511" s="8">
        <f t="shared" si="272"/>
        <v>1.0633333333333332</v>
      </c>
      <c r="Q3511" s="12">
        <f t="shared" si="273"/>
        <v>41950.859560185185</v>
      </c>
      <c r="R3511" s="12">
        <f>(((I3511/60)/60)/24)+DATE(1970,1,1)</f>
        <v>41964.204861111109</v>
      </c>
      <c r="S3511" t="str">
        <f t="shared" si="274"/>
        <v>theater</v>
      </c>
      <c r="T3511" t="str">
        <f t="shared" si="270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6">
        <f t="shared" si="271"/>
        <v>60.333333333333336</v>
      </c>
      <c r="N3512" t="b">
        <v>1</v>
      </c>
      <c r="O3512" t="s">
        <v>8271</v>
      </c>
      <c r="P3512" s="8">
        <f t="shared" si="272"/>
        <v>1.0055555555555555</v>
      </c>
      <c r="Q3512" s="12">
        <f t="shared" si="273"/>
        <v>41802.62090277778</v>
      </c>
      <c r="R3512" s="12">
        <f>(((I3512/60)/60)/24)+DATE(1970,1,1)</f>
        <v>41822.62090277778</v>
      </c>
      <c r="S3512" t="str">
        <f t="shared" si="274"/>
        <v>theater</v>
      </c>
      <c r="T3512" t="str">
        <f t="shared" si="270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6">
        <f t="shared" si="271"/>
        <v>79.89473684210526</v>
      </c>
      <c r="N3513" t="b">
        <v>1</v>
      </c>
      <c r="O3513" t="s">
        <v>8271</v>
      </c>
      <c r="P3513" s="8">
        <f t="shared" si="272"/>
        <v>1.012</v>
      </c>
      <c r="Q3513" s="12">
        <f t="shared" si="273"/>
        <v>41927.873784722222</v>
      </c>
      <c r="R3513" s="12">
        <f>(((I3513/60)/60)/24)+DATE(1970,1,1)</f>
        <v>41950.770833333336</v>
      </c>
      <c r="S3513" t="str">
        <f t="shared" si="274"/>
        <v>theater</v>
      </c>
      <c r="T3513" t="str">
        <f t="shared" si="270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6">
        <f t="shared" si="271"/>
        <v>58.823529411764703</v>
      </c>
      <c r="N3514" t="b">
        <v>1</v>
      </c>
      <c r="O3514" t="s">
        <v>8271</v>
      </c>
      <c r="P3514" s="8">
        <f t="shared" si="272"/>
        <v>1</v>
      </c>
      <c r="Q3514" s="12">
        <f t="shared" si="273"/>
        <v>42057.536944444444</v>
      </c>
      <c r="R3514" s="12">
        <f>(((I3514/60)/60)/24)+DATE(1970,1,1)</f>
        <v>42117.49527777778</v>
      </c>
      <c r="S3514" t="str">
        <f t="shared" si="274"/>
        <v>theater</v>
      </c>
      <c r="T3514" t="str">
        <f t="shared" si="270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6">
        <f t="shared" si="271"/>
        <v>75.340909090909093</v>
      </c>
      <c r="N3515" t="b">
        <v>1</v>
      </c>
      <c r="O3515" t="s">
        <v>8271</v>
      </c>
      <c r="P3515" s="8">
        <f t="shared" si="272"/>
        <v>1.1839285714285714</v>
      </c>
      <c r="Q3515" s="12">
        <f t="shared" si="273"/>
        <v>41781.096203703702</v>
      </c>
      <c r="R3515" s="12">
        <f>(((I3515/60)/60)/24)+DATE(1970,1,1)</f>
        <v>41794.207638888889</v>
      </c>
      <c r="S3515" t="str">
        <f t="shared" si="274"/>
        <v>theater</v>
      </c>
      <c r="T3515" t="str">
        <f t="shared" si="270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6">
        <f t="shared" si="271"/>
        <v>55</v>
      </c>
      <c r="N3516" t="b">
        <v>1</v>
      </c>
      <c r="O3516" t="s">
        <v>8271</v>
      </c>
      <c r="P3516" s="8">
        <f t="shared" si="272"/>
        <v>1.1000000000000001</v>
      </c>
      <c r="Q3516" s="12">
        <f t="shared" si="273"/>
        <v>42020.846666666665</v>
      </c>
      <c r="R3516" s="12">
        <f>(((I3516/60)/60)/24)+DATE(1970,1,1)</f>
        <v>42037.207638888889</v>
      </c>
      <c r="S3516" t="str">
        <f t="shared" si="274"/>
        <v>theater</v>
      </c>
      <c r="T3516" t="str">
        <f t="shared" si="270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6">
        <f t="shared" si="271"/>
        <v>66.956521739130437</v>
      </c>
      <c r="N3517" t="b">
        <v>1</v>
      </c>
      <c r="O3517" t="s">
        <v>8271</v>
      </c>
      <c r="P3517" s="8">
        <f t="shared" si="272"/>
        <v>1.0266666666666666</v>
      </c>
      <c r="Q3517" s="12">
        <f t="shared" si="273"/>
        <v>42125.772812499999</v>
      </c>
      <c r="R3517" s="12">
        <f>(((I3517/60)/60)/24)+DATE(1970,1,1)</f>
        <v>42155.772812499999</v>
      </c>
      <c r="S3517" t="str">
        <f t="shared" si="274"/>
        <v>theater</v>
      </c>
      <c r="T3517" t="str">
        <f t="shared" si="270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6">
        <f t="shared" si="271"/>
        <v>227.27272727272728</v>
      </c>
      <c r="N3518" t="b">
        <v>1</v>
      </c>
      <c r="O3518" t="s">
        <v>8271</v>
      </c>
      <c r="P3518" s="8">
        <f t="shared" si="272"/>
        <v>1</v>
      </c>
      <c r="Q3518" s="12">
        <f t="shared" si="273"/>
        <v>41856.010069444441</v>
      </c>
      <c r="R3518" s="12">
        <f>(((I3518/60)/60)/24)+DATE(1970,1,1)</f>
        <v>41890.125</v>
      </c>
      <c r="S3518" t="str">
        <f t="shared" si="274"/>
        <v>theater</v>
      </c>
      <c r="T3518" t="str">
        <f t="shared" si="270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6">
        <f t="shared" si="271"/>
        <v>307.69230769230768</v>
      </c>
      <c r="N3519" t="b">
        <v>1</v>
      </c>
      <c r="O3519" t="s">
        <v>8271</v>
      </c>
      <c r="P3519" s="8">
        <f t="shared" si="272"/>
        <v>1</v>
      </c>
      <c r="Q3519" s="12">
        <f t="shared" si="273"/>
        <v>41794.817523148151</v>
      </c>
      <c r="R3519" s="12">
        <f>(((I3519/60)/60)/24)+DATE(1970,1,1)</f>
        <v>41824.458333333336</v>
      </c>
      <c r="S3519" t="str">
        <f t="shared" si="274"/>
        <v>theater</v>
      </c>
      <c r="T3519" t="str">
        <f t="shared" si="270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6">
        <f t="shared" si="271"/>
        <v>50.020909090909093</v>
      </c>
      <c r="N3520" t="b">
        <v>1</v>
      </c>
      <c r="O3520" t="s">
        <v>8271</v>
      </c>
      <c r="P3520" s="8">
        <f t="shared" si="272"/>
        <v>1.10046</v>
      </c>
      <c r="Q3520" s="12">
        <f t="shared" si="273"/>
        <v>41893.783553240741</v>
      </c>
      <c r="R3520" s="12">
        <f>(((I3520/60)/60)/24)+DATE(1970,1,1)</f>
        <v>41914.597916666666</v>
      </c>
      <c r="S3520" t="str">
        <f t="shared" si="274"/>
        <v>theater</v>
      </c>
      <c r="T3520" t="str">
        <f t="shared" si="270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6">
        <f t="shared" si="271"/>
        <v>72.392857142857139</v>
      </c>
      <c r="N3521" t="b">
        <v>1</v>
      </c>
      <c r="O3521" t="s">
        <v>8271</v>
      </c>
      <c r="P3521" s="8">
        <f t="shared" si="272"/>
        <v>1.0135000000000001</v>
      </c>
      <c r="Q3521" s="12">
        <f t="shared" si="273"/>
        <v>42037.598958333328</v>
      </c>
      <c r="R3521" s="12">
        <f>(((I3521/60)/60)/24)+DATE(1970,1,1)</f>
        <v>42067.598958333328</v>
      </c>
      <c r="S3521" t="str">
        <f t="shared" si="274"/>
        <v>theater</v>
      </c>
      <c r="T3521" t="str">
        <f t="shared" si="270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6">
        <f t="shared" si="271"/>
        <v>95.952380952380949</v>
      </c>
      <c r="N3522" t="b">
        <v>1</v>
      </c>
      <c r="O3522" t="s">
        <v>8271</v>
      </c>
      <c r="P3522" s="8">
        <f t="shared" si="272"/>
        <v>1.0075000000000001</v>
      </c>
      <c r="Q3522" s="12">
        <f t="shared" si="273"/>
        <v>42227.824212962965</v>
      </c>
      <c r="R3522" s="12">
        <f>(((I3522/60)/60)/24)+DATE(1970,1,1)</f>
        <v>42253.57430555555</v>
      </c>
      <c r="S3522" t="str">
        <f t="shared" si="274"/>
        <v>theater</v>
      </c>
      <c r="T3522" t="str">
        <f t="shared" ref="T3522:T3585" si="275">RIGHT(O3522,LEN(O3522)-FIND("/",O3522,1))</f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6">
        <f t="shared" ref="M3523:M3586" si="276">IFERROR(E3523/L3523,"")</f>
        <v>45.615384615384613</v>
      </c>
      <c r="N3523" t="b">
        <v>1</v>
      </c>
      <c r="O3523" t="s">
        <v>8271</v>
      </c>
      <c r="P3523" s="8">
        <f t="shared" ref="P3523:P3586" si="277">E3523/D3523</f>
        <v>1.6942857142857144</v>
      </c>
      <c r="Q3523" s="12">
        <f t="shared" ref="Q3523:Q3586" si="278">(((J3523/60)/60)/24)+DATE(1970,1,1)</f>
        <v>41881.361342592594</v>
      </c>
      <c r="R3523" s="12">
        <f>(((I3523/60)/60)/24)+DATE(1970,1,1)</f>
        <v>41911.361342592594</v>
      </c>
      <c r="S3523" t="str">
        <f t="shared" ref="S3523:S3586" si="279">LEFT(O3523,FIND("/",O3523,1)-1)</f>
        <v>theater</v>
      </c>
      <c r="T3523" t="str">
        <f t="shared" si="275"/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6">
        <f t="shared" si="276"/>
        <v>41.029411764705884</v>
      </c>
      <c r="N3524" t="b">
        <v>1</v>
      </c>
      <c r="O3524" t="s">
        <v>8271</v>
      </c>
      <c r="P3524" s="8">
        <f t="shared" si="277"/>
        <v>1</v>
      </c>
      <c r="Q3524" s="12">
        <f t="shared" si="278"/>
        <v>42234.789884259255</v>
      </c>
      <c r="R3524" s="12">
        <f>(((I3524/60)/60)/24)+DATE(1970,1,1)</f>
        <v>42262.420833333337</v>
      </c>
      <c r="S3524" t="str">
        <f t="shared" si="279"/>
        <v>theater</v>
      </c>
      <c r="T3524" t="str">
        <f t="shared" si="275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6">
        <f t="shared" si="276"/>
        <v>56.825000000000003</v>
      </c>
      <c r="N3525" t="b">
        <v>1</v>
      </c>
      <c r="O3525" t="s">
        <v>8271</v>
      </c>
      <c r="P3525" s="8">
        <f t="shared" si="277"/>
        <v>1.1365000000000001</v>
      </c>
      <c r="Q3525" s="12">
        <f t="shared" si="278"/>
        <v>42581.397546296299</v>
      </c>
      <c r="R3525" s="12">
        <f>(((I3525/60)/60)/24)+DATE(1970,1,1)</f>
        <v>42638.958333333328</v>
      </c>
      <c r="S3525" t="str">
        <f t="shared" si="279"/>
        <v>theater</v>
      </c>
      <c r="T3525" t="str">
        <f t="shared" si="275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6">
        <f t="shared" si="276"/>
        <v>137.24324324324326</v>
      </c>
      <c r="N3526" t="b">
        <v>1</v>
      </c>
      <c r="O3526" t="s">
        <v>8271</v>
      </c>
      <c r="P3526" s="8">
        <f t="shared" si="277"/>
        <v>1.0156000000000001</v>
      </c>
      <c r="Q3526" s="12">
        <f t="shared" si="278"/>
        <v>41880.76357638889</v>
      </c>
      <c r="R3526" s="12">
        <f>(((I3526/60)/60)/24)+DATE(1970,1,1)</f>
        <v>41895.166666666664</v>
      </c>
      <c r="S3526" t="str">
        <f t="shared" si="279"/>
        <v>theater</v>
      </c>
      <c r="T3526" t="str">
        <f t="shared" si="275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6">
        <f t="shared" si="276"/>
        <v>75.714285714285708</v>
      </c>
      <c r="N3527" t="b">
        <v>1</v>
      </c>
      <c r="O3527" t="s">
        <v>8271</v>
      </c>
      <c r="P3527" s="8">
        <f t="shared" si="277"/>
        <v>1.06</v>
      </c>
      <c r="Q3527" s="12">
        <f t="shared" si="278"/>
        <v>42214.6956712963</v>
      </c>
      <c r="R3527" s="12">
        <f>(((I3527/60)/60)/24)+DATE(1970,1,1)</f>
        <v>42225.666666666672</v>
      </c>
      <c r="S3527" t="str">
        <f t="shared" si="279"/>
        <v>theater</v>
      </c>
      <c r="T3527" t="str">
        <f t="shared" si="275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6">
        <f t="shared" si="276"/>
        <v>99</v>
      </c>
      <c r="N3528" t="b">
        <v>1</v>
      </c>
      <c r="O3528" t="s">
        <v>8271</v>
      </c>
      <c r="P3528" s="8">
        <f t="shared" si="277"/>
        <v>1.02</v>
      </c>
      <c r="Q3528" s="12">
        <f t="shared" si="278"/>
        <v>42460.335312499999</v>
      </c>
      <c r="R3528" s="12">
        <f>(((I3528/60)/60)/24)+DATE(1970,1,1)</f>
        <v>42488.249305555553</v>
      </c>
      <c r="S3528" t="str">
        <f t="shared" si="279"/>
        <v>theater</v>
      </c>
      <c r="T3528" t="str">
        <f t="shared" si="275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6">
        <f t="shared" si="276"/>
        <v>81.569767441860463</v>
      </c>
      <c r="N3529" t="b">
        <v>1</v>
      </c>
      <c r="O3529" t="s">
        <v>8271</v>
      </c>
      <c r="P3529" s="8">
        <f t="shared" si="277"/>
        <v>1.1691666666666667</v>
      </c>
      <c r="Q3529" s="12">
        <f t="shared" si="278"/>
        <v>42167.023206018523</v>
      </c>
      <c r="R3529" s="12">
        <f>(((I3529/60)/60)/24)+DATE(1970,1,1)</f>
        <v>42196.165972222225</v>
      </c>
      <c r="S3529" t="str">
        <f t="shared" si="279"/>
        <v>theater</v>
      </c>
      <c r="T3529" t="str">
        <f t="shared" si="275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6">
        <f t="shared" si="276"/>
        <v>45.108108108108105</v>
      </c>
      <c r="N3530" t="b">
        <v>1</v>
      </c>
      <c r="O3530" t="s">
        <v>8271</v>
      </c>
      <c r="P3530" s="8">
        <f t="shared" si="277"/>
        <v>1.0115151515151515</v>
      </c>
      <c r="Q3530" s="12">
        <f t="shared" si="278"/>
        <v>42733.50136574074</v>
      </c>
      <c r="R3530" s="12">
        <f>(((I3530/60)/60)/24)+DATE(1970,1,1)</f>
        <v>42753.50136574074</v>
      </c>
      <c r="S3530" t="str">
        <f t="shared" si="279"/>
        <v>theater</v>
      </c>
      <c r="T3530" t="str">
        <f t="shared" si="275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6">
        <f t="shared" si="276"/>
        <v>36.666666666666664</v>
      </c>
      <c r="N3531" t="b">
        <v>1</v>
      </c>
      <c r="O3531" t="s">
        <v>8271</v>
      </c>
      <c r="P3531" s="8">
        <f t="shared" si="277"/>
        <v>1.32</v>
      </c>
      <c r="Q3531" s="12">
        <f t="shared" si="278"/>
        <v>42177.761782407411</v>
      </c>
      <c r="R3531" s="12">
        <f>(((I3531/60)/60)/24)+DATE(1970,1,1)</f>
        <v>42198.041666666672</v>
      </c>
      <c r="S3531" t="str">
        <f t="shared" si="279"/>
        <v>theater</v>
      </c>
      <c r="T3531" t="str">
        <f t="shared" si="275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6">
        <f t="shared" si="276"/>
        <v>125</v>
      </c>
      <c r="N3532" t="b">
        <v>1</v>
      </c>
      <c r="O3532" t="s">
        <v>8271</v>
      </c>
      <c r="P3532" s="8">
        <f t="shared" si="277"/>
        <v>1</v>
      </c>
      <c r="Q3532" s="12">
        <f t="shared" si="278"/>
        <v>42442.623344907406</v>
      </c>
      <c r="R3532" s="12">
        <f>(((I3532/60)/60)/24)+DATE(1970,1,1)</f>
        <v>42470.833333333328</v>
      </c>
      <c r="S3532" t="str">
        <f t="shared" si="279"/>
        <v>theater</v>
      </c>
      <c r="T3532" t="str">
        <f t="shared" si="275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6">
        <f t="shared" si="276"/>
        <v>49.230769230769234</v>
      </c>
      <c r="N3533" t="b">
        <v>1</v>
      </c>
      <c r="O3533" t="s">
        <v>8271</v>
      </c>
      <c r="P3533" s="8">
        <f t="shared" si="277"/>
        <v>1.28</v>
      </c>
      <c r="Q3533" s="12">
        <f t="shared" si="278"/>
        <v>42521.654328703706</v>
      </c>
      <c r="R3533" s="12">
        <f>(((I3533/60)/60)/24)+DATE(1970,1,1)</f>
        <v>42551.654328703706</v>
      </c>
      <c r="S3533" t="str">
        <f t="shared" si="279"/>
        <v>theater</v>
      </c>
      <c r="T3533" t="str">
        <f t="shared" si="275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6">
        <f t="shared" si="276"/>
        <v>42.296296296296298</v>
      </c>
      <c r="N3534" t="b">
        <v>1</v>
      </c>
      <c r="O3534" t="s">
        <v>8271</v>
      </c>
      <c r="P3534" s="8">
        <f t="shared" si="277"/>
        <v>1.1895833333333334</v>
      </c>
      <c r="Q3534" s="12">
        <f t="shared" si="278"/>
        <v>41884.599849537037</v>
      </c>
      <c r="R3534" s="12">
        <f>(((I3534/60)/60)/24)+DATE(1970,1,1)</f>
        <v>41900.165972222225</v>
      </c>
      <c r="S3534" t="str">
        <f t="shared" si="279"/>
        <v>theater</v>
      </c>
      <c r="T3534" t="str">
        <f t="shared" si="275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6">
        <f t="shared" si="276"/>
        <v>78.875</v>
      </c>
      <c r="N3535" t="b">
        <v>1</v>
      </c>
      <c r="O3535" t="s">
        <v>8271</v>
      </c>
      <c r="P3535" s="8">
        <f t="shared" si="277"/>
        <v>1.262</v>
      </c>
      <c r="Q3535" s="12">
        <f t="shared" si="278"/>
        <v>42289.761192129634</v>
      </c>
      <c r="R3535" s="12">
        <f>(((I3535/60)/60)/24)+DATE(1970,1,1)</f>
        <v>42319.802858796291</v>
      </c>
      <c r="S3535" t="str">
        <f t="shared" si="279"/>
        <v>theater</v>
      </c>
      <c r="T3535" t="str">
        <f t="shared" si="275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6">
        <f t="shared" si="276"/>
        <v>38.284313725490193</v>
      </c>
      <c r="N3536" t="b">
        <v>1</v>
      </c>
      <c r="O3536" t="s">
        <v>8271</v>
      </c>
      <c r="P3536" s="8">
        <f t="shared" si="277"/>
        <v>1.5620000000000001</v>
      </c>
      <c r="Q3536" s="12">
        <f t="shared" si="278"/>
        <v>42243.6252662037</v>
      </c>
      <c r="R3536" s="12">
        <f>(((I3536/60)/60)/24)+DATE(1970,1,1)</f>
        <v>42278.6252662037</v>
      </c>
      <c r="S3536" t="str">
        <f t="shared" si="279"/>
        <v>theater</v>
      </c>
      <c r="T3536" t="str">
        <f t="shared" si="275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6">
        <f t="shared" si="276"/>
        <v>44.847826086956523</v>
      </c>
      <c r="N3537" t="b">
        <v>1</v>
      </c>
      <c r="O3537" t="s">
        <v>8271</v>
      </c>
      <c r="P3537" s="8">
        <f t="shared" si="277"/>
        <v>1.0315000000000001</v>
      </c>
      <c r="Q3537" s="12">
        <f t="shared" si="278"/>
        <v>42248.640162037031</v>
      </c>
      <c r="R3537" s="12">
        <f>(((I3537/60)/60)/24)+DATE(1970,1,1)</f>
        <v>42279.75</v>
      </c>
      <c r="S3537" t="str">
        <f t="shared" si="279"/>
        <v>theater</v>
      </c>
      <c r="T3537" t="str">
        <f t="shared" si="275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6">
        <f t="shared" si="276"/>
        <v>13.529411764705882</v>
      </c>
      <c r="N3538" t="b">
        <v>1</v>
      </c>
      <c r="O3538" t="s">
        <v>8271</v>
      </c>
      <c r="P3538" s="8">
        <f t="shared" si="277"/>
        <v>1.5333333333333334</v>
      </c>
      <c r="Q3538" s="12">
        <f t="shared" si="278"/>
        <v>42328.727141203708</v>
      </c>
      <c r="R3538" s="12">
        <f>(((I3538/60)/60)/24)+DATE(1970,1,1)</f>
        <v>42358.499305555553</v>
      </c>
      <c r="S3538" t="str">
        <f t="shared" si="279"/>
        <v>theater</v>
      </c>
      <c r="T3538" t="str">
        <f t="shared" si="275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6">
        <f t="shared" si="276"/>
        <v>43.5</v>
      </c>
      <c r="N3539" t="b">
        <v>1</v>
      </c>
      <c r="O3539" t="s">
        <v>8271</v>
      </c>
      <c r="P3539" s="8">
        <f t="shared" si="277"/>
        <v>1.8044444444444445</v>
      </c>
      <c r="Q3539" s="12">
        <f t="shared" si="278"/>
        <v>41923.354351851849</v>
      </c>
      <c r="R3539" s="12">
        <f>(((I3539/60)/60)/24)+DATE(1970,1,1)</f>
        <v>41960.332638888889</v>
      </c>
      <c r="S3539" t="str">
        <f t="shared" si="279"/>
        <v>theater</v>
      </c>
      <c r="T3539" t="str">
        <f t="shared" si="275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6">
        <f t="shared" si="276"/>
        <v>30.951807228915662</v>
      </c>
      <c r="N3540" t="b">
        <v>1</v>
      </c>
      <c r="O3540" t="s">
        <v>8271</v>
      </c>
      <c r="P3540" s="8">
        <f t="shared" si="277"/>
        <v>1.2845</v>
      </c>
      <c r="Q3540" s="12">
        <f t="shared" si="278"/>
        <v>42571.420601851853</v>
      </c>
      <c r="R3540" s="12">
        <f>(((I3540/60)/60)/24)+DATE(1970,1,1)</f>
        <v>42599.420601851853</v>
      </c>
      <c r="S3540" t="str">
        <f t="shared" si="279"/>
        <v>theater</v>
      </c>
      <c r="T3540" t="str">
        <f t="shared" si="275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6">
        <f t="shared" si="276"/>
        <v>55.230769230769234</v>
      </c>
      <c r="N3541" t="b">
        <v>1</v>
      </c>
      <c r="O3541" t="s">
        <v>8271</v>
      </c>
      <c r="P3541" s="8">
        <f t="shared" si="277"/>
        <v>1.1966666666666668</v>
      </c>
      <c r="Q3541" s="12">
        <f t="shared" si="278"/>
        <v>42600.756041666667</v>
      </c>
      <c r="R3541" s="12">
        <f>(((I3541/60)/60)/24)+DATE(1970,1,1)</f>
        <v>42621.756041666667</v>
      </c>
      <c r="S3541" t="str">
        <f t="shared" si="279"/>
        <v>theater</v>
      </c>
      <c r="T3541" t="str">
        <f t="shared" si="275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6">
        <f t="shared" si="276"/>
        <v>46.125</v>
      </c>
      <c r="N3542" t="b">
        <v>1</v>
      </c>
      <c r="O3542" t="s">
        <v>8271</v>
      </c>
      <c r="P3542" s="8">
        <f t="shared" si="277"/>
        <v>1.23</v>
      </c>
      <c r="Q3542" s="12">
        <f t="shared" si="278"/>
        <v>42517.003368055557</v>
      </c>
      <c r="R3542" s="12">
        <f>(((I3542/60)/60)/24)+DATE(1970,1,1)</f>
        <v>42547.003368055557</v>
      </c>
      <c r="S3542" t="str">
        <f t="shared" si="279"/>
        <v>theater</v>
      </c>
      <c r="T3542" t="str">
        <f t="shared" si="275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6">
        <f t="shared" si="276"/>
        <v>39.375</v>
      </c>
      <c r="N3543" t="b">
        <v>1</v>
      </c>
      <c r="O3543" t="s">
        <v>8271</v>
      </c>
      <c r="P3543" s="8">
        <f t="shared" si="277"/>
        <v>1.05</v>
      </c>
      <c r="Q3543" s="12">
        <f t="shared" si="278"/>
        <v>42222.730034722219</v>
      </c>
      <c r="R3543" s="12">
        <f>(((I3543/60)/60)/24)+DATE(1970,1,1)</f>
        <v>42247.730034722219</v>
      </c>
      <c r="S3543" t="str">
        <f t="shared" si="279"/>
        <v>theater</v>
      </c>
      <c r="T3543" t="str">
        <f t="shared" si="275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6">
        <f t="shared" si="276"/>
        <v>66.152941176470591</v>
      </c>
      <c r="N3544" t="b">
        <v>1</v>
      </c>
      <c r="O3544" t="s">
        <v>8271</v>
      </c>
      <c r="P3544" s="8">
        <f t="shared" si="277"/>
        <v>1.0223636363636364</v>
      </c>
      <c r="Q3544" s="12">
        <f t="shared" si="278"/>
        <v>41829.599791666667</v>
      </c>
      <c r="R3544" s="12">
        <f>(((I3544/60)/60)/24)+DATE(1970,1,1)</f>
        <v>41889.599791666667</v>
      </c>
      <c r="S3544" t="str">
        <f t="shared" si="279"/>
        <v>theater</v>
      </c>
      <c r="T3544" t="str">
        <f t="shared" si="275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6">
        <f t="shared" si="276"/>
        <v>54.137931034482762</v>
      </c>
      <c r="N3545" t="b">
        <v>1</v>
      </c>
      <c r="O3545" t="s">
        <v>8271</v>
      </c>
      <c r="P3545" s="8">
        <f t="shared" si="277"/>
        <v>1.0466666666666666</v>
      </c>
      <c r="Q3545" s="12">
        <f t="shared" si="278"/>
        <v>42150.755312499998</v>
      </c>
      <c r="R3545" s="12">
        <f>(((I3545/60)/60)/24)+DATE(1970,1,1)</f>
        <v>42180.755312499998</v>
      </c>
      <c r="S3545" t="str">
        <f t="shared" si="279"/>
        <v>theater</v>
      </c>
      <c r="T3545" t="str">
        <f t="shared" si="275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6">
        <f t="shared" si="276"/>
        <v>104.16666666666667</v>
      </c>
      <c r="N3546" t="b">
        <v>1</v>
      </c>
      <c r="O3546" t="s">
        <v>8271</v>
      </c>
      <c r="P3546" s="8">
        <f t="shared" si="277"/>
        <v>1</v>
      </c>
      <c r="Q3546" s="12">
        <f t="shared" si="278"/>
        <v>42040.831678240742</v>
      </c>
      <c r="R3546" s="12">
        <f>(((I3546/60)/60)/24)+DATE(1970,1,1)</f>
        <v>42070.831678240742</v>
      </c>
      <c r="S3546" t="str">
        <f t="shared" si="279"/>
        <v>theater</v>
      </c>
      <c r="T3546" t="str">
        <f t="shared" si="275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6">
        <f t="shared" si="276"/>
        <v>31.375</v>
      </c>
      <c r="N3547" t="b">
        <v>1</v>
      </c>
      <c r="O3547" t="s">
        <v>8271</v>
      </c>
      <c r="P3547" s="8">
        <f t="shared" si="277"/>
        <v>1.004</v>
      </c>
      <c r="Q3547" s="12">
        <f t="shared" si="278"/>
        <v>42075.807395833333</v>
      </c>
      <c r="R3547" s="12">
        <f>(((I3547/60)/60)/24)+DATE(1970,1,1)</f>
        <v>42105.807395833333</v>
      </c>
      <c r="S3547" t="str">
        <f t="shared" si="279"/>
        <v>theater</v>
      </c>
      <c r="T3547" t="str">
        <f t="shared" si="275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6">
        <f t="shared" si="276"/>
        <v>59.210526315789473</v>
      </c>
      <c r="N3548" t="b">
        <v>1</v>
      </c>
      <c r="O3548" t="s">
        <v>8271</v>
      </c>
      <c r="P3548" s="8">
        <f t="shared" si="277"/>
        <v>1.0227272727272727</v>
      </c>
      <c r="Q3548" s="12">
        <f t="shared" si="278"/>
        <v>42073.660694444443</v>
      </c>
      <c r="R3548" s="12">
        <f>(((I3548/60)/60)/24)+DATE(1970,1,1)</f>
        <v>42095.165972222225</v>
      </c>
      <c r="S3548" t="str">
        <f t="shared" si="279"/>
        <v>theater</v>
      </c>
      <c r="T3548" t="str">
        <f t="shared" si="275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6">
        <f t="shared" si="276"/>
        <v>119.17633928571429</v>
      </c>
      <c r="N3549" t="b">
        <v>1</v>
      </c>
      <c r="O3549" t="s">
        <v>8271</v>
      </c>
      <c r="P3549" s="8">
        <f t="shared" si="277"/>
        <v>1.1440928571428572</v>
      </c>
      <c r="Q3549" s="12">
        <f t="shared" si="278"/>
        <v>42480.078715277778</v>
      </c>
      <c r="R3549" s="12">
        <f>(((I3549/60)/60)/24)+DATE(1970,1,1)</f>
        <v>42504.165972222225</v>
      </c>
      <c r="S3549" t="str">
        <f t="shared" si="279"/>
        <v>theater</v>
      </c>
      <c r="T3549" t="str">
        <f t="shared" si="275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6">
        <f t="shared" si="276"/>
        <v>164.61538461538461</v>
      </c>
      <c r="N3550" t="b">
        <v>1</v>
      </c>
      <c r="O3550" t="s">
        <v>8271</v>
      </c>
      <c r="P3550" s="8">
        <f t="shared" si="277"/>
        <v>1.019047619047619</v>
      </c>
      <c r="Q3550" s="12">
        <f t="shared" si="278"/>
        <v>42411.942291666666</v>
      </c>
      <c r="R3550" s="12">
        <f>(((I3550/60)/60)/24)+DATE(1970,1,1)</f>
        <v>42434.041666666672</v>
      </c>
      <c r="S3550" t="str">
        <f t="shared" si="279"/>
        <v>theater</v>
      </c>
      <c r="T3550" t="str">
        <f t="shared" si="275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6">
        <f t="shared" si="276"/>
        <v>24.285714285714285</v>
      </c>
      <c r="N3551" t="b">
        <v>1</v>
      </c>
      <c r="O3551" t="s">
        <v>8271</v>
      </c>
      <c r="P3551" s="8">
        <f t="shared" si="277"/>
        <v>1.02</v>
      </c>
      <c r="Q3551" s="12">
        <f t="shared" si="278"/>
        <v>42223.394363425927</v>
      </c>
      <c r="R3551" s="12">
        <f>(((I3551/60)/60)/24)+DATE(1970,1,1)</f>
        <v>42251.394363425927</v>
      </c>
      <c r="S3551" t="str">
        <f t="shared" si="279"/>
        <v>theater</v>
      </c>
      <c r="T3551" t="str">
        <f t="shared" si="275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6">
        <f t="shared" si="276"/>
        <v>40.9375</v>
      </c>
      <c r="N3552" t="b">
        <v>1</v>
      </c>
      <c r="O3552" t="s">
        <v>8271</v>
      </c>
      <c r="P3552" s="8">
        <f t="shared" si="277"/>
        <v>1.048</v>
      </c>
      <c r="Q3552" s="12">
        <f t="shared" si="278"/>
        <v>42462.893495370372</v>
      </c>
      <c r="R3552" s="12">
        <f>(((I3552/60)/60)/24)+DATE(1970,1,1)</f>
        <v>42492.893495370372</v>
      </c>
      <c r="S3552" t="str">
        <f t="shared" si="279"/>
        <v>theater</v>
      </c>
      <c r="T3552" t="str">
        <f t="shared" si="275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6">
        <f t="shared" si="276"/>
        <v>61.1</v>
      </c>
      <c r="N3553" t="b">
        <v>1</v>
      </c>
      <c r="O3553" t="s">
        <v>8271</v>
      </c>
      <c r="P3553" s="8">
        <f t="shared" si="277"/>
        <v>1.0183333333333333</v>
      </c>
      <c r="Q3553" s="12">
        <f t="shared" si="278"/>
        <v>41753.515856481477</v>
      </c>
      <c r="R3553" s="12">
        <f>(((I3553/60)/60)/24)+DATE(1970,1,1)</f>
        <v>41781.921527777777</v>
      </c>
      <c r="S3553" t="str">
        <f t="shared" si="279"/>
        <v>theater</v>
      </c>
      <c r="T3553" t="str">
        <f t="shared" si="275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6">
        <f t="shared" si="276"/>
        <v>38.65</v>
      </c>
      <c r="N3554" t="b">
        <v>1</v>
      </c>
      <c r="O3554" t="s">
        <v>8271</v>
      </c>
      <c r="P3554" s="8">
        <f t="shared" si="277"/>
        <v>1</v>
      </c>
      <c r="Q3554" s="12">
        <f t="shared" si="278"/>
        <v>41788.587083333332</v>
      </c>
      <c r="R3554" s="12">
        <f>(((I3554/60)/60)/24)+DATE(1970,1,1)</f>
        <v>41818.587083333332</v>
      </c>
      <c r="S3554" t="str">
        <f t="shared" si="279"/>
        <v>theater</v>
      </c>
      <c r="T3554" t="str">
        <f t="shared" si="275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6">
        <f t="shared" si="276"/>
        <v>56.20192307692308</v>
      </c>
      <c r="N3555" t="b">
        <v>1</v>
      </c>
      <c r="O3555" t="s">
        <v>8271</v>
      </c>
      <c r="P3555" s="8">
        <f t="shared" si="277"/>
        <v>1.0627272727272727</v>
      </c>
      <c r="Q3555" s="12">
        <f t="shared" si="278"/>
        <v>42196.028703703705</v>
      </c>
      <c r="R3555" s="12">
        <f>(((I3555/60)/60)/24)+DATE(1970,1,1)</f>
        <v>42228</v>
      </c>
      <c r="S3555" t="str">
        <f t="shared" si="279"/>
        <v>theater</v>
      </c>
      <c r="T3555" t="str">
        <f t="shared" si="275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6">
        <f t="shared" si="276"/>
        <v>107.00207547169811</v>
      </c>
      <c r="N3556" t="b">
        <v>1</v>
      </c>
      <c r="O3556" t="s">
        <v>8271</v>
      </c>
      <c r="P3556" s="8">
        <f t="shared" si="277"/>
        <v>1.1342219999999998</v>
      </c>
      <c r="Q3556" s="12">
        <f t="shared" si="278"/>
        <v>42016.050451388888</v>
      </c>
      <c r="R3556" s="12">
        <f>(((I3556/60)/60)/24)+DATE(1970,1,1)</f>
        <v>42046.708333333328</v>
      </c>
      <c r="S3556" t="str">
        <f t="shared" si="279"/>
        <v>theater</v>
      </c>
      <c r="T3556" t="str">
        <f t="shared" si="275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6">
        <f t="shared" si="276"/>
        <v>171.42857142857142</v>
      </c>
      <c r="N3557" t="b">
        <v>1</v>
      </c>
      <c r="O3557" t="s">
        <v>8271</v>
      </c>
      <c r="P3557" s="8">
        <f t="shared" si="277"/>
        <v>1</v>
      </c>
      <c r="Q3557" s="12">
        <f t="shared" si="278"/>
        <v>42661.442060185189</v>
      </c>
      <c r="R3557" s="12">
        <f>(((I3557/60)/60)/24)+DATE(1970,1,1)</f>
        <v>42691.483726851846</v>
      </c>
      <c r="S3557" t="str">
        <f t="shared" si="279"/>
        <v>theater</v>
      </c>
      <c r="T3557" t="str">
        <f t="shared" si="275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6">
        <f t="shared" si="276"/>
        <v>110.5</v>
      </c>
      <c r="N3558" t="b">
        <v>1</v>
      </c>
      <c r="O3558" t="s">
        <v>8271</v>
      </c>
      <c r="P3558" s="8">
        <f t="shared" si="277"/>
        <v>1.0045454545454546</v>
      </c>
      <c r="Q3558" s="12">
        <f t="shared" si="278"/>
        <v>41808.649583333332</v>
      </c>
      <c r="R3558" s="12">
        <f>(((I3558/60)/60)/24)+DATE(1970,1,1)</f>
        <v>41868.649583333332</v>
      </c>
      <c r="S3558" t="str">
        <f t="shared" si="279"/>
        <v>theater</v>
      </c>
      <c r="T3558" t="str">
        <f t="shared" si="275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6">
        <f t="shared" si="276"/>
        <v>179.27598566308242</v>
      </c>
      <c r="N3559" t="b">
        <v>1</v>
      </c>
      <c r="O3559" t="s">
        <v>8271</v>
      </c>
      <c r="P3559" s="8">
        <f t="shared" si="277"/>
        <v>1.0003599999999999</v>
      </c>
      <c r="Q3559" s="12">
        <f t="shared" si="278"/>
        <v>41730.276747685188</v>
      </c>
      <c r="R3559" s="12">
        <f>(((I3559/60)/60)/24)+DATE(1970,1,1)</f>
        <v>41764.276747685188</v>
      </c>
      <c r="S3559" t="str">
        <f t="shared" si="279"/>
        <v>theater</v>
      </c>
      <c r="T3559" t="str">
        <f t="shared" si="275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6">
        <f t="shared" si="276"/>
        <v>22.90909090909091</v>
      </c>
      <c r="N3560" t="b">
        <v>1</v>
      </c>
      <c r="O3560" t="s">
        <v>8271</v>
      </c>
      <c r="P3560" s="8">
        <f t="shared" si="277"/>
        <v>1.44</v>
      </c>
      <c r="Q3560" s="12">
        <f t="shared" si="278"/>
        <v>42139.816840277781</v>
      </c>
      <c r="R3560" s="12">
        <f>(((I3560/60)/60)/24)+DATE(1970,1,1)</f>
        <v>42181.875</v>
      </c>
      <c r="S3560" t="str">
        <f t="shared" si="279"/>
        <v>theater</v>
      </c>
      <c r="T3560" t="str">
        <f t="shared" si="275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6">
        <f t="shared" si="276"/>
        <v>43.125</v>
      </c>
      <c r="N3561" t="b">
        <v>1</v>
      </c>
      <c r="O3561" t="s">
        <v>8271</v>
      </c>
      <c r="P3561" s="8">
        <f t="shared" si="277"/>
        <v>1.0349999999999999</v>
      </c>
      <c r="Q3561" s="12">
        <f t="shared" si="278"/>
        <v>42194.096157407403</v>
      </c>
      <c r="R3561" s="12">
        <f>(((I3561/60)/60)/24)+DATE(1970,1,1)</f>
        <v>42216.373611111107</v>
      </c>
      <c r="S3561" t="str">
        <f t="shared" si="279"/>
        <v>theater</v>
      </c>
      <c r="T3561" t="str">
        <f t="shared" si="275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6">
        <f t="shared" si="276"/>
        <v>46.891891891891895</v>
      </c>
      <c r="N3562" t="b">
        <v>1</v>
      </c>
      <c r="O3562" t="s">
        <v>8271</v>
      </c>
      <c r="P3562" s="8">
        <f t="shared" si="277"/>
        <v>1.0843750000000001</v>
      </c>
      <c r="Q3562" s="12">
        <f t="shared" si="278"/>
        <v>42115.889652777783</v>
      </c>
      <c r="R3562" s="12">
        <f>(((I3562/60)/60)/24)+DATE(1970,1,1)</f>
        <v>42151.114583333328</v>
      </c>
      <c r="S3562" t="str">
        <f t="shared" si="279"/>
        <v>theater</v>
      </c>
      <c r="T3562" t="str">
        <f t="shared" si="275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6">
        <f t="shared" si="276"/>
        <v>47.407407407407405</v>
      </c>
      <c r="N3563" t="b">
        <v>1</v>
      </c>
      <c r="O3563" t="s">
        <v>8271</v>
      </c>
      <c r="P3563" s="8">
        <f t="shared" si="277"/>
        <v>1.024</v>
      </c>
      <c r="Q3563" s="12">
        <f t="shared" si="278"/>
        <v>42203.680300925931</v>
      </c>
      <c r="R3563" s="12">
        <f>(((I3563/60)/60)/24)+DATE(1970,1,1)</f>
        <v>42221.774999999994</v>
      </c>
      <c r="S3563" t="str">
        <f t="shared" si="279"/>
        <v>theater</v>
      </c>
      <c r="T3563" t="str">
        <f t="shared" si="275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6">
        <f t="shared" si="276"/>
        <v>15.129032258064516</v>
      </c>
      <c r="N3564" t="b">
        <v>1</v>
      </c>
      <c r="O3564" t="s">
        <v>8271</v>
      </c>
      <c r="P3564" s="8">
        <f t="shared" si="277"/>
        <v>1.4888888888888889</v>
      </c>
      <c r="Q3564" s="12">
        <f t="shared" si="278"/>
        <v>42433.761886574073</v>
      </c>
      <c r="R3564" s="12">
        <f>(((I3564/60)/60)/24)+DATE(1970,1,1)</f>
        <v>42442.916666666672</v>
      </c>
      <c r="S3564" t="str">
        <f t="shared" si="279"/>
        <v>theater</v>
      </c>
      <c r="T3564" t="str">
        <f t="shared" si="275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6">
        <f t="shared" si="276"/>
        <v>21.098000000000003</v>
      </c>
      <c r="N3565" t="b">
        <v>1</v>
      </c>
      <c r="O3565" t="s">
        <v>8271</v>
      </c>
      <c r="P3565" s="8">
        <f t="shared" si="277"/>
        <v>1.0549000000000002</v>
      </c>
      <c r="Q3565" s="12">
        <f t="shared" si="278"/>
        <v>42555.671944444446</v>
      </c>
      <c r="R3565" s="12">
        <f>(((I3565/60)/60)/24)+DATE(1970,1,1)</f>
        <v>42583.791666666672</v>
      </c>
      <c r="S3565" t="str">
        <f t="shared" si="279"/>
        <v>theater</v>
      </c>
      <c r="T3565" t="str">
        <f t="shared" si="275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6">
        <f t="shared" si="276"/>
        <v>59.117647058823529</v>
      </c>
      <c r="N3566" t="b">
        <v>1</v>
      </c>
      <c r="O3566" t="s">
        <v>8271</v>
      </c>
      <c r="P3566" s="8">
        <f t="shared" si="277"/>
        <v>1.0049999999999999</v>
      </c>
      <c r="Q3566" s="12">
        <f t="shared" si="278"/>
        <v>42236.623252314821</v>
      </c>
      <c r="R3566" s="12">
        <f>(((I3566/60)/60)/24)+DATE(1970,1,1)</f>
        <v>42282.666666666672</v>
      </c>
      <c r="S3566" t="str">
        <f t="shared" si="279"/>
        <v>theater</v>
      </c>
      <c r="T3566" t="str">
        <f t="shared" si="275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6">
        <f t="shared" si="276"/>
        <v>97.916666666666671</v>
      </c>
      <c r="N3567" t="b">
        <v>1</v>
      </c>
      <c r="O3567" t="s">
        <v>8271</v>
      </c>
      <c r="P3567" s="8">
        <f t="shared" si="277"/>
        <v>1.3055555555555556</v>
      </c>
      <c r="Q3567" s="12">
        <f t="shared" si="278"/>
        <v>41974.743148148147</v>
      </c>
      <c r="R3567" s="12">
        <f>(((I3567/60)/60)/24)+DATE(1970,1,1)</f>
        <v>42004.743148148147</v>
      </c>
      <c r="S3567" t="str">
        <f t="shared" si="279"/>
        <v>theater</v>
      </c>
      <c r="T3567" t="str">
        <f t="shared" si="275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6">
        <f t="shared" si="276"/>
        <v>55.131578947368418</v>
      </c>
      <c r="N3568" t="b">
        <v>1</v>
      </c>
      <c r="O3568" t="s">
        <v>8271</v>
      </c>
      <c r="P3568" s="8">
        <f t="shared" si="277"/>
        <v>1.0475000000000001</v>
      </c>
      <c r="Q3568" s="12">
        <f t="shared" si="278"/>
        <v>41997.507905092592</v>
      </c>
      <c r="R3568" s="12">
        <f>(((I3568/60)/60)/24)+DATE(1970,1,1)</f>
        <v>42027.507905092592</v>
      </c>
      <c r="S3568" t="str">
        <f t="shared" si="279"/>
        <v>theater</v>
      </c>
      <c r="T3568" t="str">
        <f t="shared" si="275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6">
        <f t="shared" si="276"/>
        <v>26.536585365853657</v>
      </c>
      <c r="N3569" t="b">
        <v>1</v>
      </c>
      <c r="O3569" t="s">
        <v>8271</v>
      </c>
      <c r="P3569" s="8">
        <f t="shared" si="277"/>
        <v>1.0880000000000001</v>
      </c>
      <c r="Q3569" s="12">
        <f t="shared" si="278"/>
        <v>42135.810694444444</v>
      </c>
      <c r="R3569" s="12">
        <f>(((I3569/60)/60)/24)+DATE(1970,1,1)</f>
        <v>42165.810694444444</v>
      </c>
      <c r="S3569" t="str">
        <f t="shared" si="279"/>
        <v>theater</v>
      </c>
      <c r="T3569" t="str">
        <f t="shared" si="275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6">
        <f t="shared" si="276"/>
        <v>58.421052631578945</v>
      </c>
      <c r="N3570" t="b">
        <v>1</v>
      </c>
      <c r="O3570" t="s">
        <v>8271</v>
      </c>
      <c r="P3570" s="8">
        <f t="shared" si="277"/>
        <v>1.1100000000000001</v>
      </c>
      <c r="Q3570" s="12">
        <f t="shared" si="278"/>
        <v>41869.740671296298</v>
      </c>
      <c r="R3570" s="12">
        <f>(((I3570/60)/60)/24)+DATE(1970,1,1)</f>
        <v>41899.740671296298</v>
      </c>
      <c r="S3570" t="str">
        <f t="shared" si="279"/>
        <v>theater</v>
      </c>
      <c r="T3570" t="str">
        <f t="shared" si="275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6">
        <f t="shared" si="276"/>
        <v>122.53658536585365</v>
      </c>
      <c r="N3571" t="b">
        <v>1</v>
      </c>
      <c r="O3571" t="s">
        <v>8271</v>
      </c>
      <c r="P3571" s="8">
        <f t="shared" si="277"/>
        <v>1.0047999999999999</v>
      </c>
      <c r="Q3571" s="12">
        <f t="shared" si="278"/>
        <v>41982.688611111109</v>
      </c>
      <c r="R3571" s="12">
        <f>(((I3571/60)/60)/24)+DATE(1970,1,1)</f>
        <v>42012.688611111109</v>
      </c>
      <c r="S3571" t="str">
        <f t="shared" si="279"/>
        <v>theater</v>
      </c>
      <c r="T3571" t="str">
        <f t="shared" si="275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6">
        <f t="shared" si="276"/>
        <v>87.961538461538467</v>
      </c>
      <c r="N3572" t="b">
        <v>1</v>
      </c>
      <c r="O3572" t="s">
        <v>8271</v>
      </c>
      <c r="P3572" s="8">
        <f t="shared" si="277"/>
        <v>1.1435</v>
      </c>
      <c r="Q3572" s="12">
        <f t="shared" si="278"/>
        <v>41976.331979166673</v>
      </c>
      <c r="R3572" s="12">
        <f>(((I3572/60)/60)/24)+DATE(1970,1,1)</f>
        <v>42004.291666666672</v>
      </c>
      <c r="S3572" t="str">
        <f t="shared" si="279"/>
        <v>theater</v>
      </c>
      <c r="T3572" t="str">
        <f t="shared" si="275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6">
        <f t="shared" si="276"/>
        <v>73.239999999999995</v>
      </c>
      <c r="N3573" t="b">
        <v>1</v>
      </c>
      <c r="O3573" t="s">
        <v>8271</v>
      </c>
      <c r="P3573" s="8">
        <f t="shared" si="277"/>
        <v>1.2206666666666666</v>
      </c>
      <c r="Q3573" s="12">
        <f t="shared" si="278"/>
        <v>41912.858946759261</v>
      </c>
      <c r="R3573" s="12">
        <f>(((I3573/60)/60)/24)+DATE(1970,1,1)</f>
        <v>41942.858946759261</v>
      </c>
      <c r="S3573" t="str">
        <f t="shared" si="279"/>
        <v>theater</v>
      </c>
      <c r="T3573" t="str">
        <f t="shared" si="275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6">
        <f t="shared" si="276"/>
        <v>55.555555555555557</v>
      </c>
      <c r="N3574" t="b">
        <v>1</v>
      </c>
      <c r="O3574" t="s">
        <v>8271</v>
      </c>
      <c r="P3574" s="8">
        <f t="shared" si="277"/>
        <v>1</v>
      </c>
      <c r="Q3574" s="12">
        <f t="shared" si="278"/>
        <v>42146.570393518516</v>
      </c>
      <c r="R3574" s="12">
        <f>(((I3574/60)/60)/24)+DATE(1970,1,1)</f>
        <v>42176.570393518516</v>
      </c>
      <c r="S3574" t="str">
        <f t="shared" si="279"/>
        <v>theater</v>
      </c>
      <c r="T3574" t="str">
        <f t="shared" si="275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6">
        <f t="shared" si="276"/>
        <v>39.53846153846154</v>
      </c>
      <c r="N3575" t="b">
        <v>1</v>
      </c>
      <c r="O3575" t="s">
        <v>8271</v>
      </c>
      <c r="P3575" s="8">
        <f t="shared" si="277"/>
        <v>1.028</v>
      </c>
      <c r="Q3575" s="12">
        <f t="shared" si="278"/>
        <v>41921.375532407408</v>
      </c>
      <c r="R3575" s="12">
        <f>(((I3575/60)/60)/24)+DATE(1970,1,1)</f>
        <v>41951.417199074072</v>
      </c>
      <c r="S3575" t="str">
        <f t="shared" si="279"/>
        <v>theater</v>
      </c>
      <c r="T3575" t="str">
        <f t="shared" si="275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6">
        <f t="shared" si="276"/>
        <v>136.77777777777777</v>
      </c>
      <c r="N3576" t="b">
        <v>1</v>
      </c>
      <c r="O3576" t="s">
        <v>8271</v>
      </c>
      <c r="P3576" s="8">
        <f t="shared" si="277"/>
        <v>1.0612068965517241</v>
      </c>
      <c r="Q3576" s="12">
        <f t="shared" si="278"/>
        <v>41926.942685185182</v>
      </c>
      <c r="R3576" s="12">
        <f>(((I3576/60)/60)/24)+DATE(1970,1,1)</f>
        <v>41956.984351851846</v>
      </c>
      <c r="S3576" t="str">
        <f t="shared" si="279"/>
        <v>theater</v>
      </c>
      <c r="T3576" t="str">
        <f t="shared" si="275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6">
        <f t="shared" si="276"/>
        <v>99.343137254901961</v>
      </c>
      <c r="N3577" t="b">
        <v>1</v>
      </c>
      <c r="O3577" t="s">
        <v>8271</v>
      </c>
      <c r="P3577" s="8">
        <f t="shared" si="277"/>
        <v>1.0133000000000001</v>
      </c>
      <c r="Q3577" s="12">
        <f t="shared" si="278"/>
        <v>42561.783877314811</v>
      </c>
      <c r="R3577" s="12">
        <f>(((I3577/60)/60)/24)+DATE(1970,1,1)</f>
        <v>42593.165972222225</v>
      </c>
      <c r="S3577" t="str">
        <f t="shared" si="279"/>
        <v>theater</v>
      </c>
      <c r="T3577" t="str">
        <f t="shared" si="275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6">
        <f t="shared" si="276"/>
        <v>20</v>
      </c>
      <c r="N3578" t="b">
        <v>1</v>
      </c>
      <c r="O3578" t="s">
        <v>8271</v>
      </c>
      <c r="P3578" s="8">
        <f t="shared" si="277"/>
        <v>1</v>
      </c>
      <c r="Q3578" s="12">
        <f t="shared" si="278"/>
        <v>42649.54923611111</v>
      </c>
      <c r="R3578" s="12">
        <f>(((I3578/60)/60)/24)+DATE(1970,1,1)</f>
        <v>42709.590902777782</v>
      </c>
      <c r="S3578" t="str">
        <f t="shared" si="279"/>
        <v>theater</v>
      </c>
      <c r="T3578" t="str">
        <f t="shared" si="275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6">
        <f t="shared" si="276"/>
        <v>28.888888888888889</v>
      </c>
      <c r="N3579" t="b">
        <v>1</v>
      </c>
      <c r="O3579" t="s">
        <v>8271</v>
      </c>
      <c r="P3579" s="8">
        <f t="shared" si="277"/>
        <v>1.3</v>
      </c>
      <c r="Q3579" s="12">
        <f t="shared" si="278"/>
        <v>42093.786840277782</v>
      </c>
      <c r="R3579" s="12">
        <f>(((I3579/60)/60)/24)+DATE(1970,1,1)</f>
        <v>42120.26944444445</v>
      </c>
      <c r="S3579" t="str">
        <f t="shared" si="279"/>
        <v>theater</v>
      </c>
      <c r="T3579" t="str">
        <f t="shared" si="275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6">
        <f t="shared" si="276"/>
        <v>40.545945945945945</v>
      </c>
      <c r="N3580" t="b">
        <v>1</v>
      </c>
      <c r="O3580" t="s">
        <v>8271</v>
      </c>
      <c r="P3580" s="8">
        <f t="shared" si="277"/>
        <v>1.0001333333333333</v>
      </c>
      <c r="Q3580" s="12">
        <f t="shared" si="278"/>
        <v>42460.733530092592</v>
      </c>
      <c r="R3580" s="12">
        <f>(((I3580/60)/60)/24)+DATE(1970,1,1)</f>
        <v>42490.733530092592</v>
      </c>
      <c r="S3580" t="str">
        <f t="shared" si="279"/>
        <v>theater</v>
      </c>
      <c r="T3580" t="str">
        <f t="shared" si="275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6">
        <f t="shared" si="276"/>
        <v>35.714285714285715</v>
      </c>
      <c r="N3581" t="b">
        <v>1</v>
      </c>
      <c r="O3581" t="s">
        <v>8271</v>
      </c>
      <c r="P3581" s="8">
        <f t="shared" si="277"/>
        <v>1</v>
      </c>
      <c r="Q3581" s="12">
        <f t="shared" si="278"/>
        <v>42430.762222222227</v>
      </c>
      <c r="R3581" s="12">
        <f>(((I3581/60)/60)/24)+DATE(1970,1,1)</f>
        <v>42460.720555555556</v>
      </c>
      <c r="S3581" t="str">
        <f t="shared" si="279"/>
        <v>theater</v>
      </c>
      <c r="T3581" t="str">
        <f t="shared" si="275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6">
        <f t="shared" si="276"/>
        <v>37.962962962962962</v>
      </c>
      <c r="N3582" t="b">
        <v>1</v>
      </c>
      <c r="O3582" t="s">
        <v>8271</v>
      </c>
      <c r="P3582" s="8">
        <f t="shared" si="277"/>
        <v>1.1388888888888888</v>
      </c>
      <c r="Q3582" s="12">
        <f t="shared" si="278"/>
        <v>42026.176180555558</v>
      </c>
      <c r="R3582" s="12">
        <f>(((I3582/60)/60)/24)+DATE(1970,1,1)</f>
        <v>42064.207638888889</v>
      </c>
      <c r="S3582" t="str">
        <f t="shared" si="279"/>
        <v>theater</v>
      </c>
      <c r="T3582" t="str">
        <f t="shared" si="275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6">
        <f t="shared" si="276"/>
        <v>33.333333333333336</v>
      </c>
      <c r="N3583" t="b">
        <v>1</v>
      </c>
      <c r="O3583" t="s">
        <v>8271</v>
      </c>
      <c r="P3583" s="8">
        <f t="shared" si="277"/>
        <v>1</v>
      </c>
      <c r="Q3583" s="12">
        <f t="shared" si="278"/>
        <v>41836.471180555556</v>
      </c>
      <c r="R3583" s="12">
        <f>(((I3583/60)/60)/24)+DATE(1970,1,1)</f>
        <v>41850.471180555556</v>
      </c>
      <c r="S3583" t="str">
        <f t="shared" si="279"/>
        <v>theater</v>
      </c>
      <c r="T3583" t="str">
        <f t="shared" si="275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6">
        <f t="shared" si="276"/>
        <v>58.571428571428569</v>
      </c>
      <c r="N3584" t="b">
        <v>1</v>
      </c>
      <c r="O3584" t="s">
        <v>8271</v>
      </c>
      <c r="P3584" s="8">
        <f t="shared" si="277"/>
        <v>2.87</v>
      </c>
      <c r="Q3584" s="12">
        <f t="shared" si="278"/>
        <v>42451.095856481479</v>
      </c>
      <c r="R3584" s="12">
        <f>(((I3584/60)/60)/24)+DATE(1970,1,1)</f>
        <v>42465.095856481479</v>
      </c>
      <c r="S3584" t="str">
        <f t="shared" si="279"/>
        <v>theater</v>
      </c>
      <c r="T3584" t="str">
        <f t="shared" si="275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6">
        <f t="shared" si="276"/>
        <v>135.625</v>
      </c>
      <c r="N3585" t="b">
        <v>1</v>
      </c>
      <c r="O3585" t="s">
        <v>8271</v>
      </c>
      <c r="P3585" s="8">
        <f t="shared" si="277"/>
        <v>1.085</v>
      </c>
      <c r="Q3585" s="12">
        <f t="shared" si="278"/>
        <v>42418.425983796296</v>
      </c>
      <c r="R3585" s="12">
        <f>(((I3585/60)/60)/24)+DATE(1970,1,1)</f>
        <v>42478.384317129632</v>
      </c>
      <c r="S3585" t="str">
        <f t="shared" si="279"/>
        <v>theater</v>
      </c>
      <c r="T3585" t="str">
        <f t="shared" si="275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6">
        <f t="shared" si="276"/>
        <v>30.9375</v>
      </c>
      <c r="N3586" t="b">
        <v>1</v>
      </c>
      <c r="O3586" t="s">
        <v>8271</v>
      </c>
      <c r="P3586" s="8">
        <f t="shared" si="277"/>
        <v>1.155</v>
      </c>
      <c r="Q3586" s="12">
        <f t="shared" si="278"/>
        <v>42168.316481481481</v>
      </c>
      <c r="R3586" s="12">
        <f>(((I3586/60)/60)/24)+DATE(1970,1,1)</f>
        <v>42198.316481481481</v>
      </c>
      <c r="S3586" t="str">
        <f t="shared" si="279"/>
        <v>theater</v>
      </c>
      <c r="T3586" t="str">
        <f t="shared" ref="T3586:T3649" si="280">RIGHT(O3586,LEN(O3586)-FIND("/",O3586,1))</f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6">
        <f t="shared" ref="M3587:M3650" si="281">IFERROR(E3587/L3587,"")</f>
        <v>176.08695652173913</v>
      </c>
      <c r="N3587" t="b">
        <v>1</v>
      </c>
      <c r="O3587" t="s">
        <v>8271</v>
      </c>
      <c r="P3587" s="8">
        <f t="shared" ref="P3587:P3650" si="282">E3587/D3587</f>
        <v>1.1911764705882353</v>
      </c>
      <c r="Q3587" s="12">
        <f t="shared" ref="Q3587:Q3650" si="283">(((J3587/60)/60)/24)+DATE(1970,1,1)</f>
        <v>41964.716319444444</v>
      </c>
      <c r="R3587" s="12">
        <f>(((I3587/60)/60)/24)+DATE(1970,1,1)</f>
        <v>41994.716319444444</v>
      </c>
      <c r="S3587" t="str">
        <f t="shared" ref="S3587:S3650" si="284">LEFT(O3587,FIND("/",O3587,1)-1)</f>
        <v>theater</v>
      </c>
      <c r="T3587" t="str">
        <f t="shared" si="280"/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6">
        <f t="shared" si="281"/>
        <v>151.9814814814815</v>
      </c>
      <c r="N3588" t="b">
        <v>1</v>
      </c>
      <c r="O3588" t="s">
        <v>8271</v>
      </c>
      <c r="P3588" s="8">
        <f t="shared" si="282"/>
        <v>1.0942666666666667</v>
      </c>
      <c r="Q3588" s="12">
        <f t="shared" si="283"/>
        <v>42576.697569444441</v>
      </c>
      <c r="R3588" s="12">
        <f>(((I3588/60)/60)/24)+DATE(1970,1,1)</f>
        <v>42636.697569444441</v>
      </c>
      <c r="S3588" t="str">
        <f t="shared" si="284"/>
        <v>theater</v>
      </c>
      <c r="T3588" t="str">
        <f t="shared" si="280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6">
        <f t="shared" si="281"/>
        <v>22.607142857142858</v>
      </c>
      <c r="N3589" t="b">
        <v>1</v>
      </c>
      <c r="O3589" t="s">
        <v>8271</v>
      </c>
      <c r="P3589" s="8">
        <f t="shared" si="282"/>
        <v>1.266</v>
      </c>
      <c r="Q3589" s="12">
        <f t="shared" si="283"/>
        <v>42503.539976851855</v>
      </c>
      <c r="R3589" s="12">
        <f>(((I3589/60)/60)/24)+DATE(1970,1,1)</f>
        <v>42548.791666666672</v>
      </c>
      <c r="S3589" t="str">
        <f t="shared" si="284"/>
        <v>theater</v>
      </c>
      <c r="T3589" t="str">
        <f t="shared" si="280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6">
        <f t="shared" si="281"/>
        <v>18.272727272727273</v>
      </c>
      <c r="N3590" t="b">
        <v>1</v>
      </c>
      <c r="O3590" t="s">
        <v>8271</v>
      </c>
      <c r="P3590" s="8">
        <f t="shared" si="282"/>
        <v>1.0049999999999999</v>
      </c>
      <c r="Q3590" s="12">
        <f t="shared" si="283"/>
        <v>42101.828819444447</v>
      </c>
      <c r="R3590" s="12">
        <f>(((I3590/60)/60)/24)+DATE(1970,1,1)</f>
        <v>42123.958333333328</v>
      </c>
      <c r="S3590" t="str">
        <f t="shared" si="284"/>
        <v>theater</v>
      </c>
      <c r="T3590" t="str">
        <f t="shared" si="280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6">
        <f t="shared" si="281"/>
        <v>82.258064516129039</v>
      </c>
      <c r="N3591" t="b">
        <v>1</v>
      </c>
      <c r="O3591" t="s">
        <v>8271</v>
      </c>
      <c r="P3591" s="8">
        <f t="shared" si="282"/>
        <v>1.2749999999999999</v>
      </c>
      <c r="Q3591" s="12">
        <f t="shared" si="283"/>
        <v>42125.647534722222</v>
      </c>
      <c r="R3591" s="12">
        <f>(((I3591/60)/60)/24)+DATE(1970,1,1)</f>
        <v>42150.647534722222</v>
      </c>
      <c r="S3591" t="str">
        <f t="shared" si="284"/>
        <v>theater</v>
      </c>
      <c r="T3591" t="str">
        <f t="shared" si="280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6">
        <f t="shared" si="281"/>
        <v>68.534246575342465</v>
      </c>
      <c r="N3592" t="b">
        <v>1</v>
      </c>
      <c r="O3592" t="s">
        <v>8271</v>
      </c>
      <c r="P3592" s="8">
        <f t="shared" si="282"/>
        <v>1.0005999999999999</v>
      </c>
      <c r="Q3592" s="12">
        <f t="shared" si="283"/>
        <v>41902.333726851852</v>
      </c>
      <c r="R3592" s="12">
        <f>(((I3592/60)/60)/24)+DATE(1970,1,1)</f>
        <v>41932.333726851852</v>
      </c>
      <c r="S3592" t="str">
        <f t="shared" si="284"/>
        <v>theater</v>
      </c>
      <c r="T3592" t="str">
        <f t="shared" si="280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6">
        <f t="shared" si="281"/>
        <v>68.055555555555557</v>
      </c>
      <c r="N3593" t="b">
        <v>1</v>
      </c>
      <c r="O3593" t="s">
        <v>8271</v>
      </c>
      <c r="P3593" s="8">
        <f t="shared" si="282"/>
        <v>1.75</v>
      </c>
      <c r="Q3593" s="12">
        <f t="shared" si="283"/>
        <v>42003.948425925926</v>
      </c>
      <c r="R3593" s="12">
        <f>(((I3593/60)/60)/24)+DATE(1970,1,1)</f>
        <v>42028.207638888889</v>
      </c>
      <c r="S3593" t="str">
        <f t="shared" si="284"/>
        <v>theater</v>
      </c>
      <c r="T3593" t="str">
        <f t="shared" si="280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6">
        <f t="shared" si="281"/>
        <v>72.714285714285708</v>
      </c>
      <c r="N3594" t="b">
        <v>1</v>
      </c>
      <c r="O3594" t="s">
        <v>8271</v>
      </c>
      <c r="P3594" s="8">
        <f t="shared" si="282"/>
        <v>1.2725</v>
      </c>
      <c r="Q3594" s="12">
        <f t="shared" si="283"/>
        <v>41988.829942129625</v>
      </c>
      <c r="R3594" s="12">
        <f>(((I3594/60)/60)/24)+DATE(1970,1,1)</f>
        <v>42046.207638888889</v>
      </c>
      <c r="S3594" t="str">
        <f t="shared" si="284"/>
        <v>theater</v>
      </c>
      <c r="T3594" t="str">
        <f t="shared" si="280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6">
        <f t="shared" si="281"/>
        <v>77.186046511627907</v>
      </c>
      <c r="N3595" t="b">
        <v>1</v>
      </c>
      <c r="O3595" t="s">
        <v>8271</v>
      </c>
      <c r="P3595" s="8">
        <f t="shared" si="282"/>
        <v>1.1063333333333334</v>
      </c>
      <c r="Q3595" s="12">
        <f t="shared" si="283"/>
        <v>41974.898599537039</v>
      </c>
      <c r="R3595" s="12">
        <f>(((I3595/60)/60)/24)+DATE(1970,1,1)</f>
        <v>42009.851388888885</v>
      </c>
      <c r="S3595" t="str">
        <f t="shared" si="284"/>
        <v>theater</v>
      </c>
      <c r="T3595" t="str">
        <f t="shared" si="280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6">
        <f t="shared" si="281"/>
        <v>55.972222222222221</v>
      </c>
      <c r="N3596" t="b">
        <v>1</v>
      </c>
      <c r="O3596" t="s">
        <v>8271</v>
      </c>
      <c r="P3596" s="8">
        <f t="shared" si="282"/>
        <v>1.2593749999999999</v>
      </c>
      <c r="Q3596" s="12">
        <f t="shared" si="283"/>
        <v>42592.066921296297</v>
      </c>
      <c r="R3596" s="12">
        <f>(((I3596/60)/60)/24)+DATE(1970,1,1)</f>
        <v>42617.066921296297</v>
      </c>
      <c r="S3596" t="str">
        <f t="shared" si="284"/>
        <v>theater</v>
      </c>
      <c r="T3596" t="str">
        <f t="shared" si="280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6">
        <f t="shared" si="281"/>
        <v>49.693548387096776</v>
      </c>
      <c r="N3597" t="b">
        <v>1</v>
      </c>
      <c r="O3597" t="s">
        <v>8271</v>
      </c>
      <c r="P3597" s="8">
        <f t="shared" si="282"/>
        <v>1.1850000000000001</v>
      </c>
      <c r="Q3597" s="12">
        <f t="shared" si="283"/>
        <v>42050.008368055554</v>
      </c>
      <c r="R3597" s="12">
        <f>(((I3597/60)/60)/24)+DATE(1970,1,1)</f>
        <v>42076.290972222225</v>
      </c>
      <c r="S3597" t="str">
        <f t="shared" si="284"/>
        <v>theater</v>
      </c>
      <c r="T3597" t="str">
        <f t="shared" si="280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6">
        <f t="shared" si="281"/>
        <v>79</v>
      </c>
      <c r="N3598" t="b">
        <v>1</v>
      </c>
      <c r="O3598" t="s">
        <v>8271</v>
      </c>
      <c r="P3598" s="8">
        <f t="shared" si="282"/>
        <v>1.0772727272727274</v>
      </c>
      <c r="Q3598" s="12">
        <f t="shared" si="283"/>
        <v>41856.715069444443</v>
      </c>
      <c r="R3598" s="12">
        <f>(((I3598/60)/60)/24)+DATE(1970,1,1)</f>
        <v>41877.715069444443</v>
      </c>
      <c r="S3598" t="str">
        <f t="shared" si="284"/>
        <v>theater</v>
      </c>
      <c r="T3598" t="str">
        <f t="shared" si="280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6">
        <f t="shared" si="281"/>
        <v>77.727272727272734</v>
      </c>
      <c r="N3599" t="b">
        <v>1</v>
      </c>
      <c r="O3599" t="s">
        <v>8271</v>
      </c>
      <c r="P3599" s="8">
        <f t="shared" si="282"/>
        <v>1.026</v>
      </c>
      <c r="Q3599" s="12">
        <f t="shared" si="283"/>
        <v>42417.585532407407</v>
      </c>
      <c r="R3599" s="12">
        <f>(((I3599/60)/60)/24)+DATE(1970,1,1)</f>
        <v>42432.249305555553</v>
      </c>
      <c r="S3599" t="str">
        <f t="shared" si="284"/>
        <v>theater</v>
      </c>
      <c r="T3599" t="str">
        <f t="shared" si="280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6">
        <f t="shared" si="281"/>
        <v>40.777777777777779</v>
      </c>
      <c r="N3600" t="b">
        <v>1</v>
      </c>
      <c r="O3600" t="s">
        <v>8271</v>
      </c>
      <c r="P3600" s="8">
        <f t="shared" si="282"/>
        <v>1.101</v>
      </c>
      <c r="Q3600" s="12">
        <f t="shared" si="283"/>
        <v>41866.79886574074</v>
      </c>
      <c r="R3600" s="12">
        <f>(((I3600/60)/60)/24)+DATE(1970,1,1)</f>
        <v>41885.207638888889</v>
      </c>
      <c r="S3600" t="str">
        <f t="shared" si="284"/>
        <v>theater</v>
      </c>
      <c r="T3600" t="str">
        <f t="shared" si="280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6">
        <f t="shared" si="281"/>
        <v>59.411764705882355</v>
      </c>
      <c r="N3601" t="b">
        <v>1</v>
      </c>
      <c r="O3601" t="s">
        <v>8271</v>
      </c>
      <c r="P3601" s="8">
        <f t="shared" si="282"/>
        <v>2.02</v>
      </c>
      <c r="Q3601" s="12">
        <f t="shared" si="283"/>
        <v>42220.79487268519</v>
      </c>
      <c r="R3601" s="12">
        <f>(((I3601/60)/60)/24)+DATE(1970,1,1)</f>
        <v>42246</v>
      </c>
      <c r="S3601" t="str">
        <f t="shared" si="284"/>
        <v>theater</v>
      </c>
      <c r="T3601" t="str">
        <f t="shared" si="280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6">
        <f t="shared" si="281"/>
        <v>3.25</v>
      </c>
      <c r="N3602" t="b">
        <v>1</v>
      </c>
      <c r="O3602" t="s">
        <v>8271</v>
      </c>
      <c r="P3602" s="8">
        <f t="shared" si="282"/>
        <v>1.3</v>
      </c>
      <c r="Q3602" s="12">
        <f t="shared" si="283"/>
        <v>42628.849120370374</v>
      </c>
      <c r="R3602" s="12">
        <f>(((I3602/60)/60)/24)+DATE(1970,1,1)</f>
        <v>42656.849120370374</v>
      </c>
      <c r="S3602" t="str">
        <f t="shared" si="284"/>
        <v>theater</v>
      </c>
      <c r="T3602" t="str">
        <f t="shared" si="280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6">
        <f t="shared" si="281"/>
        <v>39.377358490566039</v>
      </c>
      <c r="N3603" t="b">
        <v>1</v>
      </c>
      <c r="O3603" t="s">
        <v>8271</v>
      </c>
      <c r="P3603" s="8">
        <f t="shared" si="282"/>
        <v>1.0435000000000001</v>
      </c>
      <c r="Q3603" s="12">
        <f t="shared" si="283"/>
        <v>41990.99863425926</v>
      </c>
      <c r="R3603" s="12">
        <f>(((I3603/60)/60)/24)+DATE(1970,1,1)</f>
        <v>42020.99863425926</v>
      </c>
      <c r="S3603" t="str">
        <f t="shared" si="284"/>
        <v>theater</v>
      </c>
      <c r="T3603" t="str">
        <f t="shared" si="280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6">
        <f t="shared" si="281"/>
        <v>81.673469387755105</v>
      </c>
      <c r="N3604" t="b">
        <v>1</v>
      </c>
      <c r="O3604" t="s">
        <v>8271</v>
      </c>
      <c r="P3604" s="8">
        <f t="shared" si="282"/>
        <v>1.0004999999999999</v>
      </c>
      <c r="Q3604" s="12">
        <f t="shared" si="283"/>
        <v>42447.894432870366</v>
      </c>
      <c r="R3604" s="12">
        <f>(((I3604/60)/60)/24)+DATE(1970,1,1)</f>
        <v>42507.894432870366</v>
      </c>
      <c r="S3604" t="str">
        <f t="shared" si="284"/>
        <v>theater</v>
      </c>
      <c r="T3604" t="str">
        <f t="shared" si="280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6">
        <f t="shared" si="281"/>
        <v>44.912280701754383</v>
      </c>
      <c r="N3605" t="b">
        <v>1</v>
      </c>
      <c r="O3605" t="s">
        <v>8271</v>
      </c>
      <c r="P3605" s="8">
        <f t="shared" si="282"/>
        <v>1.7066666666666668</v>
      </c>
      <c r="Q3605" s="12">
        <f t="shared" si="283"/>
        <v>42283.864351851851</v>
      </c>
      <c r="R3605" s="12">
        <f>(((I3605/60)/60)/24)+DATE(1970,1,1)</f>
        <v>42313.906018518523</v>
      </c>
      <c r="S3605" t="str">
        <f t="shared" si="284"/>
        <v>theater</v>
      </c>
      <c r="T3605" t="str">
        <f t="shared" si="280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6">
        <f t="shared" si="281"/>
        <v>49.05797101449275</v>
      </c>
      <c r="N3606" t="b">
        <v>1</v>
      </c>
      <c r="O3606" t="s">
        <v>8271</v>
      </c>
      <c r="P3606" s="8">
        <f t="shared" si="282"/>
        <v>1.1283333333333334</v>
      </c>
      <c r="Q3606" s="12">
        <f t="shared" si="283"/>
        <v>42483.015694444446</v>
      </c>
      <c r="R3606" s="12">
        <f>(((I3606/60)/60)/24)+DATE(1970,1,1)</f>
        <v>42489.290972222225</v>
      </c>
      <c r="S3606" t="str">
        <f t="shared" si="284"/>
        <v>theater</v>
      </c>
      <c r="T3606" t="str">
        <f t="shared" si="280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6">
        <f t="shared" si="281"/>
        <v>30.666666666666668</v>
      </c>
      <c r="N3607" t="b">
        <v>1</v>
      </c>
      <c r="O3607" t="s">
        <v>8271</v>
      </c>
      <c r="P3607" s="8">
        <f t="shared" si="282"/>
        <v>1.84</v>
      </c>
      <c r="Q3607" s="12">
        <f t="shared" si="283"/>
        <v>42383.793124999997</v>
      </c>
      <c r="R3607" s="12">
        <f>(((I3607/60)/60)/24)+DATE(1970,1,1)</f>
        <v>42413.793124999997</v>
      </c>
      <c r="S3607" t="str">
        <f t="shared" si="284"/>
        <v>theater</v>
      </c>
      <c r="T3607" t="str">
        <f t="shared" si="280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6">
        <f t="shared" si="281"/>
        <v>61.0625</v>
      </c>
      <c r="N3608" t="b">
        <v>1</v>
      </c>
      <c r="O3608" t="s">
        <v>8271</v>
      </c>
      <c r="P3608" s="8">
        <f t="shared" si="282"/>
        <v>1.3026666666666666</v>
      </c>
      <c r="Q3608" s="12">
        <f t="shared" si="283"/>
        <v>42566.604826388888</v>
      </c>
      <c r="R3608" s="12">
        <f>(((I3608/60)/60)/24)+DATE(1970,1,1)</f>
        <v>42596.604826388888</v>
      </c>
      <c r="S3608" t="str">
        <f t="shared" si="284"/>
        <v>theater</v>
      </c>
      <c r="T3608" t="str">
        <f t="shared" si="280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6">
        <f t="shared" si="281"/>
        <v>29</v>
      </c>
      <c r="N3609" t="b">
        <v>1</v>
      </c>
      <c r="O3609" t="s">
        <v>8271</v>
      </c>
      <c r="P3609" s="8">
        <f t="shared" si="282"/>
        <v>1.0545454545454545</v>
      </c>
      <c r="Q3609" s="12">
        <f t="shared" si="283"/>
        <v>42338.963912037041</v>
      </c>
      <c r="R3609" s="12">
        <f>(((I3609/60)/60)/24)+DATE(1970,1,1)</f>
        <v>42353</v>
      </c>
      <c r="S3609" t="str">
        <f t="shared" si="284"/>
        <v>theater</v>
      </c>
      <c r="T3609" t="str">
        <f t="shared" si="280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6">
        <f t="shared" si="281"/>
        <v>29.62962962962963</v>
      </c>
      <c r="N3610" t="b">
        <v>1</v>
      </c>
      <c r="O3610" t="s">
        <v>8271</v>
      </c>
      <c r="P3610" s="8">
        <f t="shared" si="282"/>
        <v>1</v>
      </c>
      <c r="Q3610" s="12">
        <f t="shared" si="283"/>
        <v>42506.709375000006</v>
      </c>
      <c r="R3610" s="12">
        <f>(((I3610/60)/60)/24)+DATE(1970,1,1)</f>
        <v>42538.583333333328</v>
      </c>
      <c r="S3610" t="str">
        <f t="shared" si="284"/>
        <v>theater</v>
      </c>
      <c r="T3610" t="str">
        <f t="shared" si="280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6">
        <f t="shared" si="281"/>
        <v>143.0952380952381</v>
      </c>
      <c r="N3611" t="b">
        <v>1</v>
      </c>
      <c r="O3611" t="s">
        <v>8271</v>
      </c>
      <c r="P3611" s="8">
        <f t="shared" si="282"/>
        <v>1.5331632653061225</v>
      </c>
      <c r="Q3611" s="12">
        <f t="shared" si="283"/>
        <v>42429.991724537031</v>
      </c>
      <c r="R3611" s="12">
        <f>(((I3611/60)/60)/24)+DATE(1970,1,1)</f>
        <v>42459.950057870374</v>
      </c>
      <c r="S3611" t="str">
        <f t="shared" si="284"/>
        <v>theater</v>
      </c>
      <c r="T3611" t="str">
        <f t="shared" si="280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6">
        <f t="shared" si="281"/>
        <v>52.354838709677416</v>
      </c>
      <c r="N3612" t="b">
        <v>1</v>
      </c>
      <c r="O3612" t="s">
        <v>8271</v>
      </c>
      <c r="P3612" s="8">
        <f t="shared" si="282"/>
        <v>1.623</v>
      </c>
      <c r="Q3612" s="12">
        <f t="shared" si="283"/>
        <v>42203.432129629626</v>
      </c>
      <c r="R3612" s="12">
        <f>(((I3612/60)/60)/24)+DATE(1970,1,1)</f>
        <v>42233.432129629626</v>
      </c>
      <c r="S3612" t="str">
        <f t="shared" si="284"/>
        <v>theater</v>
      </c>
      <c r="T3612" t="str">
        <f t="shared" si="280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6">
        <f t="shared" si="281"/>
        <v>66.666666666666671</v>
      </c>
      <c r="N3613" t="b">
        <v>1</v>
      </c>
      <c r="O3613" t="s">
        <v>8271</v>
      </c>
      <c r="P3613" s="8">
        <f t="shared" si="282"/>
        <v>1.36</v>
      </c>
      <c r="Q3613" s="12">
        <f t="shared" si="283"/>
        <v>42072.370381944449</v>
      </c>
      <c r="R3613" s="12">
        <f>(((I3613/60)/60)/24)+DATE(1970,1,1)</f>
        <v>42102.370381944449</v>
      </c>
      <c r="S3613" t="str">
        <f t="shared" si="284"/>
        <v>theater</v>
      </c>
      <c r="T3613" t="str">
        <f t="shared" si="280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6">
        <f t="shared" si="281"/>
        <v>126.66666666666667</v>
      </c>
      <c r="N3614" t="b">
        <v>1</v>
      </c>
      <c r="O3614" t="s">
        <v>8271</v>
      </c>
      <c r="P3614" s="8">
        <f t="shared" si="282"/>
        <v>1.444</v>
      </c>
      <c r="Q3614" s="12">
        <f t="shared" si="283"/>
        <v>41789.726979166669</v>
      </c>
      <c r="R3614" s="12">
        <f>(((I3614/60)/60)/24)+DATE(1970,1,1)</f>
        <v>41799.726979166669</v>
      </c>
      <c r="S3614" t="str">
        <f t="shared" si="284"/>
        <v>theater</v>
      </c>
      <c r="T3614" t="str">
        <f t="shared" si="280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6">
        <f t="shared" si="281"/>
        <v>62.5</v>
      </c>
      <c r="N3615" t="b">
        <v>1</v>
      </c>
      <c r="O3615" t="s">
        <v>8271</v>
      </c>
      <c r="P3615" s="8">
        <f t="shared" si="282"/>
        <v>1</v>
      </c>
      <c r="Q3615" s="12">
        <f t="shared" si="283"/>
        <v>41788.58997685185</v>
      </c>
      <c r="R3615" s="12">
        <f>(((I3615/60)/60)/24)+DATE(1970,1,1)</f>
        <v>41818.58997685185</v>
      </c>
      <c r="S3615" t="str">
        <f t="shared" si="284"/>
        <v>theater</v>
      </c>
      <c r="T3615" t="str">
        <f t="shared" si="280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6">
        <f t="shared" si="281"/>
        <v>35.492957746478872</v>
      </c>
      <c r="N3616" t="b">
        <v>1</v>
      </c>
      <c r="O3616" t="s">
        <v>8271</v>
      </c>
      <c r="P3616" s="8">
        <f t="shared" si="282"/>
        <v>1.008</v>
      </c>
      <c r="Q3616" s="12">
        <f t="shared" si="283"/>
        <v>42144.041851851856</v>
      </c>
      <c r="R3616" s="12">
        <f>(((I3616/60)/60)/24)+DATE(1970,1,1)</f>
        <v>42174.041851851856</v>
      </c>
      <c r="S3616" t="str">
        <f t="shared" si="284"/>
        <v>theater</v>
      </c>
      <c r="T3616" t="str">
        <f t="shared" si="280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6">
        <f t="shared" si="281"/>
        <v>37.083333333333336</v>
      </c>
      <c r="N3617" t="b">
        <v>1</v>
      </c>
      <c r="O3617" t="s">
        <v>8271</v>
      </c>
      <c r="P3617" s="8">
        <f t="shared" si="282"/>
        <v>1.0680000000000001</v>
      </c>
      <c r="Q3617" s="12">
        <f t="shared" si="283"/>
        <v>42318.593703703707</v>
      </c>
      <c r="R3617" s="12">
        <f>(((I3617/60)/60)/24)+DATE(1970,1,1)</f>
        <v>42348.593703703707</v>
      </c>
      <c r="S3617" t="str">
        <f t="shared" si="284"/>
        <v>theater</v>
      </c>
      <c r="T3617" t="str">
        <f t="shared" si="280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6">
        <f t="shared" si="281"/>
        <v>69.333333333333329</v>
      </c>
      <c r="N3618" t="b">
        <v>1</v>
      </c>
      <c r="O3618" t="s">
        <v>8271</v>
      </c>
      <c r="P3618" s="8">
        <f t="shared" si="282"/>
        <v>1.248</v>
      </c>
      <c r="Q3618" s="12">
        <f t="shared" si="283"/>
        <v>42052.949814814812</v>
      </c>
      <c r="R3618" s="12">
        <f>(((I3618/60)/60)/24)+DATE(1970,1,1)</f>
        <v>42082.908148148148</v>
      </c>
      <c r="S3618" t="str">
        <f t="shared" si="284"/>
        <v>theater</v>
      </c>
      <c r="T3618" t="str">
        <f t="shared" si="280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6">
        <f t="shared" si="281"/>
        <v>17.254901960784313</v>
      </c>
      <c r="N3619" t="b">
        <v>1</v>
      </c>
      <c r="O3619" t="s">
        <v>8271</v>
      </c>
      <c r="P3619" s="8">
        <f t="shared" si="282"/>
        <v>1.1891891891891893</v>
      </c>
      <c r="Q3619" s="12">
        <f t="shared" si="283"/>
        <v>42779.610289351855</v>
      </c>
      <c r="R3619" s="12">
        <f>(((I3619/60)/60)/24)+DATE(1970,1,1)</f>
        <v>42794</v>
      </c>
      <c r="S3619" t="str">
        <f t="shared" si="284"/>
        <v>theater</v>
      </c>
      <c r="T3619" t="str">
        <f t="shared" si="280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6">
        <f t="shared" si="281"/>
        <v>36.071428571428569</v>
      </c>
      <c r="N3620" t="b">
        <v>1</v>
      </c>
      <c r="O3620" t="s">
        <v>8271</v>
      </c>
      <c r="P3620" s="8">
        <f t="shared" si="282"/>
        <v>1.01</v>
      </c>
      <c r="Q3620" s="12">
        <f t="shared" si="283"/>
        <v>42128.627893518518</v>
      </c>
      <c r="R3620" s="12">
        <f>(((I3620/60)/60)/24)+DATE(1970,1,1)</f>
        <v>42158.627893518518</v>
      </c>
      <c r="S3620" t="str">
        <f t="shared" si="284"/>
        <v>theater</v>
      </c>
      <c r="T3620" t="str">
        <f t="shared" si="280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6">
        <f t="shared" si="281"/>
        <v>66.470588235294116</v>
      </c>
      <c r="N3621" t="b">
        <v>1</v>
      </c>
      <c r="O3621" t="s">
        <v>8271</v>
      </c>
      <c r="P3621" s="8">
        <f t="shared" si="282"/>
        <v>1.1299999999999999</v>
      </c>
      <c r="Q3621" s="12">
        <f t="shared" si="283"/>
        <v>42661.132245370376</v>
      </c>
      <c r="R3621" s="12">
        <f>(((I3621/60)/60)/24)+DATE(1970,1,1)</f>
        <v>42693.916666666672</v>
      </c>
      <c r="S3621" t="str">
        <f t="shared" si="284"/>
        <v>theater</v>
      </c>
      <c r="T3621" t="str">
        <f t="shared" si="280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6">
        <f t="shared" si="281"/>
        <v>56.065989847715734</v>
      </c>
      <c r="N3622" t="b">
        <v>1</v>
      </c>
      <c r="O3622" t="s">
        <v>8271</v>
      </c>
      <c r="P3622" s="8">
        <f t="shared" si="282"/>
        <v>1.0519047619047619</v>
      </c>
      <c r="Q3622" s="12">
        <f t="shared" si="283"/>
        <v>42037.938206018516</v>
      </c>
      <c r="R3622" s="12">
        <f>(((I3622/60)/60)/24)+DATE(1970,1,1)</f>
        <v>42068.166666666672</v>
      </c>
      <c r="S3622" t="str">
        <f t="shared" si="284"/>
        <v>theater</v>
      </c>
      <c r="T3622" t="str">
        <f t="shared" si="280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6">
        <f t="shared" si="281"/>
        <v>47.028571428571432</v>
      </c>
      <c r="N3623" t="b">
        <v>1</v>
      </c>
      <c r="O3623" t="s">
        <v>8271</v>
      </c>
      <c r="P3623" s="8">
        <f t="shared" si="282"/>
        <v>1.0973333333333333</v>
      </c>
      <c r="Q3623" s="12">
        <f t="shared" si="283"/>
        <v>42619.935694444444</v>
      </c>
      <c r="R3623" s="12">
        <f>(((I3623/60)/60)/24)+DATE(1970,1,1)</f>
        <v>42643.875</v>
      </c>
      <c r="S3623" t="str">
        <f t="shared" si="284"/>
        <v>theater</v>
      </c>
      <c r="T3623" t="str">
        <f t="shared" si="280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6">
        <f t="shared" si="281"/>
        <v>47.666190476190479</v>
      </c>
      <c r="N3624" t="b">
        <v>1</v>
      </c>
      <c r="O3624" t="s">
        <v>8271</v>
      </c>
      <c r="P3624" s="8">
        <f t="shared" si="282"/>
        <v>1.00099</v>
      </c>
      <c r="Q3624" s="12">
        <f t="shared" si="283"/>
        <v>41877.221886574072</v>
      </c>
      <c r="R3624" s="12">
        <f>(((I3624/60)/60)/24)+DATE(1970,1,1)</f>
        <v>41910.140972222223</v>
      </c>
      <c r="S3624" t="str">
        <f t="shared" si="284"/>
        <v>theater</v>
      </c>
      <c r="T3624" t="str">
        <f t="shared" si="280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6">
        <f t="shared" si="281"/>
        <v>88.235294117647058</v>
      </c>
      <c r="N3625" t="b">
        <v>1</v>
      </c>
      <c r="O3625" t="s">
        <v>8271</v>
      </c>
      <c r="P3625" s="8">
        <f t="shared" si="282"/>
        <v>1.2</v>
      </c>
      <c r="Q3625" s="12">
        <f t="shared" si="283"/>
        <v>41828.736921296295</v>
      </c>
      <c r="R3625" s="12">
        <f>(((I3625/60)/60)/24)+DATE(1970,1,1)</f>
        <v>41846.291666666664</v>
      </c>
      <c r="S3625" t="str">
        <f t="shared" si="284"/>
        <v>theater</v>
      </c>
      <c r="T3625" t="str">
        <f t="shared" si="280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6">
        <f t="shared" si="281"/>
        <v>80.717948717948715</v>
      </c>
      <c r="N3626" t="b">
        <v>1</v>
      </c>
      <c r="O3626" t="s">
        <v>8271</v>
      </c>
      <c r="P3626" s="8">
        <f t="shared" si="282"/>
        <v>1.0493333333333332</v>
      </c>
      <c r="Q3626" s="12">
        <f t="shared" si="283"/>
        <v>42545.774189814809</v>
      </c>
      <c r="R3626" s="12">
        <f>(((I3626/60)/60)/24)+DATE(1970,1,1)</f>
        <v>42605.774189814809</v>
      </c>
      <c r="S3626" t="str">
        <f t="shared" si="284"/>
        <v>theater</v>
      </c>
      <c r="T3626" t="str">
        <f t="shared" si="280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6">
        <f t="shared" si="281"/>
        <v>39.487179487179489</v>
      </c>
      <c r="N3627" t="b">
        <v>1</v>
      </c>
      <c r="O3627" t="s">
        <v>8271</v>
      </c>
      <c r="P3627" s="8">
        <f t="shared" si="282"/>
        <v>1.0266666666666666</v>
      </c>
      <c r="Q3627" s="12">
        <f t="shared" si="283"/>
        <v>42157.652511574073</v>
      </c>
      <c r="R3627" s="12">
        <f>(((I3627/60)/60)/24)+DATE(1970,1,1)</f>
        <v>42187.652511574073</v>
      </c>
      <c r="S3627" t="str">
        <f t="shared" si="284"/>
        <v>theater</v>
      </c>
      <c r="T3627" t="str">
        <f t="shared" si="280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6">
        <f t="shared" si="281"/>
        <v>84.854166666666671</v>
      </c>
      <c r="N3628" t="b">
        <v>1</v>
      </c>
      <c r="O3628" t="s">
        <v>8271</v>
      </c>
      <c r="P3628" s="8">
        <f t="shared" si="282"/>
        <v>1.0182500000000001</v>
      </c>
      <c r="Q3628" s="12">
        <f t="shared" si="283"/>
        <v>41846.667326388888</v>
      </c>
      <c r="R3628" s="12">
        <f>(((I3628/60)/60)/24)+DATE(1970,1,1)</f>
        <v>41867.667326388888</v>
      </c>
      <c r="S3628" t="str">
        <f t="shared" si="284"/>
        <v>theater</v>
      </c>
      <c r="T3628" t="str">
        <f t="shared" si="280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6">
        <f t="shared" si="281"/>
        <v>68.965517241379317</v>
      </c>
      <c r="N3629" t="b">
        <v>1</v>
      </c>
      <c r="O3629" t="s">
        <v>8271</v>
      </c>
      <c r="P3629" s="8">
        <f t="shared" si="282"/>
        <v>1</v>
      </c>
      <c r="Q3629" s="12">
        <f t="shared" si="283"/>
        <v>42460.741747685184</v>
      </c>
      <c r="R3629" s="12">
        <f>(((I3629/60)/60)/24)+DATE(1970,1,1)</f>
        <v>42511.165972222225</v>
      </c>
      <c r="S3629" t="str">
        <f t="shared" si="284"/>
        <v>theater</v>
      </c>
      <c r="T3629" t="str">
        <f t="shared" si="280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6" t="str">
        <f t="shared" si="281"/>
        <v/>
      </c>
      <c r="N3630" t="b">
        <v>0</v>
      </c>
      <c r="O3630" t="s">
        <v>8305</v>
      </c>
      <c r="P3630" s="8">
        <f t="shared" si="282"/>
        <v>0</v>
      </c>
      <c r="Q3630" s="12">
        <f t="shared" si="283"/>
        <v>42291.833287037036</v>
      </c>
      <c r="R3630" s="12">
        <f>(((I3630/60)/60)/24)+DATE(1970,1,1)</f>
        <v>42351.874953703707</v>
      </c>
      <c r="S3630" t="str">
        <f t="shared" si="284"/>
        <v>theater</v>
      </c>
      <c r="T3630" t="str">
        <f t="shared" si="280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6">
        <f t="shared" si="281"/>
        <v>1</v>
      </c>
      <c r="N3631" t="b">
        <v>0</v>
      </c>
      <c r="O3631" t="s">
        <v>8305</v>
      </c>
      <c r="P3631" s="8">
        <f t="shared" si="282"/>
        <v>1.9999999999999999E-6</v>
      </c>
      <c r="Q3631" s="12">
        <f t="shared" si="283"/>
        <v>42437.094490740739</v>
      </c>
      <c r="R3631" s="12">
        <f>(((I3631/60)/60)/24)+DATE(1970,1,1)</f>
        <v>42495.708333333328</v>
      </c>
      <c r="S3631" t="str">
        <f t="shared" si="284"/>
        <v>theater</v>
      </c>
      <c r="T3631" t="str">
        <f t="shared" si="280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6">
        <f t="shared" si="281"/>
        <v>1</v>
      </c>
      <c r="N3632" t="b">
        <v>0</v>
      </c>
      <c r="O3632" t="s">
        <v>8305</v>
      </c>
      <c r="P3632" s="8">
        <f t="shared" si="282"/>
        <v>3.3333333333333332E-4</v>
      </c>
      <c r="Q3632" s="12">
        <f t="shared" si="283"/>
        <v>41942.84710648148</v>
      </c>
      <c r="R3632" s="12">
        <f>(((I3632/60)/60)/24)+DATE(1970,1,1)</f>
        <v>41972.888773148152</v>
      </c>
      <c r="S3632" t="str">
        <f t="shared" si="284"/>
        <v>theater</v>
      </c>
      <c r="T3632" t="str">
        <f t="shared" si="280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6">
        <f t="shared" si="281"/>
        <v>147.88135593220338</v>
      </c>
      <c r="N3633" t="b">
        <v>0</v>
      </c>
      <c r="O3633" t="s">
        <v>8305</v>
      </c>
      <c r="P3633" s="8">
        <f t="shared" si="282"/>
        <v>0.51023391812865493</v>
      </c>
      <c r="Q3633" s="12">
        <f t="shared" si="283"/>
        <v>41880.753437499996</v>
      </c>
      <c r="R3633" s="12">
        <f>(((I3633/60)/60)/24)+DATE(1970,1,1)</f>
        <v>41905.165972222225</v>
      </c>
      <c r="S3633" t="str">
        <f t="shared" si="284"/>
        <v>theater</v>
      </c>
      <c r="T3633" t="str">
        <f t="shared" si="280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6">
        <f t="shared" si="281"/>
        <v>100</v>
      </c>
      <c r="N3634" t="b">
        <v>0</v>
      </c>
      <c r="O3634" t="s">
        <v>8305</v>
      </c>
      <c r="P3634" s="8">
        <f t="shared" si="282"/>
        <v>0.2</v>
      </c>
      <c r="Q3634" s="12">
        <f t="shared" si="283"/>
        <v>41946.936909722222</v>
      </c>
      <c r="R3634" s="12">
        <f>(((I3634/60)/60)/24)+DATE(1970,1,1)</f>
        <v>41966.936909722222</v>
      </c>
      <c r="S3634" t="str">
        <f t="shared" si="284"/>
        <v>theater</v>
      </c>
      <c r="T3634" t="str">
        <f t="shared" si="280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6">
        <f t="shared" si="281"/>
        <v>56.838709677419352</v>
      </c>
      <c r="N3635" t="b">
        <v>0</v>
      </c>
      <c r="O3635" t="s">
        <v>8305</v>
      </c>
      <c r="P3635" s="8">
        <f t="shared" si="282"/>
        <v>0.35239999999999999</v>
      </c>
      <c r="Q3635" s="12">
        <f t="shared" si="283"/>
        <v>42649.623460648145</v>
      </c>
      <c r="R3635" s="12">
        <f>(((I3635/60)/60)/24)+DATE(1970,1,1)</f>
        <v>42693.041666666672</v>
      </c>
      <c r="S3635" t="str">
        <f t="shared" si="284"/>
        <v>theater</v>
      </c>
      <c r="T3635" t="str">
        <f t="shared" si="280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6">
        <f t="shared" si="281"/>
        <v>176.94444444444446</v>
      </c>
      <c r="N3636" t="b">
        <v>0</v>
      </c>
      <c r="O3636" t="s">
        <v>8305</v>
      </c>
      <c r="P3636" s="8">
        <f t="shared" si="282"/>
        <v>4.2466666666666666E-2</v>
      </c>
      <c r="Q3636" s="12">
        <f t="shared" si="283"/>
        <v>42701.166365740741</v>
      </c>
      <c r="R3636" s="12">
        <f>(((I3636/60)/60)/24)+DATE(1970,1,1)</f>
        <v>42749.165972222225</v>
      </c>
      <c r="S3636" t="str">
        <f t="shared" si="284"/>
        <v>theater</v>
      </c>
      <c r="T3636" t="str">
        <f t="shared" si="280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6">
        <f t="shared" si="281"/>
        <v>127.6</v>
      </c>
      <c r="N3637" t="b">
        <v>0</v>
      </c>
      <c r="O3637" t="s">
        <v>8305</v>
      </c>
      <c r="P3637" s="8">
        <f t="shared" si="282"/>
        <v>0.36457142857142855</v>
      </c>
      <c r="Q3637" s="12">
        <f t="shared" si="283"/>
        <v>42450.88282407407</v>
      </c>
      <c r="R3637" s="12">
        <f>(((I3637/60)/60)/24)+DATE(1970,1,1)</f>
        <v>42480.88282407407</v>
      </c>
      <c r="S3637" t="str">
        <f t="shared" si="284"/>
        <v>theater</v>
      </c>
      <c r="T3637" t="str">
        <f t="shared" si="280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6" t="str">
        <f t="shared" si="281"/>
        <v/>
      </c>
      <c r="N3638" t="b">
        <v>0</v>
      </c>
      <c r="O3638" t="s">
        <v>8305</v>
      </c>
      <c r="P3638" s="8">
        <f t="shared" si="282"/>
        <v>0</v>
      </c>
      <c r="Q3638" s="12">
        <f t="shared" si="283"/>
        <v>42226.694780092599</v>
      </c>
      <c r="R3638" s="12">
        <f>(((I3638/60)/60)/24)+DATE(1970,1,1)</f>
        <v>42261.694780092599</v>
      </c>
      <c r="S3638" t="str">
        <f t="shared" si="284"/>
        <v>theater</v>
      </c>
      <c r="T3638" t="str">
        <f t="shared" si="280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6">
        <f t="shared" si="281"/>
        <v>66.142857142857139</v>
      </c>
      <c r="N3639" t="b">
        <v>0</v>
      </c>
      <c r="O3639" t="s">
        <v>8305</v>
      </c>
      <c r="P3639" s="8">
        <f t="shared" si="282"/>
        <v>0.30866666666666664</v>
      </c>
      <c r="Q3639" s="12">
        <f t="shared" si="283"/>
        <v>41975.700636574074</v>
      </c>
      <c r="R3639" s="12">
        <f>(((I3639/60)/60)/24)+DATE(1970,1,1)</f>
        <v>42005.700636574074</v>
      </c>
      <c r="S3639" t="str">
        <f t="shared" si="284"/>
        <v>theater</v>
      </c>
      <c r="T3639" t="str">
        <f t="shared" si="280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6">
        <f t="shared" si="281"/>
        <v>108</v>
      </c>
      <c r="N3640" t="b">
        <v>0</v>
      </c>
      <c r="O3640" t="s">
        <v>8305</v>
      </c>
      <c r="P3640" s="8">
        <f t="shared" si="282"/>
        <v>6.545454545454546E-2</v>
      </c>
      <c r="Q3640" s="12">
        <f t="shared" si="283"/>
        <v>42053.672824074078</v>
      </c>
      <c r="R3640" s="12">
        <f>(((I3640/60)/60)/24)+DATE(1970,1,1)</f>
        <v>42113.631157407406</v>
      </c>
      <c r="S3640" t="str">
        <f t="shared" si="284"/>
        <v>theater</v>
      </c>
      <c r="T3640" t="str">
        <f t="shared" si="280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6">
        <f t="shared" si="281"/>
        <v>1</v>
      </c>
      <c r="N3641" t="b">
        <v>0</v>
      </c>
      <c r="O3641" t="s">
        <v>8305</v>
      </c>
      <c r="P3641" s="8">
        <f t="shared" si="282"/>
        <v>4.0000000000000003E-5</v>
      </c>
      <c r="Q3641" s="12">
        <f t="shared" si="283"/>
        <v>42590.677152777775</v>
      </c>
      <c r="R3641" s="12">
        <f>(((I3641/60)/60)/24)+DATE(1970,1,1)</f>
        <v>42650.632638888885</v>
      </c>
      <c r="S3641" t="str">
        <f t="shared" si="284"/>
        <v>theater</v>
      </c>
      <c r="T3641" t="str">
        <f t="shared" si="280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6">
        <f t="shared" si="281"/>
        <v>18.333333333333332</v>
      </c>
      <c r="N3642" t="b">
        <v>0</v>
      </c>
      <c r="O3642" t="s">
        <v>8305</v>
      </c>
      <c r="P3642" s="8">
        <f t="shared" si="282"/>
        <v>5.5E-2</v>
      </c>
      <c r="Q3642" s="12">
        <f t="shared" si="283"/>
        <v>42104.781597222223</v>
      </c>
      <c r="R3642" s="12">
        <f>(((I3642/60)/60)/24)+DATE(1970,1,1)</f>
        <v>42134.781597222223</v>
      </c>
      <c r="S3642" t="str">
        <f t="shared" si="284"/>
        <v>theater</v>
      </c>
      <c r="T3642" t="str">
        <f t="shared" si="280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6" t="str">
        <f t="shared" si="281"/>
        <v/>
      </c>
      <c r="N3643" t="b">
        <v>0</v>
      </c>
      <c r="O3643" t="s">
        <v>8305</v>
      </c>
      <c r="P3643" s="8">
        <f t="shared" si="282"/>
        <v>0</v>
      </c>
      <c r="Q3643" s="12">
        <f t="shared" si="283"/>
        <v>41899.627071759263</v>
      </c>
      <c r="R3643" s="12">
        <f>(((I3643/60)/60)/24)+DATE(1970,1,1)</f>
        <v>41917.208333333336</v>
      </c>
      <c r="S3643" t="str">
        <f t="shared" si="284"/>
        <v>theater</v>
      </c>
      <c r="T3643" t="str">
        <f t="shared" si="280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6">
        <f t="shared" si="281"/>
        <v>7.5</v>
      </c>
      <c r="N3644" t="b">
        <v>0</v>
      </c>
      <c r="O3644" t="s">
        <v>8305</v>
      </c>
      <c r="P3644" s="8">
        <f t="shared" si="282"/>
        <v>2.1428571428571429E-2</v>
      </c>
      <c r="Q3644" s="12">
        <f t="shared" si="283"/>
        <v>42297.816284722227</v>
      </c>
      <c r="R3644" s="12">
        <f>(((I3644/60)/60)/24)+DATE(1970,1,1)</f>
        <v>42338.708333333328</v>
      </c>
      <c r="S3644" t="str">
        <f t="shared" si="284"/>
        <v>theater</v>
      </c>
      <c r="T3644" t="str">
        <f t="shared" si="280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6" t="str">
        <f t="shared" si="281"/>
        <v/>
      </c>
      <c r="N3645" t="b">
        <v>0</v>
      </c>
      <c r="O3645" t="s">
        <v>8305</v>
      </c>
      <c r="P3645" s="8">
        <f t="shared" si="282"/>
        <v>0</v>
      </c>
      <c r="Q3645" s="12">
        <f t="shared" si="283"/>
        <v>42285.143969907411</v>
      </c>
      <c r="R3645" s="12">
        <f>(((I3645/60)/60)/24)+DATE(1970,1,1)</f>
        <v>42325.185636574075</v>
      </c>
      <c r="S3645" t="str">
        <f t="shared" si="284"/>
        <v>theater</v>
      </c>
      <c r="T3645" t="str">
        <f t="shared" si="280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6">
        <f t="shared" si="281"/>
        <v>68.416666666666671</v>
      </c>
      <c r="N3646" t="b">
        <v>0</v>
      </c>
      <c r="O3646" t="s">
        <v>8305</v>
      </c>
      <c r="P3646" s="8">
        <f t="shared" si="282"/>
        <v>0.16420000000000001</v>
      </c>
      <c r="Q3646" s="12">
        <f t="shared" si="283"/>
        <v>42409.241747685184</v>
      </c>
      <c r="R3646" s="12">
        <f>(((I3646/60)/60)/24)+DATE(1970,1,1)</f>
        <v>42437.207638888889</v>
      </c>
      <c r="S3646" t="str">
        <f t="shared" si="284"/>
        <v>theater</v>
      </c>
      <c r="T3646" t="str">
        <f t="shared" si="280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6">
        <f t="shared" si="281"/>
        <v>1</v>
      </c>
      <c r="N3647" t="b">
        <v>0</v>
      </c>
      <c r="O3647" t="s">
        <v>8305</v>
      </c>
      <c r="P3647" s="8">
        <f t="shared" si="282"/>
        <v>1E-3</v>
      </c>
      <c r="Q3647" s="12">
        <f t="shared" si="283"/>
        <v>42665.970347222217</v>
      </c>
      <c r="R3647" s="12">
        <f>(((I3647/60)/60)/24)+DATE(1970,1,1)</f>
        <v>42696.012013888889</v>
      </c>
      <c r="S3647" t="str">
        <f t="shared" si="284"/>
        <v>theater</v>
      </c>
      <c r="T3647" t="str">
        <f t="shared" si="280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6">
        <f t="shared" si="281"/>
        <v>60.125</v>
      </c>
      <c r="N3648" t="b">
        <v>0</v>
      </c>
      <c r="O3648" t="s">
        <v>8305</v>
      </c>
      <c r="P3648" s="8">
        <f t="shared" si="282"/>
        <v>4.8099999999999997E-2</v>
      </c>
      <c r="Q3648" s="12">
        <f t="shared" si="283"/>
        <v>42140.421319444446</v>
      </c>
      <c r="R3648" s="12">
        <f>(((I3648/60)/60)/24)+DATE(1970,1,1)</f>
        <v>42171.979166666672</v>
      </c>
      <c r="S3648" t="str">
        <f t="shared" si="284"/>
        <v>theater</v>
      </c>
      <c r="T3648" t="str">
        <f t="shared" si="280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6">
        <f t="shared" si="281"/>
        <v>15</v>
      </c>
      <c r="N3649" t="b">
        <v>0</v>
      </c>
      <c r="O3649" t="s">
        <v>8305</v>
      </c>
      <c r="P3649" s="8">
        <f t="shared" si="282"/>
        <v>0.06</v>
      </c>
      <c r="Q3649" s="12">
        <f t="shared" si="283"/>
        <v>42598.749155092592</v>
      </c>
      <c r="R3649" s="12">
        <f>(((I3649/60)/60)/24)+DATE(1970,1,1)</f>
        <v>42643.749155092592</v>
      </c>
      <c r="S3649" t="str">
        <f t="shared" si="284"/>
        <v>theater</v>
      </c>
      <c r="T3649" t="str">
        <f t="shared" si="280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6">
        <f t="shared" si="281"/>
        <v>550.04109589041093</v>
      </c>
      <c r="N3650" t="b">
        <v>1</v>
      </c>
      <c r="O3650" t="s">
        <v>8271</v>
      </c>
      <c r="P3650" s="8">
        <f t="shared" si="282"/>
        <v>1.003825</v>
      </c>
      <c r="Q3650" s="12">
        <f t="shared" si="283"/>
        <v>41887.292187500003</v>
      </c>
      <c r="R3650" s="12">
        <f>(((I3650/60)/60)/24)+DATE(1970,1,1)</f>
        <v>41917.292187500003</v>
      </c>
      <c r="S3650" t="str">
        <f t="shared" si="284"/>
        <v>theater</v>
      </c>
      <c r="T3650" t="str">
        <f t="shared" ref="T3650:T3713" si="285">RIGHT(O3650,LEN(O3650)-FIND("/",O3650,1))</f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6">
        <f t="shared" ref="M3651:M3714" si="286">IFERROR(E3651/L3651,"")</f>
        <v>97.5</v>
      </c>
      <c r="N3651" t="b">
        <v>1</v>
      </c>
      <c r="O3651" t="s">
        <v>8271</v>
      </c>
      <c r="P3651" s="8">
        <f t="shared" ref="P3651:P3714" si="287">E3651/D3651</f>
        <v>1.04</v>
      </c>
      <c r="Q3651" s="12">
        <f t="shared" ref="Q3651:Q3714" si="288">(((J3651/60)/60)/24)+DATE(1970,1,1)</f>
        <v>41780.712893518517</v>
      </c>
      <c r="R3651" s="12">
        <f>(((I3651/60)/60)/24)+DATE(1970,1,1)</f>
        <v>41806.712893518517</v>
      </c>
      <c r="S3651" t="str">
        <f t="shared" ref="S3651:S3714" si="289">LEFT(O3651,FIND("/",O3651,1)-1)</f>
        <v>theater</v>
      </c>
      <c r="T3651" t="str">
        <f t="shared" si="285"/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6">
        <f t="shared" si="286"/>
        <v>29.411764705882351</v>
      </c>
      <c r="N3652" t="b">
        <v>1</v>
      </c>
      <c r="O3652" t="s">
        <v>8271</v>
      </c>
      <c r="P3652" s="8">
        <f t="shared" si="287"/>
        <v>1</v>
      </c>
      <c r="Q3652" s="12">
        <f t="shared" si="288"/>
        <v>42381.478981481487</v>
      </c>
      <c r="R3652" s="12">
        <f>(((I3652/60)/60)/24)+DATE(1970,1,1)</f>
        <v>42402.478981481487</v>
      </c>
      <c r="S3652" t="str">
        <f t="shared" si="289"/>
        <v>theater</v>
      </c>
      <c r="T3652" t="str">
        <f t="shared" si="285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6">
        <f t="shared" si="286"/>
        <v>57.777777777777779</v>
      </c>
      <c r="N3653" t="b">
        <v>1</v>
      </c>
      <c r="O3653" t="s">
        <v>8271</v>
      </c>
      <c r="P3653" s="8">
        <f t="shared" si="287"/>
        <v>1.04</v>
      </c>
      <c r="Q3653" s="12">
        <f t="shared" si="288"/>
        <v>41828.646319444444</v>
      </c>
      <c r="R3653" s="12">
        <f>(((I3653/60)/60)/24)+DATE(1970,1,1)</f>
        <v>41861.665972222225</v>
      </c>
      <c r="S3653" t="str">
        <f t="shared" si="289"/>
        <v>theater</v>
      </c>
      <c r="T3653" t="str">
        <f t="shared" si="285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6">
        <f t="shared" si="286"/>
        <v>44.235294117647058</v>
      </c>
      <c r="N3654" t="b">
        <v>1</v>
      </c>
      <c r="O3654" t="s">
        <v>8271</v>
      </c>
      <c r="P3654" s="8">
        <f t="shared" si="287"/>
        <v>2.5066666666666668</v>
      </c>
      <c r="Q3654" s="12">
        <f t="shared" si="288"/>
        <v>42596.644699074073</v>
      </c>
      <c r="R3654" s="12">
        <f>(((I3654/60)/60)/24)+DATE(1970,1,1)</f>
        <v>42607.165972222225</v>
      </c>
      <c r="S3654" t="str">
        <f t="shared" si="289"/>
        <v>theater</v>
      </c>
      <c r="T3654" t="str">
        <f t="shared" si="285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6">
        <f t="shared" si="286"/>
        <v>60.909090909090907</v>
      </c>
      <c r="N3655" t="b">
        <v>1</v>
      </c>
      <c r="O3655" t="s">
        <v>8271</v>
      </c>
      <c r="P3655" s="8">
        <f t="shared" si="287"/>
        <v>1.0049999999999999</v>
      </c>
      <c r="Q3655" s="12">
        <f t="shared" si="288"/>
        <v>42191.363506944443</v>
      </c>
      <c r="R3655" s="12">
        <f>(((I3655/60)/60)/24)+DATE(1970,1,1)</f>
        <v>42221.363506944443</v>
      </c>
      <c r="S3655" t="str">
        <f t="shared" si="289"/>
        <v>theater</v>
      </c>
      <c r="T3655" t="str">
        <f t="shared" si="285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6">
        <f t="shared" si="286"/>
        <v>68.84210526315789</v>
      </c>
      <c r="N3656" t="b">
        <v>1</v>
      </c>
      <c r="O3656" t="s">
        <v>8271</v>
      </c>
      <c r="P3656" s="8">
        <f t="shared" si="287"/>
        <v>1.744</v>
      </c>
      <c r="Q3656" s="12">
        <f t="shared" si="288"/>
        <v>42440.416504629626</v>
      </c>
      <c r="R3656" s="12">
        <f>(((I3656/60)/60)/24)+DATE(1970,1,1)</f>
        <v>42463.708333333328</v>
      </c>
      <c r="S3656" t="str">
        <f t="shared" si="289"/>
        <v>theater</v>
      </c>
      <c r="T3656" t="str">
        <f t="shared" si="285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6">
        <f t="shared" si="286"/>
        <v>73.582278481012665</v>
      </c>
      <c r="N3657" t="b">
        <v>1</v>
      </c>
      <c r="O3657" t="s">
        <v>8271</v>
      </c>
      <c r="P3657" s="8">
        <f t="shared" si="287"/>
        <v>1.1626000000000001</v>
      </c>
      <c r="Q3657" s="12">
        <f t="shared" si="288"/>
        <v>42173.803217592591</v>
      </c>
      <c r="R3657" s="12">
        <f>(((I3657/60)/60)/24)+DATE(1970,1,1)</f>
        <v>42203.290972222225</v>
      </c>
      <c r="S3657" t="str">
        <f t="shared" si="289"/>
        <v>theater</v>
      </c>
      <c r="T3657" t="str">
        <f t="shared" si="285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6">
        <f t="shared" si="286"/>
        <v>115.02173913043478</v>
      </c>
      <c r="N3658" t="b">
        <v>1</v>
      </c>
      <c r="O3658" t="s">
        <v>8271</v>
      </c>
      <c r="P3658" s="8">
        <f t="shared" si="287"/>
        <v>1.0582</v>
      </c>
      <c r="Q3658" s="12">
        <f t="shared" si="288"/>
        <v>42737.910138888896</v>
      </c>
      <c r="R3658" s="12">
        <f>(((I3658/60)/60)/24)+DATE(1970,1,1)</f>
        <v>42767.957638888889</v>
      </c>
      <c r="S3658" t="str">
        <f t="shared" si="289"/>
        <v>theater</v>
      </c>
      <c r="T3658" t="str">
        <f t="shared" si="285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6">
        <f t="shared" si="286"/>
        <v>110.75</v>
      </c>
      <c r="N3659" t="b">
        <v>1</v>
      </c>
      <c r="O3659" t="s">
        <v>8271</v>
      </c>
      <c r="P3659" s="8">
        <f t="shared" si="287"/>
        <v>1.1074999999999999</v>
      </c>
      <c r="Q3659" s="12">
        <f t="shared" si="288"/>
        <v>42499.629849537043</v>
      </c>
      <c r="R3659" s="12">
        <f>(((I3659/60)/60)/24)+DATE(1970,1,1)</f>
        <v>42522.904166666667</v>
      </c>
      <c r="S3659" t="str">
        <f t="shared" si="289"/>
        <v>theater</v>
      </c>
      <c r="T3659" t="str">
        <f t="shared" si="285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6">
        <f t="shared" si="286"/>
        <v>75.5</v>
      </c>
      <c r="N3660" t="b">
        <v>1</v>
      </c>
      <c r="O3660" t="s">
        <v>8271</v>
      </c>
      <c r="P3660" s="8">
        <f t="shared" si="287"/>
        <v>1.0066666666666666</v>
      </c>
      <c r="Q3660" s="12">
        <f t="shared" si="288"/>
        <v>41775.858564814815</v>
      </c>
      <c r="R3660" s="12">
        <f>(((I3660/60)/60)/24)+DATE(1970,1,1)</f>
        <v>41822.165972222225</v>
      </c>
      <c r="S3660" t="str">
        <f t="shared" si="289"/>
        <v>theater</v>
      </c>
      <c r="T3660" t="str">
        <f t="shared" si="285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6">
        <f t="shared" si="286"/>
        <v>235.46153846153845</v>
      </c>
      <c r="N3661" t="b">
        <v>1</v>
      </c>
      <c r="O3661" t="s">
        <v>8271</v>
      </c>
      <c r="P3661" s="8">
        <f t="shared" si="287"/>
        <v>1.0203333333333333</v>
      </c>
      <c r="Q3661" s="12">
        <f t="shared" si="288"/>
        <v>42055.277199074073</v>
      </c>
      <c r="R3661" s="12">
        <f>(((I3661/60)/60)/24)+DATE(1970,1,1)</f>
        <v>42082.610416666663</v>
      </c>
      <c r="S3661" t="str">
        <f t="shared" si="289"/>
        <v>theater</v>
      </c>
      <c r="T3661" t="str">
        <f t="shared" si="285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6">
        <f t="shared" si="286"/>
        <v>11.363636363636363</v>
      </c>
      <c r="N3662" t="b">
        <v>1</v>
      </c>
      <c r="O3662" t="s">
        <v>8271</v>
      </c>
      <c r="P3662" s="8">
        <f t="shared" si="287"/>
        <v>1</v>
      </c>
      <c r="Q3662" s="12">
        <f t="shared" si="288"/>
        <v>41971.881076388891</v>
      </c>
      <c r="R3662" s="12">
        <f>(((I3662/60)/60)/24)+DATE(1970,1,1)</f>
        <v>41996.881076388891</v>
      </c>
      <c r="S3662" t="str">
        <f t="shared" si="289"/>
        <v>theater</v>
      </c>
      <c r="T3662" t="str">
        <f t="shared" si="285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6">
        <f t="shared" si="286"/>
        <v>92.5</v>
      </c>
      <c r="N3663" t="b">
        <v>1</v>
      </c>
      <c r="O3663" t="s">
        <v>8271</v>
      </c>
      <c r="P3663" s="8">
        <f t="shared" si="287"/>
        <v>1.1100000000000001</v>
      </c>
      <c r="Q3663" s="12">
        <f t="shared" si="288"/>
        <v>42447.896666666667</v>
      </c>
      <c r="R3663" s="12">
        <f>(((I3663/60)/60)/24)+DATE(1970,1,1)</f>
        <v>42470.166666666672</v>
      </c>
      <c r="S3663" t="str">
        <f t="shared" si="289"/>
        <v>theater</v>
      </c>
      <c r="T3663" t="str">
        <f t="shared" si="285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6">
        <f t="shared" si="286"/>
        <v>202.85</v>
      </c>
      <c r="N3664" t="b">
        <v>1</v>
      </c>
      <c r="O3664" t="s">
        <v>8271</v>
      </c>
      <c r="P3664" s="8">
        <f t="shared" si="287"/>
        <v>1.0142500000000001</v>
      </c>
      <c r="Q3664" s="12">
        <f t="shared" si="288"/>
        <v>42064.220069444447</v>
      </c>
      <c r="R3664" s="12">
        <f>(((I3664/60)/60)/24)+DATE(1970,1,1)</f>
        <v>42094.178402777776</v>
      </c>
      <c r="S3664" t="str">
        <f t="shared" si="289"/>
        <v>theater</v>
      </c>
      <c r="T3664" t="str">
        <f t="shared" si="285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6">
        <f t="shared" si="286"/>
        <v>26</v>
      </c>
      <c r="N3665" t="b">
        <v>1</v>
      </c>
      <c r="O3665" t="s">
        <v>8271</v>
      </c>
      <c r="P3665" s="8">
        <f t="shared" si="287"/>
        <v>1.04</v>
      </c>
      <c r="Q3665" s="12">
        <f t="shared" si="288"/>
        <v>42665.451736111107</v>
      </c>
      <c r="R3665" s="12">
        <f>(((I3665/60)/60)/24)+DATE(1970,1,1)</f>
        <v>42725.493402777778</v>
      </c>
      <c r="S3665" t="str">
        <f t="shared" si="289"/>
        <v>theater</v>
      </c>
      <c r="T3665" t="str">
        <f t="shared" si="285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6">
        <f t="shared" si="286"/>
        <v>46.05263157894737</v>
      </c>
      <c r="N3666" t="b">
        <v>1</v>
      </c>
      <c r="O3666" t="s">
        <v>8271</v>
      </c>
      <c r="P3666" s="8">
        <f t="shared" si="287"/>
        <v>1.09375</v>
      </c>
      <c r="Q3666" s="12">
        <f t="shared" si="288"/>
        <v>42523.248715277776</v>
      </c>
      <c r="R3666" s="12">
        <f>(((I3666/60)/60)/24)+DATE(1970,1,1)</f>
        <v>42537.248715277776</v>
      </c>
      <c r="S3666" t="str">
        <f t="shared" si="289"/>
        <v>theater</v>
      </c>
      <c r="T3666" t="str">
        <f t="shared" si="285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6">
        <f t="shared" si="286"/>
        <v>51</v>
      </c>
      <c r="N3667" t="b">
        <v>1</v>
      </c>
      <c r="O3667" t="s">
        <v>8271</v>
      </c>
      <c r="P3667" s="8">
        <f t="shared" si="287"/>
        <v>1.1516129032258065</v>
      </c>
      <c r="Q3667" s="12">
        <f t="shared" si="288"/>
        <v>42294.808124999996</v>
      </c>
      <c r="R3667" s="12">
        <f>(((I3667/60)/60)/24)+DATE(1970,1,1)</f>
        <v>42305.829166666663</v>
      </c>
      <c r="S3667" t="str">
        <f t="shared" si="289"/>
        <v>theater</v>
      </c>
      <c r="T3667" t="str">
        <f t="shared" si="285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6">
        <f t="shared" si="286"/>
        <v>31.578947368421051</v>
      </c>
      <c r="N3668" t="b">
        <v>1</v>
      </c>
      <c r="O3668" t="s">
        <v>8271</v>
      </c>
      <c r="P3668" s="8">
        <f t="shared" si="287"/>
        <v>1</v>
      </c>
      <c r="Q3668" s="12">
        <f t="shared" si="288"/>
        <v>41822.90488425926</v>
      </c>
      <c r="R3668" s="12">
        <f>(((I3668/60)/60)/24)+DATE(1970,1,1)</f>
        <v>41844.291666666664</v>
      </c>
      <c r="S3668" t="str">
        <f t="shared" si="289"/>
        <v>theater</v>
      </c>
      <c r="T3668" t="str">
        <f t="shared" si="285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6">
        <f t="shared" si="286"/>
        <v>53.363965517241382</v>
      </c>
      <c r="N3669" t="b">
        <v>1</v>
      </c>
      <c r="O3669" t="s">
        <v>8271</v>
      </c>
      <c r="P3669" s="8">
        <f t="shared" si="287"/>
        <v>1.0317033333333334</v>
      </c>
      <c r="Q3669" s="12">
        <f t="shared" si="288"/>
        <v>42173.970127314817</v>
      </c>
      <c r="R3669" s="12">
        <f>(((I3669/60)/60)/24)+DATE(1970,1,1)</f>
        <v>42203.970127314817</v>
      </c>
      <c r="S3669" t="str">
        <f t="shared" si="289"/>
        <v>theater</v>
      </c>
      <c r="T3669" t="str">
        <f t="shared" si="285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6">
        <f t="shared" si="286"/>
        <v>36.964285714285715</v>
      </c>
      <c r="N3670" t="b">
        <v>1</v>
      </c>
      <c r="O3670" t="s">
        <v>8271</v>
      </c>
      <c r="P3670" s="8">
        <f t="shared" si="287"/>
        <v>1.0349999999999999</v>
      </c>
      <c r="Q3670" s="12">
        <f t="shared" si="288"/>
        <v>42185.556157407409</v>
      </c>
      <c r="R3670" s="12">
        <f>(((I3670/60)/60)/24)+DATE(1970,1,1)</f>
        <v>42208.772916666669</v>
      </c>
      <c r="S3670" t="str">
        <f t="shared" si="289"/>
        <v>theater</v>
      </c>
      <c r="T3670" t="str">
        <f t="shared" si="285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6">
        <f t="shared" si="286"/>
        <v>81.294117647058826</v>
      </c>
      <c r="N3671" t="b">
        <v>1</v>
      </c>
      <c r="O3671" t="s">
        <v>8271</v>
      </c>
      <c r="P3671" s="8">
        <f t="shared" si="287"/>
        <v>1.3819999999999999</v>
      </c>
      <c r="Q3671" s="12">
        <f t="shared" si="288"/>
        <v>42136.675196759257</v>
      </c>
      <c r="R3671" s="12">
        <f>(((I3671/60)/60)/24)+DATE(1970,1,1)</f>
        <v>42166.675196759257</v>
      </c>
      <c r="S3671" t="str">
        <f t="shared" si="289"/>
        <v>theater</v>
      </c>
      <c r="T3671" t="str">
        <f t="shared" si="285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6">
        <f t="shared" si="286"/>
        <v>20.083333333333332</v>
      </c>
      <c r="N3672" t="b">
        <v>1</v>
      </c>
      <c r="O3672" t="s">
        <v>8271</v>
      </c>
      <c r="P3672" s="8">
        <f t="shared" si="287"/>
        <v>1.0954545454545455</v>
      </c>
      <c r="Q3672" s="12">
        <f t="shared" si="288"/>
        <v>42142.514016203699</v>
      </c>
      <c r="R3672" s="12">
        <f>(((I3672/60)/60)/24)+DATE(1970,1,1)</f>
        <v>42155.958333333328</v>
      </c>
      <c r="S3672" t="str">
        <f t="shared" si="289"/>
        <v>theater</v>
      </c>
      <c r="T3672" t="str">
        <f t="shared" si="285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6">
        <f t="shared" si="286"/>
        <v>88.25</v>
      </c>
      <c r="N3673" t="b">
        <v>1</v>
      </c>
      <c r="O3673" t="s">
        <v>8271</v>
      </c>
      <c r="P3673" s="8">
        <f t="shared" si="287"/>
        <v>1.0085714285714287</v>
      </c>
      <c r="Q3673" s="12">
        <f t="shared" si="288"/>
        <v>41820.62809027778</v>
      </c>
      <c r="R3673" s="12">
        <f>(((I3673/60)/60)/24)+DATE(1970,1,1)</f>
        <v>41841.165972222225</v>
      </c>
      <c r="S3673" t="str">
        <f t="shared" si="289"/>
        <v>theater</v>
      </c>
      <c r="T3673" t="str">
        <f t="shared" si="285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6">
        <f t="shared" si="286"/>
        <v>53.438596491228068</v>
      </c>
      <c r="N3674" t="b">
        <v>1</v>
      </c>
      <c r="O3674" t="s">
        <v>8271</v>
      </c>
      <c r="P3674" s="8">
        <f t="shared" si="287"/>
        <v>1.0153333333333334</v>
      </c>
      <c r="Q3674" s="12">
        <f t="shared" si="288"/>
        <v>41878.946574074071</v>
      </c>
      <c r="R3674" s="12">
        <f>(((I3674/60)/60)/24)+DATE(1970,1,1)</f>
        <v>41908.946574074071</v>
      </c>
      <c r="S3674" t="str">
        <f t="shared" si="289"/>
        <v>theater</v>
      </c>
      <c r="T3674" t="str">
        <f t="shared" si="285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6">
        <f t="shared" si="286"/>
        <v>39.868421052631582</v>
      </c>
      <c r="N3675" t="b">
        <v>1</v>
      </c>
      <c r="O3675" t="s">
        <v>8271</v>
      </c>
      <c r="P3675" s="8">
        <f t="shared" si="287"/>
        <v>1.13625</v>
      </c>
      <c r="Q3675" s="12">
        <f t="shared" si="288"/>
        <v>41914.295104166667</v>
      </c>
      <c r="R3675" s="12">
        <f>(((I3675/60)/60)/24)+DATE(1970,1,1)</f>
        <v>41948.536111111112</v>
      </c>
      <c r="S3675" t="str">
        <f t="shared" si="289"/>
        <v>theater</v>
      </c>
      <c r="T3675" t="str">
        <f t="shared" si="285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6">
        <f t="shared" si="286"/>
        <v>145.16129032258064</v>
      </c>
      <c r="N3676" t="b">
        <v>1</v>
      </c>
      <c r="O3676" t="s">
        <v>8271</v>
      </c>
      <c r="P3676" s="8">
        <f t="shared" si="287"/>
        <v>1</v>
      </c>
      <c r="Q3676" s="12">
        <f t="shared" si="288"/>
        <v>42556.873020833329</v>
      </c>
      <c r="R3676" s="12">
        <f>(((I3676/60)/60)/24)+DATE(1970,1,1)</f>
        <v>42616.873020833329</v>
      </c>
      <c r="S3676" t="str">
        <f t="shared" si="289"/>
        <v>theater</v>
      </c>
      <c r="T3676" t="str">
        <f t="shared" si="285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6">
        <f t="shared" si="286"/>
        <v>23.333333333333332</v>
      </c>
      <c r="N3677" t="b">
        <v>1</v>
      </c>
      <c r="O3677" t="s">
        <v>8271</v>
      </c>
      <c r="P3677" s="8">
        <f t="shared" si="287"/>
        <v>1.4</v>
      </c>
      <c r="Q3677" s="12">
        <f t="shared" si="288"/>
        <v>42493.597013888888</v>
      </c>
      <c r="R3677" s="12">
        <f>(((I3677/60)/60)/24)+DATE(1970,1,1)</f>
        <v>42505.958333333328</v>
      </c>
      <c r="S3677" t="str">
        <f t="shared" si="289"/>
        <v>theater</v>
      </c>
      <c r="T3677" t="str">
        <f t="shared" si="285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6">
        <f t="shared" si="286"/>
        <v>64.375</v>
      </c>
      <c r="N3678" t="b">
        <v>1</v>
      </c>
      <c r="O3678" t="s">
        <v>8271</v>
      </c>
      <c r="P3678" s="8">
        <f t="shared" si="287"/>
        <v>1.2875000000000001</v>
      </c>
      <c r="Q3678" s="12">
        <f t="shared" si="288"/>
        <v>41876.815787037034</v>
      </c>
      <c r="R3678" s="12">
        <f>(((I3678/60)/60)/24)+DATE(1970,1,1)</f>
        <v>41894.815787037034</v>
      </c>
      <c r="S3678" t="str">
        <f t="shared" si="289"/>
        <v>theater</v>
      </c>
      <c r="T3678" t="str">
        <f t="shared" si="285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6">
        <f t="shared" si="286"/>
        <v>62.052763819095475</v>
      </c>
      <c r="N3679" t="b">
        <v>1</v>
      </c>
      <c r="O3679" t="s">
        <v>8271</v>
      </c>
      <c r="P3679" s="8">
        <f t="shared" si="287"/>
        <v>1.0290416666666666</v>
      </c>
      <c r="Q3679" s="12">
        <f t="shared" si="288"/>
        <v>41802.574282407404</v>
      </c>
      <c r="R3679" s="12">
        <f>(((I3679/60)/60)/24)+DATE(1970,1,1)</f>
        <v>41823.165972222225</v>
      </c>
      <c r="S3679" t="str">
        <f t="shared" si="289"/>
        <v>theater</v>
      </c>
      <c r="T3679" t="str">
        <f t="shared" si="285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6">
        <f t="shared" si="286"/>
        <v>66.129032258064512</v>
      </c>
      <c r="N3680" t="b">
        <v>1</v>
      </c>
      <c r="O3680" t="s">
        <v>8271</v>
      </c>
      <c r="P3680" s="8">
        <f t="shared" si="287"/>
        <v>1.0249999999999999</v>
      </c>
      <c r="Q3680" s="12">
        <f t="shared" si="288"/>
        <v>42120.531226851846</v>
      </c>
      <c r="R3680" s="12">
        <f>(((I3680/60)/60)/24)+DATE(1970,1,1)</f>
        <v>42155.531226851846</v>
      </c>
      <c r="S3680" t="str">
        <f t="shared" si="289"/>
        <v>theater</v>
      </c>
      <c r="T3680" t="str">
        <f t="shared" si="285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6">
        <f t="shared" si="286"/>
        <v>73.400000000000006</v>
      </c>
      <c r="N3681" t="b">
        <v>1</v>
      </c>
      <c r="O3681" t="s">
        <v>8271</v>
      </c>
      <c r="P3681" s="8">
        <f t="shared" si="287"/>
        <v>1.101</v>
      </c>
      <c r="Q3681" s="12">
        <f t="shared" si="288"/>
        <v>41786.761354166665</v>
      </c>
      <c r="R3681" s="12">
        <f>(((I3681/60)/60)/24)+DATE(1970,1,1)</f>
        <v>41821.207638888889</v>
      </c>
      <c r="S3681" t="str">
        <f t="shared" si="289"/>
        <v>theater</v>
      </c>
      <c r="T3681" t="str">
        <f t="shared" si="285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6">
        <f t="shared" si="286"/>
        <v>99.5</v>
      </c>
      <c r="N3682" t="b">
        <v>1</v>
      </c>
      <c r="O3682" t="s">
        <v>8271</v>
      </c>
      <c r="P3682" s="8">
        <f t="shared" si="287"/>
        <v>1.1276666666666666</v>
      </c>
      <c r="Q3682" s="12">
        <f t="shared" si="288"/>
        <v>42627.454097222217</v>
      </c>
      <c r="R3682" s="12">
        <f>(((I3682/60)/60)/24)+DATE(1970,1,1)</f>
        <v>42648.454097222217</v>
      </c>
      <c r="S3682" t="str">
        <f t="shared" si="289"/>
        <v>theater</v>
      </c>
      <c r="T3682" t="str">
        <f t="shared" si="285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6">
        <f t="shared" si="286"/>
        <v>62.166666666666664</v>
      </c>
      <c r="N3683" t="b">
        <v>1</v>
      </c>
      <c r="O3683" t="s">
        <v>8271</v>
      </c>
      <c r="P3683" s="8">
        <f t="shared" si="287"/>
        <v>1.119</v>
      </c>
      <c r="Q3683" s="12">
        <f t="shared" si="288"/>
        <v>42374.651504629626</v>
      </c>
      <c r="R3683" s="12">
        <f>(((I3683/60)/60)/24)+DATE(1970,1,1)</f>
        <v>42384.651504629626</v>
      </c>
      <c r="S3683" t="str">
        <f t="shared" si="289"/>
        <v>theater</v>
      </c>
      <c r="T3683" t="str">
        <f t="shared" si="285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6">
        <f t="shared" si="286"/>
        <v>62.328358208955223</v>
      </c>
      <c r="N3684" t="b">
        <v>1</v>
      </c>
      <c r="O3684" t="s">
        <v>8271</v>
      </c>
      <c r="P3684" s="8">
        <f t="shared" si="287"/>
        <v>1.3919999999999999</v>
      </c>
      <c r="Q3684" s="12">
        <f t="shared" si="288"/>
        <v>41772.685393518521</v>
      </c>
      <c r="R3684" s="12">
        <f>(((I3684/60)/60)/24)+DATE(1970,1,1)</f>
        <v>41806.290972222225</v>
      </c>
      <c r="S3684" t="str">
        <f t="shared" si="289"/>
        <v>theater</v>
      </c>
      <c r="T3684" t="str">
        <f t="shared" si="285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6">
        <f t="shared" si="286"/>
        <v>58.787878787878789</v>
      </c>
      <c r="N3685" t="b">
        <v>1</v>
      </c>
      <c r="O3685" t="s">
        <v>8271</v>
      </c>
      <c r="P3685" s="8">
        <f t="shared" si="287"/>
        <v>1.1085714285714285</v>
      </c>
      <c r="Q3685" s="12">
        <f t="shared" si="288"/>
        <v>42633.116851851853</v>
      </c>
      <c r="R3685" s="12">
        <f>(((I3685/60)/60)/24)+DATE(1970,1,1)</f>
        <v>42663.116851851853</v>
      </c>
      <c r="S3685" t="str">
        <f t="shared" si="289"/>
        <v>theater</v>
      </c>
      <c r="T3685" t="str">
        <f t="shared" si="285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6">
        <f t="shared" si="286"/>
        <v>45.347826086956523</v>
      </c>
      <c r="N3686" t="b">
        <v>1</v>
      </c>
      <c r="O3686" t="s">
        <v>8271</v>
      </c>
      <c r="P3686" s="8">
        <f t="shared" si="287"/>
        <v>1.3906666666666667</v>
      </c>
      <c r="Q3686" s="12">
        <f t="shared" si="288"/>
        <v>42219.180393518516</v>
      </c>
      <c r="R3686" s="12">
        <f>(((I3686/60)/60)/24)+DATE(1970,1,1)</f>
        <v>42249.180393518516</v>
      </c>
      <c r="S3686" t="str">
        <f t="shared" si="289"/>
        <v>theater</v>
      </c>
      <c r="T3686" t="str">
        <f t="shared" si="285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6">
        <f t="shared" si="286"/>
        <v>41.944444444444443</v>
      </c>
      <c r="N3687" t="b">
        <v>1</v>
      </c>
      <c r="O3687" t="s">
        <v>8271</v>
      </c>
      <c r="P3687" s="8">
        <f t="shared" si="287"/>
        <v>1.0569999999999999</v>
      </c>
      <c r="Q3687" s="12">
        <f t="shared" si="288"/>
        <v>41753.593275462961</v>
      </c>
      <c r="R3687" s="12">
        <f>(((I3687/60)/60)/24)+DATE(1970,1,1)</f>
        <v>41778.875</v>
      </c>
      <c r="S3687" t="str">
        <f t="shared" si="289"/>
        <v>theater</v>
      </c>
      <c r="T3687" t="str">
        <f t="shared" si="285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6">
        <f t="shared" si="286"/>
        <v>59.166666666666664</v>
      </c>
      <c r="N3688" t="b">
        <v>1</v>
      </c>
      <c r="O3688" t="s">
        <v>8271</v>
      </c>
      <c r="P3688" s="8">
        <f t="shared" si="287"/>
        <v>1.0142857142857142</v>
      </c>
      <c r="Q3688" s="12">
        <f t="shared" si="288"/>
        <v>42230.662731481483</v>
      </c>
      <c r="R3688" s="12">
        <f>(((I3688/60)/60)/24)+DATE(1970,1,1)</f>
        <v>42245.165972222225</v>
      </c>
      <c r="S3688" t="str">
        <f t="shared" si="289"/>
        <v>theater</v>
      </c>
      <c r="T3688" t="str">
        <f t="shared" si="285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6">
        <f t="shared" si="286"/>
        <v>200.49</v>
      </c>
      <c r="N3689" t="b">
        <v>1</v>
      </c>
      <c r="O3689" t="s">
        <v>8271</v>
      </c>
      <c r="P3689" s="8">
        <f t="shared" si="287"/>
        <v>1.0024500000000001</v>
      </c>
      <c r="Q3689" s="12">
        <f t="shared" si="288"/>
        <v>41787.218229166669</v>
      </c>
      <c r="R3689" s="12">
        <f>(((I3689/60)/60)/24)+DATE(1970,1,1)</f>
        <v>41817.218229166669</v>
      </c>
      <c r="S3689" t="str">
        <f t="shared" si="289"/>
        <v>theater</v>
      </c>
      <c r="T3689" t="str">
        <f t="shared" si="285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6">
        <f t="shared" si="286"/>
        <v>83.974358974358978</v>
      </c>
      <c r="N3690" t="b">
        <v>1</v>
      </c>
      <c r="O3690" t="s">
        <v>8271</v>
      </c>
      <c r="P3690" s="8">
        <f t="shared" si="287"/>
        <v>1.0916666666666666</v>
      </c>
      <c r="Q3690" s="12">
        <f t="shared" si="288"/>
        <v>41829.787083333329</v>
      </c>
      <c r="R3690" s="12">
        <f>(((I3690/60)/60)/24)+DATE(1970,1,1)</f>
        <v>41859.787083333329</v>
      </c>
      <c r="S3690" t="str">
        <f t="shared" si="289"/>
        <v>theater</v>
      </c>
      <c r="T3690" t="str">
        <f t="shared" si="285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6">
        <f t="shared" si="286"/>
        <v>57.258064516129032</v>
      </c>
      <c r="N3691" t="b">
        <v>1</v>
      </c>
      <c r="O3691" t="s">
        <v>8271</v>
      </c>
      <c r="P3691" s="8">
        <f t="shared" si="287"/>
        <v>1.1833333333333333</v>
      </c>
      <c r="Q3691" s="12">
        <f t="shared" si="288"/>
        <v>42147.826840277776</v>
      </c>
      <c r="R3691" s="12">
        <f>(((I3691/60)/60)/24)+DATE(1970,1,1)</f>
        <v>42176.934027777781</v>
      </c>
      <c r="S3691" t="str">
        <f t="shared" si="289"/>
        <v>theater</v>
      </c>
      <c r="T3691" t="str">
        <f t="shared" si="285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6">
        <f t="shared" si="286"/>
        <v>58.064516129032256</v>
      </c>
      <c r="N3692" t="b">
        <v>1</v>
      </c>
      <c r="O3692" t="s">
        <v>8271</v>
      </c>
      <c r="P3692" s="8">
        <f t="shared" si="287"/>
        <v>1.2</v>
      </c>
      <c r="Q3692" s="12">
        <f t="shared" si="288"/>
        <v>41940.598182870373</v>
      </c>
      <c r="R3692" s="12">
        <f>(((I3692/60)/60)/24)+DATE(1970,1,1)</f>
        <v>41970.639849537038</v>
      </c>
      <c r="S3692" t="str">
        <f t="shared" si="289"/>
        <v>theater</v>
      </c>
      <c r="T3692" t="str">
        <f t="shared" si="285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6">
        <f t="shared" si="286"/>
        <v>186.80291970802921</v>
      </c>
      <c r="N3693" t="b">
        <v>1</v>
      </c>
      <c r="O3693" t="s">
        <v>8271</v>
      </c>
      <c r="P3693" s="8">
        <f t="shared" si="287"/>
        <v>1.2796000000000001</v>
      </c>
      <c r="Q3693" s="12">
        <f t="shared" si="288"/>
        <v>42020.700567129628</v>
      </c>
      <c r="R3693" s="12">
        <f>(((I3693/60)/60)/24)+DATE(1970,1,1)</f>
        <v>42065.207638888889</v>
      </c>
      <c r="S3693" t="str">
        <f t="shared" si="289"/>
        <v>theater</v>
      </c>
      <c r="T3693" t="str">
        <f t="shared" si="285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6">
        <f t="shared" si="286"/>
        <v>74.117647058823536</v>
      </c>
      <c r="N3694" t="b">
        <v>1</v>
      </c>
      <c r="O3694" t="s">
        <v>8271</v>
      </c>
      <c r="P3694" s="8">
        <f t="shared" si="287"/>
        <v>1.26</v>
      </c>
      <c r="Q3694" s="12">
        <f t="shared" si="288"/>
        <v>41891.96503472222</v>
      </c>
      <c r="R3694" s="12">
        <f>(((I3694/60)/60)/24)+DATE(1970,1,1)</f>
        <v>41901</v>
      </c>
      <c r="S3694" t="str">
        <f t="shared" si="289"/>
        <v>theater</v>
      </c>
      <c r="T3694" t="str">
        <f t="shared" si="285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6">
        <f t="shared" si="286"/>
        <v>30.714285714285715</v>
      </c>
      <c r="N3695" t="b">
        <v>1</v>
      </c>
      <c r="O3695" t="s">
        <v>8271</v>
      </c>
      <c r="P3695" s="8">
        <f t="shared" si="287"/>
        <v>1.2912912912912913</v>
      </c>
      <c r="Q3695" s="12">
        <f t="shared" si="288"/>
        <v>42309.191307870366</v>
      </c>
      <c r="R3695" s="12">
        <f>(((I3695/60)/60)/24)+DATE(1970,1,1)</f>
        <v>42338.9375</v>
      </c>
      <c r="S3695" t="str">
        <f t="shared" si="289"/>
        <v>theater</v>
      </c>
      <c r="T3695" t="str">
        <f t="shared" si="285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6">
        <f t="shared" si="286"/>
        <v>62.666666666666664</v>
      </c>
      <c r="N3696" t="b">
        <v>1</v>
      </c>
      <c r="O3696" t="s">
        <v>8271</v>
      </c>
      <c r="P3696" s="8">
        <f t="shared" si="287"/>
        <v>1.0742857142857143</v>
      </c>
      <c r="Q3696" s="12">
        <f t="shared" si="288"/>
        <v>42490.133877314816</v>
      </c>
      <c r="R3696" s="12">
        <f>(((I3696/60)/60)/24)+DATE(1970,1,1)</f>
        <v>42527.083333333328</v>
      </c>
      <c r="S3696" t="str">
        <f t="shared" si="289"/>
        <v>theater</v>
      </c>
      <c r="T3696" t="str">
        <f t="shared" si="285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6">
        <f t="shared" si="286"/>
        <v>121.36363636363636</v>
      </c>
      <c r="N3697" t="b">
        <v>1</v>
      </c>
      <c r="O3697" t="s">
        <v>8271</v>
      </c>
      <c r="P3697" s="8">
        <f t="shared" si="287"/>
        <v>1.00125</v>
      </c>
      <c r="Q3697" s="12">
        <f t="shared" si="288"/>
        <v>41995.870486111111</v>
      </c>
      <c r="R3697" s="12">
        <f>(((I3697/60)/60)/24)+DATE(1970,1,1)</f>
        <v>42015.870486111111</v>
      </c>
      <c r="S3697" t="str">
        <f t="shared" si="289"/>
        <v>theater</v>
      </c>
      <c r="T3697" t="str">
        <f t="shared" si="285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6">
        <f t="shared" si="286"/>
        <v>39.743589743589745</v>
      </c>
      <c r="N3698" t="b">
        <v>1</v>
      </c>
      <c r="O3698" t="s">
        <v>8271</v>
      </c>
      <c r="P3698" s="8">
        <f t="shared" si="287"/>
        <v>1.55</v>
      </c>
      <c r="Q3698" s="12">
        <f t="shared" si="288"/>
        <v>41988.617083333331</v>
      </c>
      <c r="R3698" s="12">
        <f>(((I3698/60)/60)/24)+DATE(1970,1,1)</f>
        <v>42048.617083333331</v>
      </c>
      <c r="S3698" t="str">
        <f t="shared" si="289"/>
        <v>theater</v>
      </c>
      <c r="T3698" t="str">
        <f t="shared" si="285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6">
        <f t="shared" si="286"/>
        <v>72</v>
      </c>
      <c r="N3699" t="b">
        <v>1</v>
      </c>
      <c r="O3699" t="s">
        <v>8271</v>
      </c>
      <c r="P3699" s="8">
        <f t="shared" si="287"/>
        <v>1.08</v>
      </c>
      <c r="Q3699" s="12">
        <f t="shared" si="288"/>
        <v>42479.465833333335</v>
      </c>
      <c r="R3699" s="12">
        <f>(((I3699/60)/60)/24)+DATE(1970,1,1)</f>
        <v>42500.465833333335</v>
      </c>
      <c r="S3699" t="str">
        <f t="shared" si="289"/>
        <v>theater</v>
      </c>
      <c r="T3699" t="str">
        <f t="shared" si="285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6">
        <f t="shared" si="286"/>
        <v>40.632352941176471</v>
      </c>
      <c r="N3700" t="b">
        <v>1</v>
      </c>
      <c r="O3700" t="s">
        <v>8271</v>
      </c>
      <c r="P3700" s="8">
        <f t="shared" si="287"/>
        <v>1.1052</v>
      </c>
      <c r="Q3700" s="12">
        <f t="shared" si="288"/>
        <v>42401.806562500002</v>
      </c>
      <c r="R3700" s="12">
        <f>(((I3700/60)/60)/24)+DATE(1970,1,1)</f>
        <v>42431.806562500002</v>
      </c>
      <c r="S3700" t="str">
        <f t="shared" si="289"/>
        <v>theater</v>
      </c>
      <c r="T3700" t="str">
        <f t="shared" si="285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6">
        <f t="shared" si="286"/>
        <v>63</v>
      </c>
      <c r="N3701" t="b">
        <v>1</v>
      </c>
      <c r="O3701" t="s">
        <v>8271</v>
      </c>
      <c r="P3701" s="8">
        <f t="shared" si="287"/>
        <v>1.008</v>
      </c>
      <c r="Q3701" s="12">
        <f t="shared" si="288"/>
        <v>41897.602037037039</v>
      </c>
      <c r="R3701" s="12">
        <f>(((I3701/60)/60)/24)+DATE(1970,1,1)</f>
        <v>41927.602037037039</v>
      </c>
      <c r="S3701" t="str">
        <f t="shared" si="289"/>
        <v>theater</v>
      </c>
      <c r="T3701" t="str">
        <f t="shared" si="285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6">
        <f t="shared" si="286"/>
        <v>33.666666666666664</v>
      </c>
      <c r="N3702" t="b">
        <v>1</v>
      </c>
      <c r="O3702" t="s">
        <v>8271</v>
      </c>
      <c r="P3702" s="8">
        <f t="shared" si="287"/>
        <v>1.212</v>
      </c>
      <c r="Q3702" s="12">
        <f t="shared" si="288"/>
        <v>41882.585648148146</v>
      </c>
      <c r="R3702" s="12">
        <f>(((I3702/60)/60)/24)+DATE(1970,1,1)</f>
        <v>41912.666666666664</v>
      </c>
      <c r="S3702" t="str">
        <f t="shared" si="289"/>
        <v>theater</v>
      </c>
      <c r="T3702" t="str">
        <f t="shared" si="285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6">
        <f t="shared" si="286"/>
        <v>38.589743589743591</v>
      </c>
      <c r="N3703" t="b">
        <v>1</v>
      </c>
      <c r="O3703" t="s">
        <v>8271</v>
      </c>
      <c r="P3703" s="8">
        <f t="shared" si="287"/>
        <v>1.0033333333333334</v>
      </c>
      <c r="Q3703" s="12">
        <f t="shared" si="288"/>
        <v>42129.541585648149</v>
      </c>
      <c r="R3703" s="12">
        <f>(((I3703/60)/60)/24)+DATE(1970,1,1)</f>
        <v>42159.541585648149</v>
      </c>
      <c r="S3703" t="str">
        <f t="shared" si="289"/>
        <v>theater</v>
      </c>
      <c r="T3703" t="str">
        <f t="shared" si="285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6">
        <f t="shared" si="286"/>
        <v>155.95238095238096</v>
      </c>
      <c r="N3704" t="b">
        <v>1</v>
      </c>
      <c r="O3704" t="s">
        <v>8271</v>
      </c>
      <c r="P3704" s="8">
        <f t="shared" si="287"/>
        <v>1.0916666666666666</v>
      </c>
      <c r="Q3704" s="12">
        <f t="shared" si="288"/>
        <v>42524.53800925926</v>
      </c>
      <c r="R3704" s="12">
        <f>(((I3704/60)/60)/24)+DATE(1970,1,1)</f>
        <v>42561.957638888889</v>
      </c>
      <c r="S3704" t="str">
        <f t="shared" si="289"/>
        <v>theater</v>
      </c>
      <c r="T3704" t="str">
        <f t="shared" si="285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6">
        <f t="shared" si="286"/>
        <v>43.2</v>
      </c>
      <c r="N3705" t="b">
        <v>1</v>
      </c>
      <c r="O3705" t="s">
        <v>8271</v>
      </c>
      <c r="P3705" s="8">
        <f t="shared" si="287"/>
        <v>1.2342857142857142</v>
      </c>
      <c r="Q3705" s="12">
        <f t="shared" si="288"/>
        <v>42556.504490740743</v>
      </c>
      <c r="R3705" s="12">
        <f>(((I3705/60)/60)/24)+DATE(1970,1,1)</f>
        <v>42595.290972222225</v>
      </c>
      <c r="S3705" t="str">
        <f t="shared" si="289"/>
        <v>theater</v>
      </c>
      <c r="T3705" t="str">
        <f t="shared" si="285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6">
        <f t="shared" si="286"/>
        <v>15.148518518518518</v>
      </c>
      <c r="N3706" t="b">
        <v>1</v>
      </c>
      <c r="O3706" t="s">
        <v>8271</v>
      </c>
      <c r="P3706" s="8">
        <f t="shared" si="287"/>
        <v>1.3633666666666666</v>
      </c>
      <c r="Q3706" s="12">
        <f t="shared" si="288"/>
        <v>42461.689745370371</v>
      </c>
      <c r="R3706" s="12">
        <f>(((I3706/60)/60)/24)+DATE(1970,1,1)</f>
        <v>42521.689745370371</v>
      </c>
      <c r="S3706" t="str">
        <f t="shared" si="289"/>
        <v>theater</v>
      </c>
      <c r="T3706" t="str">
        <f t="shared" si="285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6">
        <f t="shared" si="286"/>
        <v>83.571428571428569</v>
      </c>
      <c r="N3707" t="b">
        <v>1</v>
      </c>
      <c r="O3707" t="s">
        <v>8271</v>
      </c>
      <c r="P3707" s="8">
        <f t="shared" si="287"/>
        <v>1.0346657233816767</v>
      </c>
      <c r="Q3707" s="12">
        <f t="shared" si="288"/>
        <v>41792.542986111112</v>
      </c>
      <c r="R3707" s="12">
        <f>(((I3707/60)/60)/24)+DATE(1970,1,1)</f>
        <v>41813.75</v>
      </c>
      <c r="S3707" t="str">
        <f t="shared" si="289"/>
        <v>theater</v>
      </c>
      <c r="T3707" t="str">
        <f t="shared" si="285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6">
        <f t="shared" si="286"/>
        <v>140</v>
      </c>
      <c r="N3708" t="b">
        <v>1</v>
      </c>
      <c r="O3708" t="s">
        <v>8271</v>
      </c>
      <c r="P3708" s="8">
        <f t="shared" si="287"/>
        <v>1.2133333333333334</v>
      </c>
      <c r="Q3708" s="12">
        <f t="shared" si="288"/>
        <v>41879.913761574076</v>
      </c>
      <c r="R3708" s="12">
        <f>(((I3708/60)/60)/24)+DATE(1970,1,1)</f>
        <v>41894.913761574076</v>
      </c>
      <c r="S3708" t="str">
        <f t="shared" si="289"/>
        <v>theater</v>
      </c>
      <c r="T3708" t="str">
        <f t="shared" si="285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6">
        <f t="shared" si="286"/>
        <v>80.869565217391298</v>
      </c>
      <c r="N3709" t="b">
        <v>1</v>
      </c>
      <c r="O3709" t="s">
        <v>8271</v>
      </c>
      <c r="P3709" s="8">
        <f t="shared" si="287"/>
        <v>1.86</v>
      </c>
      <c r="Q3709" s="12">
        <f t="shared" si="288"/>
        <v>42552.048356481479</v>
      </c>
      <c r="R3709" s="12">
        <f>(((I3709/60)/60)/24)+DATE(1970,1,1)</f>
        <v>42573.226388888885</v>
      </c>
      <c r="S3709" t="str">
        <f t="shared" si="289"/>
        <v>theater</v>
      </c>
      <c r="T3709" t="str">
        <f t="shared" si="285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6">
        <f t="shared" si="286"/>
        <v>53.846153846153847</v>
      </c>
      <c r="N3710" t="b">
        <v>1</v>
      </c>
      <c r="O3710" t="s">
        <v>8271</v>
      </c>
      <c r="P3710" s="8">
        <f t="shared" si="287"/>
        <v>3</v>
      </c>
      <c r="Q3710" s="12">
        <f t="shared" si="288"/>
        <v>41810.142199074071</v>
      </c>
      <c r="R3710" s="12">
        <f>(((I3710/60)/60)/24)+DATE(1970,1,1)</f>
        <v>41824.142199074071</v>
      </c>
      <c r="S3710" t="str">
        <f t="shared" si="289"/>
        <v>theater</v>
      </c>
      <c r="T3710" t="str">
        <f t="shared" si="285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6">
        <f t="shared" si="286"/>
        <v>30.928571428571427</v>
      </c>
      <c r="N3711" t="b">
        <v>1</v>
      </c>
      <c r="O3711" t="s">
        <v>8271</v>
      </c>
      <c r="P3711" s="8">
        <f t="shared" si="287"/>
        <v>1.0825</v>
      </c>
      <c r="Q3711" s="12">
        <f t="shared" si="288"/>
        <v>41785.707708333335</v>
      </c>
      <c r="R3711" s="12">
        <f>(((I3711/60)/60)/24)+DATE(1970,1,1)</f>
        <v>41815.707708333335</v>
      </c>
      <c r="S3711" t="str">
        <f t="shared" si="289"/>
        <v>theater</v>
      </c>
      <c r="T3711" t="str">
        <f t="shared" si="285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6">
        <f t="shared" si="286"/>
        <v>67.962962962962962</v>
      </c>
      <c r="N3712" t="b">
        <v>1</v>
      </c>
      <c r="O3712" t="s">
        <v>8271</v>
      </c>
      <c r="P3712" s="8">
        <f t="shared" si="287"/>
        <v>1.4115384615384616</v>
      </c>
      <c r="Q3712" s="12">
        <f t="shared" si="288"/>
        <v>42072.576249999998</v>
      </c>
      <c r="R3712" s="12">
        <f>(((I3712/60)/60)/24)+DATE(1970,1,1)</f>
        <v>42097.576249999998</v>
      </c>
      <c r="S3712" t="str">
        <f t="shared" si="289"/>
        <v>theater</v>
      </c>
      <c r="T3712" t="str">
        <f t="shared" si="285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6">
        <f t="shared" si="286"/>
        <v>27.142857142857142</v>
      </c>
      <c r="N3713" t="b">
        <v>1</v>
      </c>
      <c r="O3713" t="s">
        <v>8271</v>
      </c>
      <c r="P3713" s="8">
        <f t="shared" si="287"/>
        <v>1.1399999999999999</v>
      </c>
      <c r="Q3713" s="12">
        <f t="shared" si="288"/>
        <v>41779.724224537036</v>
      </c>
      <c r="R3713" s="12">
        <f>(((I3713/60)/60)/24)+DATE(1970,1,1)</f>
        <v>41805.666666666664</v>
      </c>
      <c r="S3713" t="str">
        <f t="shared" si="289"/>
        <v>theater</v>
      </c>
      <c r="T3713" t="str">
        <f t="shared" si="285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6">
        <f t="shared" si="286"/>
        <v>110.86538461538461</v>
      </c>
      <c r="N3714" t="b">
        <v>1</v>
      </c>
      <c r="O3714" t="s">
        <v>8271</v>
      </c>
      <c r="P3714" s="8">
        <f t="shared" si="287"/>
        <v>1.5373333333333334</v>
      </c>
      <c r="Q3714" s="12">
        <f t="shared" si="288"/>
        <v>42134.172071759262</v>
      </c>
      <c r="R3714" s="12">
        <f>(((I3714/60)/60)/24)+DATE(1970,1,1)</f>
        <v>42155.290972222225</v>
      </c>
      <c r="S3714" t="str">
        <f t="shared" si="289"/>
        <v>theater</v>
      </c>
      <c r="T3714" t="str">
        <f t="shared" ref="T3714:T3777" si="290">RIGHT(O3714,LEN(O3714)-FIND("/",O3714,1))</f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6">
        <f t="shared" ref="M3715:M3778" si="291">IFERROR(E3715/L3715,"")</f>
        <v>106.84210526315789</v>
      </c>
      <c r="N3715" t="b">
        <v>1</v>
      </c>
      <c r="O3715" t="s">
        <v>8271</v>
      </c>
      <c r="P3715" s="8">
        <f t="shared" ref="P3715:P3778" si="292">E3715/D3715</f>
        <v>1.0149999999999999</v>
      </c>
      <c r="Q3715" s="12">
        <f t="shared" ref="Q3715:Q3778" si="293">(((J3715/60)/60)/24)+DATE(1970,1,1)</f>
        <v>42505.738032407404</v>
      </c>
      <c r="R3715" s="12">
        <f>(((I3715/60)/60)/24)+DATE(1970,1,1)</f>
        <v>42525.738032407404</v>
      </c>
      <c r="S3715" t="str">
        <f t="shared" ref="S3715:S3778" si="294">LEFT(O3715,FIND("/",O3715,1)-1)</f>
        <v>theater</v>
      </c>
      <c r="T3715" t="str">
        <f t="shared" si="290"/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6">
        <f t="shared" si="291"/>
        <v>105.51546391752578</v>
      </c>
      <c r="N3716" t="b">
        <v>1</v>
      </c>
      <c r="O3716" t="s">
        <v>8271</v>
      </c>
      <c r="P3716" s="8">
        <f t="shared" si="292"/>
        <v>1.0235000000000001</v>
      </c>
      <c r="Q3716" s="12">
        <f t="shared" si="293"/>
        <v>42118.556331018524</v>
      </c>
      <c r="R3716" s="12">
        <f>(((I3716/60)/60)/24)+DATE(1970,1,1)</f>
        <v>42150.165972222225</v>
      </c>
      <c r="S3716" t="str">
        <f t="shared" si="294"/>
        <v>theater</v>
      </c>
      <c r="T3716" t="str">
        <f t="shared" si="290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6">
        <f t="shared" si="291"/>
        <v>132.96296296296296</v>
      </c>
      <c r="N3717" t="b">
        <v>1</v>
      </c>
      <c r="O3717" t="s">
        <v>8271</v>
      </c>
      <c r="P3717" s="8">
        <f t="shared" si="292"/>
        <v>1.0257142857142858</v>
      </c>
      <c r="Q3717" s="12">
        <f t="shared" si="293"/>
        <v>42036.995590277773</v>
      </c>
      <c r="R3717" s="12">
        <f>(((I3717/60)/60)/24)+DATE(1970,1,1)</f>
        <v>42094.536111111112</v>
      </c>
      <c r="S3717" t="str">
        <f t="shared" si="294"/>
        <v>theater</v>
      </c>
      <c r="T3717" t="str">
        <f t="shared" si="290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6">
        <f t="shared" si="291"/>
        <v>51.916666666666664</v>
      </c>
      <c r="N3718" t="b">
        <v>1</v>
      </c>
      <c r="O3718" t="s">
        <v>8271</v>
      </c>
      <c r="P3718" s="8">
        <f t="shared" si="292"/>
        <v>1.5575000000000001</v>
      </c>
      <c r="Q3718" s="12">
        <f t="shared" si="293"/>
        <v>42360.887835648144</v>
      </c>
      <c r="R3718" s="12">
        <f>(((I3718/60)/60)/24)+DATE(1970,1,1)</f>
        <v>42390.887835648144</v>
      </c>
      <c r="S3718" t="str">
        <f t="shared" si="294"/>
        <v>theater</v>
      </c>
      <c r="T3718" t="str">
        <f t="shared" si="290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6">
        <f t="shared" si="291"/>
        <v>310</v>
      </c>
      <c r="N3719" t="b">
        <v>1</v>
      </c>
      <c r="O3719" t="s">
        <v>8271</v>
      </c>
      <c r="P3719" s="8">
        <f t="shared" si="292"/>
        <v>1.0075000000000001</v>
      </c>
      <c r="Q3719" s="12">
        <f t="shared" si="293"/>
        <v>42102.866307870368</v>
      </c>
      <c r="R3719" s="12">
        <f>(((I3719/60)/60)/24)+DATE(1970,1,1)</f>
        <v>42133.866307870368</v>
      </c>
      <c r="S3719" t="str">
        <f t="shared" si="294"/>
        <v>theater</v>
      </c>
      <c r="T3719" t="str">
        <f t="shared" si="290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6">
        <f t="shared" si="291"/>
        <v>26.021739130434781</v>
      </c>
      <c r="N3720" t="b">
        <v>1</v>
      </c>
      <c r="O3720" t="s">
        <v>8271</v>
      </c>
      <c r="P3720" s="8">
        <f t="shared" si="292"/>
        <v>2.3940000000000001</v>
      </c>
      <c r="Q3720" s="12">
        <f t="shared" si="293"/>
        <v>42032.716145833328</v>
      </c>
      <c r="R3720" s="12">
        <f>(((I3720/60)/60)/24)+DATE(1970,1,1)</f>
        <v>42062.716145833328</v>
      </c>
      <c r="S3720" t="str">
        <f t="shared" si="294"/>
        <v>theater</v>
      </c>
      <c r="T3720" t="str">
        <f t="shared" si="290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6">
        <f t="shared" si="291"/>
        <v>105</v>
      </c>
      <c r="N3721" t="b">
        <v>1</v>
      </c>
      <c r="O3721" t="s">
        <v>8271</v>
      </c>
      <c r="P3721" s="8">
        <f t="shared" si="292"/>
        <v>2.1</v>
      </c>
      <c r="Q3721" s="12">
        <f t="shared" si="293"/>
        <v>42147.729930555557</v>
      </c>
      <c r="R3721" s="12">
        <f>(((I3721/60)/60)/24)+DATE(1970,1,1)</f>
        <v>42177.729930555557</v>
      </c>
      <c r="S3721" t="str">
        <f t="shared" si="294"/>
        <v>theater</v>
      </c>
      <c r="T3721" t="str">
        <f t="shared" si="290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6">
        <f t="shared" si="291"/>
        <v>86.224999999999994</v>
      </c>
      <c r="N3722" t="b">
        <v>1</v>
      </c>
      <c r="O3722" t="s">
        <v>8271</v>
      </c>
      <c r="P3722" s="8">
        <f t="shared" si="292"/>
        <v>1.0451515151515152</v>
      </c>
      <c r="Q3722" s="12">
        <f t="shared" si="293"/>
        <v>42165.993125000001</v>
      </c>
      <c r="R3722" s="12">
        <f>(((I3722/60)/60)/24)+DATE(1970,1,1)</f>
        <v>42187.993125000001</v>
      </c>
      <c r="S3722" t="str">
        <f t="shared" si="294"/>
        <v>theater</v>
      </c>
      <c r="T3722" t="str">
        <f t="shared" si="290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6">
        <f t="shared" si="291"/>
        <v>114.54545454545455</v>
      </c>
      <c r="N3723" t="b">
        <v>1</v>
      </c>
      <c r="O3723" t="s">
        <v>8271</v>
      </c>
      <c r="P3723" s="8">
        <f t="shared" si="292"/>
        <v>1.008</v>
      </c>
      <c r="Q3723" s="12">
        <f t="shared" si="293"/>
        <v>41927.936157407406</v>
      </c>
      <c r="R3723" s="12">
        <f>(((I3723/60)/60)/24)+DATE(1970,1,1)</f>
        <v>41948.977824074071</v>
      </c>
      <c r="S3723" t="str">
        <f t="shared" si="294"/>
        <v>theater</v>
      </c>
      <c r="T3723" t="str">
        <f t="shared" si="290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6">
        <f t="shared" si="291"/>
        <v>47.657142857142858</v>
      </c>
      <c r="N3724" t="b">
        <v>1</v>
      </c>
      <c r="O3724" t="s">
        <v>8271</v>
      </c>
      <c r="P3724" s="8">
        <f t="shared" si="292"/>
        <v>1.1120000000000001</v>
      </c>
      <c r="Q3724" s="12">
        <f t="shared" si="293"/>
        <v>42381.671840277777</v>
      </c>
      <c r="R3724" s="12">
        <f>(((I3724/60)/60)/24)+DATE(1970,1,1)</f>
        <v>42411.957638888889</v>
      </c>
      <c r="S3724" t="str">
        <f t="shared" si="294"/>
        <v>theater</v>
      </c>
      <c r="T3724" t="str">
        <f t="shared" si="290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6">
        <f t="shared" si="291"/>
        <v>72.888888888888886</v>
      </c>
      <c r="N3725" t="b">
        <v>1</v>
      </c>
      <c r="O3725" t="s">
        <v>8271</v>
      </c>
      <c r="P3725" s="8">
        <f t="shared" si="292"/>
        <v>1.0204444444444445</v>
      </c>
      <c r="Q3725" s="12">
        <f t="shared" si="293"/>
        <v>41943.753032407411</v>
      </c>
      <c r="R3725" s="12">
        <f>(((I3725/60)/60)/24)+DATE(1970,1,1)</f>
        <v>41973.794699074075</v>
      </c>
      <c r="S3725" t="str">
        <f t="shared" si="294"/>
        <v>theater</v>
      </c>
      <c r="T3725" t="str">
        <f t="shared" si="290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6">
        <f t="shared" si="291"/>
        <v>49.545505617977533</v>
      </c>
      <c r="N3726" t="b">
        <v>1</v>
      </c>
      <c r="O3726" t="s">
        <v>8271</v>
      </c>
      <c r="P3726" s="8">
        <f t="shared" si="292"/>
        <v>1.0254767441860466</v>
      </c>
      <c r="Q3726" s="12">
        <f t="shared" si="293"/>
        <v>42465.491435185191</v>
      </c>
      <c r="R3726" s="12">
        <f>(((I3726/60)/60)/24)+DATE(1970,1,1)</f>
        <v>42494.958333333328</v>
      </c>
      <c r="S3726" t="str">
        <f t="shared" si="294"/>
        <v>theater</v>
      </c>
      <c r="T3726" t="str">
        <f t="shared" si="290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6">
        <f t="shared" si="291"/>
        <v>25.4</v>
      </c>
      <c r="N3727" t="b">
        <v>1</v>
      </c>
      <c r="O3727" t="s">
        <v>8271</v>
      </c>
      <c r="P3727" s="8">
        <f t="shared" si="292"/>
        <v>1.27</v>
      </c>
      <c r="Q3727" s="12">
        <f t="shared" si="293"/>
        <v>42401.945219907408</v>
      </c>
      <c r="R3727" s="12">
        <f>(((I3727/60)/60)/24)+DATE(1970,1,1)</f>
        <v>42418.895833333328</v>
      </c>
      <c r="S3727" t="str">
        <f t="shared" si="294"/>
        <v>theater</v>
      </c>
      <c r="T3727" t="str">
        <f t="shared" si="290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6">
        <f t="shared" si="291"/>
        <v>62.586956521739133</v>
      </c>
      <c r="N3728" t="b">
        <v>1</v>
      </c>
      <c r="O3728" t="s">
        <v>8271</v>
      </c>
      <c r="P3728" s="8">
        <f t="shared" si="292"/>
        <v>3.3870588235294119</v>
      </c>
      <c r="Q3728" s="12">
        <f t="shared" si="293"/>
        <v>42462.140868055561</v>
      </c>
      <c r="R3728" s="12">
        <f>(((I3728/60)/60)/24)+DATE(1970,1,1)</f>
        <v>42489.875</v>
      </c>
      <c r="S3728" t="str">
        <f t="shared" si="294"/>
        <v>theater</v>
      </c>
      <c r="T3728" t="str">
        <f t="shared" si="290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6">
        <f t="shared" si="291"/>
        <v>61.060606060606062</v>
      </c>
      <c r="N3729" t="b">
        <v>1</v>
      </c>
      <c r="O3729" t="s">
        <v>8271</v>
      </c>
      <c r="P3729" s="8">
        <f t="shared" si="292"/>
        <v>1.0075000000000001</v>
      </c>
      <c r="Q3729" s="12">
        <f t="shared" si="293"/>
        <v>42632.348310185189</v>
      </c>
      <c r="R3729" s="12">
        <f>(((I3729/60)/60)/24)+DATE(1970,1,1)</f>
        <v>42663.204861111109</v>
      </c>
      <c r="S3729" t="str">
        <f t="shared" si="294"/>
        <v>theater</v>
      </c>
      <c r="T3729" t="str">
        <f t="shared" si="290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6">
        <f t="shared" si="291"/>
        <v>60.064516129032256</v>
      </c>
      <c r="N3730" t="b">
        <v>0</v>
      </c>
      <c r="O3730" t="s">
        <v>8271</v>
      </c>
      <c r="P3730" s="8">
        <f t="shared" si="292"/>
        <v>9.3100000000000002E-2</v>
      </c>
      <c r="Q3730" s="12">
        <f t="shared" si="293"/>
        <v>42205.171018518522</v>
      </c>
      <c r="R3730" s="12">
        <f>(((I3730/60)/60)/24)+DATE(1970,1,1)</f>
        <v>42235.171018518522</v>
      </c>
      <c r="S3730" t="str">
        <f t="shared" si="294"/>
        <v>theater</v>
      </c>
      <c r="T3730" t="str">
        <f t="shared" si="290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6">
        <f t="shared" si="291"/>
        <v>72.400000000000006</v>
      </c>
      <c r="N3731" t="b">
        <v>0</v>
      </c>
      <c r="O3731" t="s">
        <v>8271</v>
      </c>
      <c r="P3731" s="8">
        <f t="shared" si="292"/>
        <v>7.2400000000000006E-2</v>
      </c>
      <c r="Q3731" s="12">
        <f t="shared" si="293"/>
        <v>42041.205000000002</v>
      </c>
      <c r="R3731" s="12">
        <f>(((I3731/60)/60)/24)+DATE(1970,1,1)</f>
        <v>42086.16333333333</v>
      </c>
      <c r="S3731" t="str">
        <f t="shared" si="294"/>
        <v>theater</v>
      </c>
      <c r="T3731" t="str">
        <f t="shared" si="290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6">
        <f t="shared" si="291"/>
        <v>100</v>
      </c>
      <c r="N3732" t="b">
        <v>0</v>
      </c>
      <c r="O3732" t="s">
        <v>8271</v>
      </c>
      <c r="P3732" s="8">
        <f t="shared" si="292"/>
        <v>0.1</v>
      </c>
      <c r="Q3732" s="12">
        <f t="shared" si="293"/>
        <v>42203.677766203706</v>
      </c>
      <c r="R3732" s="12">
        <f>(((I3732/60)/60)/24)+DATE(1970,1,1)</f>
        <v>42233.677766203706</v>
      </c>
      <c r="S3732" t="str">
        <f t="shared" si="294"/>
        <v>theater</v>
      </c>
      <c r="T3732" t="str">
        <f t="shared" si="290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6">
        <f t="shared" si="291"/>
        <v>51.666666666666664</v>
      </c>
      <c r="N3733" t="b">
        <v>0</v>
      </c>
      <c r="O3733" t="s">
        <v>8271</v>
      </c>
      <c r="P3733" s="8">
        <f t="shared" si="292"/>
        <v>0.11272727272727273</v>
      </c>
      <c r="Q3733" s="12">
        <f t="shared" si="293"/>
        <v>41983.752847222218</v>
      </c>
      <c r="R3733" s="12">
        <f>(((I3733/60)/60)/24)+DATE(1970,1,1)</f>
        <v>42014.140972222223</v>
      </c>
      <c r="S3733" t="str">
        <f t="shared" si="294"/>
        <v>theater</v>
      </c>
      <c r="T3733" t="str">
        <f t="shared" si="290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6">
        <f t="shared" si="291"/>
        <v>32.75</v>
      </c>
      <c r="N3734" t="b">
        <v>0</v>
      </c>
      <c r="O3734" t="s">
        <v>8271</v>
      </c>
      <c r="P3734" s="8">
        <f t="shared" si="292"/>
        <v>0.15411764705882353</v>
      </c>
      <c r="Q3734" s="12">
        <f t="shared" si="293"/>
        <v>41968.677465277782</v>
      </c>
      <c r="R3734" s="12">
        <f>(((I3734/60)/60)/24)+DATE(1970,1,1)</f>
        <v>42028.5</v>
      </c>
      <c r="S3734" t="str">
        <f t="shared" si="294"/>
        <v>theater</v>
      </c>
      <c r="T3734" t="str">
        <f t="shared" si="290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6" t="str">
        <f t="shared" si="291"/>
        <v/>
      </c>
      <c r="N3735" t="b">
        <v>0</v>
      </c>
      <c r="O3735" t="s">
        <v>8271</v>
      </c>
      <c r="P3735" s="8">
        <f t="shared" si="292"/>
        <v>0</v>
      </c>
      <c r="Q3735" s="12">
        <f t="shared" si="293"/>
        <v>42103.024398148147</v>
      </c>
      <c r="R3735" s="12">
        <f>(((I3735/60)/60)/24)+DATE(1970,1,1)</f>
        <v>42112.9375</v>
      </c>
      <c r="S3735" t="str">
        <f t="shared" si="294"/>
        <v>theater</v>
      </c>
      <c r="T3735" t="str">
        <f t="shared" si="290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6">
        <f t="shared" si="291"/>
        <v>61</v>
      </c>
      <c r="N3736" t="b">
        <v>0</v>
      </c>
      <c r="O3736" t="s">
        <v>8271</v>
      </c>
      <c r="P3736" s="8">
        <f t="shared" si="292"/>
        <v>0.28466666666666668</v>
      </c>
      <c r="Q3736" s="12">
        <f t="shared" si="293"/>
        <v>42089.901574074072</v>
      </c>
      <c r="R3736" s="12">
        <f>(((I3736/60)/60)/24)+DATE(1970,1,1)</f>
        <v>42149.901574074072</v>
      </c>
      <c r="S3736" t="str">
        <f t="shared" si="294"/>
        <v>theater</v>
      </c>
      <c r="T3736" t="str">
        <f t="shared" si="290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6">
        <f t="shared" si="291"/>
        <v>10</v>
      </c>
      <c r="N3737" t="b">
        <v>0</v>
      </c>
      <c r="O3737" t="s">
        <v>8271</v>
      </c>
      <c r="P3737" s="8">
        <f t="shared" si="292"/>
        <v>0.13333333333333333</v>
      </c>
      <c r="Q3737" s="12">
        <f t="shared" si="293"/>
        <v>42122.693159722221</v>
      </c>
      <c r="R3737" s="12">
        <f>(((I3737/60)/60)/24)+DATE(1970,1,1)</f>
        <v>42152.693159722221</v>
      </c>
      <c r="S3737" t="str">
        <f t="shared" si="294"/>
        <v>theater</v>
      </c>
      <c r="T3737" t="str">
        <f t="shared" si="290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6">
        <f t="shared" si="291"/>
        <v>10</v>
      </c>
      <c r="N3738" t="b">
        <v>0</v>
      </c>
      <c r="O3738" t="s">
        <v>8271</v>
      </c>
      <c r="P3738" s="8">
        <f t="shared" si="292"/>
        <v>6.6666666666666671E-3</v>
      </c>
      <c r="Q3738" s="12">
        <f t="shared" si="293"/>
        <v>42048.711724537032</v>
      </c>
      <c r="R3738" s="12">
        <f>(((I3738/60)/60)/24)+DATE(1970,1,1)</f>
        <v>42086.75</v>
      </c>
      <c r="S3738" t="str">
        <f t="shared" si="294"/>
        <v>theater</v>
      </c>
      <c r="T3738" t="str">
        <f t="shared" si="290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6">
        <f t="shared" si="291"/>
        <v>37.5</v>
      </c>
      <c r="N3739" t="b">
        <v>0</v>
      </c>
      <c r="O3739" t="s">
        <v>8271</v>
      </c>
      <c r="P3739" s="8">
        <f t="shared" si="292"/>
        <v>0.21428571428571427</v>
      </c>
      <c r="Q3739" s="12">
        <f t="shared" si="293"/>
        <v>42297.691006944442</v>
      </c>
      <c r="R3739" s="12">
        <f>(((I3739/60)/60)/24)+DATE(1970,1,1)</f>
        <v>42320.290972222225</v>
      </c>
      <c r="S3739" t="str">
        <f t="shared" si="294"/>
        <v>theater</v>
      </c>
      <c r="T3739" t="str">
        <f t="shared" si="290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6">
        <f t="shared" si="291"/>
        <v>45</v>
      </c>
      <c r="N3740" t="b">
        <v>0</v>
      </c>
      <c r="O3740" t="s">
        <v>8271</v>
      </c>
      <c r="P3740" s="8">
        <f t="shared" si="292"/>
        <v>0.18</v>
      </c>
      <c r="Q3740" s="12">
        <f t="shared" si="293"/>
        <v>41813.938715277778</v>
      </c>
      <c r="R3740" s="12">
        <f>(((I3740/60)/60)/24)+DATE(1970,1,1)</f>
        <v>41835.916666666664</v>
      </c>
      <c r="S3740" t="str">
        <f t="shared" si="294"/>
        <v>theater</v>
      </c>
      <c r="T3740" t="str">
        <f t="shared" si="290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6">
        <f t="shared" si="291"/>
        <v>100.625</v>
      </c>
      <c r="N3741" t="b">
        <v>0</v>
      </c>
      <c r="O3741" t="s">
        <v>8271</v>
      </c>
      <c r="P3741" s="8">
        <f t="shared" si="292"/>
        <v>0.20125000000000001</v>
      </c>
      <c r="Q3741" s="12">
        <f t="shared" si="293"/>
        <v>42548.449861111112</v>
      </c>
      <c r="R3741" s="12">
        <f>(((I3741/60)/60)/24)+DATE(1970,1,1)</f>
        <v>42568.449861111112</v>
      </c>
      <c r="S3741" t="str">
        <f t="shared" si="294"/>
        <v>theater</v>
      </c>
      <c r="T3741" t="str">
        <f t="shared" si="290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6">
        <f t="shared" si="291"/>
        <v>25.571428571428573</v>
      </c>
      <c r="N3742" t="b">
        <v>0</v>
      </c>
      <c r="O3742" t="s">
        <v>8271</v>
      </c>
      <c r="P3742" s="8">
        <f t="shared" si="292"/>
        <v>0.17899999999999999</v>
      </c>
      <c r="Q3742" s="12">
        <f t="shared" si="293"/>
        <v>41833.089756944442</v>
      </c>
      <c r="R3742" s="12">
        <f>(((I3742/60)/60)/24)+DATE(1970,1,1)</f>
        <v>41863.079143518517</v>
      </c>
      <c r="S3742" t="str">
        <f t="shared" si="294"/>
        <v>theater</v>
      </c>
      <c r="T3742" t="str">
        <f t="shared" si="290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6" t="str">
        <f t="shared" si="291"/>
        <v/>
      </c>
      <c r="N3743" t="b">
        <v>0</v>
      </c>
      <c r="O3743" t="s">
        <v>8271</v>
      </c>
      <c r="P3743" s="8">
        <f t="shared" si="292"/>
        <v>0</v>
      </c>
      <c r="Q3743" s="12">
        <f t="shared" si="293"/>
        <v>42325.920717592591</v>
      </c>
      <c r="R3743" s="12">
        <f>(((I3743/60)/60)/24)+DATE(1970,1,1)</f>
        <v>42355.920717592591</v>
      </c>
      <c r="S3743" t="str">
        <f t="shared" si="294"/>
        <v>theater</v>
      </c>
      <c r="T3743" t="str">
        <f t="shared" si="290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6">
        <f t="shared" si="291"/>
        <v>25</v>
      </c>
      <c r="N3744" t="b">
        <v>0</v>
      </c>
      <c r="O3744" t="s">
        <v>8271</v>
      </c>
      <c r="P3744" s="8">
        <f t="shared" si="292"/>
        <v>0.02</v>
      </c>
      <c r="Q3744" s="12">
        <f t="shared" si="293"/>
        <v>41858.214629629627</v>
      </c>
      <c r="R3744" s="12">
        <f>(((I3744/60)/60)/24)+DATE(1970,1,1)</f>
        <v>41888.214629629627</v>
      </c>
      <c r="S3744" t="str">
        <f t="shared" si="294"/>
        <v>theater</v>
      </c>
      <c r="T3744" t="str">
        <f t="shared" si="290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6" t="str">
        <f t="shared" si="291"/>
        <v/>
      </c>
      <c r="N3745" t="b">
        <v>0</v>
      </c>
      <c r="O3745" t="s">
        <v>8271</v>
      </c>
      <c r="P3745" s="8">
        <f t="shared" si="292"/>
        <v>0</v>
      </c>
      <c r="Q3745" s="12">
        <f t="shared" si="293"/>
        <v>41793.710231481484</v>
      </c>
      <c r="R3745" s="12">
        <f>(((I3745/60)/60)/24)+DATE(1970,1,1)</f>
        <v>41823.710231481484</v>
      </c>
      <c r="S3745" t="str">
        <f t="shared" si="294"/>
        <v>theater</v>
      </c>
      <c r="T3745" t="str">
        <f t="shared" si="290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6" t="str">
        <f t="shared" si="291"/>
        <v/>
      </c>
      <c r="N3746" t="b">
        <v>0</v>
      </c>
      <c r="O3746" t="s">
        <v>8271</v>
      </c>
      <c r="P3746" s="8">
        <f t="shared" si="292"/>
        <v>0</v>
      </c>
      <c r="Q3746" s="12">
        <f t="shared" si="293"/>
        <v>41793.814259259263</v>
      </c>
      <c r="R3746" s="12">
        <f>(((I3746/60)/60)/24)+DATE(1970,1,1)</f>
        <v>41825.165972222225</v>
      </c>
      <c r="S3746" t="str">
        <f t="shared" si="294"/>
        <v>theater</v>
      </c>
      <c r="T3746" t="str">
        <f t="shared" si="290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6">
        <f t="shared" si="291"/>
        <v>10</v>
      </c>
      <c r="N3747" t="b">
        <v>0</v>
      </c>
      <c r="O3747" t="s">
        <v>8271</v>
      </c>
      <c r="P3747" s="8">
        <f t="shared" si="292"/>
        <v>0.1</v>
      </c>
      <c r="Q3747" s="12">
        <f t="shared" si="293"/>
        <v>41831.697939814818</v>
      </c>
      <c r="R3747" s="12">
        <f>(((I3747/60)/60)/24)+DATE(1970,1,1)</f>
        <v>41861.697939814818</v>
      </c>
      <c r="S3747" t="str">
        <f t="shared" si="294"/>
        <v>theater</v>
      </c>
      <c r="T3747" t="str">
        <f t="shared" si="290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6">
        <f t="shared" si="291"/>
        <v>202</v>
      </c>
      <c r="N3748" t="b">
        <v>0</v>
      </c>
      <c r="O3748" t="s">
        <v>8271</v>
      </c>
      <c r="P3748" s="8">
        <f t="shared" si="292"/>
        <v>2.3764705882352941E-2</v>
      </c>
      <c r="Q3748" s="12">
        <f t="shared" si="293"/>
        <v>42621.389340277776</v>
      </c>
      <c r="R3748" s="12">
        <f>(((I3748/60)/60)/24)+DATE(1970,1,1)</f>
        <v>42651.389340277776</v>
      </c>
      <c r="S3748" t="str">
        <f t="shared" si="294"/>
        <v>theater</v>
      </c>
      <c r="T3748" t="str">
        <f t="shared" si="290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6">
        <f t="shared" si="291"/>
        <v>25</v>
      </c>
      <c r="N3749" t="b">
        <v>0</v>
      </c>
      <c r="O3749" t="s">
        <v>8271</v>
      </c>
      <c r="P3749" s="8">
        <f t="shared" si="292"/>
        <v>0.01</v>
      </c>
      <c r="Q3749" s="12">
        <f t="shared" si="293"/>
        <v>42164.299722222218</v>
      </c>
      <c r="R3749" s="12">
        <f>(((I3749/60)/60)/24)+DATE(1970,1,1)</f>
        <v>42190.957638888889</v>
      </c>
      <c r="S3749" t="str">
        <f t="shared" si="294"/>
        <v>theater</v>
      </c>
      <c r="T3749" t="str">
        <f t="shared" si="290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6">
        <f t="shared" si="291"/>
        <v>99.538461538461533</v>
      </c>
      <c r="N3750" t="b">
        <v>1</v>
      </c>
      <c r="O3750" t="s">
        <v>8305</v>
      </c>
      <c r="P3750" s="8">
        <f t="shared" si="292"/>
        <v>1.0351999999999999</v>
      </c>
      <c r="Q3750" s="12">
        <f t="shared" si="293"/>
        <v>42395.706435185188</v>
      </c>
      <c r="R3750" s="12">
        <f>(((I3750/60)/60)/24)+DATE(1970,1,1)</f>
        <v>42416.249305555553</v>
      </c>
      <c r="S3750" t="str">
        <f t="shared" si="294"/>
        <v>theater</v>
      </c>
      <c r="T3750" t="str">
        <f t="shared" si="290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6">
        <f t="shared" si="291"/>
        <v>75</v>
      </c>
      <c r="N3751" t="b">
        <v>1</v>
      </c>
      <c r="O3751" t="s">
        <v>8305</v>
      </c>
      <c r="P3751" s="8">
        <f t="shared" si="292"/>
        <v>1.05</v>
      </c>
      <c r="Q3751" s="12">
        <f t="shared" si="293"/>
        <v>42458.127175925925</v>
      </c>
      <c r="R3751" s="12">
        <f>(((I3751/60)/60)/24)+DATE(1970,1,1)</f>
        <v>42489.165972222225</v>
      </c>
      <c r="S3751" t="str">
        <f t="shared" si="294"/>
        <v>theater</v>
      </c>
      <c r="T3751" t="str">
        <f t="shared" si="290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6">
        <f t="shared" si="291"/>
        <v>215.25</v>
      </c>
      <c r="N3752" t="b">
        <v>1</v>
      </c>
      <c r="O3752" t="s">
        <v>8305</v>
      </c>
      <c r="P3752" s="8">
        <f t="shared" si="292"/>
        <v>1.0044999999999999</v>
      </c>
      <c r="Q3752" s="12">
        <f t="shared" si="293"/>
        <v>42016.981574074074</v>
      </c>
      <c r="R3752" s="12">
        <f>(((I3752/60)/60)/24)+DATE(1970,1,1)</f>
        <v>42045.332638888889</v>
      </c>
      <c r="S3752" t="str">
        <f t="shared" si="294"/>
        <v>theater</v>
      </c>
      <c r="T3752" t="str">
        <f t="shared" si="290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6">
        <f t="shared" si="291"/>
        <v>120.54545454545455</v>
      </c>
      <c r="N3753" t="b">
        <v>1</v>
      </c>
      <c r="O3753" t="s">
        <v>8305</v>
      </c>
      <c r="P3753" s="8">
        <f t="shared" si="292"/>
        <v>1.3260000000000001</v>
      </c>
      <c r="Q3753" s="12">
        <f t="shared" si="293"/>
        <v>42403.035567129627</v>
      </c>
      <c r="R3753" s="12">
        <f>(((I3753/60)/60)/24)+DATE(1970,1,1)</f>
        <v>42462.993900462956</v>
      </c>
      <c r="S3753" t="str">
        <f t="shared" si="294"/>
        <v>theater</v>
      </c>
      <c r="T3753" t="str">
        <f t="shared" si="290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6">
        <f t="shared" si="291"/>
        <v>37.666666666666664</v>
      </c>
      <c r="N3754" t="b">
        <v>1</v>
      </c>
      <c r="O3754" t="s">
        <v>8305</v>
      </c>
      <c r="P3754" s="8">
        <f t="shared" si="292"/>
        <v>1.1299999999999999</v>
      </c>
      <c r="Q3754" s="12">
        <f t="shared" si="293"/>
        <v>42619.802488425921</v>
      </c>
      <c r="R3754" s="12">
        <f>(((I3754/60)/60)/24)+DATE(1970,1,1)</f>
        <v>42659.875</v>
      </c>
      <c r="S3754" t="str">
        <f t="shared" si="294"/>
        <v>theater</v>
      </c>
      <c r="T3754" t="str">
        <f t="shared" si="290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6">
        <f t="shared" si="291"/>
        <v>172.23333333333332</v>
      </c>
      <c r="N3755" t="b">
        <v>1</v>
      </c>
      <c r="O3755" t="s">
        <v>8305</v>
      </c>
      <c r="P3755" s="8">
        <f t="shared" si="292"/>
        <v>1.0334000000000001</v>
      </c>
      <c r="Q3755" s="12">
        <f t="shared" si="293"/>
        <v>42128.824074074073</v>
      </c>
      <c r="R3755" s="12">
        <f>(((I3755/60)/60)/24)+DATE(1970,1,1)</f>
        <v>42158</v>
      </c>
      <c r="S3755" t="str">
        <f t="shared" si="294"/>
        <v>theater</v>
      </c>
      <c r="T3755" t="str">
        <f t="shared" si="290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6">
        <f t="shared" si="291"/>
        <v>111.11111111111111</v>
      </c>
      <c r="N3756" t="b">
        <v>1</v>
      </c>
      <c r="O3756" t="s">
        <v>8305</v>
      </c>
      <c r="P3756" s="8">
        <f t="shared" si="292"/>
        <v>1.2</v>
      </c>
      <c r="Q3756" s="12">
        <f t="shared" si="293"/>
        <v>41808.881215277775</v>
      </c>
      <c r="R3756" s="12">
        <f>(((I3756/60)/60)/24)+DATE(1970,1,1)</f>
        <v>41846.207638888889</v>
      </c>
      <c r="S3756" t="str">
        <f t="shared" si="294"/>
        <v>theater</v>
      </c>
      <c r="T3756" t="str">
        <f t="shared" si="290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6">
        <f t="shared" si="291"/>
        <v>25.464285714285715</v>
      </c>
      <c r="N3757" t="b">
        <v>1</v>
      </c>
      <c r="O3757" t="s">
        <v>8305</v>
      </c>
      <c r="P3757" s="8">
        <f t="shared" si="292"/>
        <v>1.2963636363636364</v>
      </c>
      <c r="Q3757" s="12">
        <f t="shared" si="293"/>
        <v>42445.866979166662</v>
      </c>
      <c r="R3757" s="12">
        <f>(((I3757/60)/60)/24)+DATE(1970,1,1)</f>
        <v>42475.866979166662</v>
      </c>
      <c r="S3757" t="str">
        <f t="shared" si="294"/>
        <v>theater</v>
      </c>
      <c r="T3757" t="str">
        <f t="shared" si="290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6">
        <f t="shared" si="291"/>
        <v>267.64705882352939</v>
      </c>
      <c r="N3758" t="b">
        <v>1</v>
      </c>
      <c r="O3758" t="s">
        <v>8305</v>
      </c>
      <c r="P3758" s="8">
        <f t="shared" si="292"/>
        <v>1.0111111111111111</v>
      </c>
      <c r="Q3758" s="12">
        <f t="shared" si="293"/>
        <v>41771.814791666664</v>
      </c>
      <c r="R3758" s="12">
        <f>(((I3758/60)/60)/24)+DATE(1970,1,1)</f>
        <v>41801.814791666664</v>
      </c>
      <c r="S3758" t="str">
        <f t="shared" si="294"/>
        <v>theater</v>
      </c>
      <c r="T3758" t="str">
        <f t="shared" si="290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6">
        <f t="shared" si="291"/>
        <v>75.959999999999994</v>
      </c>
      <c r="N3759" t="b">
        <v>1</v>
      </c>
      <c r="O3759" t="s">
        <v>8305</v>
      </c>
      <c r="P3759" s="8">
        <f t="shared" si="292"/>
        <v>1.0851428571428572</v>
      </c>
      <c r="Q3759" s="12">
        <f t="shared" si="293"/>
        <v>41954.850868055553</v>
      </c>
      <c r="R3759" s="12">
        <f>(((I3759/60)/60)/24)+DATE(1970,1,1)</f>
        <v>41974.850868055553</v>
      </c>
      <c r="S3759" t="str">
        <f t="shared" si="294"/>
        <v>theater</v>
      </c>
      <c r="T3759" t="str">
        <f t="shared" si="290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6">
        <f t="shared" si="291"/>
        <v>59.03846153846154</v>
      </c>
      <c r="N3760" t="b">
        <v>1</v>
      </c>
      <c r="O3760" t="s">
        <v>8305</v>
      </c>
      <c r="P3760" s="8">
        <f t="shared" si="292"/>
        <v>1.0233333333333334</v>
      </c>
      <c r="Q3760" s="12">
        <f t="shared" si="293"/>
        <v>41747.471504629626</v>
      </c>
      <c r="R3760" s="12">
        <f>(((I3760/60)/60)/24)+DATE(1970,1,1)</f>
        <v>41778.208333333336</v>
      </c>
      <c r="S3760" t="str">
        <f t="shared" si="294"/>
        <v>theater</v>
      </c>
      <c r="T3760" t="str">
        <f t="shared" si="290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6">
        <f t="shared" si="291"/>
        <v>50.111022727272733</v>
      </c>
      <c r="N3761" t="b">
        <v>1</v>
      </c>
      <c r="O3761" t="s">
        <v>8305</v>
      </c>
      <c r="P3761" s="8">
        <f t="shared" si="292"/>
        <v>1.1024425000000002</v>
      </c>
      <c r="Q3761" s="12">
        <f t="shared" si="293"/>
        <v>42182.108252314814</v>
      </c>
      <c r="R3761" s="12">
        <f>(((I3761/60)/60)/24)+DATE(1970,1,1)</f>
        <v>42242.108252314814</v>
      </c>
      <c r="S3761" t="str">
        <f t="shared" si="294"/>
        <v>theater</v>
      </c>
      <c r="T3761" t="str">
        <f t="shared" si="290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6">
        <f t="shared" si="291"/>
        <v>55.502967032967035</v>
      </c>
      <c r="N3762" t="b">
        <v>1</v>
      </c>
      <c r="O3762" t="s">
        <v>8305</v>
      </c>
      <c r="P3762" s="8">
        <f t="shared" si="292"/>
        <v>1.010154</v>
      </c>
      <c r="Q3762" s="12">
        <f t="shared" si="293"/>
        <v>41739.525300925925</v>
      </c>
      <c r="R3762" s="12">
        <f>(((I3762/60)/60)/24)+DATE(1970,1,1)</f>
        <v>41764.525300925925</v>
      </c>
      <c r="S3762" t="str">
        <f t="shared" si="294"/>
        <v>theater</v>
      </c>
      <c r="T3762" t="str">
        <f t="shared" si="290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6">
        <f t="shared" si="291"/>
        <v>166.66666666666666</v>
      </c>
      <c r="N3763" t="b">
        <v>1</v>
      </c>
      <c r="O3763" t="s">
        <v>8305</v>
      </c>
      <c r="P3763" s="8">
        <f t="shared" si="292"/>
        <v>1</v>
      </c>
      <c r="Q3763" s="12">
        <f t="shared" si="293"/>
        <v>42173.466863425929</v>
      </c>
      <c r="R3763" s="12">
        <f>(((I3763/60)/60)/24)+DATE(1970,1,1)</f>
        <v>42226.958333333328</v>
      </c>
      <c r="S3763" t="str">
        <f t="shared" si="294"/>
        <v>theater</v>
      </c>
      <c r="T3763" t="str">
        <f t="shared" si="290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6">
        <f t="shared" si="291"/>
        <v>47.428571428571431</v>
      </c>
      <c r="N3764" t="b">
        <v>1</v>
      </c>
      <c r="O3764" t="s">
        <v>8305</v>
      </c>
      <c r="P3764" s="8">
        <f t="shared" si="292"/>
        <v>1.0624</v>
      </c>
      <c r="Q3764" s="12">
        <f t="shared" si="293"/>
        <v>42193.813530092593</v>
      </c>
      <c r="R3764" s="12">
        <f>(((I3764/60)/60)/24)+DATE(1970,1,1)</f>
        <v>42218.813530092593</v>
      </c>
      <c r="S3764" t="str">
        <f t="shared" si="294"/>
        <v>theater</v>
      </c>
      <c r="T3764" t="str">
        <f t="shared" si="290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6">
        <f t="shared" si="291"/>
        <v>64.935064935064929</v>
      </c>
      <c r="N3765" t="b">
        <v>1</v>
      </c>
      <c r="O3765" t="s">
        <v>8305</v>
      </c>
      <c r="P3765" s="8">
        <f t="shared" si="292"/>
        <v>1</v>
      </c>
      <c r="Q3765" s="12">
        <f t="shared" si="293"/>
        <v>42065.750300925924</v>
      </c>
      <c r="R3765" s="12">
        <f>(((I3765/60)/60)/24)+DATE(1970,1,1)</f>
        <v>42095.708634259259</v>
      </c>
      <c r="S3765" t="str">
        <f t="shared" si="294"/>
        <v>theater</v>
      </c>
      <c r="T3765" t="str">
        <f t="shared" si="290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6">
        <f t="shared" si="291"/>
        <v>55.555555555555557</v>
      </c>
      <c r="N3766" t="b">
        <v>1</v>
      </c>
      <c r="O3766" t="s">
        <v>8305</v>
      </c>
      <c r="P3766" s="8">
        <f t="shared" si="292"/>
        <v>1</v>
      </c>
      <c r="Q3766" s="12">
        <f t="shared" si="293"/>
        <v>42499.842962962968</v>
      </c>
      <c r="R3766" s="12">
        <f>(((I3766/60)/60)/24)+DATE(1970,1,1)</f>
        <v>42519.024999999994</v>
      </c>
      <c r="S3766" t="str">
        <f t="shared" si="294"/>
        <v>theater</v>
      </c>
      <c r="T3766" t="str">
        <f t="shared" si="290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6">
        <f t="shared" si="291"/>
        <v>74.224299065420567</v>
      </c>
      <c r="N3767" t="b">
        <v>1</v>
      </c>
      <c r="O3767" t="s">
        <v>8305</v>
      </c>
      <c r="P3767" s="8">
        <f t="shared" si="292"/>
        <v>1.1345714285714286</v>
      </c>
      <c r="Q3767" s="12">
        <f t="shared" si="293"/>
        <v>41820.776412037041</v>
      </c>
      <c r="R3767" s="12">
        <f>(((I3767/60)/60)/24)+DATE(1970,1,1)</f>
        <v>41850.776412037041</v>
      </c>
      <c r="S3767" t="str">
        <f t="shared" si="294"/>
        <v>theater</v>
      </c>
      <c r="T3767" t="str">
        <f t="shared" si="290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6">
        <f t="shared" si="291"/>
        <v>106.9271875</v>
      </c>
      <c r="N3768" t="b">
        <v>1</v>
      </c>
      <c r="O3768" t="s">
        <v>8305</v>
      </c>
      <c r="P3768" s="8">
        <f t="shared" si="292"/>
        <v>1.0265010000000001</v>
      </c>
      <c r="Q3768" s="12">
        <f t="shared" si="293"/>
        <v>41788.167187500003</v>
      </c>
      <c r="R3768" s="12">
        <f>(((I3768/60)/60)/24)+DATE(1970,1,1)</f>
        <v>41823.167187500003</v>
      </c>
      <c r="S3768" t="str">
        <f t="shared" si="294"/>
        <v>theater</v>
      </c>
      <c r="T3768" t="str">
        <f t="shared" si="290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6">
        <f t="shared" si="291"/>
        <v>41.696428571428569</v>
      </c>
      <c r="N3769" t="b">
        <v>1</v>
      </c>
      <c r="O3769" t="s">
        <v>8305</v>
      </c>
      <c r="P3769" s="8">
        <f t="shared" si="292"/>
        <v>1.1675</v>
      </c>
      <c r="Q3769" s="12">
        <f t="shared" si="293"/>
        <v>42050.019641203704</v>
      </c>
      <c r="R3769" s="12">
        <f>(((I3769/60)/60)/24)+DATE(1970,1,1)</f>
        <v>42064.207638888889</v>
      </c>
      <c r="S3769" t="str">
        <f t="shared" si="294"/>
        <v>theater</v>
      </c>
      <c r="T3769" t="str">
        <f t="shared" si="290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6">
        <f t="shared" si="291"/>
        <v>74.243275862068955</v>
      </c>
      <c r="N3770" t="b">
        <v>1</v>
      </c>
      <c r="O3770" t="s">
        <v>8305</v>
      </c>
      <c r="P3770" s="8">
        <f t="shared" si="292"/>
        <v>1.0765274999999999</v>
      </c>
      <c r="Q3770" s="12">
        <f t="shared" si="293"/>
        <v>41772.727893518517</v>
      </c>
      <c r="R3770" s="12">
        <f>(((I3770/60)/60)/24)+DATE(1970,1,1)</f>
        <v>41802.727893518517</v>
      </c>
      <c r="S3770" t="str">
        <f t="shared" si="294"/>
        <v>theater</v>
      </c>
      <c r="T3770" t="str">
        <f t="shared" si="290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6">
        <f t="shared" si="291"/>
        <v>73.333333333333329</v>
      </c>
      <c r="N3771" t="b">
        <v>1</v>
      </c>
      <c r="O3771" t="s">
        <v>8305</v>
      </c>
      <c r="P3771" s="8">
        <f t="shared" si="292"/>
        <v>1</v>
      </c>
      <c r="Q3771" s="12">
        <f t="shared" si="293"/>
        <v>42445.598136574074</v>
      </c>
      <c r="R3771" s="12">
        <f>(((I3771/60)/60)/24)+DATE(1970,1,1)</f>
        <v>42475.598136574074</v>
      </c>
      <c r="S3771" t="str">
        <f t="shared" si="294"/>
        <v>theater</v>
      </c>
      <c r="T3771" t="str">
        <f t="shared" si="290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6">
        <f t="shared" si="291"/>
        <v>100</v>
      </c>
      <c r="N3772" t="b">
        <v>1</v>
      </c>
      <c r="O3772" t="s">
        <v>8305</v>
      </c>
      <c r="P3772" s="8">
        <f t="shared" si="292"/>
        <v>1</v>
      </c>
      <c r="Q3772" s="12">
        <f t="shared" si="293"/>
        <v>42138.930671296301</v>
      </c>
      <c r="R3772" s="12">
        <f>(((I3772/60)/60)/24)+DATE(1970,1,1)</f>
        <v>42168.930671296301</v>
      </c>
      <c r="S3772" t="str">
        <f t="shared" si="294"/>
        <v>theater</v>
      </c>
      <c r="T3772" t="str">
        <f t="shared" si="290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6">
        <f t="shared" si="291"/>
        <v>38.421052631578945</v>
      </c>
      <c r="N3773" t="b">
        <v>1</v>
      </c>
      <c r="O3773" t="s">
        <v>8305</v>
      </c>
      <c r="P3773" s="8">
        <f t="shared" si="292"/>
        <v>1.46</v>
      </c>
      <c r="Q3773" s="12">
        <f t="shared" si="293"/>
        <v>42493.857083333336</v>
      </c>
      <c r="R3773" s="12">
        <f>(((I3773/60)/60)/24)+DATE(1970,1,1)</f>
        <v>42508</v>
      </c>
      <c r="S3773" t="str">
        <f t="shared" si="294"/>
        <v>theater</v>
      </c>
      <c r="T3773" t="str">
        <f t="shared" si="290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6">
        <f t="shared" si="291"/>
        <v>166.96969696969697</v>
      </c>
      <c r="N3774" t="b">
        <v>1</v>
      </c>
      <c r="O3774" t="s">
        <v>8305</v>
      </c>
      <c r="P3774" s="8">
        <f t="shared" si="292"/>
        <v>1.1020000000000001</v>
      </c>
      <c r="Q3774" s="12">
        <f t="shared" si="293"/>
        <v>42682.616967592592</v>
      </c>
      <c r="R3774" s="12">
        <f>(((I3774/60)/60)/24)+DATE(1970,1,1)</f>
        <v>42703.25</v>
      </c>
      <c r="S3774" t="str">
        <f t="shared" si="294"/>
        <v>theater</v>
      </c>
      <c r="T3774" t="str">
        <f t="shared" si="290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6">
        <f t="shared" si="291"/>
        <v>94.912280701754383</v>
      </c>
      <c r="N3775" t="b">
        <v>1</v>
      </c>
      <c r="O3775" t="s">
        <v>8305</v>
      </c>
      <c r="P3775" s="8">
        <f t="shared" si="292"/>
        <v>1.0820000000000001</v>
      </c>
      <c r="Q3775" s="12">
        <f t="shared" si="293"/>
        <v>42656.005173611105</v>
      </c>
      <c r="R3775" s="12">
        <f>(((I3775/60)/60)/24)+DATE(1970,1,1)</f>
        <v>42689.088888888888</v>
      </c>
      <c r="S3775" t="str">
        <f t="shared" si="294"/>
        <v>theater</v>
      </c>
      <c r="T3775" t="str">
        <f t="shared" si="290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6">
        <f t="shared" si="291"/>
        <v>100</v>
      </c>
      <c r="N3776" t="b">
        <v>1</v>
      </c>
      <c r="O3776" t="s">
        <v>8305</v>
      </c>
      <c r="P3776" s="8">
        <f t="shared" si="292"/>
        <v>1</v>
      </c>
      <c r="Q3776" s="12">
        <f t="shared" si="293"/>
        <v>42087.792303240742</v>
      </c>
      <c r="R3776" s="12">
        <f>(((I3776/60)/60)/24)+DATE(1970,1,1)</f>
        <v>42103.792303240742</v>
      </c>
      <c r="S3776" t="str">
        <f t="shared" si="294"/>
        <v>theater</v>
      </c>
      <c r="T3776" t="str">
        <f t="shared" si="290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6">
        <f t="shared" si="291"/>
        <v>143.21428571428572</v>
      </c>
      <c r="N3777" t="b">
        <v>1</v>
      </c>
      <c r="O3777" t="s">
        <v>8305</v>
      </c>
      <c r="P3777" s="8">
        <f t="shared" si="292"/>
        <v>1.0024999999999999</v>
      </c>
      <c r="Q3777" s="12">
        <f t="shared" si="293"/>
        <v>42075.942627314813</v>
      </c>
      <c r="R3777" s="12">
        <f>(((I3777/60)/60)/24)+DATE(1970,1,1)</f>
        <v>42103.166666666672</v>
      </c>
      <c r="S3777" t="str">
        <f t="shared" si="294"/>
        <v>theater</v>
      </c>
      <c r="T3777" t="str">
        <f t="shared" si="290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6">
        <f t="shared" si="291"/>
        <v>90.819148936170208</v>
      </c>
      <c r="N3778" t="b">
        <v>1</v>
      </c>
      <c r="O3778" t="s">
        <v>8305</v>
      </c>
      <c r="P3778" s="8">
        <f t="shared" si="292"/>
        <v>1.0671250000000001</v>
      </c>
      <c r="Q3778" s="12">
        <f t="shared" si="293"/>
        <v>41814.367800925924</v>
      </c>
      <c r="R3778" s="12">
        <f>(((I3778/60)/60)/24)+DATE(1970,1,1)</f>
        <v>41852.041666666664</v>
      </c>
      <c r="S3778" t="str">
        <f t="shared" si="294"/>
        <v>theater</v>
      </c>
      <c r="T3778" t="str">
        <f t="shared" ref="T3778:T3841" si="295">RIGHT(O3778,LEN(O3778)-FIND("/",O3778,1))</f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6">
        <f t="shared" ref="M3779:M3842" si="296">IFERROR(E3779/L3779,"")</f>
        <v>48.542372881355931</v>
      </c>
      <c r="N3779" t="b">
        <v>1</v>
      </c>
      <c r="O3779" t="s">
        <v>8305</v>
      </c>
      <c r="P3779" s="8">
        <f t="shared" ref="P3779:P3842" si="297">E3779/D3779</f>
        <v>1.4319999999999999</v>
      </c>
      <c r="Q3779" s="12">
        <f t="shared" ref="Q3779:Q3842" si="298">(((J3779/60)/60)/24)+DATE(1970,1,1)</f>
        <v>41887.111354166671</v>
      </c>
      <c r="R3779" s="12">
        <f>(((I3779/60)/60)/24)+DATE(1970,1,1)</f>
        <v>41909.166666666664</v>
      </c>
      <c r="S3779" t="str">
        <f t="shared" ref="S3779:S3842" si="299">LEFT(O3779,FIND("/",O3779,1)-1)</f>
        <v>theater</v>
      </c>
      <c r="T3779" t="str">
        <f t="shared" si="295"/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6">
        <f t="shared" si="296"/>
        <v>70.027777777777771</v>
      </c>
      <c r="N3780" t="b">
        <v>1</v>
      </c>
      <c r="O3780" t="s">
        <v>8305</v>
      </c>
      <c r="P3780" s="8">
        <f t="shared" si="297"/>
        <v>1.0504166666666668</v>
      </c>
      <c r="Q3780" s="12">
        <f t="shared" si="298"/>
        <v>41989.819212962961</v>
      </c>
      <c r="R3780" s="12">
        <f>(((I3780/60)/60)/24)+DATE(1970,1,1)</f>
        <v>42049.819212962961</v>
      </c>
      <c r="S3780" t="str">
        <f t="shared" si="299"/>
        <v>theater</v>
      </c>
      <c r="T3780" t="str">
        <f t="shared" si="295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6">
        <f t="shared" si="296"/>
        <v>135.62608695652173</v>
      </c>
      <c r="N3781" t="b">
        <v>1</v>
      </c>
      <c r="O3781" t="s">
        <v>8305</v>
      </c>
      <c r="P3781" s="8">
        <f t="shared" si="297"/>
        <v>1.0398000000000001</v>
      </c>
      <c r="Q3781" s="12">
        <f t="shared" si="298"/>
        <v>42425.735416666663</v>
      </c>
      <c r="R3781" s="12">
        <f>(((I3781/60)/60)/24)+DATE(1970,1,1)</f>
        <v>42455.693750000006</v>
      </c>
      <c r="S3781" t="str">
        <f t="shared" si="299"/>
        <v>theater</v>
      </c>
      <c r="T3781" t="str">
        <f t="shared" si="295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6">
        <f t="shared" si="296"/>
        <v>100</v>
      </c>
      <c r="N3782" t="b">
        <v>1</v>
      </c>
      <c r="O3782" t="s">
        <v>8305</v>
      </c>
      <c r="P3782" s="8">
        <f t="shared" si="297"/>
        <v>1.2</v>
      </c>
      <c r="Q3782" s="12">
        <f t="shared" si="298"/>
        <v>42166.219733796301</v>
      </c>
      <c r="R3782" s="12">
        <f>(((I3782/60)/60)/24)+DATE(1970,1,1)</f>
        <v>42198.837499999994</v>
      </c>
      <c r="S3782" t="str">
        <f t="shared" si="299"/>
        <v>theater</v>
      </c>
      <c r="T3782" t="str">
        <f t="shared" si="295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6">
        <f t="shared" si="296"/>
        <v>94.90384615384616</v>
      </c>
      <c r="N3783" t="b">
        <v>1</v>
      </c>
      <c r="O3783" t="s">
        <v>8305</v>
      </c>
      <c r="P3783" s="8">
        <f t="shared" si="297"/>
        <v>1.0966666666666667</v>
      </c>
      <c r="Q3783" s="12">
        <f t="shared" si="298"/>
        <v>41865.882928240739</v>
      </c>
      <c r="R3783" s="12">
        <f>(((I3783/60)/60)/24)+DATE(1970,1,1)</f>
        <v>41890.882928240739</v>
      </c>
      <c r="S3783" t="str">
        <f t="shared" si="299"/>
        <v>theater</v>
      </c>
      <c r="T3783" t="str">
        <f t="shared" si="295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6">
        <f t="shared" si="296"/>
        <v>75.370370370370367</v>
      </c>
      <c r="N3784" t="b">
        <v>1</v>
      </c>
      <c r="O3784" t="s">
        <v>8305</v>
      </c>
      <c r="P3784" s="8">
        <f t="shared" si="297"/>
        <v>1.0175000000000001</v>
      </c>
      <c r="Q3784" s="12">
        <f t="shared" si="298"/>
        <v>42546.862233796302</v>
      </c>
      <c r="R3784" s="12">
        <f>(((I3784/60)/60)/24)+DATE(1970,1,1)</f>
        <v>42575.958333333328</v>
      </c>
      <c r="S3784" t="str">
        <f t="shared" si="299"/>
        <v>theater</v>
      </c>
      <c r="T3784" t="str">
        <f t="shared" si="295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6">
        <f t="shared" si="296"/>
        <v>64.458333333333329</v>
      </c>
      <c r="N3785" t="b">
        <v>1</v>
      </c>
      <c r="O3785" t="s">
        <v>8305</v>
      </c>
      <c r="P3785" s="8">
        <f t="shared" si="297"/>
        <v>1.2891666666666666</v>
      </c>
      <c r="Q3785" s="12">
        <f t="shared" si="298"/>
        <v>42420.140277777777</v>
      </c>
      <c r="R3785" s="12">
        <f>(((I3785/60)/60)/24)+DATE(1970,1,1)</f>
        <v>42444.666666666672</v>
      </c>
      <c r="S3785" t="str">
        <f t="shared" si="299"/>
        <v>theater</v>
      </c>
      <c r="T3785" t="str">
        <f t="shared" si="295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6">
        <f t="shared" si="296"/>
        <v>115</v>
      </c>
      <c r="N3786" t="b">
        <v>1</v>
      </c>
      <c r="O3786" t="s">
        <v>8305</v>
      </c>
      <c r="P3786" s="8">
        <f t="shared" si="297"/>
        <v>1.1499999999999999</v>
      </c>
      <c r="Q3786" s="12">
        <f t="shared" si="298"/>
        <v>42531.980694444443</v>
      </c>
      <c r="R3786" s="12">
        <f>(((I3786/60)/60)/24)+DATE(1970,1,1)</f>
        <v>42561.980694444443</v>
      </c>
      <c r="S3786" t="str">
        <f t="shared" si="299"/>
        <v>theater</v>
      </c>
      <c r="T3786" t="str">
        <f t="shared" si="295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6">
        <f t="shared" si="296"/>
        <v>100.5</v>
      </c>
      <c r="N3787" t="b">
        <v>1</v>
      </c>
      <c r="O3787" t="s">
        <v>8305</v>
      </c>
      <c r="P3787" s="8">
        <f t="shared" si="297"/>
        <v>1.5075000000000001</v>
      </c>
      <c r="Q3787" s="12">
        <f t="shared" si="298"/>
        <v>42548.63853009259</v>
      </c>
      <c r="R3787" s="12">
        <f>(((I3787/60)/60)/24)+DATE(1970,1,1)</f>
        <v>42584.418749999997</v>
      </c>
      <c r="S3787" t="str">
        <f t="shared" si="299"/>
        <v>theater</v>
      </c>
      <c r="T3787" t="str">
        <f t="shared" si="295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6">
        <f t="shared" si="296"/>
        <v>93.774647887323937</v>
      </c>
      <c r="N3788" t="b">
        <v>1</v>
      </c>
      <c r="O3788" t="s">
        <v>8305</v>
      </c>
      <c r="P3788" s="8">
        <f t="shared" si="297"/>
        <v>1.1096666666666666</v>
      </c>
      <c r="Q3788" s="12">
        <f t="shared" si="298"/>
        <v>42487.037905092591</v>
      </c>
      <c r="R3788" s="12">
        <f>(((I3788/60)/60)/24)+DATE(1970,1,1)</f>
        <v>42517.037905092591</v>
      </c>
      <c r="S3788" t="str">
        <f t="shared" si="299"/>
        <v>theater</v>
      </c>
      <c r="T3788" t="str">
        <f t="shared" si="295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6">
        <f t="shared" si="296"/>
        <v>35.1</v>
      </c>
      <c r="N3789" t="b">
        <v>1</v>
      </c>
      <c r="O3789" t="s">
        <v>8305</v>
      </c>
      <c r="P3789" s="8">
        <f t="shared" si="297"/>
        <v>1.0028571428571429</v>
      </c>
      <c r="Q3789" s="12">
        <f t="shared" si="298"/>
        <v>42167.534791666665</v>
      </c>
      <c r="R3789" s="12">
        <f>(((I3789/60)/60)/24)+DATE(1970,1,1)</f>
        <v>42196.165972222225</v>
      </c>
      <c r="S3789" t="str">
        <f t="shared" si="299"/>
        <v>theater</v>
      </c>
      <c r="T3789" t="str">
        <f t="shared" si="295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6">
        <f t="shared" si="296"/>
        <v>500</v>
      </c>
      <c r="N3790" t="b">
        <v>0</v>
      </c>
      <c r="O3790" t="s">
        <v>8305</v>
      </c>
      <c r="P3790" s="8">
        <f t="shared" si="297"/>
        <v>6.6666666666666671E-3</v>
      </c>
      <c r="Q3790" s="12">
        <f t="shared" si="298"/>
        <v>42333.695821759262</v>
      </c>
      <c r="R3790" s="12">
        <f>(((I3790/60)/60)/24)+DATE(1970,1,1)</f>
        <v>42361.679166666669</v>
      </c>
      <c r="S3790" t="str">
        <f t="shared" si="299"/>
        <v>theater</v>
      </c>
      <c r="T3790" t="str">
        <f t="shared" si="295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6">
        <f t="shared" si="296"/>
        <v>29</v>
      </c>
      <c r="N3791" t="b">
        <v>0</v>
      </c>
      <c r="O3791" t="s">
        <v>8305</v>
      </c>
      <c r="P3791" s="8">
        <f t="shared" si="297"/>
        <v>3.267605633802817E-2</v>
      </c>
      <c r="Q3791" s="12">
        <f t="shared" si="298"/>
        <v>42138.798819444448</v>
      </c>
      <c r="R3791" s="12">
        <f>(((I3791/60)/60)/24)+DATE(1970,1,1)</f>
        <v>42170.798819444448</v>
      </c>
      <c r="S3791" t="str">
        <f t="shared" si="299"/>
        <v>theater</v>
      </c>
      <c r="T3791" t="str">
        <f t="shared" si="295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6" t="str">
        <f t="shared" si="296"/>
        <v/>
      </c>
      <c r="N3792" t="b">
        <v>0</v>
      </c>
      <c r="O3792" t="s">
        <v>8305</v>
      </c>
      <c r="P3792" s="8">
        <f t="shared" si="297"/>
        <v>0</v>
      </c>
      <c r="Q3792" s="12">
        <f t="shared" si="298"/>
        <v>42666.666932870372</v>
      </c>
      <c r="R3792" s="12">
        <f>(((I3792/60)/60)/24)+DATE(1970,1,1)</f>
        <v>42696.708599537036</v>
      </c>
      <c r="S3792" t="str">
        <f t="shared" si="299"/>
        <v>theater</v>
      </c>
      <c r="T3792" t="str">
        <f t="shared" si="295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6" t="str">
        <f t="shared" si="296"/>
        <v/>
      </c>
      <c r="N3793" t="b">
        <v>0</v>
      </c>
      <c r="O3793" t="s">
        <v>8305</v>
      </c>
      <c r="P3793" s="8">
        <f t="shared" si="297"/>
        <v>0</v>
      </c>
      <c r="Q3793" s="12">
        <f t="shared" si="298"/>
        <v>41766.692037037035</v>
      </c>
      <c r="R3793" s="12">
        <f>(((I3793/60)/60)/24)+DATE(1970,1,1)</f>
        <v>41826.692037037035</v>
      </c>
      <c r="S3793" t="str">
        <f t="shared" si="299"/>
        <v>theater</v>
      </c>
      <c r="T3793" t="str">
        <f t="shared" si="295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6">
        <f t="shared" si="296"/>
        <v>17.5</v>
      </c>
      <c r="N3794" t="b">
        <v>0</v>
      </c>
      <c r="O3794" t="s">
        <v>8305</v>
      </c>
      <c r="P3794" s="8">
        <f t="shared" si="297"/>
        <v>2.8E-3</v>
      </c>
      <c r="Q3794" s="12">
        <f t="shared" si="298"/>
        <v>42170.447013888886</v>
      </c>
      <c r="R3794" s="12">
        <f>(((I3794/60)/60)/24)+DATE(1970,1,1)</f>
        <v>42200.447013888886</v>
      </c>
      <c r="S3794" t="str">
        <f t="shared" si="299"/>
        <v>theater</v>
      </c>
      <c r="T3794" t="str">
        <f t="shared" si="295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6">
        <f t="shared" si="296"/>
        <v>174</v>
      </c>
      <c r="N3795" t="b">
        <v>0</v>
      </c>
      <c r="O3795" t="s">
        <v>8305</v>
      </c>
      <c r="P3795" s="8">
        <f t="shared" si="297"/>
        <v>0.59657142857142853</v>
      </c>
      <c r="Q3795" s="12">
        <f t="shared" si="298"/>
        <v>41968.938993055555</v>
      </c>
      <c r="R3795" s="12">
        <f>(((I3795/60)/60)/24)+DATE(1970,1,1)</f>
        <v>41989.938993055555</v>
      </c>
      <c r="S3795" t="str">
        <f t="shared" si="299"/>
        <v>theater</v>
      </c>
      <c r="T3795" t="str">
        <f t="shared" si="295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6">
        <f t="shared" si="296"/>
        <v>50</v>
      </c>
      <c r="N3796" t="b">
        <v>0</v>
      </c>
      <c r="O3796" t="s">
        <v>8305</v>
      </c>
      <c r="P3796" s="8">
        <f t="shared" si="297"/>
        <v>0.01</v>
      </c>
      <c r="Q3796" s="12">
        <f t="shared" si="298"/>
        <v>42132.58048611111</v>
      </c>
      <c r="R3796" s="12">
        <f>(((I3796/60)/60)/24)+DATE(1970,1,1)</f>
        <v>42162.58048611111</v>
      </c>
      <c r="S3796" t="str">
        <f t="shared" si="299"/>
        <v>theater</v>
      </c>
      <c r="T3796" t="str">
        <f t="shared" si="295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6">
        <f t="shared" si="296"/>
        <v>5</v>
      </c>
      <c r="N3797" t="b">
        <v>0</v>
      </c>
      <c r="O3797" t="s">
        <v>8305</v>
      </c>
      <c r="P3797" s="8">
        <f t="shared" si="297"/>
        <v>1.6666666666666666E-2</v>
      </c>
      <c r="Q3797" s="12">
        <f t="shared" si="298"/>
        <v>42201.436226851853</v>
      </c>
      <c r="R3797" s="12">
        <f>(((I3797/60)/60)/24)+DATE(1970,1,1)</f>
        <v>42244.9375</v>
      </c>
      <c r="S3797" t="str">
        <f t="shared" si="299"/>
        <v>theater</v>
      </c>
      <c r="T3797" t="str">
        <f t="shared" si="295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6">
        <f t="shared" si="296"/>
        <v>1</v>
      </c>
      <c r="N3798" t="b">
        <v>0</v>
      </c>
      <c r="O3798" t="s">
        <v>8305</v>
      </c>
      <c r="P3798" s="8">
        <f t="shared" si="297"/>
        <v>4.4444444444444447E-5</v>
      </c>
      <c r="Q3798" s="12">
        <f t="shared" si="298"/>
        <v>42689.029583333337</v>
      </c>
      <c r="R3798" s="12">
        <f>(((I3798/60)/60)/24)+DATE(1970,1,1)</f>
        <v>42749.029583333337</v>
      </c>
      <c r="S3798" t="str">
        <f t="shared" si="299"/>
        <v>theater</v>
      </c>
      <c r="T3798" t="str">
        <f t="shared" si="295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6">
        <f t="shared" si="296"/>
        <v>145.40540540540542</v>
      </c>
      <c r="N3799" t="b">
        <v>0</v>
      </c>
      <c r="O3799" t="s">
        <v>8305</v>
      </c>
      <c r="P3799" s="8">
        <f t="shared" si="297"/>
        <v>0.89666666666666661</v>
      </c>
      <c r="Q3799" s="12">
        <f t="shared" si="298"/>
        <v>42084.881539351853</v>
      </c>
      <c r="R3799" s="12">
        <f>(((I3799/60)/60)/24)+DATE(1970,1,1)</f>
        <v>42114.881539351853</v>
      </c>
      <c r="S3799" t="str">
        <f t="shared" si="299"/>
        <v>theater</v>
      </c>
      <c r="T3799" t="str">
        <f t="shared" si="295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6">
        <f t="shared" si="296"/>
        <v>205</v>
      </c>
      <c r="N3800" t="b">
        <v>0</v>
      </c>
      <c r="O3800" t="s">
        <v>8305</v>
      </c>
      <c r="P3800" s="8">
        <f t="shared" si="297"/>
        <v>1.4642857142857143E-2</v>
      </c>
      <c r="Q3800" s="12">
        <f t="shared" si="298"/>
        <v>41831.722777777781</v>
      </c>
      <c r="R3800" s="12">
        <f>(((I3800/60)/60)/24)+DATE(1970,1,1)</f>
        <v>41861.722777777781</v>
      </c>
      <c r="S3800" t="str">
        <f t="shared" si="299"/>
        <v>theater</v>
      </c>
      <c r="T3800" t="str">
        <f t="shared" si="295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6">
        <f t="shared" si="296"/>
        <v>100.5</v>
      </c>
      <c r="N3801" t="b">
        <v>0</v>
      </c>
      <c r="O3801" t="s">
        <v>8305</v>
      </c>
      <c r="P3801" s="8">
        <f t="shared" si="297"/>
        <v>4.02E-2</v>
      </c>
      <c r="Q3801" s="12">
        <f t="shared" si="298"/>
        <v>42410.93105324074</v>
      </c>
      <c r="R3801" s="12">
        <f>(((I3801/60)/60)/24)+DATE(1970,1,1)</f>
        <v>42440.93105324074</v>
      </c>
      <c r="S3801" t="str">
        <f t="shared" si="299"/>
        <v>theater</v>
      </c>
      <c r="T3801" t="str">
        <f t="shared" si="295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6">
        <f t="shared" si="296"/>
        <v>55.0625</v>
      </c>
      <c r="N3802" t="b">
        <v>0</v>
      </c>
      <c r="O3802" t="s">
        <v>8305</v>
      </c>
      <c r="P3802" s="8">
        <f t="shared" si="297"/>
        <v>4.0045454545454544E-2</v>
      </c>
      <c r="Q3802" s="12">
        <f t="shared" si="298"/>
        <v>41982.737071759257</v>
      </c>
      <c r="R3802" s="12">
        <f>(((I3802/60)/60)/24)+DATE(1970,1,1)</f>
        <v>42015.207638888889</v>
      </c>
      <c r="S3802" t="str">
        <f t="shared" si="299"/>
        <v>theater</v>
      </c>
      <c r="T3802" t="str">
        <f t="shared" si="295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6">
        <f t="shared" si="296"/>
        <v>47.333333333333336</v>
      </c>
      <c r="N3803" t="b">
        <v>0</v>
      </c>
      <c r="O3803" t="s">
        <v>8305</v>
      </c>
      <c r="P3803" s="8">
        <f t="shared" si="297"/>
        <v>8.5199999999999998E-2</v>
      </c>
      <c r="Q3803" s="12">
        <f t="shared" si="298"/>
        <v>41975.676111111112</v>
      </c>
      <c r="R3803" s="12">
        <f>(((I3803/60)/60)/24)+DATE(1970,1,1)</f>
        <v>42006.676111111112</v>
      </c>
      <c r="S3803" t="str">
        <f t="shared" si="299"/>
        <v>theater</v>
      </c>
      <c r="T3803" t="str">
        <f t="shared" si="295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6" t="str">
        <f t="shared" si="296"/>
        <v/>
      </c>
      <c r="N3804" t="b">
        <v>0</v>
      </c>
      <c r="O3804" t="s">
        <v>8305</v>
      </c>
      <c r="P3804" s="8">
        <f t="shared" si="297"/>
        <v>0</v>
      </c>
      <c r="Q3804" s="12">
        <f t="shared" si="298"/>
        <v>42269.126226851848</v>
      </c>
      <c r="R3804" s="12">
        <f>(((I3804/60)/60)/24)+DATE(1970,1,1)</f>
        <v>42299.126226851848</v>
      </c>
      <c r="S3804" t="str">
        <f t="shared" si="299"/>
        <v>theater</v>
      </c>
      <c r="T3804" t="str">
        <f t="shared" si="295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6">
        <f t="shared" si="296"/>
        <v>58.95</v>
      </c>
      <c r="N3805" t="b">
        <v>0</v>
      </c>
      <c r="O3805" t="s">
        <v>8305</v>
      </c>
      <c r="P3805" s="8">
        <f t="shared" si="297"/>
        <v>0.19650000000000001</v>
      </c>
      <c r="Q3805" s="12">
        <f t="shared" si="298"/>
        <v>42403.971851851849</v>
      </c>
      <c r="R3805" s="12">
        <f>(((I3805/60)/60)/24)+DATE(1970,1,1)</f>
        <v>42433.971851851849</v>
      </c>
      <c r="S3805" t="str">
        <f t="shared" si="299"/>
        <v>theater</v>
      </c>
      <c r="T3805" t="str">
        <f t="shared" si="295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6" t="str">
        <f t="shared" si="296"/>
        <v/>
      </c>
      <c r="N3806" t="b">
        <v>0</v>
      </c>
      <c r="O3806" t="s">
        <v>8305</v>
      </c>
      <c r="P3806" s="8">
        <f t="shared" si="297"/>
        <v>0</v>
      </c>
      <c r="Q3806" s="12">
        <f t="shared" si="298"/>
        <v>42527.00953703704</v>
      </c>
      <c r="R3806" s="12">
        <f>(((I3806/60)/60)/24)+DATE(1970,1,1)</f>
        <v>42582.291666666672</v>
      </c>
      <c r="S3806" t="str">
        <f t="shared" si="299"/>
        <v>theater</v>
      </c>
      <c r="T3806" t="str">
        <f t="shared" si="295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6">
        <f t="shared" si="296"/>
        <v>1.5</v>
      </c>
      <c r="N3807" t="b">
        <v>0</v>
      </c>
      <c r="O3807" t="s">
        <v>8305</v>
      </c>
      <c r="P3807" s="8">
        <f t="shared" si="297"/>
        <v>2.0000000000000002E-5</v>
      </c>
      <c r="Q3807" s="12">
        <f t="shared" si="298"/>
        <v>41849.887037037035</v>
      </c>
      <c r="R3807" s="12">
        <f>(((I3807/60)/60)/24)+DATE(1970,1,1)</f>
        <v>41909.887037037035</v>
      </c>
      <c r="S3807" t="str">
        <f t="shared" si="299"/>
        <v>theater</v>
      </c>
      <c r="T3807" t="str">
        <f t="shared" si="295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6">
        <f t="shared" si="296"/>
        <v>5</v>
      </c>
      <c r="N3808" t="b">
        <v>0</v>
      </c>
      <c r="O3808" t="s">
        <v>8305</v>
      </c>
      <c r="P3808" s="8">
        <f t="shared" si="297"/>
        <v>6.6666666666666664E-4</v>
      </c>
      <c r="Q3808" s="12">
        <f t="shared" si="298"/>
        <v>41799.259039351848</v>
      </c>
      <c r="R3808" s="12">
        <f>(((I3808/60)/60)/24)+DATE(1970,1,1)</f>
        <v>41819.259039351848</v>
      </c>
      <c r="S3808" t="str">
        <f t="shared" si="299"/>
        <v>theater</v>
      </c>
      <c r="T3808" t="str">
        <f t="shared" si="295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6">
        <f t="shared" si="296"/>
        <v>50.555555555555557</v>
      </c>
      <c r="N3809" t="b">
        <v>0</v>
      </c>
      <c r="O3809" t="s">
        <v>8305</v>
      </c>
      <c r="P3809" s="8">
        <f t="shared" si="297"/>
        <v>0.30333333333333334</v>
      </c>
      <c r="Q3809" s="12">
        <f t="shared" si="298"/>
        <v>42090.909016203703</v>
      </c>
      <c r="R3809" s="12">
        <f>(((I3809/60)/60)/24)+DATE(1970,1,1)</f>
        <v>42097.909016203703</v>
      </c>
      <c r="S3809" t="str">
        <f t="shared" si="299"/>
        <v>theater</v>
      </c>
      <c r="T3809" t="str">
        <f t="shared" si="295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6">
        <f t="shared" si="296"/>
        <v>41.666666666666664</v>
      </c>
      <c r="N3810" t="b">
        <v>1</v>
      </c>
      <c r="O3810" t="s">
        <v>8271</v>
      </c>
      <c r="P3810" s="8">
        <f t="shared" si="297"/>
        <v>1</v>
      </c>
      <c r="Q3810" s="12">
        <f t="shared" si="298"/>
        <v>42059.453923611116</v>
      </c>
      <c r="R3810" s="12">
        <f>(((I3810/60)/60)/24)+DATE(1970,1,1)</f>
        <v>42119.412256944444</v>
      </c>
      <c r="S3810" t="str">
        <f t="shared" si="299"/>
        <v>theater</v>
      </c>
      <c r="T3810" t="str">
        <f t="shared" si="295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6">
        <f t="shared" si="296"/>
        <v>53.289473684210527</v>
      </c>
      <c r="N3811" t="b">
        <v>1</v>
      </c>
      <c r="O3811" t="s">
        <v>8271</v>
      </c>
      <c r="P3811" s="8">
        <f t="shared" si="297"/>
        <v>1.0125</v>
      </c>
      <c r="Q3811" s="12">
        <f t="shared" si="298"/>
        <v>41800.526701388888</v>
      </c>
      <c r="R3811" s="12">
        <f>(((I3811/60)/60)/24)+DATE(1970,1,1)</f>
        <v>41850.958333333336</v>
      </c>
      <c r="S3811" t="str">
        <f t="shared" si="299"/>
        <v>theater</v>
      </c>
      <c r="T3811" t="str">
        <f t="shared" si="295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6">
        <f t="shared" si="296"/>
        <v>70.230769230769226</v>
      </c>
      <c r="N3812" t="b">
        <v>1</v>
      </c>
      <c r="O3812" t="s">
        <v>8271</v>
      </c>
      <c r="P3812" s="8">
        <f t="shared" si="297"/>
        <v>1.2173333333333334</v>
      </c>
      <c r="Q3812" s="12">
        <f t="shared" si="298"/>
        <v>42054.849050925928</v>
      </c>
      <c r="R3812" s="12">
        <f>(((I3812/60)/60)/24)+DATE(1970,1,1)</f>
        <v>42084.807384259257</v>
      </c>
      <c r="S3812" t="str">
        <f t="shared" si="299"/>
        <v>theater</v>
      </c>
      <c r="T3812" t="str">
        <f t="shared" si="295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6">
        <f t="shared" si="296"/>
        <v>43.421052631578945</v>
      </c>
      <c r="N3813" t="b">
        <v>1</v>
      </c>
      <c r="O3813" t="s">
        <v>8271</v>
      </c>
      <c r="P3813" s="8">
        <f t="shared" si="297"/>
        <v>3.3</v>
      </c>
      <c r="Q3813" s="12">
        <f t="shared" si="298"/>
        <v>42487.62700231481</v>
      </c>
      <c r="R3813" s="12">
        <f>(((I3813/60)/60)/24)+DATE(1970,1,1)</f>
        <v>42521.458333333328</v>
      </c>
      <c r="S3813" t="str">
        <f t="shared" si="299"/>
        <v>theater</v>
      </c>
      <c r="T3813" t="str">
        <f t="shared" si="295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6">
        <f t="shared" si="296"/>
        <v>199.18181818181819</v>
      </c>
      <c r="N3814" t="b">
        <v>1</v>
      </c>
      <c r="O3814" t="s">
        <v>8271</v>
      </c>
      <c r="P3814" s="8">
        <f t="shared" si="297"/>
        <v>1.0954999999999999</v>
      </c>
      <c r="Q3814" s="12">
        <f t="shared" si="298"/>
        <v>42109.751250000001</v>
      </c>
      <c r="R3814" s="12">
        <f>(((I3814/60)/60)/24)+DATE(1970,1,1)</f>
        <v>42156.165972222225</v>
      </c>
      <c r="S3814" t="str">
        <f t="shared" si="299"/>
        <v>theater</v>
      </c>
      <c r="T3814" t="str">
        <f t="shared" si="295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6">
        <f t="shared" si="296"/>
        <v>78.518148148148143</v>
      </c>
      <c r="N3815" t="b">
        <v>1</v>
      </c>
      <c r="O3815" t="s">
        <v>8271</v>
      </c>
      <c r="P3815" s="8">
        <f t="shared" si="297"/>
        <v>1.0095190476190474</v>
      </c>
      <c r="Q3815" s="12">
        <f t="shared" si="298"/>
        <v>42497.275706018518</v>
      </c>
      <c r="R3815" s="12">
        <f>(((I3815/60)/60)/24)+DATE(1970,1,1)</f>
        <v>42535.904861111107</v>
      </c>
      <c r="S3815" t="str">
        <f t="shared" si="299"/>
        <v>theater</v>
      </c>
      <c r="T3815" t="str">
        <f t="shared" si="295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6">
        <f t="shared" si="296"/>
        <v>61.823529411764703</v>
      </c>
      <c r="N3816" t="b">
        <v>1</v>
      </c>
      <c r="O3816" t="s">
        <v>8271</v>
      </c>
      <c r="P3816" s="8">
        <f t="shared" si="297"/>
        <v>1.4013333333333333</v>
      </c>
      <c r="Q3816" s="12">
        <f t="shared" si="298"/>
        <v>42058.904074074075</v>
      </c>
      <c r="R3816" s="12">
        <f>(((I3816/60)/60)/24)+DATE(1970,1,1)</f>
        <v>42095.165972222225</v>
      </c>
      <c r="S3816" t="str">
        <f t="shared" si="299"/>
        <v>theater</v>
      </c>
      <c r="T3816" t="str">
        <f t="shared" si="295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6">
        <f t="shared" si="296"/>
        <v>50.000500000000002</v>
      </c>
      <c r="N3817" t="b">
        <v>1</v>
      </c>
      <c r="O3817" t="s">
        <v>8271</v>
      </c>
      <c r="P3817" s="8">
        <f t="shared" si="297"/>
        <v>1.0000100000000001</v>
      </c>
      <c r="Q3817" s="12">
        <f t="shared" si="298"/>
        <v>42207.259918981479</v>
      </c>
      <c r="R3817" s="12">
        <f>(((I3817/60)/60)/24)+DATE(1970,1,1)</f>
        <v>42236.958333333328</v>
      </c>
      <c r="S3817" t="str">
        <f t="shared" si="299"/>
        <v>theater</v>
      </c>
      <c r="T3817" t="str">
        <f t="shared" si="295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6">
        <f t="shared" si="296"/>
        <v>48.339729729729726</v>
      </c>
      <c r="N3818" t="b">
        <v>1</v>
      </c>
      <c r="O3818" t="s">
        <v>8271</v>
      </c>
      <c r="P3818" s="8">
        <f t="shared" si="297"/>
        <v>1.19238</v>
      </c>
      <c r="Q3818" s="12">
        <f t="shared" si="298"/>
        <v>41807.690081018518</v>
      </c>
      <c r="R3818" s="12">
        <f>(((I3818/60)/60)/24)+DATE(1970,1,1)</f>
        <v>41837.690081018518</v>
      </c>
      <c r="S3818" t="str">
        <f t="shared" si="299"/>
        <v>theater</v>
      </c>
      <c r="T3818" t="str">
        <f t="shared" si="295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6">
        <f t="shared" si="296"/>
        <v>107.25</v>
      </c>
      <c r="N3819" t="b">
        <v>1</v>
      </c>
      <c r="O3819" t="s">
        <v>8271</v>
      </c>
      <c r="P3819" s="8">
        <f t="shared" si="297"/>
        <v>1.0725</v>
      </c>
      <c r="Q3819" s="12">
        <f t="shared" si="298"/>
        <v>42284.69694444444</v>
      </c>
      <c r="R3819" s="12">
        <f>(((I3819/60)/60)/24)+DATE(1970,1,1)</f>
        <v>42301.165972222225</v>
      </c>
      <c r="S3819" t="str">
        <f t="shared" si="299"/>
        <v>theater</v>
      </c>
      <c r="T3819" t="str">
        <f t="shared" si="295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6">
        <f t="shared" si="296"/>
        <v>57</v>
      </c>
      <c r="N3820" t="b">
        <v>1</v>
      </c>
      <c r="O3820" t="s">
        <v>8271</v>
      </c>
      <c r="P3820" s="8">
        <f t="shared" si="297"/>
        <v>2.2799999999999998</v>
      </c>
      <c r="Q3820" s="12">
        <f t="shared" si="298"/>
        <v>42045.84238425926</v>
      </c>
      <c r="R3820" s="12">
        <f>(((I3820/60)/60)/24)+DATE(1970,1,1)</f>
        <v>42075.800717592589</v>
      </c>
      <c r="S3820" t="str">
        <f t="shared" si="299"/>
        <v>theater</v>
      </c>
      <c r="T3820" t="str">
        <f t="shared" si="295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6">
        <f t="shared" si="296"/>
        <v>40.92307692307692</v>
      </c>
      <c r="N3821" t="b">
        <v>1</v>
      </c>
      <c r="O3821" t="s">
        <v>8271</v>
      </c>
      <c r="P3821" s="8">
        <f t="shared" si="297"/>
        <v>1.0640000000000001</v>
      </c>
      <c r="Q3821" s="12">
        <f t="shared" si="298"/>
        <v>42184.209537037037</v>
      </c>
      <c r="R3821" s="12">
        <f>(((I3821/60)/60)/24)+DATE(1970,1,1)</f>
        <v>42202.876388888893</v>
      </c>
      <c r="S3821" t="str">
        <f t="shared" si="299"/>
        <v>theater</v>
      </c>
      <c r="T3821" t="str">
        <f t="shared" si="295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6">
        <f t="shared" si="296"/>
        <v>21.5</v>
      </c>
      <c r="N3822" t="b">
        <v>1</v>
      </c>
      <c r="O3822" t="s">
        <v>8271</v>
      </c>
      <c r="P3822" s="8">
        <f t="shared" si="297"/>
        <v>1.4333333333333333</v>
      </c>
      <c r="Q3822" s="12">
        <f t="shared" si="298"/>
        <v>42160.651817129634</v>
      </c>
      <c r="R3822" s="12">
        <f>(((I3822/60)/60)/24)+DATE(1970,1,1)</f>
        <v>42190.651817129634</v>
      </c>
      <c r="S3822" t="str">
        <f t="shared" si="299"/>
        <v>theater</v>
      </c>
      <c r="T3822" t="str">
        <f t="shared" si="295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6">
        <f t="shared" si="296"/>
        <v>79.543478260869563</v>
      </c>
      <c r="N3823" t="b">
        <v>1</v>
      </c>
      <c r="O3823" t="s">
        <v>8271</v>
      </c>
      <c r="P3823" s="8">
        <f t="shared" si="297"/>
        <v>1.0454285714285714</v>
      </c>
      <c r="Q3823" s="12">
        <f t="shared" si="298"/>
        <v>42341.180636574078</v>
      </c>
      <c r="R3823" s="12">
        <f>(((I3823/60)/60)/24)+DATE(1970,1,1)</f>
        <v>42373.180636574078</v>
      </c>
      <c r="S3823" t="str">
        <f t="shared" si="299"/>
        <v>theater</v>
      </c>
      <c r="T3823" t="str">
        <f t="shared" si="295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6">
        <f t="shared" si="296"/>
        <v>72.381578947368425</v>
      </c>
      <c r="N3824" t="b">
        <v>1</v>
      </c>
      <c r="O3824" t="s">
        <v>8271</v>
      </c>
      <c r="P3824" s="8">
        <f t="shared" si="297"/>
        <v>1.1002000000000001</v>
      </c>
      <c r="Q3824" s="12">
        <f t="shared" si="298"/>
        <v>42329.838159722218</v>
      </c>
      <c r="R3824" s="12">
        <f>(((I3824/60)/60)/24)+DATE(1970,1,1)</f>
        <v>42388.957638888889</v>
      </c>
      <c r="S3824" t="str">
        <f t="shared" si="299"/>
        <v>theater</v>
      </c>
      <c r="T3824" t="str">
        <f t="shared" si="295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6">
        <f t="shared" si="296"/>
        <v>64.634146341463421</v>
      </c>
      <c r="N3825" t="b">
        <v>1</v>
      </c>
      <c r="O3825" t="s">
        <v>8271</v>
      </c>
      <c r="P3825" s="8">
        <f t="shared" si="297"/>
        <v>1.06</v>
      </c>
      <c r="Q3825" s="12">
        <f t="shared" si="298"/>
        <v>42170.910231481481</v>
      </c>
      <c r="R3825" s="12">
        <f>(((I3825/60)/60)/24)+DATE(1970,1,1)</f>
        <v>42205.165972222225</v>
      </c>
      <c r="S3825" t="str">
        <f t="shared" si="299"/>
        <v>theater</v>
      </c>
      <c r="T3825" t="str">
        <f t="shared" si="295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6">
        <f t="shared" si="296"/>
        <v>38.571428571428569</v>
      </c>
      <c r="N3826" t="b">
        <v>1</v>
      </c>
      <c r="O3826" t="s">
        <v>8271</v>
      </c>
      <c r="P3826" s="8">
        <f t="shared" si="297"/>
        <v>1.08</v>
      </c>
      <c r="Q3826" s="12">
        <f t="shared" si="298"/>
        <v>42571.626192129625</v>
      </c>
      <c r="R3826" s="12">
        <f>(((I3826/60)/60)/24)+DATE(1970,1,1)</f>
        <v>42583.570138888885</v>
      </c>
      <c r="S3826" t="str">
        <f t="shared" si="299"/>
        <v>theater</v>
      </c>
      <c r="T3826" t="str">
        <f t="shared" si="295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6">
        <f t="shared" si="296"/>
        <v>107.57142857142857</v>
      </c>
      <c r="N3827" t="b">
        <v>1</v>
      </c>
      <c r="O3827" t="s">
        <v>8271</v>
      </c>
      <c r="P3827" s="8">
        <f t="shared" si="297"/>
        <v>1.0542</v>
      </c>
      <c r="Q3827" s="12">
        <f t="shared" si="298"/>
        <v>42151.069606481484</v>
      </c>
      <c r="R3827" s="12">
        <f>(((I3827/60)/60)/24)+DATE(1970,1,1)</f>
        <v>42172.069606481484</v>
      </c>
      <c r="S3827" t="str">
        <f t="shared" si="299"/>
        <v>theater</v>
      </c>
      <c r="T3827" t="str">
        <f t="shared" si="295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6">
        <f t="shared" si="296"/>
        <v>27.5</v>
      </c>
      <c r="N3828" t="b">
        <v>1</v>
      </c>
      <c r="O3828" t="s">
        <v>8271</v>
      </c>
      <c r="P3828" s="8">
        <f t="shared" si="297"/>
        <v>1.1916666666666667</v>
      </c>
      <c r="Q3828" s="12">
        <f t="shared" si="298"/>
        <v>42101.423541666663</v>
      </c>
      <c r="R3828" s="12">
        <f>(((I3828/60)/60)/24)+DATE(1970,1,1)</f>
        <v>42131.423541666663</v>
      </c>
      <c r="S3828" t="str">
        <f t="shared" si="299"/>
        <v>theater</v>
      </c>
      <c r="T3828" t="str">
        <f t="shared" si="295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6">
        <f t="shared" si="296"/>
        <v>70.461538461538467</v>
      </c>
      <c r="N3829" t="b">
        <v>1</v>
      </c>
      <c r="O3829" t="s">
        <v>8271</v>
      </c>
      <c r="P3829" s="8">
        <f t="shared" si="297"/>
        <v>1.5266666666666666</v>
      </c>
      <c r="Q3829" s="12">
        <f t="shared" si="298"/>
        <v>42034.928252314814</v>
      </c>
      <c r="R3829" s="12">
        <f>(((I3829/60)/60)/24)+DATE(1970,1,1)</f>
        <v>42090</v>
      </c>
      <c r="S3829" t="str">
        <f t="shared" si="299"/>
        <v>theater</v>
      </c>
      <c r="T3829" t="str">
        <f t="shared" si="295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6">
        <f t="shared" si="296"/>
        <v>178.57142857142858</v>
      </c>
      <c r="N3830" t="b">
        <v>1</v>
      </c>
      <c r="O3830" t="s">
        <v>8271</v>
      </c>
      <c r="P3830" s="8">
        <f t="shared" si="297"/>
        <v>1</v>
      </c>
      <c r="Q3830" s="12">
        <f t="shared" si="298"/>
        <v>41944.527627314819</v>
      </c>
      <c r="R3830" s="12">
        <f>(((I3830/60)/60)/24)+DATE(1970,1,1)</f>
        <v>42004.569293981483</v>
      </c>
      <c r="S3830" t="str">
        <f t="shared" si="299"/>
        <v>theater</v>
      </c>
      <c r="T3830" t="str">
        <f t="shared" si="295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6">
        <f t="shared" si="296"/>
        <v>62.625</v>
      </c>
      <c r="N3831" t="b">
        <v>1</v>
      </c>
      <c r="O3831" t="s">
        <v>8271</v>
      </c>
      <c r="P3831" s="8">
        <f t="shared" si="297"/>
        <v>1.002</v>
      </c>
      <c r="Q3831" s="12">
        <f t="shared" si="298"/>
        <v>42593.865405092598</v>
      </c>
      <c r="R3831" s="12">
        <f>(((I3831/60)/60)/24)+DATE(1970,1,1)</f>
        <v>42613.865405092598</v>
      </c>
      <c r="S3831" t="str">
        <f t="shared" si="299"/>
        <v>theater</v>
      </c>
      <c r="T3831" t="str">
        <f t="shared" si="295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6">
        <f t="shared" si="296"/>
        <v>75</v>
      </c>
      <c r="N3832" t="b">
        <v>1</v>
      </c>
      <c r="O3832" t="s">
        <v>8271</v>
      </c>
      <c r="P3832" s="8">
        <f t="shared" si="297"/>
        <v>2.25</v>
      </c>
      <c r="Q3832" s="12">
        <f t="shared" si="298"/>
        <v>42503.740868055553</v>
      </c>
      <c r="R3832" s="12">
        <f>(((I3832/60)/60)/24)+DATE(1970,1,1)</f>
        <v>42517.740868055553</v>
      </c>
      <c r="S3832" t="str">
        <f t="shared" si="299"/>
        <v>theater</v>
      </c>
      <c r="T3832" t="str">
        <f t="shared" si="295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6">
        <f t="shared" si="296"/>
        <v>58.901111111111113</v>
      </c>
      <c r="N3833" t="b">
        <v>1</v>
      </c>
      <c r="O3833" t="s">
        <v>8271</v>
      </c>
      <c r="P3833" s="8">
        <f t="shared" si="297"/>
        <v>1.0602199999999999</v>
      </c>
      <c r="Q3833" s="12">
        <f t="shared" si="298"/>
        <v>41927.848900462966</v>
      </c>
      <c r="R3833" s="12">
        <f>(((I3833/60)/60)/24)+DATE(1970,1,1)</f>
        <v>41948.890567129631</v>
      </c>
      <c r="S3833" t="str">
        <f t="shared" si="299"/>
        <v>theater</v>
      </c>
      <c r="T3833" t="str">
        <f t="shared" si="295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6">
        <f t="shared" si="296"/>
        <v>139.55555555555554</v>
      </c>
      <c r="N3834" t="b">
        <v>1</v>
      </c>
      <c r="O3834" t="s">
        <v>8271</v>
      </c>
      <c r="P3834" s="8">
        <f t="shared" si="297"/>
        <v>1.0466666666666666</v>
      </c>
      <c r="Q3834" s="12">
        <f t="shared" si="298"/>
        <v>42375.114988425921</v>
      </c>
      <c r="R3834" s="12">
        <f>(((I3834/60)/60)/24)+DATE(1970,1,1)</f>
        <v>42420.114988425921</v>
      </c>
      <c r="S3834" t="str">
        <f t="shared" si="299"/>
        <v>theater</v>
      </c>
      <c r="T3834" t="str">
        <f t="shared" si="295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6">
        <f t="shared" si="296"/>
        <v>70</v>
      </c>
      <c r="N3835" t="b">
        <v>1</v>
      </c>
      <c r="O3835" t="s">
        <v>8271</v>
      </c>
      <c r="P3835" s="8">
        <f t="shared" si="297"/>
        <v>1.1666666666666667</v>
      </c>
      <c r="Q3835" s="12">
        <f t="shared" si="298"/>
        <v>41963.872361111105</v>
      </c>
      <c r="R3835" s="12">
        <f>(((I3835/60)/60)/24)+DATE(1970,1,1)</f>
        <v>41974.797916666663</v>
      </c>
      <c r="S3835" t="str">
        <f t="shared" si="299"/>
        <v>theater</v>
      </c>
      <c r="T3835" t="str">
        <f t="shared" si="295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6">
        <f t="shared" si="296"/>
        <v>57.385964912280699</v>
      </c>
      <c r="N3836" t="b">
        <v>1</v>
      </c>
      <c r="O3836" t="s">
        <v>8271</v>
      </c>
      <c r="P3836" s="8">
        <f t="shared" si="297"/>
        <v>1.0903333333333334</v>
      </c>
      <c r="Q3836" s="12">
        <f t="shared" si="298"/>
        <v>42143.445219907408</v>
      </c>
      <c r="R3836" s="12">
        <f>(((I3836/60)/60)/24)+DATE(1970,1,1)</f>
        <v>42173.445219907408</v>
      </c>
      <c r="S3836" t="str">
        <f t="shared" si="299"/>
        <v>theater</v>
      </c>
      <c r="T3836" t="str">
        <f t="shared" si="295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6">
        <f t="shared" si="296"/>
        <v>40</v>
      </c>
      <c r="N3837" t="b">
        <v>1</v>
      </c>
      <c r="O3837" t="s">
        <v>8271</v>
      </c>
      <c r="P3837" s="8">
        <f t="shared" si="297"/>
        <v>1.6</v>
      </c>
      <c r="Q3837" s="12">
        <f t="shared" si="298"/>
        <v>42460.94222222222</v>
      </c>
      <c r="R3837" s="12">
        <f>(((I3837/60)/60)/24)+DATE(1970,1,1)</f>
        <v>42481.94222222222</v>
      </c>
      <c r="S3837" t="str">
        <f t="shared" si="299"/>
        <v>theater</v>
      </c>
      <c r="T3837" t="str">
        <f t="shared" si="295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6">
        <f t="shared" si="296"/>
        <v>64.285714285714292</v>
      </c>
      <c r="N3838" t="b">
        <v>1</v>
      </c>
      <c r="O3838" t="s">
        <v>8271</v>
      </c>
      <c r="P3838" s="8">
        <f t="shared" si="297"/>
        <v>1.125</v>
      </c>
      <c r="Q3838" s="12">
        <f t="shared" si="298"/>
        <v>42553.926527777774</v>
      </c>
      <c r="R3838" s="12">
        <f>(((I3838/60)/60)/24)+DATE(1970,1,1)</f>
        <v>42585.172916666663</v>
      </c>
      <c r="S3838" t="str">
        <f t="shared" si="299"/>
        <v>theater</v>
      </c>
      <c r="T3838" t="str">
        <f t="shared" si="295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6">
        <f t="shared" si="296"/>
        <v>120.11764705882354</v>
      </c>
      <c r="N3839" t="b">
        <v>1</v>
      </c>
      <c r="O3839" t="s">
        <v>8271</v>
      </c>
      <c r="P3839" s="8">
        <f t="shared" si="297"/>
        <v>1.0209999999999999</v>
      </c>
      <c r="Q3839" s="12">
        <f t="shared" si="298"/>
        <v>42152.765717592592</v>
      </c>
      <c r="R3839" s="12">
        <f>(((I3839/60)/60)/24)+DATE(1970,1,1)</f>
        <v>42188.765717592592</v>
      </c>
      <c r="S3839" t="str">
        <f t="shared" si="299"/>
        <v>theater</v>
      </c>
      <c r="T3839" t="str">
        <f t="shared" si="295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6">
        <f t="shared" si="296"/>
        <v>1008.24</v>
      </c>
      <c r="N3840" t="b">
        <v>1</v>
      </c>
      <c r="O3840" t="s">
        <v>8271</v>
      </c>
      <c r="P3840" s="8">
        <f t="shared" si="297"/>
        <v>1.00824</v>
      </c>
      <c r="Q3840" s="12">
        <f t="shared" si="298"/>
        <v>42116.710752314815</v>
      </c>
      <c r="R3840" s="12">
        <f>(((I3840/60)/60)/24)+DATE(1970,1,1)</f>
        <v>42146.710752314815</v>
      </c>
      <c r="S3840" t="str">
        <f t="shared" si="299"/>
        <v>theater</v>
      </c>
      <c r="T3840" t="str">
        <f t="shared" si="295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6">
        <f t="shared" si="296"/>
        <v>63.28125</v>
      </c>
      <c r="N3841" t="b">
        <v>1</v>
      </c>
      <c r="O3841" t="s">
        <v>8271</v>
      </c>
      <c r="P3841" s="8">
        <f t="shared" si="297"/>
        <v>1.0125</v>
      </c>
      <c r="Q3841" s="12">
        <f t="shared" si="298"/>
        <v>42155.142638888887</v>
      </c>
      <c r="R3841" s="12">
        <f>(((I3841/60)/60)/24)+DATE(1970,1,1)</f>
        <v>42215.142638888887</v>
      </c>
      <c r="S3841" t="str">
        <f t="shared" si="299"/>
        <v>theater</v>
      </c>
      <c r="T3841" t="str">
        <f t="shared" si="295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6">
        <f t="shared" si="296"/>
        <v>21.666666666666668</v>
      </c>
      <c r="N3842" t="b">
        <v>1</v>
      </c>
      <c r="O3842" t="s">
        <v>8271</v>
      </c>
      <c r="P3842" s="8">
        <f t="shared" si="297"/>
        <v>65</v>
      </c>
      <c r="Q3842" s="12">
        <f t="shared" si="298"/>
        <v>42432.701724537037</v>
      </c>
      <c r="R3842" s="12">
        <f>(((I3842/60)/60)/24)+DATE(1970,1,1)</f>
        <v>42457.660057870366</v>
      </c>
      <c r="S3842" t="str">
        <f t="shared" si="299"/>
        <v>theater</v>
      </c>
      <c r="T3842" t="str">
        <f t="shared" ref="T3842:T3905" si="300">RIGHT(O3842,LEN(O3842)-FIND("/",O3842,1))</f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6">
        <f t="shared" ref="M3843:M3906" si="301">IFERROR(E3843/L3843,"")</f>
        <v>25.647058823529413</v>
      </c>
      <c r="N3843" t="b">
        <v>0</v>
      </c>
      <c r="O3843" t="s">
        <v>8271</v>
      </c>
      <c r="P3843" s="8">
        <f t="shared" ref="P3843:P3906" si="302">E3843/D3843</f>
        <v>8.72E-2</v>
      </c>
      <c r="Q3843" s="12">
        <f t="shared" ref="Q3843:Q3906" si="303">(((J3843/60)/60)/24)+DATE(1970,1,1)</f>
        <v>41780.785729166666</v>
      </c>
      <c r="R3843" s="12">
        <f>(((I3843/60)/60)/24)+DATE(1970,1,1)</f>
        <v>41840.785729166666</v>
      </c>
      <c r="S3843" t="str">
        <f t="shared" ref="S3843:S3906" si="304">LEFT(O3843,FIND("/",O3843,1)-1)</f>
        <v>theater</v>
      </c>
      <c r="T3843" t="str">
        <f t="shared" si="300"/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6">
        <f t="shared" si="301"/>
        <v>47.695652173913047</v>
      </c>
      <c r="N3844" t="b">
        <v>0</v>
      </c>
      <c r="O3844" t="s">
        <v>8271</v>
      </c>
      <c r="P3844" s="8">
        <f t="shared" si="302"/>
        <v>0.21940000000000001</v>
      </c>
      <c r="Q3844" s="12">
        <f t="shared" si="303"/>
        <v>41740.493657407409</v>
      </c>
      <c r="R3844" s="12">
        <f>(((I3844/60)/60)/24)+DATE(1970,1,1)</f>
        <v>41770.493657407409</v>
      </c>
      <c r="S3844" t="str">
        <f t="shared" si="304"/>
        <v>theater</v>
      </c>
      <c r="T3844" t="str">
        <f t="shared" si="300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6">
        <f t="shared" si="301"/>
        <v>56.05263157894737</v>
      </c>
      <c r="N3845" t="b">
        <v>0</v>
      </c>
      <c r="O3845" t="s">
        <v>8271</v>
      </c>
      <c r="P3845" s="8">
        <f t="shared" si="302"/>
        <v>0.21299999999999999</v>
      </c>
      <c r="Q3845" s="12">
        <f t="shared" si="303"/>
        <v>41766.072500000002</v>
      </c>
      <c r="R3845" s="12">
        <f>(((I3845/60)/60)/24)+DATE(1970,1,1)</f>
        <v>41791.072500000002</v>
      </c>
      <c r="S3845" t="str">
        <f t="shared" si="304"/>
        <v>theater</v>
      </c>
      <c r="T3845" t="str">
        <f t="shared" si="300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6">
        <f t="shared" si="301"/>
        <v>81.319999999999993</v>
      </c>
      <c r="N3846" t="b">
        <v>0</v>
      </c>
      <c r="O3846" t="s">
        <v>8271</v>
      </c>
      <c r="P3846" s="8">
        <f t="shared" si="302"/>
        <v>0.41489795918367345</v>
      </c>
      <c r="Q3846" s="12">
        <f t="shared" si="303"/>
        <v>41766.617291666669</v>
      </c>
      <c r="R3846" s="12">
        <f>(((I3846/60)/60)/24)+DATE(1970,1,1)</f>
        <v>41793.290972222225</v>
      </c>
      <c r="S3846" t="str">
        <f t="shared" si="304"/>
        <v>theater</v>
      </c>
      <c r="T3846" t="str">
        <f t="shared" si="300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6">
        <f t="shared" si="301"/>
        <v>70.166666666666671</v>
      </c>
      <c r="N3847" t="b">
        <v>0</v>
      </c>
      <c r="O3847" t="s">
        <v>8271</v>
      </c>
      <c r="P3847" s="8">
        <f t="shared" si="302"/>
        <v>2.1049999999999999E-2</v>
      </c>
      <c r="Q3847" s="12">
        <f t="shared" si="303"/>
        <v>42248.627013888887</v>
      </c>
      <c r="R3847" s="12">
        <f>(((I3847/60)/60)/24)+DATE(1970,1,1)</f>
        <v>42278.627013888887</v>
      </c>
      <c r="S3847" t="str">
        <f t="shared" si="304"/>
        <v>theater</v>
      </c>
      <c r="T3847" t="str">
        <f t="shared" si="300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6">
        <f t="shared" si="301"/>
        <v>23.625</v>
      </c>
      <c r="N3848" t="b">
        <v>0</v>
      </c>
      <c r="O3848" t="s">
        <v>8271</v>
      </c>
      <c r="P3848" s="8">
        <f t="shared" si="302"/>
        <v>2.7E-2</v>
      </c>
      <c r="Q3848" s="12">
        <f t="shared" si="303"/>
        <v>41885.221550925926</v>
      </c>
      <c r="R3848" s="12">
        <f>(((I3848/60)/60)/24)+DATE(1970,1,1)</f>
        <v>41916.290972222225</v>
      </c>
      <c r="S3848" t="str">
        <f t="shared" si="304"/>
        <v>theater</v>
      </c>
      <c r="T3848" t="str">
        <f t="shared" si="300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6">
        <f t="shared" si="301"/>
        <v>188.55555555555554</v>
      </c>
      <c r="N3849" t="b">
        <v>0</v>
      </c>
      <c r="O3849" t="s">
        <v>8271</v>
      </c>
      <c r="P3849" s="8">
        <f t="shared" si="302"/>
        <v>0.16161904761904761</v>
      </c>
      <c r="Q3849" s="12">
        <f t="shared" si="303"/>
        <v>42159.224432870367</v>
      </c>
      <c r="R3849" s="12">
        <f>(((I3849/60)/60)/24)+DATE(1970,1,1)</f>
        <v>42204.224432870367</v>
      </c>
      <c r="S3849" t="str">
        <f t="shared" si="304"/>
        <v>theater</v>
      </c>
      <c r="T3849" t="str">
        <f t="shared" si="300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6">
        <f t="shared" si="301"/>
        <v>49.511627906976742</v>
      </c>
      <c r="N3850" t="b">
        <v>0</v>
      </c>
      <c r="O3850" t="s">
        <v>8271</v>
      </c>
      <c r="P3850" s="8">
        <f t="shared" si="302"/>
        <v>0.16376923076923078</v>
      </c>
      <c r="Q3850" s="12">
        <f t="shared" si="303"/>
        <v>42265.817002314812</v>
      </c>
      <c r="R3850" s="12">
        <f>(((I3850/60)/60)/24)+DATE(1970,1,1)</f>
        <v>42295.817002314812</v>
      </c>
      <c r="S3850" t="str">
        <f t="shared" si="304"/>
        <v>theater</v>
      </c>
      <c r="T3850" t="str">
        <f t="shared" si="300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6">
        <f t="shared" si="301"/>
        <v>75.464285714285708</v>
      </c>
      <c r="N3851" t="b">
        <v>0</v>
      </c>
      <c r="O3851" t="s">
        <v>8271</v>
      </c>
      <c r="P3851" s="8">
        <f t="shared" si="302"/>
        <v>7.0433333333333334E-2</v>
      </c>
      <c r="Q3851" s="12">
        <f t="shared" si="303"/>
        <v>42136.767175925925</v>
      </c>
      <c r="R3851" s="12">
        <f>(((I3851/60)/60)/24)+DATE(1970,1,1)</f>
        <v>42166.767175925925</v>
      </c>
      <c r="S3851" t="str">
        <f t="shared" si="304"/>
        <v>theater</v>
      </c>
      <c r="T3851" t="str">
        <f t="shared" si="300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6">
        <f t="shared" si="301"/>
        <v>9.5</v>
      </c>
      <c r="N3852" t="b">
        <v>0</v>
      </c>
      <c r="O3852" t="s">
        <v>8271</v>
      </c>
      <c r="P3852" s="8">
        <f t="shared" si="302"/>
        <v>3.7999999999999999E-2</v>
      </c>
      <c r="Q3852" s="12">
        <f t="shared" si="303"/>
        <v>41975.124340277776</v>
      </c>
      <c r="R3852" s="12">
        <f>(((I3852/60)/60)/24)+DATE(1970,1,1)</f>
        <v>42005.124340277776</v>
      </c>
      <c r="S3852" t="str">
        <f t="shared" si="304"/>
        <v>theater</v>
      </c>
      <c r="T3852" t="str">
        <f t="shared" si="300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6">
        <f t="shared" si="301"/>
        <v>35.5</v>
      </c>
      <c r="N3853" t="b">
        <v>0</v>
      </c>
      <c r="O3853" t="s">
        <v>8271</v>
      </c>
      <c r="P3853" s="8">
        <f t="shared" si="302"/>
        <v>0.34079999999999999</v>
      </c>
      <c r="Q3853" s="12">
        <f t="shared" si="303"/>
        <v>42172.439571759256</v>
      </c>
      <c r="R3853" s="12">
        <f>(((I3853/60)/60)/24)+DATE(1970,1,1)</f>
        <v>42202.439571759256</v>
      </c>
      <c r="S3853" t="str">
        <f t="shared" si="304"/>
        <v>theater</v>
      </c>
      <c r="T3853" t="str">
        <f t="shared" si="300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6">
        <f t="shared" si="301"/>
        <v>10</v>
      </c>
      <c r="N3854" t="b">
        <v>0</v>
      </c>
      <c r="O3854" t="s">
        <v>8271</v>
      </c>
      <c r="P3854" s="8">
        <f t="shared" si="302"/>
        <v>2E-3</v>
      </c>
      <c r="Q3854" s="12">
        <f t="shared" si="303"/>
        <v>42065.190694444449</v>
      </c>
      <c r="R3854" s="12">
        <f>(((I3854/60)/60)/24)+DATE(1970,1,1)</f>
        <v>42090.149027777778</v>
      </c>
      <c r="S3854" t="str">
        <f t="shared" si="304"/>
        <v>theater</v>
      </c>
      <c r="T3854" t="str">
        <f t="shared" si="300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6">
        <f t="shared" si="301"/>
        <v>13</v>
      </c>
      <c r="N3855" t="b">
        <v>0</v>
      </c>
      <c r="O3855" t="s">
        <v>8271</v>
      </c>
      <c r="P3855" s="8">
        <f t="shared" si="302"/>
        <v>2.5999999999999998E-4</v>
      </c>
      <c r="Q3855" s="12">
        <f t="shared" si="303"/>
        <v>41848.84002314815</v>
      </c>
      <c r="R3855" s="12">
        <f>(((I3855/60)/60)/24)+DATE(1970,1,1)</f>
        <v>41883.84002314815</v>
      </c>
      <c r="S3855" t="str">
        <f t="shared" si="304"/>
        <v>theater</v>
      </c>
      <c r="T3855" t="str">
        <f t="shared" si="300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6">
        <f t="shared" si="301"/>
        <v>89.4</v>
      </c>
      <c r="N3856" t="b">
        <v>0</v>
      </c>
      <c r="O3856" t="s">
        <v>8271</v>
      </c>
      <c r="P3856" s="8">
        <f t="shared" si="302"/>
        <v>0.16254545454545455</v>
      </c>
      <c r="Q3856" s="12">
        <f t="shared" si="303"/>
        <v>42103.884930555556</v>
      </c>
      <c r="R3856" s="12">
        <f>(((I3856/60)/60)/24)+DATE(1970,1,1)</f>
        <v>42133.884930555556</v>
      </c>
      <c r="S3856" t="str">
        <f t="shared" si="304"/>
        <v>theater</v>
      </c>
      <c r="T3856" t="str">
        <f t="shared" si="300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6">
        <f t="shared" si="301"/>
        <v>25</v>
      </c>
      <c r="N3857" t="b">
        <v>0</v>
      </c>
      <c r="O3857" t="s">
        <v>8271</v>
      </c>
      <c r="P3857" s="8">
        <f t="shared" si="302"/>
        <v>2.5000000000000001E-2</v>
      </c>
      <c r="Q3857" s="12">
        <f t="shared" si="303"/>
        <v>42059.970729166671</v>
      </c>
      <c r="R3857" s="12">
        <f>(((I3857/60)/60)/24)+DATE(1970,1,1)</f>
        <v>42089.929062499999</v>
      </c>
      <c r="S3857" t="str">
        <f t="shared" si="304"/>
        <v>theater</v>
      </c>
      <c r="T3857" t="str">
        <f t="shared" si="300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6">
        <f t="shared" si="301"/>
        <v>1</v>
      </c>
      <c r="N3858" t="b">
        <v>0</v>
      </c>
      <c r="O3858" t="s">
        <v>8271</v>
      </c>
      <c r="P3858" s="8">
        <f t="shared" si="302"/>
        <v>2.0000000000000001E-4</v>
      </c>
      <c r="Q3858" s="12">
        <f t="shared" si="303"/>
        <v>42041.743090277778</v>
      </c>
      <c r="R3858" s="12">
        <f>(((I3858/60)/60)/24)+DATE(1970,1,1)</f>
        <v>42071.701423611114</v>
      </c>
      <c r="S3858" t="str">
        <f t="shared" si="304"/>
        <v>theater</v>
      </c>
      <c r="T3858" t="str">
        <f t="shared" si="300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6">
        <f t="shared" si="301"/>
        <v>65</v>
      </c>
      <c r="N3859" t="b">
        <v>0</v>
      </c>
      <c r="O3859" t="s">
        <v>8271</v>
      </c>
      <c r="P3859" s="8">
        <f t="shared" si="302"/>
        <v>5.1999999999999998E-2</v>
      </c>
      <c r="Q3859" s="12">
        <f t="shared" si="303"/>
        <v>41829.73715277778</v>
      </c>
      <c r="R3859" s="12">
        <f>(((I3859/60)/60)/24)+DATE(1970,1,1)</f>
        <v>41852.716666666667</v>
      </c>
      <c r="S3859" t="str">
        <f t="shared" si="304"/>
        <v>theater</v>
      </c>
      <c r="T3859" t="str">
        <f t="shared" si="300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6">
        <f t="shared" si="301"/>
        <v>10</v>
      </c>
      <c r="N3860" t="b">
        <v>0</v>
      </c>
      <c r="O3860" t="s">
        <v>8271</v>
      </c>
      <c r="P3860" s="8">
        <f t="shared" si="302"/>
        <v>0.02</v>
      </c>
      <c r="Q3860" s="12">
        <f t="shared" si="303"/>
        <v>42128.431064814817</v>
      </c>
      <c r="R3860" s="12">
        <f>(((I3860/60)/60)/24)+DATE(1970,1,1)</f>
        <v>42146.875</v>
      </c>
      <c r="S3860" t="str">
        <f t="shared" si="304"/>
        <v>theater</v>
      </c>
      <c r="T3860" t="str">
        <f t="shared" si="300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6">
        <f t="shared" si="301"/>
        <v>1</v>
      </c>
      <c r="N3861" t="b">
        <v>0</v>
      </c>
      <c r="O3861" t="s">
        <v>8271</v>
      </c>
      <c r="P3861" s="8">
        <f t="shared" si="302"/>
        <v>4.0000000000000002E-4</v>
      </c>
      <c r="Q3861" s="12">
        <f t="shared" si="303"/>
        <v>41789.893599537041</v>
      </c>
      <c r="R3861" s="12">
        <f>(((I3861/60)/60)/24)+DATE(1970,1,1)</f>
        <v>41815.875</v>
      </c>
      <c r="S3861" t="str">
        <f t="shared" si="304"/>
        <v>theater</v>
      </c>
      <c r="T3861" t="str">
        <f t="shared" si="300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6">
        <f t="shared" si="301"/>
        <v>81.538461538461533</v>
      </c>
      <c r="N3862" t="b">
        <v>0</v>
      </c>
      <c r="O3862" t="s">
        <v>8271</v>
      </c>
      <c r="P3862" s="8">
        <f t="shared" si="302"/>
        <v>0.17666666666666667</v>
      </c>
      <c r="Q3862" s="12">
        <f t="shared" si="303"/>
        <v>41833.660995370366</v>
      </c>
      <c r="R3862" s="12">
        <f>(((I3862/60)/60)/24)+DATE(1970,1,1)</f>
        <v>41863.660995370366</v>
      </c>
      <c r="S3862" t="str">
        <f t="shared" si="304"/>
        <v>theater</v>
      </c>
      <c r="T3862" t="str">
        <f t="shared" si="300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6">
        <f t="shared" si="301"/>
        <v>100</v>
      </c>
      <c r="N3863" t="b">
        <v>0</v>
      </c>
      <c r="O3863" t="s">
        <v>8271</v>
      </c>
      <c r="P3863" s="8">
        <f t="shared" si="302"/>
        <v>0.05</v>
      </c>
      <c r="Q3863" s="12">
        <f t="shared" si="303"/>
        <v>41914.590011574073</v>
      </c>
      <c r="R3863" s="12">
        <f>(((I3863/60)/60)/24)+DATE(1970,1,1)</f>
        <v>41955.907638888893</v>
      </c>
      <c r="S3863" t="str">
        <f t="shared" si="304"/>
        <v>theater</v>
      </c>
      <c r="T3863" t="str">
        <f t="shared" si="300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6">
        <f t="shared" si="301"/>
        <v>1</v>
      </c>
      <c r="N3864" t="b">
        <v>0</v>
      </c>
      <c r="O3864" t="s">
        <v>8271</v>
      </c>
      <c r="P3864" s="8">
        <f t="shared" si="302"/>
        <v>1.3333333333333334E-4</v>
      </c>
      <c r="Q3864" s="12">
        <f t="shared" si="303"/>
        <v>42611.261064814811</v>
      </c>
      <c r="R3864" s="12">
        <f>(((I3864/60)/60)/24)+DATE(1970,1,1)</f>
        <v>42625.707638888889</v>
      </c>
      <c r="S3864" t="str">
        <f t="shared" si="304"/>
        <v>theater</v>
      </c>
      <c r="T3864" t="str">
        <f t="shared" si="300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6" t="str">
        <f t="shared" si="301"/>
        <v/>
      </c>
      <c r="N3865" t="b">
        <v>0</v>
      </c>
      <c r="O3865" t="s">
        <v>8271</v>
      </c>
      <c r="P3865" s="8">
        <f t="shared" si="302"/>
        <v>0</v>
      </c>
      <c r="Q3865" s="12">
        <f t="shared" si="303"/>
        <v>42253.633159722223</v>
      </c>
      <c r="R3865" s="12">
        <f>(((I3865/60)/60)/24)+DATE(1970,1,1)</f>
        <v>42313.674826388888</v>
      </c>
      <c r="S3865" t="str">
        <f t="shared" si="304"/>
        <v>theater</v>
      </c>
      <c r="T3865" t="str">
        <f t="shared" si="300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6">
        <f t="shared" si="301"/>
        <v>20</v>
      </c>
      <c r="N3866" t="b">
        <v>0</v>
      </c>
      <c r="O3866" t="s">
        <v>8271</v>
      </c>
      <c r="P3866" s="8">
        <f t="shared" si="302"/>
        <v>1.2E-2</v>
      </c>
      <c r="Q3866" s="12">
        <f t="shared" si="303"/>
        <v>42295.891828703709</v>
      </c>
      <c r="R3866" s="12">
        <f>(((I3866/60)/60)/24)+DATE(1970,1,1)</f>
        <v>42325.933495370366</v>
      </c>
      <c r="S3866" t="str">
        <f t="shared" si="304"/>
        <v>theater</v>
      </c>
      <c r="T3866" t="str">
        <f t="shared" si="300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6">
        <f t="shared" si="301"/>
        <v>46.428571428571431</v>
      </c>
      <c r="N3867" t="b">
        <v>0</v>
      </c>
      <c r="O3867" t="s">
        <v>8271</v>
      </c>
      <c r="P3867" s="8">
        <f t="shared" si="302"/>
        <v>0.26937422295897223</v>
      </c>
      <c r="Q3867" s="12">
        <f t="shared" si="303"/>
        <v>41841.651597222226</v>
      </c>
      <c r="R3867" s="12">
        <f>(((I3867/60)/60)/24)+DATE(1970,1,1)</f>
        <v>41881.229166666664</v>
      </c>
      <c r="S3867" t="str">
        <f t="shared" si="304"/>
        <v>theater</v>
      </c>
      <c r="T3867" t="str">
        <f t="shared" si="300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6">
        <f t="shared" si="301"/>
        <v>5.5</v>
      </c>
      <c r="N3868" t="b">
        <v>0</v>
      </c>
      <c r="O3868" t="s">
        <v>8271</v>
      </c>
      <c r="P3868" s="8">
        <f t="shared" si="302"/>
        <v>5.4999999999999997E-3</v>
      </c>
      <c r="Q3868" s="12">
        <f t="shared" si="303"/>
        <v>42402.947002314817</v>
      </c>
      <c r="R3868" s="12">
        <f>(((I3868/60)/60)/24)+DATE(1970,1,1)</f>
        <v>42452.145138888889</v>
      </c>
      <c r="S3868" t="str">
        <f t="shared" si="304"/>
        <v>theater</v>
      </c>
      <c r="T3868" t="str">
        <f t="shared" si="300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6">
        <f t="shared" si="301"/>
        <v>50.2</v>
      </c>
      <c r="N3869" t="b">
        <v>0</v>
      </c>
      <c r="O3869" t="s">
        <v>8271</v>
      </c>
      <c r="P3869" s="8">
        <f t="shared" si="302"/>
        <v>0.1255</v>
      </c>
      <c r="Q3869" s="12">
        <f t="shared" si="303"/>
        <v>42509.814108796301</v>
      </c>
      <c r="R3869" s="12">
        <f>(((I3869/60)/60)/24)+DATE(1970,1,1)</f>
        <v>42539.814108796301</v>
      </c>
      <c r="S3869" t="str">
        <f t="shared" si="304"/>
        <v>theater</v>
      </c>
      <c r="T3869" t="str">
        <f t="shared" si="300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6">
        <f t="shared" si="301"/>
        <v>10</v>
      </c>
      <c r="N3870" t="b">
        <v>0</v>
      </c>
      <c r="O3870" t="s">
        <v>8305</v>
      </c>
      <c r="P3870" s="8">
        <f t="shared" si="302"/>
        <v>2E-3</v>
      </c>
      <c r="Q3870" s="12">
        <f t="shared" si="303"/>
        <v>41865.659780092588</v>
      </c>
      <c r="R3870" s="12">
        <f>(((I3870/60)/60)/24)+DATE(1970,1,1)</f>
        <v>41890.659780092588</v>
      </c>
      <c r="S3870" t="str">
        <f t="shared" si="304"/>
        <v>theater</v>
      </c>
      <c r="T3870" t="str">
        <f t="shared" si="300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6">
        <f t="shared" si="301"/>
        <v>30.133333333333333</v>
      </c>
      <c r="N3871" t="b">
        <v>0</v>
      </c>
      <c r="O3871" t="s">
        <v>8305</v>
      </c>
      <c r="P3871" s="8">
        <f t="shared" si="302"/>
        <v>3.44748684310884E-2</v>
      </c>
      <c r="Q3871" s="12">
        <f t="shared" si="303"/>
        <v>42047.724444444444</v>
      </c>
      <c r="R3871" s="12">
        <f>(((I3871/60)/60)/24)+DATE(1970,1,1)</f>
        <v>42077.132638888885</v>
      </c>
      <c r="S3871" t="str">
        <f t="shared" si="304"/>
        <v>theater</v>
      </c>
      <c r="T3871" t="str">
        <f t="shared" si="300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6">
        <f t="shared" si="301"/>
        <v>150</v>
      </c>
      <c r="N3872" t="b">
        <v>0</v>
      </c>
      <c r="O3872" t="s">
        <v>8305</v>
      </c>
      <c r="P3872" s="8">
        <f t="shared" si="302"/>
        <v>0.15</v>
      </c>
      <c r="Q3872" s="12">
        <f t="shared" si="303"/>
        <v>41793.17219907407</v>
      </c>
      <c r="R3872" s="12">
        <f>(((I3872/60)/60)/24)+DATE(1970,1,1)</f>
        <v>41823.17219907407</v>
      </c>
      <c r="S3872" t="str">
        <f t="shared" si="304"/>
        <v>theater</v>
      </c>
      <c r="T3872" t="str">
        <f t="shared" si="300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6">
        <f t="shared" si="301"/>
        <v>13.333333333333334</v>
      </c>
      <c r="N3873" t="b">
        <v>0</v>
      </c>
      <c r="O3873" t="s">
        <v>8305</v>
      </c>
      <c r="P3873" s="8">
        <f t="shared" si="302"/>
        <v>2.6666666666666668E-2</v>
      </c>
      <c r="Q3873" s="12">
        <f t="shared" si="303"/>
        <v>42763.780671296292</v>
      </c>
      <c r="R3873" s="12">
        <f>(((I3873/60)/60)/24)+DATE(1970,1,1)</f>
        <v>42823.739004629635</v>
      </c>
      <c r="S3873" t="str">
        <f t="shared" si="304"/>
        <v>theater</v>
      </c>
      <c r="T3873" t="str">
        <f t="shared" si="300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6" t="str">
        <f t="shared" si="301"/>
        <v/>
      </c>
      <c r="N3874" t="b">
        <v>0</v>
      </c>
      <c r="O3874" t="s">
        <v>8305</v>
      </c>
      <c r="P3874" s="8">
        <f t="shared" si="302"/>
        <v>0</v>
      </c>
      <c r="Q3874" s="12">
        <f t="shared" si="303"/>
        <v>42180.145787037036</v>
      </c>
      <c r="R3874" s="12">
        <f>(((I3874/60)/60)/24)+DATE(1970,1,1)</f>
        <v>42230.145787037036</v>
      </c>
      <c r="S3874" t="str">
        <f t="shared" si="304"/>
        <v>theater</v>
      </c>
      <c r="T3874" t="str">
        <f t="shared" si="300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6" t="str">
        <f t="shared" si="301"/>
        <v/>
      </c>
      <c r="N3875" t="b">
        <v>0</v>
      </c>
      <c r="O3875" t="s">
        <v>8305</v>
      </c>
      <c r="P3875" s="8">
        <f t="shared" si="302"/>
        <v>0</v>
      </c>
      <c r="Q3875" s="12">
        <f t="shared" si="303"/>
        <v>42255.696006944447</v>
      </c>
      <c r="R3875" s="12">
        <f>(((I3875/60)/60)/24)+DATE(1970,1,1)</f>
        <v>42285.696006944447</v>
      </c>
      <c r="S3875" t="str">
        <f t="shared" si="304"/>
        <v>theater</v>
      </c>
      <c r="T3875" t="str">
        <f t="shared" si="300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6" t="str">
        <f t="shared" si="301"/>
        <v/>
      </c>
      <c r="N3876" t="b">
        <v>0</v>
      </c>
      <c r="O3876" t="s">
        <v>8305</v>
      </c>
      <c r="P3876" s="8">
        <f t="shared" si="302"/>
        <v>0</v>
      </c>
      <c r="Q3876" s="12">
        <f t="shared" si="303"/>
        <v>42007.016458333332</v>
      </c>
      <c r="R3876" s="12">
        <f>(((I3876/60)/60)/24)+DATE(1970,1,1)</f>
        <v>42028.041666666672</v>
      </c>
      <c r="S3876" t="str">
        <f t="shared" si="304"/>
        <v>theater</v>
      </c>
      <c r="T3876" t="str">
        <f t="shared" si="300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6" t="str">
        <f t="shared" si="301"/>
        <v/>
      </c>
      <c r="N3877" t="b">
        <v>0</v>
      </c>
      <c r="O3877" t="s">
        <v>8305</v>
      </c>
      <c r="P3877" s="8">
        <f t="shared" si="302"/>
        <v>0</v>
      </c>
      <c r="Q3877" s="12">
        <f t="shared" si="303"/>
        <v>42615.346817129626</v>
      </c>
      <c r="R3877" s="12">
        <f>(((I3877/60)/60)/24)+DATE(1970,1,1)</f>
        <v>42616.416666666672</v>
      </c>
      <c r="S3877" t="str">
        <f t="shared" si="304"/>
        <v>theater</v>
      </c>
      <c r="T3877" t="str">
        <f t="shared" si="300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6">
        <f t="shared" si="301"/>
        <v>44.760869565217391</v>
      </c>
      <c r="N3878" t="b">
        <v>0</v>
      </c>
      <c r="O3878" t="s">
        <v>8305</v>
      </c>
      <c r="P3878" s="8">
        <f t="shared" si="302"/>
        <v>0.52794871794871789</v>
      </c>
      <c r="Q3878" s="12">
        <f t="shared" si="303"/>
        <v>42372.624166666668</v>
      </c>
      <c r="R3878" s="12">
        <f>(((I3878/60)/60)/24)+DATE(1970,1,1)</f>
        <v>42402.624166666668</v>
      </c>
      <c r="S3878" t="str">
        <f t="shared" si="304"/>
        <v>theater</v>
      </c>
      <c r="T3878" t="str">
        <f t="shared" si="300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6">
        <f t="shared" si="301"/>
        <v>88.642857142857139</v>
      </c>
      <c r="N3879" t="b">
        <v>0</v>
      </c>
      <c r="O3879" t="s">
        <v>8305</v>
      </c>
      <c r="P3879" s="8">
        <f t="shared" si="302"/>
        <v>4.9639999999999997E-2</v>
      </c>
      <c r="Q3879" s="12">
        <f t="shared" si="303"/>
        <v>42682.67768518519</v>
      </c>
      <c r="R3879" s="12">
        <f>(((I3879/60)/60)/24)+DATE(1970,1,1)</f>
        <v>42712.67768518519</v>
      </c>
      <c r="S3879" t="str">
        <f t="shared" si="304"/>
        <v>theater</v>
      </c>
      <c r="T3879" t="str">
        <f t="shared" si="300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6">
        <f t="shared" si="301"/>
        <v>10</v>
      </c>
      <c r="N3880" t="b">
        <v>0</v>
      </c>
      <c r="O3880" t="s">
        <v>8305</v>
      </c>
      <c r="P3880" s="8">
        <f t="shared" si="302"/>
        <v>5.5555555555555556E-4</v>
      </c>
      <c r="Q3880" s="12">
        <f t="shared" si="303"/>
        <v>42154.818819444445</v>
      </c>
      <c r="R3880" s="12">
        <f>(((I3880/60)/60)/24)+DATE(1970,1,1)</f>
        <v>42185.165972222225</v>
      </c>
      <c r="S3880" t="str">
        <f t="shared" si="304"/>
        <v>theater</v>
      </c>
      <c r="T3880" t="str">
        <f t="shared" si="300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6" t="str">
        <f t="shared" si="301"/>
        <v/>
      </c>
      <c r="N3881" t="b">
        <v>0</v>
      </c>
      <c r="O3881" t="s">
        <v>8305</v>
      </c>
      <c r="P3881" s="8">
        <f t="shared" si="302"/>
        <v>0</v>
      </c>
      <c r="Q3881" s="12">
        <f t="shared" si="303"/>
        <v>41999.861064814817</v>
      </c>
      <c r="R3881" s="12">
        <f>(((I3881/60)/60)/24)+DATE(1970,1,1)</f>
        <v>42029.861064814817</v>
      </c>
      <c r="S3881" t="str">
        <f t="shared" si="304"/>
        <v>theater</v>
      </c>
      <c r="T3881" t="str">
        <f t="shared" si="300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6">
        <f t="shared" si="301"/>
        <v>57.647058823529413</v>
      </c>
      <c r="N3882" t="b">
        <v>0</v>
      </c>
      <c r="O3882" t="s">
        <v>8305</v>
      </c>
      <c r="P3882" s="8">
        <f t="shared" si="302"/>
        <v>0.13066666666666665</v>
      </c>
      <c r="Q3882" s="12">
        <f t="shared" si="303"/>
        <v>41815.815046296295</v>
      </c>
      <c r="R3882" s="12">
        <f>(((I3882/60)/60)/24)+DATE(1970,1,1)</f>
        <v>41850.958333333336</v>
      </c>
      <c r="S3882" t="str">
        <f t="shared" si="304"/>
        <v>theater</v>
      </c>
      <c r="T3882" t="str">
        <f t="shared" si="300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6">
        <f t="shared" si="301"/>
        <v>25</v>
      </c>
      <c r="N3883" t="b">
        <v>0</v>
      </c>
      <c r="O3883" t="s">
        <v>8305</v>
      </c>
      <c r="P3883" s="8">
        <f t="shared" si="302"/>
        <v>0.05</v>
      </c>
      <c r="Q3883" s="12">
        <f t="shared" si="303"/>
        <v>42756.018506944441</v>
      </c>
      <c r="R3883" s="12">
        <f>(((I3883/60)/60)/24)+DATE(1970,1,1)</f>
        <v>42786.018506944441</v>
      </c>
      <c r="S3883" t="str">
        <f t="shared" si="304"/>
        <v>theater</v>
      </c>
      <c r="T3883" t="str">
        <f t="shared" si="300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6" t="str">
        <f t="shared" si="301"/>
        <v/>
      </c>
      <c r="N3884" t="b">
        <v>0</v>
      </c>
      <c r="O3884" t="s">
        <v>8305</v>
      </c>
      <c r="P3884" s="8">
        <f t="shared" si="302"/>
        <v>0</v>
      </c>
      <c r="Q3884" s="12">
        <f t="shared" si="303"/>
        <v>42373.983449074076</v>
      </c>
      <c r="R3884" s="12">
        <f>(((I3884/60)/60)/24)+DATE(1970,1,1)</f>
        <v>42400.960416666669</v>
      </c>
      <c r="S3884" t="str">
        <f t="shared" si="304"/>
        <v>theater</v>
      </c>
      <c r="T3884" t="str">
        <f t="shared" si="300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6" t="str">
        <f t="shared" si="301"/>
        <v/>
      </c>
      <c r="N3885" t="b">
        <v>0</v>
      </c>
      <c r="O3885" t="s">
        <v>8305</v>
      </c>
      <c r="P3885" s="8">
        <f t="shared" si="302"/>
        <v>0</v>
      </c>
      <c r="Q3885" s="12">
        <f t="shared" si="303"/>
        <v>41854.602650462963</v>
      </c>
      <c r="R3885" s="12">
        <f>(((I3885/60)/60)/24)+DATE(1970,1,1)</f>
        <v>41884.602650462963</v>
      </c>
      <c r="S3885" t="str">
        <f t="shared" si="304"/>
        <v>theater</v>
      </c>
      <c r="T3885" t="str">
        <f t="shared" si="300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6" t="str">
        <f t="shared" si="301"/>
        <v/>
      </c>
      <c r="N3886" t="b">
        <v>0</v>
      </c>
      <c r="O3886" t="s">
        <v>8305</v>
      </c>
      <c r="P3886" s="8">
        <f t="shared" si="302"/>
        <v>0</v>
      </c>
      <c r="Q3886" s="12">
        <f t="shared" si="303"/>
        <v>42065.791574074072</v>
      </c>
      <c r="R3886" s="12">
        <f>(((I3886/60)/60)/24)+DATE(1970,1,1)</f>
        <v>42090.749907407408</v>
      </c>
      <c r="S3886" t="str">
        <f t="shared" si="304"/>
        <v>theater</v>
      </c>
      <c r="T3886" t="str">
        <f t="shared" si="300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6" t="str">
        <f t="shared" si="301"/>
        <v/>
      </c>
      <c r="N3887" t="b">
        <v>0</v>
      </c>
      <c r="O3887" t="s">
        <v>8305</v>
      </c>
      <c r="P3887" s="8">
        <f t="shared" si="302"/>
        <v>0</v>
      </c>
      <c r="Q3887" s="12">
        <f t="shared" si="303"/>
        <v>42469.951284722221</v>
      </c>
      <c r="R3887" s="12">
        <f>(((I3887/60)/60)/24)+DATE(1970,1,1)</f>
        <v>42499.951284722221</v>
      </c>
      <c r="S3887" t="str">
        <f t="shared" si="304"/>
        <v>theater</v>
      </c>
      <c r="T3887" t="str">
        <f t="shared" si="300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6" t="str">
        <f t="shared" si="301"/>
        <v/>
      </c>
      <c r="N3888" t="b">
        <v>0</v>
      </c>
      <c r="O3888" t="s">
        <v>8305</v>
      </c>
      <c r="P3888" s="8">
        <f t="shared" si="302"/>
        <v>0</v>
      </c>
      <c r="Q3888" s="12">
        <f t="shared" si="303"/>
        <v>41954.228032407409</v>
      </c>
      <c r="R3888" s="12">
        <f>(((I3888/60)/60)/24)+DATE(1970,1,1)</f>
        <v>41984.228032407409</v>
      </c>
      <c r="S3888" t="str">
        <f t="shared" si="304"/>
        <v>theater</v>
      </c>
      <c r="T3888" t="str">
        <f t="shared" si="300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6">
        <f t="shared" si="301"/>
        <v>17.5</v>
      </c>
      <c r="N3889" t="b">
        <v>0</v>
      </c>
      <c r="O3889" t="s">
        <v>8305</v>
      </c>
      <c r="P3889" s="8">
        <f t="shared" si="302"/>
        <v>1.7500000000000002E-2</v>
      </c>
      <c r="Q3889" s="12">
        <f t="shared" si="303"/>
        <v>42079.857974537037</v>
      </c>
      <c r="R3889" s="12">
        <f>(((I3889/60)/60)/24)+DATE(1970,1,1)</f>
        <v>42125.916666666672</v>
      </c>
      <c r="S3889" t="str">
        <f t="shared" si="304"/>
        <v>theater</v>
      </c>
      <c r="T3889" t="str">
        <f t="shared" si="300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6">
        <f t="shared" si="301"/>
        <v>38.714285714285715</v>
      </c>
      <c r="N3890" t="b">
        <v>0</v>
      </c>
      <c r="O3890" t="s">
        <v>8271</v>
      </c>
      <c r="P3890" s="8">
        <f t="shared" si="302"/>
        <v>0.27100000000000002</v>
      </c>
      <c r="Q3890" s="12">
        <f t="shared" si="303"/>
        <v>42762.545810185184</v>
      </c>
      <c r="R3890" s="12">
        <f>(((I3890/60)/60)/24)+DATE(1970,1,1)</f>
        <v>42792.545810185184</v>
      </c>
      <c r="S3890" t="str">
        <f t="shared" si="304"/>
        <v>theater</v>
      </c>
      <c r="T3890" t="str">
        <f t="shared" si="300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6">
        <f t="shared" si="301"/>
        <v>13.111111111111111</v>
      </c>
      <c r="N3891" t="b">
        <v>0</v>
      </c>
      <c r="O3891" t="s">
        <v>8271</v>
      </c>
      <c r="P3891" s="8">
        <f t="shared" si="302"/>
        <v>1.4749999999999999E-2</v>
      </c>
      <c r="Q3891" s="12">
        <f t="shared" si="303"/>
        <v>41977.004976851851</v>
      </c>
      <c r="R3891" s="12">
        <f>(((I3891/60)/60)/24)+DATE(1970,1,1)</f>
        <v>42008.976388888885</v>
      </c>
      <c r="S3891" t="str">
        <f t="shared" si="304"/>
        <v>theater</v>
      </c>
      <c r="T3891" t="str">
        <f t="shared" si="300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6">
        <f t="shared" si="301"/>
        <v>315.5</v>
      </c>
      <c r="N3892" t="b">
        <v>0</v>
      </c>
      <c r="O3892" t="s">
        <v>8271</v>
      </c>
      <c r="P3892" s="8">
        <f t="shared" si="302"/>
        <v>0.16826666666666668</v>
      </c>
      <c r="Q3892" s="12">
        <f t="shared" si="303"/>
        <v>42171.758611111116</v>
      </c>
      <c r="R3892" s="12">
        <f>(((I3892/60)/60)/24)+DATE(1970,1,1)</f>
        <v>42231.758611111116</v>
      </c>
      <c r="S3892" t="str">
        <f t="shared" si="304"/>
        <v>theater</v>
      </c>
      <c r="T3892" t="str">
        <f t="shared" si="300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6">
        <f t="shared" si="301"/>
        <v>37.142857142857146</v>
      </c>
      <c r="N3893" t="b">
        <v>0</v>
      </c>
      <c r="O3893" t="s">
        <v>8271</v>
      </c>
      <c r="P3893" s="8">
        <f t="shared" si="302"/>
        <v>0.32500000000000001</v>
      </c>
      <c r="Q3893" s="12">
        <f t="shared" si="303"/>
        <v>42056.1324537037</v>
      </c>
      <c r="R3893" s="12">
        <f>(((I3893/60)/60)/24)+DATE(1970,1,1)</f>
        <v>42086.207638888889</v>
      </c>
      <c r="S3893" t="str">
        <f t="shared" si="304"/>
        <v>theater</v>
      </c>
      <c r="T3893" t="str">
        <f t="shared" si="300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6" t="str">
        <f t="shared" si="301"/>
        <v/>
      </c>
      <c r="N3894" t="b">
        <v>0</v>
      </c>
      <c r="O3894" t="s">
        <v>8271</v>
      </c>
      <c r="P3894" s="8">
        <f t="shared" si="302"/>
        <v>0</v>
      </c>
      <c r="Q3894" s="12">
        <f t="shared" si="303"/>
        <v>41867.652280092596</v>
      </c>
      <c r="R3894" s="12">
        <f>(((I3894/60)/60)/24)+DATE(1970,1,1)</f>
        <v>41875.291666666664</v>
      </c>
      <c r="S3894" t="str">
        <f t="shared" si="304"/>
        <v>theater</v>
      </c>
      <c r="T3894" t="str">
        <f t="shared" si="300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6">
        <f t="shared" si="301"/>
        <v>128.27380952380952</v>
      </c>
      <c r="N3895" t="b">
        <v>0</v>
      </c>
      <c r="O3895" t="s">
        <v>8271</v>
      </c>
      <c r="P3895" s="8">
        <f t="shared" si="302"/>
        <v>0.2155</v>
      </c>
      <c r="Q3895" s="12">
        <f t="shared" si="303"/>
        <v>41779.657870370371</v>
      </c>
      <c r="R3895" s="12">
        <f>(((I3895/60)/60)/24)+DATE(1970,1,1)</f>
        <v>41821.25</v>
      </c>
      <c r="S3895" t="str">
        <f t="shared" si="304"/>
        <v>theater</v>
      </c>
      <c r="T3895" t="str">
        <f t="shared" si="300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6">
        <f t="shared" si="301"/>
        <v>47.272727272727273</v>
      </c>
      <c r="N3896" t="b">
        <v>0</v>
      </c>
      <c r="O3896" t="s">
        <v>8271</v>
      </c>
      <c r="P3896" s="8">
        <f t="shared" si="302"/>
        <v>3.4666666666666665E-2</v>
      </c>
      <c r="Q3896" s="12">
        <f t="shared" si="303"/>
        <v>42679.958472222221</v>
      </c>
      <c r="R3896" s="12">
        <f>(((I3896/60)/60)/24)+DATE(1970,1,1)</f>
        <v>42710.207638888889</v>
      </c>
      <c r="S3896" t="str">
        <f t="shared" si="304"/>
        <v>theater</v>
      </c>
      <c r="T3896" t="str">
        <f t="shared" si="300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6">
        <f t="shared" si="301"/>
        <v>50</v>
      </c>
      <c r="N3897" t="b">
        <v>0</v>
      </c>
      <c r="O3897" t="s">
        <v>8271</v>
      </c>
      <c r="P3897" s="8">
        <f t="shared" si="302"/>
        <v>0.05</v>
      </c>
      <c r="Q3897" s="12">
        <f t="shared" si="303"/>
        <v>42032.250208333338</v>
      </c>
      <c r="R3897" s="12">
        <f>(((I3897/60)/60)/24)+DATE(1970,1,1)</f>
        <v>42063.250208333338</v>
      </c>
      <c r="S3897" t="str">
        <f t="shared" si="304"/>
        <v>theater</v>
      </c>
      <c r="T3897" t="str">
        <f t="shared" si="300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6">
        <f t="shared" si="301"/>
        <v>42.5</v>
      </c>
      <c r="N3898" t="b">
        <v>0</v>
      </c>
      <c r="O3898" t="s">
        <v>8271</v>
      </c>
      <c r="P3898" s="8">
        <f t="shared" si="302"/>
        <v>0.10625</v>
      </c>
      <c r="Q3898" s="12">
        <f t="shared" si="303"/>
        <v>41793.191875000004</v>
      </c>
      <c r="R3898" s="12">
        <f>(((I3898/60)/60)/24)+DATE(1970,1,1)</f>
        <v>41807.191875000004</v>
      </c>
      <c r="S3898" t="str">
        <f t="shared" si="304"/>
        <v>theater</v>
      </c>
      <c r="T3898" t="str">
        <f t="shared" si="300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6">
        <f t="shared" si="301"/>
        <v>44</v>
      </c>
      <c r="N3899" t="b">
        <v>0</v>
      </c>
      <c r="O3899" t="s">
        <v>8271</v>
      </c>
      <c r="P3899" s="8">
        <f t="shared" si="302"/>
        <v>0.17599999999999999</v>
      </c>
      <c r="Q3899" s="12">
        <f t="shared" si="303"/>
        <v>41982.87364583333</v>
      </c>
      <c r="R3899" s="12">
        <f>(((I3899/60)/60)/24)+DATE(1970,1,1)</f>
        <v>42012.87364583333</v>
      </c>
      <c r="S3899" t="str">
        <f t="shared" si="304"/>
        <v>theater</v>
      </c>
      <c r="T3899" t="str">
        <f t="shared" si="300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6">
        <f t="shared" si="301"/>
        <v>50.875</v>
      </c>
      <c r="N3900" t="b">
        <v>0</v>
      </c>
      <c r="O3900" t="s">
        <v>8271</v>
      </c>
      <c r="P3900" s="8">
        <f t="shared" si="302"/>
        <v>0.3256</v>
      </c>
      <c r="Q3900" s="12">
        <f t="shared" si="303"/>
        <v>42193.482291666667</v>
      </c>
      <c r="R3900" s="12">
        <f>(((I3900/60)/60)/24)+DATE(1970,1,1)</f>
        <v>42233.666666666672</v>
      </c>
      <c r="S3900" t="str">
        <f t="shared" si="304"/>
        <v>theater</v>
      </c>
      <c r="T3900" t="str">
        <f t="shared" si="300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6">
        <f t="shared" si="301"/>
        <v>62.5</v>
      </c>
      <c r="N3901" t="b">
        <v>0</v>
      </c>
      <c r="O3901" t="s">
        <v>8271</v>
      </c>
      <c r="P3901" s="8">
        <f t="shared" si="302"/>
        <v>1.2500000000000001E-2</v>
      </c>
      <c r="Q3901" s="12">
        <f t="shared" si="303"/>
        <v>41843.775011574071</v>
      </c>
      <c r="R3901" s="12">
        <f>(((I3901/60)/60)/24)+DATE(1970,1,1)</f>
        <v>41863.775011574071</v>
      </c>
      <c r="S3901" t="str">
        <f t="shared" si="304"/>
        <v>theater</v>
      </c>
      <c r="T3901" t="str">
        <f t="shared" si="300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6">
        <f t="shared" si="301"/>
        <v>27</v>
      </c>
      <c r="N3902" t="b">
        <v>0</v>
      </c>
      <c r="O3902" t="s">
        <v>8271</v>
      </c>
      <c r="P3902" s="8">
        <f t="shared" si="302"/>
        <v>5.3999999999999999E-2</v>
      </c>
      <c r="Q3902" s="12">
        <f t="shared" si="303"/>
        <v>42136.092488425929</v>
      </c>
      <c r="R3902" s="12">
        <f>(((I3902/60)/60)/24)+DATE(1970,1,1)</f>
        <v>42166.092488425929</v>
      </c>
      <c r="S3902" t="str">
        <f t="shared" si="304"/>
        <v>theater</v>
      </c>
      <c r="T3902" t="str">
        <f t="shared" si="300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6">
        <f t="shared" si="301"/>
        <v>25</v>
      </c>
      <c r="N3903" t="b">
        <v>0</v>
      </c>
      <c r="O3903" t="s">
        <v>8271</v>
      </c>
      <c r="P3903" s="8">
        <f t="shared" si="302"/>
        <v>8.3333333333333332E-3</v>
      </c>
      <c r="Q3903" s="12">
        <f t="shared" si="303"/>
        <v>42317.826377314821</v>
      </c>
      <c r="R3903" s="12">
        <f>(((I3903/60)/60)/24)+DATE(1970,1,1)</f>
        <v>42357.826377314821</v>
      </c>
      <c r="S3903" t="str">
        <f t="shared" si="304"/>
        <v>theater</v>
      </c>
      <c r="T3903" t="str">
        <f t="shared" si="300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6">
        <f t="shared" si="301"/>
        <v>47.258064516129032</v>
      </c>
      <c r="N3904" t="b">
        <v>0</v>
      </c>
      <c r="O3904" t="s">
        <v>8271</v>
      </c>
      <c r="P3904" s="8">
        <f t="shared" si="302"/>
        <v>0.48833333333333334</v>
      </c>
      <c r="Q3904" s="12">
        <f t="shared" si="303"/>
        <v>42663.468078703707</v>
      </c>
      <c r="R3904" s="12">
        <f>(((I3904/60)/60)/24)+DATE(1970,1,1)</f>
        <v>42688.509745370371</v>
      </c>
      <c r="S3904" t="str">
        <f t="shared" si="304"/>
        <v>theater</v>
      </c>
      <c r="T3904" t="str">
        <f t="shared" si="300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6" t="str">
        <f t="shared" si="301"/>
        <v/>
      </c>
      <c r="N3905" t="b">
        <v>0</v>
      </c>
      <c r="O3905" t="s">
        <v>8271</v>
      </c>
      <c r="P3905" s="8">
        <f t="shared" si="302"/>
        <v>0</v>
      </c>
      <c r="Q3905" s="12">
        <f t="shared" si="303"/>
        <v>42186.01116898148</v>
      </c>
      <c r="R3905" s="12">
        <f>(((I3905/60)/60)/24)+DATE(1970,1,1)</f>
        <v>42230.818055555559</v>
      </c>
      <c r="S3905" t="str">
        <f t="shared" si="304"/>
        <v>theater</v>
      </c>
      <c r="T3905" t="str">
        <f t="shared" si="300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6">
        <f t="shared" si="301"/>
        <v>1.5</v>
      </c>
      <c r="N3906" t="b">
        <v>0</v>
      </c>
      <c r="O3906" t="s">
        <v>8271</v>
      </c>
      <c r="P3906" s="8">
        <f t="shared" si="302"/>
        <v>2.9999999999999997E-4</v>
      </c>
      <c r="Q3906" s="12">
        <f t="shared" si="303"/>
        <v>42095.229166666672</v>
      </c>
      <c r="R3906" s="12">
        <f>(((I3906/60)/60)/24)+DATE(1970,1,1)</f>
        <v>42109.211111111115</v>
      </c>
      <c r="S3906" t="str">
        <f t="shared" si="304"/>
        <v>theater</v>
      </c>
      <c r="T3906" t="str">
        <f t="shared" ref="T3906:T3969" si="305">RIGHT(O3906,LEN(O3906)-FIND("/",O3906,1))</f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6">
        <f t="shared" ref="M3907:M3970" si="306">IFERROR(E3907/L3907,"")</f>
        <v>24.714285714285715</v>
      </c>
      <c r="N3907" t="b">
        <v>0</v>
      </c>
      <c r="O3907" t="s">
        <v>8271</v>
      </c>
      <c r="P3907" s="8">
        <f t="shared" ref="P3907:P3970" si="307">E3907/D3907</f>
        <v>0.11533333333333333</v>
      </c>
      <c r="Q3907" s="12">
        <f t="shared" ref="Q3907:Q3970" si="308">(((J3907/60)/60)/24)+DATE(1970,1,1)</f>
        <v>42124.623877314814</v>
      </c>
      <c r="R3907" s="12">
        <f>(((I3907/60)/60)/24)+DATE(1970,1,1)</f>
        <v>42166.958333333328</v>
      </c>
      <c r="S3907" t="str">
        <f t="shared" ref="S3907:S3970" si="309">LEFT(O3907,FIND("/",O3907,1)-1)</f>
        <v>theater</v>
      </c>
      <c r="T3907" t="str">
        <f t="shared" si="305"/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6">
        <f t="shared" si="306"/>
        <v>63.125</v>
      </c>
      <c r="N3908" t="b">
        <v>0</v>
      </c>
      <c r="O3908" t="s">
        <v>8271</v>
      </c>
      <c r="P3908" s="8">
        <f t="shared" si="307"/>
        <v>0.67333333333333334</v>
      </c>
      <c r="Q3908" s="12">
        <f t="shared" si="308"/>
        <v>42143.917743055557</v>
      </c>
      <c r="R3908" s="12">
        <f>(((I3908/60)/60)/24)+DATE(1970,1,1)</f>
        <v>42181.559027777781</v>
      </c>
      <c r="S3908" t="str">
        <f t="shared" si="309"/>
        <v>theater</v>
      </c>
      <c r="T3908" t="str">
        <f t="shared" si="305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6">
        <f t="shared" si="306"/>
        <v>38.25</v>
      </c>
      <c r="N3909" t="b">
        <v>0</v>
      </c>
      <c r="O3909" t="s">
        <v>8271</v>
      </c>
      <c r="P3909" s="8">
        <f t="shared" si="307"/>
        <v>0.153</v>
      </c>
      <c r="Q3909" s="12">
        <f t="shared" si="308"/>
        <v>41906.819513888891</v>
      </c>
      <c r="R3909" s="12">
        <f>(((I3909/60)/60)/24)+DATE(1970,1,1)</f>
        <v>41938.838888888888</v>
      </c>
      <c r="S3909" t="str">
        <f t="shared" si="309"/>
        <v>theater</v>
      </c>
      <c r="T3909" t="str">
        <f t="shared" si="305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6">
        <f t="shared" si="306"/>
        <v>16.25</v>
      </c>
      <c r="N3910" t="b">
        <v>0</v>
      </c>
      <c r="O3910" t="s">
        <v>8271</v>
      </c>
      <c r="P3910" s="8">
        <f t="shared" si="307"/>
        <v>8.666666666666667E-2</v>
      </c>
      <c r="Q3910" s="12">
        <f t="shared" si="308"/>
        <v>41834.135370370372</v>
      </c>
      <c r="R3910" s="12">
        <f>(((I3910/60)/60)/24)+DATE(1970,1,1)</f>
        <v>41849.135370370372</v>
      </c>
      <c r="S3910" t="str">
        <f t="shared" si="309"/>
        <v>theater</v>
      </c>
      <c r="T3910" t="str">
        <f t="shared" si="305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6">
        <f t="shared" si="306"/>
        <v>33.75</v>
      </c>
      <c r="N3911" t="b">
        <v>0</v>
      </c>
      <c r="O3911" t="s">
        <v>8271</v>
      </c>
      <c r="P3911" s="8">
        <f t="shared" si="307"/>
        <v>2.2499999999999998E-3</v>
      </c>
      <c r="Q3911" s="12">
        <f t="shared" si="308"/>
        <v>41863.359282407408</v>
      </c>
      <c r="R3911" s="12">
        <f>(((I3911/60)/60)/24)+DATE(1970,1,1)</f>
        <v>41893.359282407408</v>
      </c>
      <c r="S3911" t="str">
        <f t="shared" si="309"/>
        <v>theater</v>
      </c>
      <c r="T3911" t="str">
        <f t="shared" si="305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6">
        <f t="shared" si="306"/>
        <v>61.666666666666664</v>
      </c>
      <c r="N3912" t="b">
        <v>0</v>
      </c>
      <c r="O3912" t="s">
        <v>8271</v>
      </c>
      <c r="P3912" s="8">
        <f t="shared" si="307"/>
        <v>3.0833333333333334E-2</v>
      </c>
      <c r="Q3912" s="12">
        <f t="shared" si="308"/>
        <v>42224.756909722222</v>
      </c>
      <c r="R3912" s="12">
        <f>(((I3912/60)/60)/24)+DATE(1970,1,1)</f>
        <v>42254.756909722222</v>
      </c>
      <c r="S3912" t="str">
        <f t="shared" si="309"/>
        <v>theater</v>
      </c>
      <c r="T3912" t="str">
        <f t="shared" si="305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6">
        <f t="shared" si="306"/>
        <v>83.138888888888886</v>
      </c>
      <c r="N3913" t="b">
        <v>0</v>
      </c>
      <c r="O3913" t="s">
        <v>8271</v>
      </c>
      <c r="P3913" s="8">
        <f t="shared" si="307"/>
        <v>0.37412499999999999</v>
      </c>
      <c r="Q3913" s="12">
        <f t="shared" si="308"/>
        <v>41939.8122337963</v>
      </c>
      <c r="R3913" s="12">
        <f>(((I3913/60)/60)/24)+DATE(1970,1,1)</f>
        <v>41969.853900462964</v>
      </c>
      <c r="S3913" t="str">
        <f t="shared" si="309"/>
        <v>theater</v>
      </c>
      <c r="T3913" t="str">
        <f t="shared" si="305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6">
        <f t="shared" si="306"/>
        <v>1</v>
      </c>
      <c r="N3914" t="b">
        <v>0</v>
      </c>
      <c r="O3914" t="s">
        <v>8271</v>
      </c>
      <c r="P3914" s="8">
        <f t="shared" si="307"/>
        <v>6.666666666666667E-5</v>
      </c>
      <c r="Q3914" s="12">
        <f t="shared" si="308"/>
        <v>42059.270023148143</v>
      </c>
      <c r="R3914" s="12">
        <f>(((I3914/60)/60)/24)+DATE(1970,1,1)</f>
        <v>42119.190972222219</v>
      </c>
      <c r="S3914" t="str">
        <f t="shared" si="309"/>
        <v>theater</v>
      </c>
      <c r="T3914" t="str">
        <f t="shared" si="305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6">
        <f t="shared" si="306"/>
        <v>142.85714285714286</v>
      </c>
      <c r="N3915" t="b">
        <v>0</v>
      </c>
      <c r="O3915" t="s">
        <v>8271</v>
      </c>
      <c r="P3915" s="8">
        <f t="shared" si="307"/>
        <v>0.1</v>
      </c>
      <c r="Q3915" s="12">
        <f t="shared" si="308"/>
        <v>42308.211215277777</v>
      </c>
      <c r="R3915" s="12">
        <f>(((I3915/60)/60)/24)+DATE(1970,1,1)</f>
        <v>42338.252881944441</v>
      </c>
      <c r="S3915" t="str">
        <f t="shared" si="309"/>
        <v>theater</v>
      </c>
      <c r="T3915" t="str">
        <f t="shared" si="305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6">
        <f t="shared" si="306"/>
        <v>33.666666666666664</v>
      </c>
      <c r="N3916" t="b">
        <v>0</v>
      </c>
      <c r="O3916" t="s">
        <v>8271</v>
      </c>
      <c r="P3916" s="8">
        <f t="shared" si="307"/>
        <v>0.36359999999999998</v>
      </c>
      <c r="Q3916" s="12">
        <f t="shared" si="308"/>
        <v>42114.818935185183</v>
      </c>
      <c r="R3916" s="12">
        <f>(((I3916/60)/60)/24)+DATE(1970,1,1)</f>
        <v>42134.957638888889</v>
      </c>
      <c r="S3916" t="str">
        <f t="shared" si="309"/>
        <v>theater</v>
      </c>
      <c r="T3916" t="str">
        <f t="shared" si="305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6">
        <f t="shared" si="306"/>
        <v>5</v>
      </c>
      <c r="N3917" t="b">
        <v>0</v>
      </c>
      <c r="O3917" t="s">
        <v>8271</v>
      </c>
      <c r="P3917" s="8">
        <f t="shared" si="307"/>
        <v>3.3333333333333335E-3</v>
      </c>
      <c r="Q3917" s="12">
        <f t="shared" si="308"/>
        <v>42492.98505787037</v>
      </c>
      <c r="R3917" s="12">
        <f>(((I3917/60)/60)/24)+DATE(1970,1,1)</f>
        <v>42522.98505787037</v>
      </c>
      <c r="S3917" t="str">
        <f t="shared" si="309"/>
        <v>theater</v>
      </c>
      <c r="T3917" t="str">
        <f t="shared" si="305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6" t="str">
        <f t="shared" si="306"/>
        <v/>
      </c>
      <c r="N3918" t="b">
        <v>0</v>
      </c>
      <c r="O3918" t="s">
        <v>8271</v>
      </c>
      <c r="P3918" s="8">
        <f t="shared" si="307"/>
        <v>0</v>
      </c>
      <c r="Q3918" s="12">
        <f t="shared" si="308"/>
        <v>42494.471666666665</v>
      </c>
      <c r="R3918" s="12">
        <f>(((I3918/60)/60)/24)+DATE(1970,1,1)</f>
        <v>42524.471666666665</v>
      </c>
      <c r="S3918" t="str">
        <f t="shared" si="309"/>
        <v>theater</v>
      </c>
      <c r="T3918" t="str">
        <f t="shared" si="305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6">
        <f t="shared" si="306"/>
        <v>10</v>
      </c>
      <c r="N3919" t="b">
        <v>0</v>
      </c>
      <c r="O3919" t="s">
        <v>8271</v>
      </c>
      <c r="P3919" s="8">
        <f t="shared" si="307"/>
        <v>2.8571428571428571E-3</v>
      </c>
      <c r="Q3919" s="12">
        <f t="shared" si="308"/>
        <v>41863.527326388888</v>
      </c>
      <c r="R3919" s="12">
        <f>(((I3919/60)/60)/24)+DATE(1970,1,1)</f>
        <v>41893.527326388888</v>
      </c>
      <c r="S3919" t="str">
        <f t="shared" si="309"/>
        <v>theater</v>
      </c>
      <c r="T3919" t="str">
        <f t="shared" si="305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6">
        <f t="shared" si="306"/>
        <v>40</v>
      </c>
      <c r="N3920" t="b">
        <v>0</v>
      </c>
      <c r="O3920" t="s">
        <v>8271</v>
      </c>
      <c r="P3920" s="8">
        <f t="shared" si="307"/>
        <v>2E-3</v>
      </c>
      <c r="Q3920" s="12">
        <f t="shared" si="308"/>
        <v>41843.664618055554</v>
      </c>
      <c r="R3920" s="12">
        <f>(((I3920/60)/60)/24)+DATE(1970,1,1)</f>
        <v>41855.666666666664</v>
      </c>
      <c r="S3920" t="str">
        <f t="shared" si="309"/>
        <v>theater</v>
      </c>
      <c r="T3920" t="str">
        <f t="shared" si="305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6">
        <f t="shared" si="306"/>
        <v>30</v>
      </c>
      <c r="N3921" t="b">
        <v>0</v>
      </c>
      <c r="O3921" t="s">
        <v>8271</v>
      </c>
      <c r="P3921" s="8">
        <f t="shared" si="307"/>
        <v>1.7999999999999999E-2</v>
      </c>
      <c r="Q3921" s="12">
        <f t="shared" si="308"/>
        <v>42358.684872685189</v>
      </c>
      <c r="R3921" s="12">
        <f>(((I3921/60)/60)/24)+DATE(1970,1,1)</f>
        <v>42387</v>
      </c>
      <c r="S3921" t="str">
        <f t="shared" si="309"/>
        <v>theater</v>
      </c>
      <c r="T3921" t="str">
        <f t="shared" si="305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6">
        <f t="shared" si="306"/>
        <v>45</v>
      </c>
      <c r="N3922" t="b">
        <v>0</v>
      </c>
      <c r="O3922" t="s">
        <v>8271</v>
      </c>
      <c r="P3922" s="8">
        <f t="shared" si="307"/>
        <v>5.3999999999999999E-2</v>
      </c>
      <c r="Q3922" s="12">
        <f t="shared" si="308"/>
        <v>42657.38726851852</v>
      </c>
      <c r="R3922" s="12">
        <f>(((I3922/60)/60)/24)+DATE(1970,1,1)</f>
        <v>42687.428935185191</v>
      </c>
      <c r="S3922" t="str">
        <f t="shared" si="309"/>
        <v>theater</v>
      </c>
      <c r="T3922" t="str">
        <f t="shared" si="305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6" t="str">
        <f t="shared" si="306"/>
        <v/>
      </c>
      <c r="N3923" t="b">
        <v>0</v>
      </c>
      <c r="O3923" t="s">
        <v>8271</v>
      </c>
      <c r="P3923" s="8">
        <f t="shared" si="307"/>
        <v>0</v>
      </c>
      <c r="Q3923" s="12">
        <f t="shared" si="308"/>
        <v>41926.542303240742</v>
      </c>
      <c r="R3923" s="12">
        <f>(((I3923/60)/60)/24)+DATE(1970,1,1)</f>
        <v>41938.75</v>
      </c>
      <c r="S3923" t="str">
        <f t="shared" si="309"/>
        <v>theater</v>
      </c>
      <c r="T3923" t="str">
        <f t="shared" si="305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6">
        <f t="shared" si="306"/>
        <v>10.166666666666666</v>
      </c>
      <c r="N3924" t="b">
        <v>0</v>
      </c>
      <c r="O3924" t="s">
        <v>8271</v>
      </c>
      <c r="P3924" s="8">
        <f t="shared" si="307"/>
        <v>8.1333333333333327E-2</v>
      </c>
      <c r="Q3924" s="12">
        <f t="shared" si="308"/>
        <v>42020.768634259264</v>
      </c>
      <c r="R3924" s="12">
        <f>(((I3924/60)/60)/24)+DATE(1970,1,1)</f>
        <v>42065.958333333328</v>
      </c>
      <c r="S3924" t="str">
        <f t="shared" si="309"/>
        <v>theater</v>
      </c>
      <c r="T3924" t="str">
        <f t="shared" si="305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6">
        <f t="shared" si="306"/>
        <v>81.411764705882348</v>
      </c>
      <c r="N3925" t="b">
        <v>0</v>
      </c>
      <c r="O3925" t="s">
        <v>8271</v>
      </c>
      <c r="P3925" s="8">
        <f t="shared" si="307"/>
        <v>0.12034782608695652</v>
      </c>
      <c r="Q3925" s="12">
        <f t="shared" si="308"/>
        <v>42075.979988425926</v>
      </c>
      <c r="R3925" s="12">
        <f>(((I3925/60)/60)/24)+DATE(1970,1,1)</f>
        <v>42103.979988425926</v>
      </c>
      <c r="S3925" t="str">
        <f t="shared" si="309"/>
        <v>theater</v>
      </c>
      <c r="T3925" t="str">
        <f t="shared" si="305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6">
        <f t="shared" si="306"/>
        <v>57.25</v>
      </c>
      <c r="N3926" t="b">
        <v>0</v>
      </c>
      <c r="O3926" t="s">
        <v>8271</v>
      </c>
      <c r="P3926" s="8">
        <f t="shared" si="307"/>
        <v>0.15266666666666667</v>
      </c>
      <c r="Q3926" s="12">
        <f t="shared" si="308"/>
        <v>41786.959745370368</v>
      </c>
      <c r="R3926" s="12">
        <f>(((I3926/60)/60)/24)+DATE(1970,1,1)</f>
        <v>41816.959745370368</v>
      </c>
      <c r="S3926" t="str">
        <f t="shared" si="309"/>
        <v>theater</v>
      </c>
      <c r="T3926" t="str">
        <f t="shared" si="305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6">
        <f t="shared" si="306"/>
        <v>5</v>
      </c>
      <c r="N3927" t="b">
        <v>0</v>
      </c>
      <c r="O3927" t="s">
        <v>8271</v>
      </c>
      <c r="P3927" s="8">
        <f t="shared" si="307"/>
        <v>0.1</v>
      </c>
      <c r="Q3927" s="12">
        <f t="shared" si="308"/>
        <v>41820.870821759258</v>
      </c>
      <c r="R3927" s="12">
        <f>(((I3927/60)/60)/24)+DATE(1970,1,1)</f>
        <v>41850.870821759258</v>
      </c>
      <c r="S3927" t="str">
        <f t="shared" si="309"/>
        <v>theater</v>
      </c>
      <c r="T3927" t="str">
        <f t="shared" si="305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6">
        <f t="shared" si="306"/>
        <v>15</v>
      </c>
      <c r="N3928" t="b">
        <v>0</v>
      </c>
      <c r="O3928" t="s">
        <v>8271</v>
      </c>
      <c r="P3928" s="8">
        <f t="shared" si="307"/>
        <v>3.0000000000000001E-3</v>
      </c>
      <c r="Q3928" s="12">
        <f t="shared" si="308"/>
        <v>41970.085046296299</v>
      </c>
      <c r="R3928" s="12">
        <f>(((I3928/60)/60)/24)+DATE(1970,1,1)</f>
        <v>42000.085046296299</v>
      </c>
      <c r="S3928" t="str">
        <f t="shared" si="309"/>
        <v>theater</v>
      </c>
      <c r="T3928" t="str">
        <f t="shared" si="305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6">
        <f t="shared" si="306"/>
        <v>12.5</v>
      </c>
      <c r="N3929" t="b">
        <v>0</v>
      </c>
      <c r="O3929" t="s">
        <v>8271</v>
      </c>
      <c r="P3929" s="8">
        <f t="shared" si="307"/>
        <v>0.01</v>
      </c>
      <c r="Q3929" s="12">
        <f t="shared" si="308"/>
        <v>41830.267407407409</v>
      </c>
      <c r="R3929" s="12">
        <f>(((I3929/60)/60)/24)+DATE(1970,1,1)</f>
        <v>41860.267407407409</v>
      </c>
      <c r="S3929" t="str">
        <f t="shared" si="309"/>
        <v>theater</v>
      </c>
      <c r="T3929" t="str">
        <f t="shared" si="305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6">
        <f t="shared" si="306"/>
        <v>93</v>
      </c>
      <c r="N3930" t="b">
        <v>0</v>
      </c>
      <c r="O3930" t="s">
        <v>8271</v>
      </c>
      <c r="P3930" s="8">
        <f t="shared" si="307"/>
        <v>0.13020000000000001</v>
      </c>
      <c r="Q3930" s="12">
        <f t="shared" si="308"/>
        <v>42265.683182870373</v>
      </c>
      <c r="R3930" s="12">
        <f>(((I3930/60)/60)/24)+DATE(1970,1,1)</f>
        <v>42293.207638888889</v>
      </c>
      <c r="S3930" t="str">
        <f t="shared" si="309"/>
        <v>theater</v>
      </c>
      <c r="T3930" t="str">
        <f t="shared" si="305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6">
        <f t="shared" si="306"/>
        <v>32.357142857142854</v>
      </c>
      <c r="N3931" t="b">
        <v>0</v>
      </c>
      <c r="O3931" t="s">
        <v>8271</v>
      </c>
      <c r="P3931" s="8">
        <f t="shared" si="307"/>
        <v>2.265E-2</v>
      </c>
      <c r="Q3931" s="12">
        <f t="shared" si="308"/>
        <v>42601.827141203699</v>
      </c>
      <c r="R3931" s="12">
        <f>(((I3931/60)/60)/24)+DATE(1970,1,1)</f>
        <v>42631.827141203699</v>
      </c>
      <c r="S3931" t="str">
        <f t="shared" si="309"/>
        <v>theater</v>
      </c>
      <c r="T3931" t="str">
        <f t="shared" si="305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6" t="str">
        <f t="shared" si="306"/>
        <v/>
      </c>
      <c r="N3932" t="b">
        <v>0</v>
      </c>
      <c r="O3932" t="s">
        <v>8271</v>
      </c>
      <c r="P3932" s="8">
        <f t="shared" si="307"/>
        <v>0</v>
      </c>
      <c r="Q3932" s="12">
        <f t="shared" si="308"/>
        <v>42433.338749999995</v>
      </c>
      <c r="R3932" s="12">
        <f>(((I3932/60)/60)/24)+DATE(1970,1,1)</f>
        <v>42461.25</v>
      </c>
      <c r="S3932" t="str">
        <f t="shared" si="309"/>
        <v>theater</v>
      </c>
      <c r="T3932" t="str">
        <f t="shared" si="305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6" t="str">
        <f t="shared" si="306"/>
        <v/>
      </c>
      <c r="N3933" t="b">
        <v>0</v>
      </c>
      <c r="O3933" t="s">
        <v>8271</v>
      </c>
      <c r="P3933" s="8">
        <f t="shared" si="307"/>
        <v>0</v>
      </c>
      <c r="Q3933" s="12">
        <f t="shared" si="308"/>
        <v>42228.151701388888</v>
      </c>
      <c r="R3933" s="12">
        <f>(((I3933/60)/60)/24)+DATE(1970,1,1)</f>
        <v>42253.151701388888</v>
      </c>
      <c r="S3933" t="str">
        <f t="shared" si="309"/>
        <v>theater</v>
      </c>
      <c r="T3933" t="str">
        <f t="shared" si="305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6">
        <f t="shared" si="306"/>
        <v>1</v>
      </c>
      <c r="N3934" t="b">
        <v>0</v>
      </c>
      <c r="O3934" t="s">
        <v>8271</v>
      </c>
      <c r="P3934" s="8">
        <f t="shared" si="307"/>
        <v>8.3333333333333331E-5</v>
      </c>
      <c r="Q3934" s="12">
        <f t="shared" si="308"/>
        <v>42415.168564814812</v>
      </c>
      <c r="R3934" s="12">
        <f>(((I3934/60)/60)/24)+DATE(1970,1,1)</f>
        <v>42445.126898148148</v>
      </c>
      <c r="S3934" t="str">
        <f t="shared" si="309"/>
        <v>theater</v>
      </c>
      <c r="T3934" t="str">
        <f t="shared" si="305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6">
        <f t="shared" si="306"/>
        <v>91.833333333333329</v>
      </c>
      <c r="N3935" t="b">
        <v>0</v>
      </c>
      <c r="O3935" t="s">
        <v>8271</v>
      </c>
      <c r="P3935" s="8">
        <f t="shared" si="307"/>
        <v>0.15742857142857142</v>
      </c>
      <c r="Q3935" s="12">
        <f t="shared" si="308"/>
        <v>42538.968310185184</v>
      </c>
      <c r="R3935" s="12">
        <f>(((I3935/60)/60)/24)+DATE(1970,1,1)</f>
        <v>42568.029861111107</v>
      </c>
      <c r="S3935" t="str">
        <f t="shared" si="309"/>
        <v>theater</v>
      </c>
      <c r="T3935" t="str">
        <f t="shared" si="305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6">
        <f t="shared" si="306"/>
        <v>45.833333333333336</v>
      </c>
      <c r="N3936" t="b">
        <v>0</v>
      </c>
      <c r="O3936" t="s">
        <v>8271</v>
      </c>
      <c r="P3936" s="8">
        <f t="shared" si="307"/>
        <v>0.11</v>
      </c>
      <c r="Q3936" s="12">
        <f t="shared" si="308"/>
        <v>42233.671747685185</v>
      </c>
      <c r="R3936" s="12">
        <f>(((I3936/60)/60)/24)+DATE(1970,1,1)</f>
        <v>42278.541666666672</v>
      </c>
      <c r="S3936" t="str">
        <f t="shared" si="309"/>
        <v>theater</v>
      </c>
      <c r="T3936" t="str">
        <f t="shared" si="305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6">
        <f t="shared" si="306"/>
        <v>57.173913043478258</v>
      </c>
      <c r="N3937" t="b">
        <v>0</v>
      </c>
      <c r="O3937" t="s">
        <v>8271</v>
      </c>
      <c r="P3937" s="8">
        <f t="shared" si="307"/>
        <v>0.43833333333333335</v>
      </c>
      <c r="Q3937" s="12">
        <f t="shared" si="308"/>
        <v>42221.656782407401</v>
      </c>
      <c r="R3937" s="12">
        <f>(((I3937/60)/60)/24)+DATE(1970,1,1)</f>
        <v>42281.656782407401</v>
      </c>
      <c r="S3937" t="str">
        <f t="shared" si="309"/>
        <v>theater</v>
      </c>
      <c r="T3937" t="str">
        <f t="shared" si="305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6" t="str">
        <f t="shared" si="306"/>
        <v/>
      </c>
      <c r="N3938" t="b">
        <v>0</v>
      </c>
      <c r="O3938" t="s">
        <v>8271</v>
      </c>
      <c r="P3938" s="8">
        <f t="shared" si="307"/>
        <v>0</v>
      </c>
      <c r="Q3938" s="12">
        <f t="shared" si="308"/>
        <v>42675.262962962966</v>
      </c>
      <c r="R3938" s="12">
        <f>(((I3938/60)/60)/24)+DATE(1970,1,1)</f>
        <v>42705.304629629631</v>
      </c>
      <c r="S3938" t="str">
        <f t="shared" si="309"/>
        <v>theater</v>
      </c>
      <c r="T3938" t="str">
        <f t="shared" si="305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6">
        <f t="shared" si="306"/>
        <v>248.5</v>
      </c>
      <c r="N3939" t="b">
        <v>0</v>
      </c>
      <c r="O3939" t="s">
        <v>8271</v>
      </c>
      <c r="P3939" s="8">
        <f t="shared" si="307"/>
        <v>0.86135181975736563</v>
      </c>
      <c r="Q3939" s="12">
        <f t="shared" si="308"/>
        <v>42534.631481481483</v>
      </c>
      <c r="R3939" s="12">
        <f>(((I3939/60)/60)/24)+DATE(1970,1,1)</f>
        <v>42562.631481481483</v>
      </c>
      <c r="S3939" t="str">
        <f t="shared" si="309"/>
        <v>theater</v>
      </c>
      <c r="T3939" t="str">
        <f t="shared" si="305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6">
        <f t="shared" si="306"/>
        <v>79.400000000000006</v>
      </c>
      <c r="N3940" t="b">
        <v>0</v>
      </c>
      <c r="O3940" t="s">
        <v>8271</v>
      </c>
      <c r="P3940" s="8">
        <f t="shared" si="307"/>
        <v>0.12196620583717357</v>
      </c>
      <c r="Q3940" s="12">
        <f t="shared" si="308"/>
        <v>42151.905717592599</v>
      </c>
      <c r="R3940" s="12">
        <f>(((I3940/60)/60)/24)+DATE(1970,1,1)</f>
        <v>42182.905717592599</v>
      </c>
      <c r="S3940" t="str">
        <f t="shared" si="309"/>
        <v>theater</v>
      </c>
      <c r="T3940" t="str">
        <f t="shared" si="305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6">
        <f t="shared" si="306"/>
        <v>5</v>
      </c>
      <c r="N3941" t="b">
        <v>0</v>
      </c>
      <c r="O3941" t="s">
        <v>8271</v>
      </c>
      <c r="P3941" s="8">
        <f t="shared" si="307"/>
        <v>1E-3</v>
      </c>
      <c r="Q3941" s="12">
        <f t="shared" si="308"/>
        <v>41915.400219907409</v>
      </c>
      <c r="R3941" s="12">
        <f>(((I3941/60)/60)/24)+DATE(1970,1,1)</f>
        <v>41919.1875</v>
      </c>
      <c r="S3941" t="str">
        <f t="shared" si="309"/>
        <v>theater</v>
      </c>
      <c r="T3941" t="str">
        <f t="shared" si="305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6">
        <f t="shared" si="306"/>
        <v>5.5</v>
      </c>
      <c r="N3942" t="b">
        <v>0</v>
      </c>
      <c r="O3942" t="s">
        <v>8271</v>
      </c>
      <c r="P3942" s="8">
        <f t="shared" si="307"/>
        <v>2.2000000000000001E-3</v>
      </c>
      <c r="Q3942" s="12">
        <f t="shared" si="308"/>
        <v>41961.492488425924</v>
      </c>
      <c r="R3942" s="12">
        <f>(((I3942/60)/60)/24)+DATE(1970,1,1)</f>
        <v>42006.492488425924</v>
      </c>
      <c r="S3942" t="str">
        <f t="shared" si="309"/>
        <v>theater</v>
      </c>
      <c r="T3942" t="str">
        <f t="shared" si="305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6">
        <f t="shared" si="306"/>
        <v>25</v>
      </c>
      <c r="N3943" t="b">
        <v>0</v>
      </c>
      <c r="O3943" t="s">
        <v>8271</v>
      </c>
      <c r="P3943" s="8">
        <f t="shared" si="307"/>
        <v>9.0909090909090905E-3</v>
      </c>
      <c r="Q3943" s="12">
        <f t="shared" si="308"/>
        <v>41940.587233796294</v>
      </c>
      <c r="R3943" s="12">
        <f>(((I3943/60)/60)/24)+DATE(1970,1,1)</f>
        <v>41968.041666666672</v>
      </c>
      <c r="S3943" t="str">
        <f t="shared" si="309"/>
        <v>theater</v>
      </c>
      <c r="T3943" t="str">
        <f t="shared" si="305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6" t="str">
        <f t="shared" si="306"/>
        <v/>
      </c>
      <c r="N3944" t="b">
        <v>0</v>
      </c>
      <c r="O3944" t="s">
        <v>8271</v>
      </c>
      <c r="P3944" s="8">
        <f t="shared" si="307"/>
        <v>0</v>
      </c>
      <c r="Q3944" s="12">
        <f t="shared" si="308"/>
        <v>42111.904097222221</v>
      </c>
      <c r="R3944" s="12">
        <f>(((I3944/60)/60)/24)+DATE(1970,1,1)</f>
        <v>42171.904097222221</v>
      </c>
      <c r="S3944" t="str">
        <f t="shared" si="309"/>
        <v>theater</v>
      </c>
      <c r="T3944" t="str">
        <f t="shared" si="305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6">
        <f t="shared" si="306"/>
        <v>137.07692307692307</v>
      </c>
      <c r="N3945" t="b">
        <v>0</v>
      </c>
      <c r="O3945" t="s">
        <v>8271</v>
      </c>
      <c r="P3945" s="8">
        <f t="shared" si="307"/>
        <v>0.35639999999999999</v>
      </c>
      <c r="Q3945" s="12">
        <f t="shared" si="308"/>
        <v>42279.778564814813</v>
      </c>
      <c r="R3945" s="12">
        <f>(((I3945/60)/60)/24)+DATE(1970,1,1)</f>
        <v>42310.701388888891</v>
      </c>
      <c r="S3945" t="str">
        <f t="shared" si="309"/>
        <v>theater</v>
      </c>
      <c r="T3945" t="str">
        <f t="shared" si="305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6" t="str">
        <f t="shared" si="306"/>
        <v/>
      </c>
      <c r="N3946" t="b">
        <v>0</v>
      </c>
      <c r="O3946" t="s">
        <v>8271</v>
      </c>
      <c r="P3946" s="8">
        <f t="shared" si="307"/>
        <v>0</v>
      </c>
      <c r="Q3946" s="12">
        <f t="shared" si="308"/>
        <v>42213.662905092591</v>
      </c>
      <c r="R3946" s="12">
        <f>(((I3946/60)/60)/24)+DATE(1970,1,1)</f>
        <v>42243.662905092591</v>
      </c>
      <c r="S3946" t="str">
        <f t="shared" si="309"/>
        <v>theater</v>
      </c>
      <c r="T3946" t="str">
        <f t="shared" si="305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6">
        <f t="shared" si="306"/>
        <v>5</v>
      </c>
      <c r="N3947" t="b">
        <v>0</v>
      </c>
      <c r="O3947" t="s">
        <v>8271</v>
      </c>
      <c r="P3947" s="8">
        <f t="shared" si="307"/>
        <v>2.5000000000000001E-3</v>
      </c>
      <c r="Q3947" s="12">
        <f t="shared" si="308"/>
        <v>42109.801712962959</v>
      </c>
      <c r="R3947" s="12">
        <f>(((I3947/60)/60)/24)+DATE(1970,1,1)</f>
        <v>42139.801712962959</v>
      </c>
      <c r="S3947" t="str">
        <f t="shared" si="309"/>
        <v>theater</v>
      </c>
      <c r="T3947" t="str">
        <f t="shared" si="305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6">
        <f t="shared" si="306"/>
        <v>39</v>
      </c>
      <c r="N3948" t="b">
        <v>0</v>
      </c>
      <c r="O3948" t="s">
        <v>8271</v>
      </c>
      <c r="P3948" s="8">
        <f t="shared" si="307"/>
        <v>3.2500000000000001E-2</v>
      </c>
      <c r="Q3948" s="12">
        <f t="shared" si="308"/>
        <v>42031.833587962959</v>
      </c>
      <c r="R3948" s="12">
        <f>(((I3948/60)/60)/24)+DATE(1970,1,1)</f>
        <v>42063.333333333328</v>
      </c>
      <c r="S3948" t="str">
        <f t="shared" si="309"/>
        <v>theater</v>
      </c>
      <c r="T3948" t="str">
        <f t="shared" si="305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6">
        <f t="shared" si="306"/>
        <v>50.5</v>
      </c>
      <c r="N3949" t="b">
        <v>0</v>
      </c>
      <c r="O3949" t="s">
        <v>8271</v>
      </c>
      <c r="P3949" s="8">
        <f t="shared" si="307"/>
        <v>3.3666666666666664E-2</v>
      </c>
      <c r="Q3949" s="12">
        <f t="shared" si="308"/>
        <v>42615.142870370371</v>
      </c>
      <c r="R3949" s="12">
        <f>(((I3949/60)/60)/24)+DATE(1970,1,1)</f>
        <v>42645.142870370371</v>
      </c>
      <c r="S3949" t="str">
        <f t="shared" si="309"/>
        <v>theater</v>
      </c>
      <c r="T3949" t="str">
        <f t="shared" si="305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6" t="str">
        <f t="shared" si="306"/>
        <v/>
      </c>
      <c r="N3950" t="b">
        <v>0</v>
      </c>
      <c r="O3950" t="s">
        <v>8271</v>
      </c>
      <c r="P3950" s="8">
        <f t="shared" si="307"/>
        <v>0</v>
      </c>
      <c r="Q3950" s="12">
        <f t="shared" si="308"/>
        <v>41829.325497685182</v>
      </c>
      <c r="R3950" s="12">
        <f>(((I3950/60)/60)/24)+DATE(1970,1,1)</f>
        <v>41889.325497685182</v>
      </c>
      <c r="S3950" t="str">
        <f t="shared" si="309"/>
        <v>theater</v>
      </c>
      <c r="T3950" t="str">
        <f t="shared" si="305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6">
        <f t="shared" si="306"/>
        <v>49.28125</v>
      </c>
      <c r="N3951" t="b">
        <v>0</v>
      </c>
      <c r="O3951" t="s">
        <v>8271</v>
      </c>
      <c r="P3951" s="8">
        <f t="shared" si="307"/>
        <v>0.15770000000000001</v>
      </c>
      <c r="Q3951" s="12">
        <f t="shared" si="308"/>
        <v>42016.120613425926</v>
      </c>
      <c r="R3951" s="12">
        <f>(((I3951/60)/60)/24)+DATE(1970,1,1)</f>
        <v>42046.120613425926</v>
      </c>
      <c r="S3951" t="str">
        <f t="shared" si="309"/>
        <v>theater</v>
      </c>
      <c r="T3951" t="str">
        <f t="shared" si="305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6">
        <f t="shared" si="306"/>
        <v>25</v>
      </c>
      <c r="N3952" t="b">
        <v>0</v>
      </c>
      <c r="O3952" t="s">
        <v>8271</v>
      </c>
      <c r="P3952" s="8">
        <f t="shared" si="307"/>
        <v>6.2500000000000003E-3</v>
      </c>
      <c r="Q3952" s="12">
        <f t="shared" si="308"/>
        <v>42439.702314814815</v>
      </c>
      <c r="R3952" s="12">
        <f>(((I3952/60)/60)/24)+DATE(1970,1,1)</f>
        <v>42468.774305555555</v>
      </c>
      <c r="S3952" t="str">
        <f t="shared" si="309"/>
        <v>theater</v>
      </c>
      <c r="T3952" t="str">
        <f t="shared" si="305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6">
        <f t="shared" si="306"/>
        <v>1</v>
      </c>
      <c r="N3953" t="b">
        <v>0</v>
      </c>
      <c r="O3953" t="s">
        <v>8271</v>
      </c>
      <c r="P3953" s="8">
        <f t="shared" si="307"/>
        <v>5.0000000000000004E-6</v>
      </c>
      <c r="Q3953" s="12">
        <f t="shared" si="308"/>
        <v>42433.825717592597</v>
      </c>
      <c r="R3953" s="12">
        <f>(((I3953/60)/60)/24)+DATE(1970,1,1)</f>
        <v>42493.784050925926</v>
      </c>
      <c r="S3953" t="str">
        <f t="shared" si="309"/>
        <v>theater</v>
      </c>
      <c r="T3953" t="str">
        <f t="shared" si="305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6">
        <f t="shared" si="306"/>
        <v>25</v>
      </c>
      <c r="N3954" t="b">
        <v>0</v>
      </c>
      <c r="O3954" t="s">
        <v>8271</v>
      </c>
      <c r="P3954" s="8">
        <f t="shared" si="307"/>
        <v>9.6153846153846159E-4</v>
      </c>
      <c r="Q3954" s="12">
        <f t="shared" si="308"/>
        <v>42243.790393518517</v>
      </c>
      <c r="R3954" s="12">
        <f>(((I3954/60)/60)/24)+DATE(1970,1,1)</f>
        <v>42303.790393518517</v>
      </c>
      <c r="S3954" t="str">
        <f t="shared" si="309"/>
        <v>theater</v>
      </c>
      <c r="T3954" t="str">
        <f t="shared" si="305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6" t="str">
        <f t="shared" si="306"/>
        <v/>
      </c>
      <c r="N3955" t="b">
        <v>0</v>
      </c>
      <c r="O3955" t="s">
        <v>8271</v>
      </c>
      <c r="P3955" s="8">
        <f t="shared" si="307"/>
        <v>0</v>
      </c>
      <c r="Q3955" s="12">
        <f t="shared" si="308"/>
        <v>42550.048449074078</v>
      </c>
      <c r="R3955" s="12">
        <f>(((I3955/60)/60)/24)+DATE(1970,1,1)</f>
        <v>42580.978472222225</v>
      </c>
      <c r="S3955" t="str">
        <f t="shared" si="309"/>
        <v>theater</v>
      </c>
      <c r="T3955" t="str">
        <f t="shared" si="305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6" t="str">
        <f t="shared" si="306"/>
        <v/>
      </c>
      <c r="N3956" t="b">
        <v>0</v>
      </c>
      <c r="O3956" t="s">
        <v>8271</v>
      </c>
      <c r="P3956" s="8">
        <f t="shared" si="307"/>
        <v>0</v>
      </c>
      <c r="Q3956" s="12">
        <f t="shared" si="308"/>
        <v>41774.651203703703</v>
      </c>
      <c r="R3956" s="12">
        <f>(((I3956/60)/60)/24)+DATE(1970,1,1)</f>
        <v>41834.651203703703</v>
      </c>
      <c r="S3956" t="str">
        <f t="shared" si="309"/>
        <v>theater</v>
      </c>
      <c r="T3956" t="str">
        <f t="shared" si="305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6">
        <f t="shared" si="306"/>
        <v>53.125</v>
      </c>
      <c r="N3957" t="b">
        <v>0</v>
      </c>
      <c r="O3957" t="s">
        <v>8271</v>
      </c>
      <c r="P3957" s="8">
        <f t="shared" si="307"/>
        <v>0.24285714285714285</v>
      </c>
      <c r="Q3957" s="12">
        <f t="shared" si="308"/>
        <v>42306.848854166667</v>
      </c>
      <c r="R3957" s="12">
        <f>(((I3957/60)/60)/24)+DATE(1970,1,1)</f>
        <v>42336.890520833331</v>
      </c>
      <c r="S3957" t="str">
        <f t="shared" si="309"/>
        <v>theater</v>
      </c>
      <c r="T3957" t="str">
        <f t="shared" si="305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6" t="str">
        <f t="shared" si="306"/>
        <v/>
      </c>
      <c r="N3958" t="b">
        <v>0</v>
      </c>
      <c r="O3958" t="s">
        <v>8271</v>
      </c>
      <c r="P3958" s="8">
        <f t="shared" si="307"/>
        <v>0</v>
      </c>
      <c r="Q3958" s="12">
        <f t="shared" si="308"/>
        <v>42457.932025462964</v>
      </c>
      <c r="R3958" s="12">
        <f>(((I3958/60)/60)/24)+DATE(1970,1,1)</f>
        <v>42485.013888888891</v>
      </c>
      <c r="S3958" t="str">
        <f t="shared" si="309"/>
        <v>theater</v>
      </c>
      <c r="T3958" t="str">
        <f t="shared" si="305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6">
        <f t="shared" si="306"/>
        <v>7</v>
      </c>
      <c r="N3959" t="b">
        <v>0</v>
      </c>
      <c r="O3959" t="s">
        <v>8271</v>
      </c>
      <c r="P3959" s="8">
        <f t="shared" si="307"/>
        <v>2.5000000000000001E-4</v>
      </c>
      <c r="Q3959" s="12">
        <f t="shared" si="308"/>
        <v>42513.976319444439</v>
      </c>
      <c r="R3959" s="12">
        <f>(((I3959/60)/60)/24)+DATE(1970,1,1)</f>
        <v>42559.976319444439</v>
      </c>
      <c r="S3959" t="str">
        <f t="shared" si="309"/>
        <v>theater</v>
      </c>
      <c r="T3959" t="str">
        <f t="shared" si="305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6">
        <f t="shared" si="306"/>
        <v>40.0625</v>
      </c>
      <c r="N3960" t="b">
        <v>0</v>
      </c>
      <c r="O3960" t="s">
        <v>8271</v>
      </c>
      <c r="P3960" s="8">
        <f t="shared" si="307"/>
        <v>0.32050000000000001</v>
      </c>
      <c r="Q3960" s="12">
        <f t="shared" si="308"/>
        <v>41816.950370370374</v>
      </c>
      <c r="R3960" s="12">
        <f>(((I3960/60)/60)/24)+DATE(1970,1,1)</f>
        <v>41853.583333333336</v>
      </c>
      <c r="S3960" t="str">
        <f t="shared" si="309"/>
        <v>theater</v>
      </c>
      <c r="T3960" t="str">
        <f t="shared" si="305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6">
        <f t="shared" si="306"/>
        <v>24.333333333333332</v>
      </c>
      <c r="N3961" t="b">
        <v>0</v>
      </c>
      <c r="O3961" t="s">
        <v>8271</v>
      </c>
      <c r="P3961" s="8">
        <f t="shared" si="307"/>
        <v>0.24333333333333335</v>
      </c>
      <c r="Q3961" s="12">
        <f t="shared" si="308"/>
        <v>41880.788842592592</v>
      </c>
      <c r="R3961" s="12">
        <f>(((I3961/60)/60)/24)+DATE(1970,1,1)</f>
        <v>41910.788842592592</v>
      </c>
      <c r="S3961" t="str">
        <f t="shared" si="309"/>
        <v>theater</v>
      </c>
      <c r="T3961" t="str">
        <f t="shared" si="305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6">
        <f t="shared" si="306"/>
        <v>11.25</v>
      </c>
      <c r="N3962" t="b">
        <v>0</v>
      </c>
      <c r="O3962" t="s">
        <v>8271</v>
      </c>
      <c r="P3962" s="8">
        <f t="shared" si="307"/>
        <v>1.4999999999999999E-2</v>
      </c>
      <c r="Q3962" s="12">
        <f t="shared" si="308"/>
        <v>42342.845555555556</v>
      </c>
      <c r="R3962" s="12">
        <f>(((I3962/60)/60)/24)+DATE(1970,1,1)</f>
        <v>42372.845555555556</v>
      </c>
      <c r="S3962" t="str">
        <f t="shared" si="309"/>
        <v>theater</v>
      </c>
      <c r="T3962" t="str">
        <f t="shared" si="305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6">
        <f t="shared" si="306"/>
        <v>10.5</v>
      </c>
      <c r="N3963" t="b">
        <v>0</v>
      </c>
      <c r="O3963" t="s">
        <v>8271</v>
      </c>
      <c r="P3963" s="8">
        <f t="shared" si="307"/>
        <v>4.1999999999999997E-3</v>
      </c>
      <c r="Q3963" s="12">
        <f t="shared" si="308"/>
        <v>41745.891319444447</v>
      </c>
      <c r="R3963" s="12">
        <f>(((I3963/60)/60)/24)+DATE(1970,1,1)</f>
        <v>41767.891319444447</v>
      </c>
      <c r="S3963" t="str">
        <f t="shared" si="309"/>
        <v>theater</v>
      </c>
      <c r="T3963" t="str">
        <f t="shared" si="305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6">
        <f t="shared" si="306"/>
        <v>15</v>
      </c>
      <c r="N3964" t="b">
        <v>0</v>
      </c>
      <c r="O3964" t="s">
        <v>8271</v>
      </c>
      <c r="P3964" s="8">
        <f t="shared" si="307"/>
        <v>3.214285714285714E-2</v>
      </c>
      <c r="Q3964" s="12">
        <f t="shared" si="308"/>
        <v>42311.621458333335</v>
      </c>
      <c r="R3964" s="12">
        <f>(((I3964/60)/60)/24)+DATE(1970,1,1)</f>
        <v>42336.621458333335</v>
      </c>
      <c r="S3964" t="str">
        <f t="shared" si="309"/>
        <v>theater</v>
      </c>
      <c r="T3964" t="str">
        <f t="shared" si="305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6" t="str">
        <f t="shared" si="306"/>
        <v/>
      </c>
      <c r="N3965" t="b">
        <v>0</v>
      </c>
      <c r="O3965" t="s">
        <v>8271</v>
      </c>
      <c r="P3965" s="8">
        <f t="shared" si="307"/>
        <v>0</v>
      </c>
      <c r="Q3965" s="12">
        <f t="shared" si="308"/>
        <v>42296.154131944444</v>
      </c>
      <c r="R3965" s="12">
        <f>(((I3965/60)/60)/24)+DATE(1970,1,1)</f>
        <v>42326.195798611108</v>
      </c>
      <c r="S3965" t="str">
        <f t="shared" si="309"/>
        <v>theater</v>
      </c>
      <c r="T3965" t="str">
        <f t="shared" si="305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6">
        <f t="shared" si="306"/>
        <v>42</v>
      </c>
      <c r="N3966" t="b">
        <v>0</v>
      </c>
      <c r="O3966" t="s">
        <v>8271</v>
      </c>
      <c r="P3966" s="8">
        <f t="shared" si="307"/>
        <v>6.3E-2</v>
      </c>
      <c r="Q3966" s="12">
        <f t="shared" si="308"/>
        <v>42053.722060185188</v>
      </c>
      <c r="R3966" s="12">
        <f>(((I3966/60)/60)/24)+DATE(1970,1,1)</f>
        <v>42113.680393518516</v>
      </c>
      <c r="S3966" t="str">
        <f t="shared" si="309"/>
        <v>theater</v>
      </c>
      <c r="T3966" t="str">
        <f t="shared" si="305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6">
        <f t="shared" si="306"/>
        <v>71.25</v>
      </c>
      <c r="N3967" t="b">
        <v>0</v>
      </c>
      <c r="O3967" t="s">
        <v>8271</v>
      </c>
      <c r="P3967" s="8">
        <f t="shared" si="307"/>
        <v>0.14249999999999999</v>
      </c>
      <c r="Q3967" s="12">
        <f t="shared" si="308"/>
        <v>42414.235879629632</v>
      </c>
      <c r="R3967" s="12">
        <f>(((I3967/60)/60)/24)+DATE(1970,1,1)</f>
        <v>42474.194212962961</v>
      </c>
      <c r="S3967" t="str">
        <f t="shared" si="309"/>
        <v>theater</v>
      </c>
      <c r="T3967" t="str">
        <f t="shared" si="305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6">
        <f t="shared" si="306"/>
        <v>22.5</v>
      </c>
      <c r="N3968" t="b">
        <v>0</v>
      </c>
      <c r="O3968" t="s">
        <v>8271</v>
      </c>
      <c r="P3968" s="8">
        <f t="shared" si="307"/>
        <v>6.0000000000000001E-3</v>
      </c>
      <c r="Q3968" s="12">
        <f t="shared" si="308"/>
        <v>41801.711550925924</v>
      </c>
      <c r="R3968" s="12">
        <f>(((I3968/60)/60)/24)+DATE(1970,1,1)</f>
        <v>41844.124305555553</v>
      </c>
      <c r="S3968" t="str">
        <f t="shared" si="309"/>
        <v>theater</v>
      </c>
      <c r="T3968" t="str">
        <f t="shared" si="305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6">
        <f t="shared" si="306"/>
        <v>41</v>
      </c>
      <c r="N3969" t="b">
        <v>0</v>
      </c>
      <c r="O3969" t="s">
        <v>8271</v>
      </c>
      <c r="P3969" s="8">
        <f t="shared" si="307"/>
        <v>0.2411764705882353</v>
      </c>
      <c r="Q3969" s="12">
        <f t="shared" si="308"/>
        <v>42770.290590277778</v>
      </c>
      <c r="R3969" s="12">
        <f>(((I3969/60)/60)/24)+DATE(1970,1,1)</f>
        <v>42800.290590277778</v>
      </c>
      <c r="S3969" t="str">
        <f t="shared" si="309"/>
        <v>theater</v>
      </c>
      <c r="T3969" t="str">
        <f t="shared" si="305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6">
        <f t="shared" si="306"/>
        <v>47.909090909090907</v>
      </c>
      <c r="N3970" t="b">
        <v>0</v>
      </c>
      <c r="O3970" t="s">
        <v>8271</v>
      </c>
      <c r="P3970" s="8">
        <f t="shared" si="307"/>
        <v>0.10539999999999999</v>
      </c>
      <c r="Q3970" s="12">
        <f t="shared" si="308"/>
        <v>42452.815659722226</v>
      </c>
      <c r="R3970" s="12">
        <f>(((I3970/60)/60)/24)+DATE(1970,1,1)</f>
        <v>42512.815659722226</v>
      </c>
      <c r="S3970" t="str">
        <f t="shared" si="309"/>
        <v>theater</v>
      </c>
      <c r="T3970" t="str">
        <f t="shared" ref="T3970:T4033" si="310">RIGHT(O3970,LEN(O3970)-FIND("/",O3970,1))</f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6">
        <f t="shared" ref="M3971:M4034" si="311">IFERROR(E3971/L3971,"")</f>
        <v>35.166666666666664</v>
      </c>
      <c r="N3971" t="b">
        <v>0</v>
      </c>
      <c r="O3971" t="s">
        <v>8271</v>
      </c>
      <c r="P3971" s="8">
        <f t="shared" ref="P3971:P4034" si="312">E3971/D3971</f>
        <v>7.4690265486725665E-2</v>
      </c>
      <c r="Q3971" s="12">
        <f t="shared" ref="Q3971:Q4034" si="313">(((J3971/60)/60)/24)+DATE(1970,1,1)</f>
        <v>42601.854699074072</v>
      </c>
      <c r="R3971" s="12">
        <f>(((I3971/60)/60)/24)+DATE(1970,1,1)</f>
        <v>42611.163194444445</v>
      </c>
      <c r="S3971" t="str">
        <f t="shared" ref="S3971:S4034" si="314">LEFT(O3971,FIND("/",O3971,1)-1)</f>
        <v>theater</v>
      </c>
      <c r="T3971" t="str">
        <f t="shared" si="310"/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6">
        <f t="shared" si="311"/>
        <v>5.5</v>
      </c>
      <c r="N3972" t="b">
        <v>0</v>
      </c>
      <c r="O3972" t="s">
        <v>8271</v>
      </c>
      <c r="P3972" s="8">
        <f t="shared" si="312"/>
        <v>7.3333333333333334E-4</v>
      </c>
      <c r="Q3972" s="12">
        <f t="shared" si="313"/>
        <v>42447.863553240735</v>
      </c>
      <c r="R3972" s="12">
        <f>(((I3972/60)/60)/24)+DATE(1970,1,1)</f>
        <v>42477.863553240735</v>
      </c>
      <c r="S3972" t="str">
        <f t="shared" si="314"/>
        <v>theater</v>
      </c>
      <c r="T3972" t="str">
        <f t="shared" si="310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6">
        <f t="shared" si="311"/>
        <v>22.666666666666668</v>
      </c>
      <c r="N3973" t="b">
        <v>0</v>
      </c>
      <c r="O3973" t="s">
        <v>8271</v>
      </c>
      <c r="P3973" s="8">
        <f t="shared" si="312"/>
        <v>9.7142857142857135E-3</v>
      </c>
      <c r="Q3973" s="12">
        <f t="shared" si="313"/>
        <v>41811.536180555559</v>
      </c>
      <c r="R3973" s="12">
        <f>(((I3973/60)/60)/24)+DATE(1970,1,1)</f>
        <v>41841.536180555559</v>
      </c>
      <c r="S3973" t="str">
        <f t="shared" si="314"/>
        <v>theater</v>
      </c>
      <c r="T3973" t="str">
        <f t="shared" si="310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6">
        <f t="shared" si="311"/>
        <v>26.375</v>
      </c>
      <c r="N3974" t="b">
        <v>0</v>
      </c>
      <c r="O3974" t="s">
        <v>8271</v>
      </c>
      <c r="P3974" s="8">
        <f t="shared" si="312"/>
        <v>0.21099999999999999</v>
      </c>
      <c r="Q3974" s="12">
        <f t="shared" si="313"/>
        <v>41981.067523148144</v>
      </c>
      <c r="R3974" s="12">
        <f>(((I3974/60)/60)/24)+DATE(1970,1,1)</f>
        <v>42041.067523148144</v>
      </c>
      <c r="S3974" t="str">
        <f t="shared" si="314"/>
        <v>theater</v>
      </c>
      <c r="T3974" t="str">
        <f t="shared" si="310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6">
        <f t="shared" si="311"/>
        <v>105.54054054054055</v>
      </c>
      <c r="N3975" t="b">
        <v>0</v>
      </c>
      <c r="O3975" t="s">
        <v>8271</v>
      </c>
      <c r="P3975" s="8">
        <f t="shared" si="312"/>
        <v>0.78100000000000003</v>
      </c>
      <c r="Q3975" s="12">
        <f t="shared" si="313"/>
        <v>42469.68414351852</v>
      </c>
      <c r="R3975" s="12">
        <f>(((I3975/60)/60)/24)+DATE(1970,1,1)</f>
        <v>42499.166666666672</v>
      </c>
      <c r="S3975" t="str">
        <f t="shared" si="314"/>
        <v>theater</v>
      </c>
      <c r="T3975" t="str">
        <f t="shared" si="310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6">
        <f t="shared" si="311"/>
        <v>29.09090909090909</v>
      </c>
      <c r="N3976" t="b">
        <v>0</v>
      </c>
      <c r="O3976" t="s">
        <v>8271</v>
      </c>
      <c r="P3976" s="8">
        <f t="shared" si="312"/>
        <v>0.32</v>
      </c>
      <c r="Q3976" s="12">
        <f t="shared" si="313"/>
        <v>42493.546851851846</v>
      </c>
      <c r="R3976" s="12">
        <f>(((I3976/60)/60)/24)+DATE(1970,1,1)</f>
        <v>42523.546851851846</v>
      </c>
      <c r="S3976" t="str">
        <f t="shared" si="314"/>
        <v>theater</v>
      </c>
      <c r="T3976" t="str">
        <f t="shared" si="310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6" t="str">
        <f t="shared" si="311"/>
        <v/>
      </c>
      <c r="N3977" t="b">
        <v>0</v>
      </c>
      <c r="O3977" t="s">
        <v>8271</v>
      </c>
      <c r="P3977" s="8">
        <f t="shared" si="312"/>
        <v>0</v>
      </c>
      <c r="Q3977" s="12">
        <f t="shared" si="313"/>
        <v>42534.866875</v>
      </c>
      <c r="R3977" s="12">
        <f>(((I3977/60)/60)/24)+DATE(1970,1,1)</f>
        <v>42564.866875</v>
      </c>
      <c r="S3977" t="str">
        <f t="shared" si="314"/>
        <v>theater</v>
      </c>
      <c r="T3977" t="str">
        <f t="shared" si="310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6">
        <f t="shared" si="311"/>
        <v>62</v>
      </c>
      <c r="N3978" t="b">
        <v>0</v>
      </c>
      <c r="O3978" t="s">
        <v>8271</v>
      </c>
      <c r="P3978" s="8">
        <f t="shared" si="312"/>
        <v>0.47692307692307695</v>
      </c>
      <c r="Q3978" s="12">
        <f t="shared" si="313"/>
        <v>41830.858344907407</v>
      </c>
      <c r="R3978" s="12">
        <f>(((I3978/60)/60)/24)+DATE(1970,1,1)</f>
        <v>41852.291666666664</v>
      </c>
      <c r="S3978" t="str">
        <f t="shared" si="314"/>
        <v>theater</v>
      </c>
      <c r="T3978" t="str">
        <f t="shared" si="310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6">
        <f t="shared" si="311"/>
        <v>217.5</v>
      </c>
      <c r="N3979" t="b">
        <v>0</v>
      </c>
      <c r="O3979" t="s">
        <v>8271</v>
      </c>
      <c r="P3979" s="8">
        <f t="shared" si="312"/>
        <v>1.4500000000000001E-2</v>
      </c>
      <c r="Q3979" s="12">
        <f t="shared" si="313"/>
        <v>42543.788564814815</v>
      </c>
      <c r="R3979" s="12">
        <f>(((I3979/60)/60)/24)+DATE(1970,1,1)</f>
        <v>42573.788564814815</v>
      </c>
      <c r="S3979" t="str">
        <f t="shared" si="314"/>
        <v>theater</v>
      </c>
      <c r="T3979" t="str">
        <f t="shared" si="310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6">
        <f t="shared" si="311"/>
        <v>26.75</v>
      </c>
      <c r="N3980" t="b">
        <v>0</v>
      </c>
      <c r="O3980" t="s">
        <v>8271</v>
      </c>
      <c r="P3980" s="8">
        <f t="shared" si="312"/>
        <v>0.107</v>
      </c>
      <c r="Q3980" s="12">
        <f t="shared" si="313"/>
        <v>41975.642974537041</v>
      </c>
      <c r="R3980" s="12">
        <f>(((I3980/60)/60)/24)+DATE(1970,1,1)</f>
        <v>42035.642974537041</v>
      </c>
      <c r="S3980" t="str">
        <f t="shared" si="314"/>
        <v>theater</v>
      </c>
      <c r="T3980" t="str">
        <f t="shared" si="310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6">
        <f t="shared" si="311"/>
        <v>18.333333333333332</v>
      </c>
      <c r="N3981" t="b">
        <v>0</v>
      </c>
      <c r="O3981" t="s">
        <v>8271</v>
      </c>
      <c r="P3981" s="8">
        <f t="shared" si="312"/>
        <v>1.8333333333333333E-2</v>
      </c>
      <c r="Q3981" s="12">
        <f t="shared" si="313"/>
        <v>42069.903437500005</v>
      </c>
      <c r="R3981" s="12">
        <f>(((I3981/60)/60)/24)+DATE(1970,1,1)</f>
        <v>42092.833333333328</v>
      </c>
      <c r="S3981" t="str">
        <f t="shared" si="314"/>
        <v>theater</v>
      </c>
      <c r="T3981" t="str">
        <f t="shared" si="310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6">
        <f t="shared" si="311"/>
        <v>64.285714285714292</v>
      </c>
      <c r="N3982" t="b">
        <v>0</v>
      </c>
      <c r="O3982" t="s">
        <v>8271</v>
      </c>
      <c r="P3982" s="8">
        <f t="shared" si="312"/>
        <v>0.18</v>
      </c>
      <c r="Q3982" s="12">
        <f t="shared" si="313"/>
        <v>41795.598923611113</v>
      </c>
      <c r="R3982" s="12">
        <f>(((I3982/60)/60)/24)+DATE(1970,1,1)</f>
        <v>41825.598923611113</v>
      </c>
      <c r="S3982" t="str">
        <f t="shared" si="314"/>
        <v>theater</v>
      </c>
      <c r="T3982" t="str">
        <f t="shared" si="310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6">
        <f t="shared" si="311"/>
        <v>175</v>
      </c>
      <c r="N3983" t="b">
        <v>0</v>
      </c>
      <c r="O3983" t="s">
        <v>8271</v>
      </c>
      <c r="P3983" s="8">
        <f t="shared" si="312"/>
        <v>4.0833333333333333E-2</v>
      </c>
      <c r="Q3983" s="12">
        <f t="shared" si="313"/>
        <v>42508.179965277777</v>
      </c>
      <c r="R3983" s="12">
        <f>(((I3983/60)/60)/24)+DATE(1970,1,1)</f>
        <v>42568.179965277777</v>
      </c>
      <c r="S3983" t="str">
        <f t="shared" si="314"/>
        <v>theater</v>
      </c>
      <c r="T3983" t="str">
        <f t="shared" si="310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6">
        <f t="shared" si="311"/>
        <v>34</v>
      </c>
      <c r="N3984" t="b">
        <v>0</v>
      </c>
      <c r="O3984" t="s">
        <v>8271</v>
      </c>
      <c r="P3984" s="8">
        <f t="shared" si="312"/>
        <v>0.2</v>
      </c>
      <c r="Q3984" s="12">
        <f t="shared" si="313"/>
        <v>42132.809953703705</v>
      </c>
      <c r="R3984" s="12">
        <f>(((I3984/60)/60)/24)+DATE(1970,1,1)</f>
        <v>42192.809953703705</v>
      </c>
      <c r="S3984" t="str">
        <f t="shared" si="314"/>
        <v>theater</v>
      </c>
      <c r="T3984" t="str">
        <f t="shared" si="310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6">
        <f t="shared" si="311"/>
        <v>84.282608695652172</v>
      </c>
      <c r="N3985" t="b">
        <v>0</v>
      </c>
      <c r="O3985" t="s">
        <v>8271</v>
      </c>
      <c r="P3985" s="8">
        <f t="shared" si="312"/>
        <v>0.34802513464991025</v>
      </c>
      <c r="Q3985" s="12">
        <f t="shared" si="313"/>
        <v>41747.86986111111</v>
      </c>
      <c r="R3985" s="12">
        <f>(((I3985/60)/60)/24)+DATE(1970,1,1)</f>
        <v>41779.290972222225</v>
      </c>
      <c r="S3985" t="str">
        <f t="shared" si="314"/>
        <v>theater</v>
      </c>
      <c r="T3985" t="str">
        <f t="shared" si="310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6">
        <f t="shared" si="311"/>
        <v>9.5</v>
      </c>
      <c r="N3986" t="b">
        <v>0</v>
      </c>
      <c r="O3986" t="s">
        <v>8271</v>
      </c>
      <c r="P3986" s="8">
        <f t="shared" si="312"/>
        <v>6.3333333333333339E-2</v>
      </c>
      <c r="Q3986" s="12">
        <f t="shared" si="313"/>
        <v>41920.963472222218</v>
      </c>
      <c r="R3986" s="12">
        <f>(((I3986/60)/60)/24)+DATE(1970,1,1)</f>
        <v>41951</v>
      </c>
      <c r="S3986" t="str">
        <f t="shared" si="314"/>
        <v>theater</v>
      </c>
      <c r="T3986" t="str">
        <f t="shared" si="310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6">
        <f t="shared" si="311"/>
        <v>33.736842105263158</v>
      </c>
      <c r="N3987" t="b">
        <v>0</v>
      </c>
      <c r="O3987" t="s">
        <v>8271</v>
      </c>
      <c r="P3987" s="8">
        <f t="shared" si="312"/>
        <v>0.32050000000000001</v>
      </c>
      <c r="Q3987" s="12">
        <f t="shared" si="313"/>
        <v>42399.707407407404</v>
      </c>
      <c r="R3987" s="12">
        <f>(((I3987/60)/60)/24)+DATE(1970,1,1)</f>
        <v>42420.878472222219</v>
      </c>
      <c r="S3987" t="str">
        <f t="shared" si="314"/>
        <v>theater</v>
      </c>
      <c r="T3987" t="str">
        <f t="shared" si="310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6">
        <f t="shared" si="311"/>
        <v>37.53846153846154</v>
      </c>
      <c r="N3988" t="b">
        <v>0</v>
      </c>
      <c r="O3988" t="s">
        <v>8271</v>
      </c>
      <c r="P3988" s="8">
        <f t="shared" si="312"/>
        <v>9.7600000000000006E-2</v>
      </c>
      <c r="Q3988" s="12">
        <f t="shared" si="313"/>
        <v>42467.548541666663</v>
      </c>
      <c r="R3988" s="12">
        <f>(((I3988/60)/60)/24)+DATE(1970,1,1)</f>
        <v>42496.544444444444</v>
      </c>
      <c r="S3988" t="str">
        <f t="shared" si="314"/>
        <v>theater</v>
      </c>
      <c r="T3988" t="str">
        <f t="shared" si="310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6">
        <f t="shared" si="311"/>
        <v>11.615384615384615</v>
      </c>
      <c r="N3989" t="b">
        <v>0</v>
      </c>
      <c r="O3989" t="s">
        <v>8271</v>
      </c>
      <c r="P3989" s="8">
        <f t="shared" si="312"/>
        <v>0.3775</v>
      </c>
      <c r="Q3989" s="12">
        <f t="shared" si="313"/>
        <v>41765.92465277778</v>
      </c>
      <c r="R3989" s="12">
        <f>(((I3989/60)/60)/24)+DATE(1970,1,1)</f>
        <v>41775.92465277778</v>
      </c>
      <c r="S3989" t="str">
        <f t="shared" si="314"/>
        <v>theater</v>
      </c>
      <c r="T3989" t="str">
        <f t="shared" si="310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6">
        <f t="shared" si="311"/>
        <v>8</v>
      </c>
      <c r="N3990" t="b">
        <v>0</v>
      </c>
      <c r="O3990" t="s">
        <v>8271</v>
      </c>
      <c r="P3990" s="8">
        <f t="shared" si="312"/>
        <v>2.1333333333333333E-2</v>
      </c>
      <c r="Q3990" s="12">
        <f t="shared" si="313"/>
        <v>42230.08116898148</v>
      </c>
      <c r="R3990" s="12">
        <f>(((I3990/60)/60)/24)+DATE(1970,1,1)</f>
        <v>42245.08116898148</v>
      </c>
      <c r="S3990" t="str">
        <f t="shared" si="314"/>
        <v>theater</v>
      </c>
      <c r="T3990" t="str">
        <f t="shared" si="310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6" t="str">
        <f t="shared" si="311"/>
        <v/>
      </c>
      <c r="N3991" t="b">
        <v>0</v>
      </c>
      <c r="O3991" t="s">
        <v>8271</v>
      </c>
      <c r="P3991" s="8">
        <f t="shared" si="312"/>
        <v>0</v>
      </c>
      <c r="Q3991" s="12">
        <f t="shared" si="313"/>
        <v>42286.749780092592</v>
      </c>
      <c r="R3991" s="12">
        <f>(((I3991/60)/60)/24)+DATE(1970,1,1)</f>
        <v>42316.791446759264</v>
      </c>
      <c r="S3991" t="str">
        <f t="shared" si="314"/>
        <v>theater</v>
      </c>
      <c r="T3991" t="str">
        <f t="shared" si="310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6">
        <f t="shared" si="311"/>
        <v>23</v>
      </c>
      <c r="N3992" t="b">
        <v>0</v>
      </c>
      <c r="O3992" t="s">
        <v>8271</v>
      </c>
      <c r="P3992" s="8">
        <f t="shared" si="312"/>
        <v>4.1818181818181817E-2</v>
      </c>
      <c r="Q3992" s="12">
        <f t="shared" si="313"/>
        <v>42401.672372685185</v>
      </c>
      <c r="R3992" s="12">
        <f>(((I3992/60)/60)/24)+DATE(1970,1,1)</f>
        <v>42431.672372685185</v>
      </c>
      <c r="S3992" t="str">
        <f t="shared" si="314"/>
        <v>theater</v>
      </c>
      <c r="T3992" t="str">
        <f t="shared" si="310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6">
        <f t="shared" si="311"/>
        <v>100</v>
      </c>
      <c r="N3993" t="b">
        <v>0</v>
      </c>
      <c r="O3993" t="s">
        <v>8271</v>
      </c>
      <c r="P3993" s="8">
        <f t="shared" si="312"/>
        <v>0.2</v>
      </c>
      <c r="Q3993" s="12">
        <f t="shared" si="313"/>
        <v>42125.644467592589</v>
      </c>
      <c r="R3993" s="12">
        <f>(((I3993/60)/60)/24)+DATE(1970,1,1)</f>
        <v>42155.644467592589</v>
      </c>
      <c r="S3993" t="str">
        <f t="shared" si="314"/>
        <v>theater</v>
      </c>
      <c r="T3993" t="str">
        <f t="shared" si="310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6">
        <f t="shared" si="311"/>
        <v>60.111111111111114</v>
      </c>
      <c r="N3994" t="b">
        <v>0</v>
      </c>
      <c r="O3994" t="s">
        <v>8271</v>
      </c>
      <c r="P3994" s="8">
        <f t="shared" si="312"/>
        <v>5.4100000000000002E-2</v>
      </c>
      <c r="Q3994" s="12">
        <f t="shared" si="313"/>
        <v>42289.94049768518</v>
      </c>
      <c r="R3994" s="12">
        <f>(((I3994/60)/60)/24)+DATE(1970,1,1)</f>
        <v>42349.982164351852</v>
      </c>
      <c r="S3994" t="str">
        <f t="shared" si="314"/>
        <v>theater</v>
      </c>
      <c r="T3994" t="str">
        <f t="shared" si="310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6">
        <f t="shared" si="311"/>
        <v>3</v>
      </c>
      <c r="N3995" t="b">
        <v>0</v>
      </c>
      <c r="O3995" t="s">
        <v>8271</v>
      </c>
      <c r="P3995" s="8">
        <f t="shared" si="312"/>
        <v>6.0000000000000002E-5</v>
      </c>
      <c r="Q3995" s="12">
        <f t="shared" si="313"/>
        <v>42107.864722222221</v>
      </c>
      <c r="R3995" s="12">
        <f>(((I3995/60)/60)/24)+DATE(1970,1,1)</f>
        <v>42137.864722222221</v>
      </c>
      <c r="S3995" t="str">
        <f t="shared" si="314"/>
        <v>theater</v>
      </c>
      <c r="T3995" t="str">
        <f t="shared" si="310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6">
        <f t="shared" si="311"/>
        <v>5</v>
      </c>
      <c r="N3996" t="b">
        <v>0</v>
      </c>
      <c r="O3996" t="s">
        <v>8271</v>
      </c>
      <c r="P3996" s="8">
        <f t="shared" si="312"/>
        <v>2.5000000000000001E-3</v>
      </c>
      <c r="Q3996" s="12">
        <f t="shared" si="313"/>
        <v>41809.389930555553</v>
      </c>
      <c r="R3996" s="12">
        <f>(((I3996/60)/60)/24)+DATE(1970,1,1)</f>
        <v>41839.389930555553</v>
      </c>
      <c r="S3996" t="str">
        <f t="shared" si="314"/>
        <v>theater</v>
      </c>
      <c r="T3996" t="str">
        <f t="shared" si="310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6">
        <f t="shared" si="311"/>
        <v>17.5</v>
      </c>
      <c r="N3997" t="b">
        <v>0</v>
      </c>
      <c r="O3997" t="s">
        <v>8271</v>
      </c>
      <c r="P3997" s="8">
        <f t="shared" si="312"/>
        <v>0.35</v>
      </c>
      <c r="Q3997" s="12">
        <f t="shared" si="313"/>
        <v>42019.683761574073</v>
      </c>
      <c r="R3997" s="12">
        <f>(((I3997/60)/60)/24)+DATE(1970,1,1)</f>
        <v>42049.477083333331</v>
      </c>
      <c r="S3997" t="str">
        <f t="shared" si="314"/>
        <v>theater</v>
      </c>
      <c r="T3997" t="str">
        <f t="shared" si="310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6">
        <f t="shared" si="311"/>
        <v>29.235294117647058</v>
      </c>
      <c r="N3998" t="b">
        <v>0</v>
      </c>
      <c r="O3998" t="s">
        <v>8271</v>
      </c>
      <c r="P3998" s="8">
        <f t="shared" si="312"/>
        <v>0.16566666666666666</v>
      </c>
      <c r="Q3998" s="12">
        <f t="shared" si="313"/>
        <v>41950.26694444444</v>
      </c>
      <c r="R3998" s="12">
        <f>(((I3998/60)/60)/24)+DATE(1970,1,1)</f>
        <v>41963.669444444444</v>
      </c>
      <c r="S3998" t="str">
        <f t="shared" si="314"/>
        <v>theater</v>
      </c>
      <c r="T3998" t="str">
        <f t="shared" si="310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6" t="str">
        <f t="shared" si="311"/>
        <v/>
      </c>
      <c r="N3999" t="b">
        <v>0</v>
      </c>
      <c r="O3999" t="s">
        <v>8271</v>
      </c>
      <c r="P3999" s="8">
        <f t="shared" si="312"/>
        <v>0</v>
      </c>
      <c r="Q3999" s="12">
        <f t="shared" si="313"/>
        <v>42069.391446759255</v>
      </c>
      <c r="R3999" s="12">
        <f>(((I3999/60)/60)/24)+DATE(1970,1,1)</f>
        <v>42099.349780092598</v>
      </c>
      <c r="S3999" t="str">
        <f t="shared" si="314"/>
        <v>theater</v>
      </c>
      <c r="T3999" t="str">
        <f t="shared" si="310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6">
        <f t="shared" si="311"/>
        <v>59.583333333333336</v>
      </c>
      <c r="N4000" t="b">
        <v>0</v>
      </c>
      <c r="O4000" t="s">
        <v>8271</v>
      </c>
      <c r="P4000" s="8">
        <f t="shared" si="312"/>
        <v>0.57199999999999995</v>
      </c>
      <c r="Q4000" s="12">
        <f t="shared" si="313"/>
        <v>42061.963263888887</v>
      </c>
      <c r="R4000" s="12">
        <f>(((I4000/60)/60)/24)+DATE(1970,1,1)</f>
        <v>42091.921597222223</v>
      </c>
      <c r="S4000" t="str">
        <f t="shared" si="314"/>
        <v>theater</v>
      </c>
      <c r="T4000" t="str">
        <f t="shared" si="310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6">
        <f t="shared" si="311"/>
        <v>82.571428571428569</v>
      </c>
      <c r="N4001" t="b">
        <v>0</v>
      </c>
      <c r="O4001" t="s">
        <v>8271</v>
      </c>
      <c r="P4001" s="8">
        <f t="shared" si="312"/>
        <v>0.16514285714285715</v>
      </c>
      <c r="Q4001" s="12">
        <f t="shared" si="313"/>
        <v>41842.828680555554</v>
      </c>
      <c r="R4001" s="12">
        <f>(((I4001/60)/60)/24)+DATE(1970,1,1)</f>
        <v>41882.827650462961</v>
      </c>
      <c r="S4001" t="str">
        <f t="shared" si="314"/>
        <v>theater</v>
      </c>
      <c r="T4001" t="str">
        <f t="shared" si="310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6">
        <f t="shared" si="311"/>
        <v>10</v>
      </c>
      <c r="N4002" t="b">
        <v>0</v>
      </c>
      <c r="O4002" t="s">
        <v>8271</v>
      </c>
      <c r="P4002" s="8">
        <f t="shared" si="312"/>
        <v>1.25E-3</v>
      </c>
      <c r="Q4002" s="12">
        <f t="shared" si="313"/>
        <v>42437.64534722222</v>
      </c>
      <c r="R4002" s="12">
        <f>(((I4002/60)/60)/24)+DATE(1970,1,1)</f>
        <v>42497.603680555556</v>
      </c>
      <c r="S4002" t="str">
        <f t="shared" si="314"/>
        <v>theater</v>
      </c>
      <c r="T4002" t="str">
        <f t="shared" si="310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6">
        <f t="shared" si="311"/>
        <v>32.357142857142854</v>
      </c>
      <c r="N4003" t="b">
        <v>0</v>
      </c>
      <c r="O4003" t="s">
        <v>8271</v>
      </c>
      <c r="P4003" s="8">
        <f t="shared" si="312"/>
        <v>0.3775</v>
      </c>
      <c r="Q4003" s="12">
        <f t="shared" si="313"/>
        <v>42775.964212962965</v>
      </c>
      <c r="R4003" s="12">
        <f>(((I4003/60)/60)/24)+DATE(1970,1,1)</f>
        <v>42795.791666666672</v>
      </c>
      <c r="S4003" t="str">
        <f t="shared" si="314"/>
        <v>theater</v>
      </c>
      <c r="T4003" t="str">
        <f t="shared" si="310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6">
        <f t="shared" si="311"/>
        <v>5.75</v>
      </c>
      <c r="N4004" t="b">
        <v>0</v>
      </c>
      <c r="O4004" t="s">
        <v>8271</v>
      </c>
      <c r="P4004" s="8">
        <f t="shared" si="312"/>
        <v>1.84E-2</v>
      </c>
      <c r="Q4004" s="12">
        <f t="shared" si="313"/>
        <v>41879.043530092589</v>
      </c>
      <c r="R4004" s="12">
        <f>(((I4004/60)/60)/24)+DATE(1970,1,1)</f>
        <v>41909.043530092589</v>
      </c>
      <c r="S4004" t="str">
        <f t="shared" si="314"/>
        <v>theater</v>
      </c>
      <c r="T4004" t="str">
        <f t="shared" si="310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6">
        <f t="shared" si="311"/>
        <v>100.5</v>
      </c>
      <c r="N4005" t="b">
        <v>0</v>
      </c>
      <c r="O4005" t="s">
        <v>8271</v>
      </c>
      <c r="P4005" s="8">
        <f t="shared" si="312"/>
        <v>0.10050000000000001</v>
      </c>
      <c r="Q4005" s="12">
        <f t="shared" si="313"/>
        <v>42020.587349537032</v>
      </c>
      <c r="R4005" s="12">
        <f>(((I4005/60)/60)/24)+DATE(1970,1,1)</f>
        <v>42050.587349537032</v>
      </c>
      <c r="S4005" t="str">
        <f t="shared" si="314"/>
        <v>theater</v>
      </c>
      <c r="T4005" t="str">
        <f t="shared" si="310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6">
        <f t="shared" si="311"/>
        <v>1</v>
      </c>
      <c r="N4006" t="b">
        <v>0</v>
      </c>
      <c r="O4006" t="s">
        <v>8271</v>
      </c>
      <c r="P4006" s="8">
        <f t="shared" si="312"/>
        <v>2E-3</v>
      </c>
      <c r="Q4006" s="12">
        <f t="shared" si="313"/>
        <v>41890.16269675926</v>
      </c>
      <c r="R4006" s="12">
        <f>(((I4006/60)/60)/24)+DATE(1970,1,1)</f>
        <v>41920.16269675926</v>
      </c>
      <c r="S4006" t="str">
        <f t="shared" si="314"/>
        <v>theater</v>
      </c>
      <c r="T4006" t="str">
        <f t="shared" si="310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6">
        <f t="shared" si="311"/>
        <v>20</v>
      </c>
      <c r="N4007" t="b">
        <v>0</v>
      </c>
      <c r="O4007" t="s">
        <v>8271</v>
      </c>
      <c r="P4007" s="8">
        <f t="shared" si="312"/>
        <v>1.3333333333333334E-2</v>
      </c>
      <c r="Q4007" s="12">
        <f t="shared" si="313"/>
        <v>41872.807696759257</v>
      </c>
      <c r="R4007" s="12">
        <f>(((I4007/60)/60)/24)+DATE(1970,1,1)</f>
        <v>41932.807696759257</v>
      </c>
      <c r="S4007" t="str">
        <f t="shared" si="314"/>
        <v>theater</v>
      </c>
      <c r="T4007" t="str">
        <f t="shared" si="310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6">
        <f t="shared" si="311"/>
        <v>2</v>
      </c>
      <c r="N4008" t="b">
        <v>0</v>
      </c>
      <c r="O4008" t="s">
        <v>8271</v>
      </c>
      <c r="P4008" s="8">
        <f t="shared" si="312"/>
        <v>6.666666666666667E-5</v>
      </c>
      <c r="Q4008" s="12">
        <f t="shared" si="313"/>
        <v>42391.772997685184</v>
      </c>
      <c r="R4008" s="12">
        <f>(((I4008/60)/60)/24)+DATE(1970,1,1)</f>
        <v>42416.772997685184</v>
      </c>
      <c r="S4008" t="str">
        <f t="shared" si="314"/>
        <v>theater</v>
      </c>
      <c r="T4008" t="str">
        <f t="shared" si="310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6">
        <f t="shared" si="311"/>
        <v>5</v>
      </c>
      <c r="N4009" t="b">
        <v>0</v>
      </c>
      <c r="O4009" t="s">
        <v>8271</v>
      </c>
      <c r="P4009" s="8">
        <f t="shared" si="312"/>
        <v>2.5000000000000001E-3</v>
      </c>
      <c r="Q4009" s="12">
        <f t="shared" si="313"/>
        <v>41848.772928240738</v>
      </c>
      <c r="R4009" s="12">
        <f>(((I4009/60)/60)/24)+DATE(1970,1,1)</f>
        <v>41877.686111111114</v>
      </c>
      <c r="S4009" t="str">
        <f t="shared" si="314"/>
        <v>theater</v>
      </c>
      <c r="T4009" t="str">
        <f t="shared" si="310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6">
        <f t="shared" si="311"/>
        <v>15</v>
      </c>
      <c r="N4010" t="b">
        <v>0</v>
      </c>
      <c r="O4010" t="s">
        <v>8271</v>
      </c>
      <c r="P4010" s="8">
        <f t="shared" si="312"/>
        <v>0.06</v>
      </c>
      <c r="Q4010" s="12">
        <f t="shared" si="313"/>
        <v>42177.964201388888</v>
      </c>
      <c r="R4010" s="12">
        <f>(((I4010/60)/60)/24)+DATE(1970,1,1)</f>
        <v>42207.964201388888</v>
      </c>
      <c r="S4010" t="str">
        <f t="shared" si="314"/>
        <v>theater</v>
      </c>
      <c r="T4010" t="str">
        <f t="shared" si="310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6">
        <f t="shared" si="311"/>
        <v>25</v>
      </c>
      <c r="N4011" t="b">
        <v>0</v>
      </c>
      <c r="O4011" t="s">
        <v>8271</v>
      </c>
      <c r="P4011" s="8">
        <f t="shared" si="312"/>
        <v>3.8860103626943004E-2</v>
      </c>
      <c r="Q4011" s="12">
        <f t="shared" si="313"/>
        <v>41851.700925925928</v>
      </c>
      <c r="R4011" s="12">
        <f>(((I4011/60)/60)/24)+DATE(1970,1,1)</f>
        <v>41891.700925925928</v>
      </c>
      <c r="S4011" t="str">
        <f t="shared" si="314"/>
        <v>theater</v>
      </c>
      <c r="T4011" t="str">
        <f t="shared" si="310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6">
        <f t="shared" si="311"/>
        <v>45.842105263157897</v>
      </c>
      <c r="N4012" t="b">
        <v>0</v>
      </c>
      <c r="O4012" t="s">
        <v>8271</v>
      </c>
      <c r="P4012" s="8">
        <f t="shared" si="312"/>
        <v>0.24194444444444443</v>
      </c>
      <c r="Q4012" s="12">
        <f t="shared" si="313"/>
        <v>41921.770439814813</v>
      </c>
      <c r="R4012" s="12">
        <f>(((I4012/60)/60)/24)+DATE(1970,1,1)</f>
        <v>41938.770439814813</v>
      </c>
      <c r="S4012" t="str">
        <f t="shared" si="314"/>
        <v>theater</v>
      </c>
      <c r="T4012" t="str">
        <f t="shared" si="310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6">
        <f t="shared" si="311"/>
        <v>4.75</v>
      </c>
      <c r="N4013" t="b">
        <v>0</v>
      </c>
      <c r="O4013" t="s">
        <v>8271</v>
      </c>
      <c r="P4013" s="8">
        <f t="shared" si="312"/>
        <v>7.5999999999999998E-2</v>
      </c>
      <c r="Q4013" s="12">
        <f t="shared" si="313"/>
        <v>42002.54488425926</v>
      </c>
      <c r="R4013" s="12">
        <f>(((I4013/60)/60)/24)+DATE(1970,1,1)</f>
        <v>42032.54488425926</v>
      </c>
      <c r="S4013" t="str">
        <f t="shared" si="314"/>
        <v>theater</v>
      </c>
      <c r="T4013" t="str">
        <f t="shared" si="310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6" t="str">
        <f t="shared" si="311"/>
        <v/>
      </c>
      <c r="N4014" t="b">
        <v>0</v>
      </c>
      <c r="O4014" t="s">
        <v>8271</v>
      </c>
      <c r="P4014" s="8">
        <f t="shared" si="312"/>
        <v>0</v>
      </c>
      <c r="Q4014" s="12">
        <f t="shared" si="313"/>
        <v>42096.544548611113</v>
      </c>
      <c r="R4014" s="12">
        <f>(((I4014/60)/60)/24)+DATE(1970,1,1)</f>
        <v>42126.544548611113</v>
      </c>
      <c r="S4014" t="str">
        <f t="shared" si="314"/>
        <v>theater</v>
      </c>
      <c r="T4014" t="str">
        <f t="shared" si="310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6">
        <f t="shared" si="311"/>
        <v>13</v>
      </c>
      <c r="N4015" t="b">
        <v>0</v>
      </c>
      <c r="O4015" t="s">
        <v>8271</v>
      </c>
      <c r="P4015" s="8">
        <f t="shared" si="312"/>
        <v>1.2999999999999999E-2</v>
      </c>
      <c r="Q4015" s="12">
        <f t="shared" si="313"/>
        <v>42021.301192129627</v>
      </c>
      <c r="R4015" s="12">
        <f>(((I4015/60)/60)/24)+DATE(1970,1,1)</f>
        <v>42051.301192129627</v>
      </c>
      <c r="S4015" t="str">
        <f t="shared" si="314"/>
        <v>theater</v>
      </c>
      <c r="T4015" t="str">
        <f t="shared" si="310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6" t="str">
        <f t="shared" si="311"/>
        <v/>
      </c>
      <c r="N4016" t="b">
        <v>0</v>
      </c>
      <c r="O4016" t="s">
        <v>8271</v>
      </c>
      <c r="P4016" s="8">
        <f t="shared" si="312"/>
        <v>0</v>
      </c>
      <c r="Q4016" s="12">
        <f t="shared" si="313"/>
        <v>42419.246168981481</v>
      </c>
      <c r="R4016" s="12">
        <f>(((I4016/60)/60)/24)+DATE(1970,1,1)</f>
        <v>42434.246168981481</v>
      </c>
      <c r="S4016" t="str">
        <f t="shared" si="314"/>
        <v>theater</v>
      </c>
      <c r="T4016" t="str">
        <f t="shared" si="310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6">
        <f t="shared" si="311"/>
        <v>1</v>
      </c>
      <c r="N4017" t="b">
        <v>0</v>
      </c>
      <c r="O4017" t="s">
        <v>8271</v>
      </c>
      <c r="P4017" s="8">
        <f t="shared" si="312"/>
        <v>1.4285714285714287E-4</v>
      </c>
      <c r="Q4017" s="12">
        <f t="shared" si="313"/>
        <v>42174.780821759254</v>
      </c>
      <c r="R4017" s="12">
        <f>(((I4017/60)/60)/24)+DATE(1970,1,1)</f>
        <v>42204.780821759254</v>
      </c>
      <c r="S4017" t="str">
        <f t="shared" si="314"/>
        <v>theater</v>
      </c>
      <c r="T4017" t="str">
        <f t="shared" si="310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6">
        <f t="shared" si="311"/>
        <v>10</v>
      </c>
      <c r="N4018" t="b">
        <v>0</v>
      </c>
      <c r="O4018" t="s">
        <v>8271</v>
      </c>
      <c r="P4018" s="8">
        <f t="shared" si="312"/>
        <v>0.14000000000000001</v>
      </c>
      <c r="Q4018" s="12">
        <f t="shared" si="313"/>
        <v>41869.872685185182</v>
      </c>
      <c r="R4018" s="12">
        <f>(((I4018/60)/60)/24)+DATE(1970,1,1)</f>
        <v>41899.872685185182</v>
      </c>
      <c r="S4018" t="str">
        <f t="shared" si="314"/>
        <v>theater</v>
      </c>
      <c r="T4018" t="str">
        <f t="shared" si="310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6">
        <f t="shared" si="311"/>
        <v>52.5</v>
      </c>
      <c r="N4019" t="b">
        <v>0</v>
      </c>
      <c r="O4019" t="s">
        <v>8271</v>
      </c>
      <c r="P4019" s="8">
        <f t="shared" si="312"/>
        <v>1.0500000000000001E-2</v>
      </c>
      <c r="Q4019" s="12">
        <f t="shared" si="313"/>
        <v>41856.672152777777</v>
      </c>
      <c r="R4019" s="12">
        <f>(((I4019/60)/60)/24)+DATE(1970,1,1)</f>
        <v>41886.672152777777</v>
      </c>
      <c r="S4019" t="str">
        <f t="shared" si="314"/>
        <v>theater</v>
      </c>
      <c r="T4019" t="str">
        <f t="shared" si="310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6">
        <f t="shared" si="311"/>
        <v>32.5</v>
      </c>
      <c r="N4020" t="b">
        <v>0</v>
      </c>
      <c r="O4020" t="s">
        <v>8271</v>
      </c>
      <c r="P4020" s="8">
        <f t="shared" si="312"/>
        <v>8.666666666666667E-2</v>
      </c>
      <c r="Q4020" s="12">
        <f t="shared" si="313"/>
        <v>42620.91097222222</v>
      </c>
      <c r="R4020" s="12">
        <f>(((I4020/60)/60)/24)+DATE(1970,1,1)</f>
        <v>42650.91097222222</v>
      </c>
      <c r="S4020" t="str">
        <f t="shared" si="314"/>
        <v>theater</v>
      </c>
      <c r="T4020" t="str">
        <f t="shared" si="310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6">
        <f t="shared" si="311"/>
        <v>7.25</v>
      </c>
      <c r="N4021" t="b">
        <v>0</v>
      </c>
      <c r="O4021" t="s">
        <v>8271</v>
      </c>
      <c r="P4021" s="8">
        <f t="shared" si="312"/>
        <v>8.2857142857142851E-3</v>
      </c>
      <c r="Q4021" s="12">
        <f t="shared" si="313"/>
        <v>42417.675879629634</v>
      </c>
      <c r="R4021" s="12">
        <f>(((I4021/60)/60)/24)+DATE(1970,1,1)</f>
        <v>42475.686111111107</v>
      </c>
      <c r="S4021" t="str">
        <f t="shared" si="314"/>
        <v>theater</v>
      </c>
      <c r="T4021" t="str">
        <f t="shared" si="310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6">
        <f t="shared" si="311"/>
        <v>33.333333333333336</v>
      </c>
      <c r="N4022" t="b">
        <v>0</v>
      </c>
      <c r="O4022" t="s">
        <v>8271</v>
      </c>
      <c r="P4022" s="8">
        <f t="shared" si="312"/>
        <v>0.16666666666666666</v>
      </c>
      <c r="Q4022" s="12">
        <f t="shared" si="313"/>
        <v>42057.190960648149</v>
      </c>
      <c r="R4022" s="12">
        <f>(((I4022/60)/60)/24)+DATE(1970,1,1)</f>
        <v>42087.149293981478</v>
      </c>
      <c r="S4022" t="str">
        <f t="shared" si="314"/>
        <v>theater</v>
      </c>
      <c r="T4022" t="str">
        <f t="shared" si="310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6">
        <f t="shared" si="311"/>
        <v>62.5</v>
      </c>
      <c r="N4023" t="b">
        <v>0</v>
      </c>
      <c r="O4023" t="s">
        <v>8271</v>
      </c>
      <c r="P4023" s="8">
        <f t="shared" si="312"/>
        <v>8.3333333333333332E-3</v>
      </c>
      <c r="Q4023" s="12">
        <f t="shared" si="313"/>
        <v>41878.911550925928</v>
      </c>
      <c r="R4023" s="12">
        <f>(((I4023/60)/60)/24)+DATE(1970,1,1)</f>
        <v>41938.911550925928</v>
      </c>
      <c r="S4023" t="str">
        <f t="shared" si="314"/>
        <v>theater</v>
      </c>
      <c r="T4023" t="str">
        <f t="shared" si="310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6">
        <f t="shared" si="311"/>
        <v>63.558375634517766</v>
      </c>
      <c r="N4024" t="b">
        <v>0</v>
      </c>
      <c r="O4024" t="s">
        <v>8271</v>
      </c>
      <c r="P4024" s="8">
        <f t="shared" si="312"/>
        <v>0.69561111111111107</v>
      </c>
      <c r="Q4024" s="12">
        <f t="shared" si="313"/>
        <v>41990.584108796291</v>
      </c>
      <c r="R4024" s="12">
        <f>(((I4024/60)/60)/24)+DATE(1970,1,1)</f>
        <v>42036.120833333334</v>
      </c>
      <c r="S4024" t="str">
        <f t="shared" si="314"/>
        <v>theater</v>
      </c>
      <c r="T4024" t="str">
        <f t="shared" si="310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6" t="str">
        <f t="shared" si="311"/>
        <v/>
      </c>
      <c r="N4025" t="b">
        <v>0</v>
      </c>
      <c r="O4025" t="s">
        <v>8271</v>
      </c>
      <c r="P4025" s="8">
        <f t="shared" si="312"/>
        <v>0</v>
      </c>
      <c r="Q4025" s="12">
        <f t="shared" si="313"/>
        <v>42408.999571759254</v>
      </c>
      <c r="R4025" s="12">
        <f>(((I4025/60)/60)/24)+DATE(1970,1,1)</f>
        <v>42453.957905092597</v>
      </c>
      <c r="S4025" t="str">
        <f t="shared" si="314"/>
        <v>theater</v>
      </c>
      <c r="T4025" t="str">
        <f t="shared" si="310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6">
        <f t="shared" si="311"/>
        <v>10</v>
      </c>
      <c r="N4026" t="b">
        <v>0</v>
      </c>
      <c r="O4026" t="s">
        <v>8271</v>
      </c>
      <c r="P4026" s="8">
        <f t="shared" si="312"/>
        <v>1.2500000000000001E-2</v>
      </c>
      <c r="Q4026" s="12">
        <f t="shared" si="313"/>
        <v>42217.670104166667</v>
      </c>
      <c r="R4026" s="12">
        <f>(((I4026/60)/60)/24)+DATE(1970,1,1)</f>
        <v>42247.670104166667</v>
      </c>
      <c r="S4026" t="str">
        <f t="shared" si="314"/>
        <v>theater</v>
      </c>
      <c r="T4026" t="str">
        <f t="shared" si="310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6">
        <f t="shared" si="311"/>
        <v>62.5</v>
      </c>
      <c r="N4027" t="b">
        <v>0</v>
      </c>
      <c r="O4027" t="s">
        <v>8271</v>
      </c>
      <c r="P4027" s="8">
        <f t="shared" si="312"/>
        <v>0.05</v>
      </c>
      <c r="Q4027" s="12">
        <f t="shared" si="313"/>
        <v>42151.237685185188</v>
      </c>
      <c r="R4027" s="12">
        <f>(((I4027/60)/60)/24)+DATE(1970,1,1)</f>
        <v>42211.237685185188</v>
      </c>
      <c r="S4027" t="str">
        <f t="shared" si="314"/>
        <v>theater</v>
      </c>
      <c r="T4027" t="str">
        <f t="shared" si="310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6" t="str">
        <f t="shared" si="311"/>
        <v/>
      </c>
      <c r="N4028" t="b">
        <v>0</v>
      </c>
      <c r="O4028" t="s">
        <v>8271</v>
      </c>
      <c r="P4028" s="8">
        <f t="shared" si="312"/>
        <v>0</v>
      </c>
      <c r="Q4028" s="12">
        <f t="shared" si="313"/>
        <v>42282.655543981484</v>
      </c>
      <c r="R4028" s="12">
        <f>(((I4028/60)/60)/24)+DATE(1970,1,1)</f>
        <v>42342.697210648148</v>
      </c>
      <c r="S4028" t="str">
        <f t="shared" si="314"/>
        <v>theater</v>
      </c>
      <c r="T4028" t="str">
        <f t="shared" si="310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6">
        <f t="shared" si="311"/>
        <v>30.714285714285715</v>
      </c>
      <c r="N4029" t="b">
        <v>0</v>
      </c>
      <c r="O4029" t="s">
        <v>8271</v>
      </c>
      <c r="P4029" s="8">
        <f t="shared" si="312"/>
        <v>7.166666666666667E-2</v>
      </c>
      <c r="Q4029" s="12">
        <f t="shared" si="313"/>
        <v>42768.97084490741</v>
      </c>
      <c r="R4029" s="12">
        <f>(((I4029/60)/60)/24)+DATE(1970,1,1)</f>
        <v>42789.041666666672</v>
      </c>
      <c r="S4029" t="str">
        <f t="shared" si="314"/>
        <v>theater</v>
      </c>
      <c r="T4029" t="str">
        <f t="shared" si="310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6">
        <f t="shared" si="311"/>
        <v>51</v>
      </c>
      <c r="N4030" t="b">
        <v>0</v>
      </c>
      <c r="O4030" t="s">
        <v>8271</v>
      </c>
      <c r="P4030" s="8">
        <f t="shared" si="312"/>
        <v>0.28050000000000003</v>
      </c>
      <c r="Q4030" s="12">
        <f t="shared" si="313"/>
        <v>41765.938657407409</v>
      </c>
      <c r="R4030" s="12">
        <f>(((I4030/60)/60)/24)+DATE(1970,1,1)</f>
        <v>41795.938657407409</v>
      </c>
      <c r="S4030" t="str">
        <f t="shared" si="314"/>
        <v>theater</v>
      </c>
      <c r="T4030" t="str">
        <f t="shared" si="310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6" t="str">
        <f t="shared" si="311"/>
        <v/>
      </c>
      <c r="N4031" t="b">
        <v>0</v>
      </c>
      <c r="O4031" t="s">
        <v>8271</v>
      </c>
      <c r="P4031" s="8">
        <f t="shared" si="312"/>
        <v>0</v>
      </c>
      <c r="Q4031" s="12">
        <f t="shared" si="313"/>
        <v>42322.025115740747</v>
      </c>
      <c r="R4031" s="12">
        <f>(((I4031/60)/60)/24)+DATE(1970,1,1)</f>
        <v>42352.025115740747</v>
      </c>
      <c r="S4031" t="str">
        <f t="shared" si="314"/>
        <v>theater</v>
      </c>
      <c r="T4031" t="str">
        <f t="shared" si="310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6">
        <f t="shared" si="311"/>
        <v>66.666666666666671</v>
      </c>
      <c r="N4032" t="b">
        <v>0</v>
      </c>
      <c r="O4032" t="s">
        <v>8271</v>
      </c>
      <c r="P4032" s="8">
        <f t="shared" si="312"/>
        <v>0.16</v>
      </c>
      <c r="Q4032" s="12">
        <f t="shared" si="313"/>
        <v>42374.655081018514</v>
      </c>
      <c r="R4032" s="12">
        <f>(((I4032/60)/60)/24)+DATE(1970,1,1)</f>
        <v>42403.784027777772</v>
      </c>
      <c r="S4032" t="str">
        <f t="shared" si="314"/>
        <v>theater</v>
      </c>
      <c r="T4032" t="str">
        <f t="shared" si="310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6" t="str">
        <f t="shared" si="311"/>
        <v/>
      </c>
      <c r="N4033" t="b">
        <v>0</v>
      </c>
      <c r="O4033" t="s">
        <v>8271</v>
      </c>
      <c r="P4033" s="8">
        <f t="shared" si="312"/>
        <v>0</v>
      </c>
      <c r="Q4033" s="12">
        <f t="shared" si="313"/>
        <v>41941.585231481484</v>
      </c>
      <c r="R4033" s="12">
        <f>(((I4033/60)/60)/24)+DATE(1970,1,1)</f>
        <v>41991.626898148148</v>
      </c>
      <c r="S4033" t="str">
        <f t="shared" si="314"/>
        <v>theater</v>
      </c>
      <c r="T4033" t="str">
        <f t="shared" si="310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6">
        <f t="shared" si="311"/>
        <v>59</v>
      </c>
      <c r="N4034" t="b">
        <v>0</v>
      </c>
      <c r="O4034" t="s">
        <v>8271</v>
      </c>
      <c r="P4034" s="8">
        <f t="shared" si="312"/>
        <v>6.8287037037037035E-2</v>
      </c>
      <c r="Q4034" s="12">
        <f t="shared" si="313"/>
        <v>42293.809212962966</v>
      </c>
      <c r="R4034" s="12">
        <f>(((I4034/60)/60)/24)+DATE(1970,1,1)</f>
        <v>42353.85087962963</v>
      </c>
      <c r="S4034" t="str">
        <f t="shared" si="314"/>
        <v>theater</v>
      </c>
      <c r="T4034" t="str">
        <f t="shared" ref="T4034:T4097" si="315">RIGHT(O4034,LEN(O4034)-FIND("/",O4034,1))</f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6">
        <f t="shared" ref="M4035:M4098" si="316">IFERROR(E4035/L4035,"")</f>
        <v>65.340319148936175</v>
      </c>
      <c r="N4035" t="b">
        <v>0</v>
      </c>
      <c r="O4035" t="s">
        <v>8271</v>
      </c>
      <c r="P4035" s="8">
        <f t="shared" ref="P4035:P4098" si="317">E4035/D4035</f>
        <v>0.25698702928870293</v>
      </c>
      <c r="Q4035" s="12">
        <f t="shared" ref="Q4035:Q4098" si="318">(((J4035/60)/60)/24)+DATE(1970,1,1)</f>
        <v>42614.268796296295</v>
      </c>
      <c r="R4035" s="12">
        <f>(((I4035/60)/60)/24)+DATE(1970,1,1)</f>
        <v>42645.375</v>
      </c>
      <c r="S4035" t="str">
        <f t="shared" ref="S4035:S4098" si="319">LEFT(O4035,FIND("/",O4035,1)-1)</f>
        <v>theater</v>
      </c>
      <c r="T4035" t="str">
        <f t="shared" si="315"/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6">
        <f t="shared" si="316"/>
        <v>100</v>
      </c>
      <c r="N4036" t="b">
        <v>0</v>
      </c>
      <c r="O4036" t="s">
        <v>8271</v>
      </c>
      <c r="P4036" s="8">
        <f t="shared" si="317"/>
        <v>1.4814814814814815E-2</v>
      </c>
      <c r="Q4036" s="12">
        <f t="shared" si="318"/>
        <v>42067.947337962964</v>
      </c>
      <c r="R4036" s="12">
        <f>(((I4036/60)/60)/24)+DATE(1970,1,1)</f>
        <v>42097.905671296292</v>
      </c>
      <c r="S4036" t="str">
        <f t="shared" si="319"/>
        <v>theater</v>
      </c>
      <c r="T4036" t="str">
        <f t="shared" si="315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6">
        <f t="shared" si="316"/>
        <v>147.4</v>
      </c>
      <c r="N4037" t="b">
        <v>0</v>
      </c>
      <c r="O4037" t="s">
        <v>8271</v>
      </c>
      <c r="P4037" s="8">
        <f t="shared" si="317"/>
        <v>0.36849999999999999</v>
      </c>
      <c r="Q4037" s="12">
        <f t="shared" si="318"/>
        <v>41903.882951388885</v>
      </c>
      <c r="R4037" s="12">
        <f>(((I4037/60)/60)/24)+DATE(1970,1,1)</f>
        <v>41933.882951388885</v>
      </c>
      <c r="S4037" t="str">
        <f t="shared" si="319"/>
        <v>theater</v>
      </c>
      <c r="T4037" t="str">
        <f t="shared" si="315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6">
        <f t="shared" si="316"/>
        <v>166.05882352941177</v>
      </c>
      <c r="N4038" t="b">
        <v>0</v>
      </c>
      <c r="O4038" t="s">
        <v>8271</v>
      </c>
      <c r="P4038" s="8">
        <f t="shared" si="317"/>
        <v>0.47049999999999997</v>
      </c>
      <c r="Q4038" s="12">
        <f t="shared" si="318"/>
        <v>41804.937083333331</v>
      </c>
      <c r="R4038" s="12">
        <f>(((I4038/60)/60)/24)+DATE(1970,1,1)</f>
        <v>41821.9375</v>
      </c>
      <c r="S4038" t="str">
        <f t="shared" si="319"/>
        <v>theater</v>
      </c>
      <c r="T4038" t="str">
        <f t="shared" si="315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6">
        <f t="shared" si="316"/>
        <v>40</v>
      </c>
      <c r="N4039" t="b">
        <v>0</v>
      </c>
      <c r="O4039" t="s">
        <v>8271</v>
      </c>
      <c r="P4039" s="8">
        <f t="shared" si="317"/>
        <v>0.11428571428571428</v>
      </c>
      <c r="Q4039" s="12">
        <f t="shared" si="318"/>
        <v>42497.070775462969</v>
      </c>
      <c r="R4039" s="12">
        <f>(((I4039/60)/60)/24)+DATE(1970,1,1)</f>
        <v>42514.600694444445</v>
      </c>
      <c r="S4039" t="str">
        <f t="shared" si="319"/>
        <v>theater</v>
      </c>
      <c r="T4039" t="str">
        <f t="shared" si="315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6">
        <f t="shared" si="316"/>
        <v>75.25</v>
      </c>
      <c r="N4040" t="b">
        <v>0</v>
      </c>
      <c r="O4040" t="s">
        <v>8271</v>
      </c>
      <c r="P4040" s="8">
        <f t="shared" si="317"/>
        <v>0.12039999999999999</v>
      </c>
      <c r="Q4040" s="12">
        <f t="shared" si="318"/>
        <v>41869.798726851855</v>
      </c>
      <c r="R4040" s="12">
        <f>(((I4040/60)/60)/24)+DATE(1970,1,1)</f>
        <v>41929.798726851855</v>
      </c>
      <c r="S4040" t="str">
        <f t="shared" si="319"/>
        <v>theater</v>
      </c>
      <c r="T4040" t="str">
        <f t="shared" si="315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6">
        <f t="shared" si="316"/>
        <v>60</v>
      </c>
      <c r="N4041" t="b">
        <v>0</v>
      </c>
      <c r="O4041" t="s">
        <v>8271</v>
      </c>
      <c r="P4041" s="8">
        <f t="shared" si="317"/>
        <v>0.6</v>
      </c>
      <c r="Q4041" s="12">
        <f t="shared" si="318"/>
        <v>42305.670914351853</v>
      </c>
      <c r="R4041" s="12">
        <f>(((I4041/60)/60)/24)+DATE(1970,1,1)</f>
        <v>42339.249305555553</v>
      </c>
      <c r="S4041" t="str">
        <f t="shared" si="319"/>
        <v>theater</v>
      </c>
      <c r="T4041" t="str">
        <f t="shared" si="315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6">
        <f t="shared" si="316"/>
        <v>1250</v>
      </c>
      <c r="N4042" t="b">
        <v>0</v>
      </c>
      <c r="O4042" t="s">
        <v>8271</v>
      </c>
      <c r="P4042" s="8">
        <f t="shared" si="317"/>
        <v>0.3125</v>
      </c>
      <c r="Q4042" s="12">
        <f t="shared" si="318"/>
        <v>42144.231527777782</v>
      </c>
      <c r="R4042" s="12">
        <f>(((I4042/60)/60)/24)+DATE(1970,1,1)</f>
        <v>42203.125</v>
      </c>
      <c r="S4042" t="str">
        <f t="shared" si="319"/>
        <v>theater</v>
      </c>
      <c r="T4042" t="str">
        <f t="shared" si="315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6">
        <f t="shared" si="316"/>
        <v>10.5</v>
      </c>
      <c r="N4043" t="b">
        <v>0</v>
      </c>
      <c r="O4043" t="s">
        <v>8271</v>
      </c>
      <c r="P4043" s="8">
        <f t="shared" si="317"/>
        <v>4.1999999999999997E-3</v>
      </c>
      <c r="Q4043" s="12">
        <f t="shared" si="318"/>
        <v>42559.474004629628</v>
      </c>
      <c r="R4043" s="12">
        <f>(((I4043/60)/60)/24)+DATE(1970,1,1)</f>
        <v>42619.474004629628</v>
      </c>
      <c r="S4043" t="str">
        <f t="shared" si="319"/>
        <v>theater</v>
      </c>
      <c r="T4043" t="str">
        <f t="shared" si="315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6">
        <f t="shared" si="316"/>
        <v>7</v>
      </c>
      <c r="N4044" t="b">
        <v>0</v>
      </c>
      <c r="O4044" t="s">
        <v>8271</v>
      </c>
      <c r="P4044" s="8">
        <f t="shared" si="317"/>
        <v>2.0999999999999999E-3</v>
      </c>
      <c r="Q4044" s="12">
        <f t="shared" si="318"/>
        <v>41995.084074074075</v>
      </c>
      <c r="R4044" s="12">
        <f>(((I4044/60)/60)/24)+DATE(1970,1,1)</f>
        <v>42024.802777777775</v>
      </c>
      <c r="S4044" t="str">
        <f t="shared" si="319"/>
        <v>theater</v>
      </c>
      <c r="T4044" t="str">
        <f t="shared" si="315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6" t="str">
        <f t="shared" si="316"/>
        <v/>
      </c>
      <c r="N4045" t="b">
        <v>0</v>
      </c>
      <c r="O4045" t="s">
        <v>8271</v>
      </c>
      <c r="P4045" s="8">
        <f t="shared" si="317"/>
        <v>0</v>
      </c>
      <c r="Q4045" s="12">
        <f t="shared" si="318"/>
        <v>41948.957465277781</v>
      </c>
      <c r="R4045" s="12">
        <f>(((I4045/60)/60)/24)+DATE(1970,1,1)</f>
        <v>41963.957465277781</v>
      </c>
      <c r="S4045" t="str">
        <f t="shared" si="319"/>
        <v>theater</v>
      </c>
      <c r="T4045" t="str">
        <f t="shared" si="315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6">
        <f t="shared" si="316"/>
        <v>56.25</v>
      </c>
      <c r="N4046" t="b">
        <v>0</v>
      </c>
      <c r="O4046" t="s">
        <v>8271</v>
      </c>
      <c r="P4046" s="8">
        <f t="shared" si="317"/>
        <v>0.375</v>
      </c>
      <c r="Q4046" s="12">
        <f t="shared" si="318"/>
        <v>42074.219699074078</v>
      </c>
      <c r="R4046" s="12">
        <f>(((I4046/60)/60)/24)+DATE(1970,1,1)</f>
        <v>42104.208333333328</v>
      </c>
      <c r="S4046" t="str">
        <f t="shared" si="319"/>
        <v>theater</v>
      </c>
      <c r="T4046" t="str">
        <f t="shared" si="315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6">
        <f t="shared" si="316"/>
        <v>1</v>
      </c>
      <c r="N4047" t="b">
        <v>0</v>
      </c>
      <c r="O4047" t="s">
        <v>8271</v>
      </c>
      <c r="P4047" s="8">
        <f t="shared" si="317"/>
        <v>2.0000000000000001E-4</v>
      </c>
      <c r="Q4047" s="12">
        <f t="shared" si="318"/>
        <v>41842.201261574075</v>
      </c>
      <c r="R4047" s="12">
        <f>(((I4047/60)/60)/24)+DATE(1970,1,1)</f>
        <v>41872.201261574075</v>
      </c>
      <c r="S4047" t="str">
        <f t="shared" si="319"/>
        <v>theater</v>
      </c>
      <c r="T4047" t="str">
        <f t="shared" si="315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6">
        <f t="shared" si="316"/>
        <v>38.333333333333336</v>
      </c>
      <c r="N4048" t="b">
        <v>0</v>
      </c>
      <c r="O4048" t="s">
        <v>8271</v>
      </c>
      <c r="P4048" s="8">
        <f t="shared" si="317"/>
        <v>8.2142857142857142E-2</v>
      </c>
      <c r="Q4048" s="12">
        <f t="shared" si="318"/>
        <v>41904.650578703702</v>
      </c>
      <c r="R4048" s="12">
        <f>(((I4048/60)/60)/24)+DATE(1970,1,1)</f>
        <v>41934.650578703702</v>
      </c>
      <c r="S4048" t="str">
        <f t="shared" si="319"/>
        <v>theater</v>
      </c>
      <c r="T4048" t="str">
        <f t="shared" si="315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6">
        <f t="shared" si="316"/>
        <v>27.5</v>
      </c>
      <c r="N4049" t="b">
        <v>0</v>
      </c>
      <c r="O4049" t="s">
        <v>8271</v>
      </c>
      <c r="P4049" s="8">
        <f t="shared" si="317"/>
        <v>2.1999999999999999E-2</v>
      </c>
      <c r="Q4049" s="12">
        <f t="shared" si="318"/>
        <v>41991.022488425922</v>
      </c>
      <c r="R4049" s="12">
        <f>(((I4049/60)/60)/24)+DATE(1970,1,1)</f>
        <v>42015.041666666672</v>
      </c>
      <c r="S4049" t="str">
        <f t="shared" si="319"/>
        <v>theater</v>
      </c>
      <c r="T4049" t="str">
        <f t="shared" si="315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6">
        <f t="shared" si="316"/>
        <v>32.978021978021978</v>
      </c>
      <c r="N4050" t="b">
        <v>0</v>
      </c>
      <c r="O4050" t="s">
        <v>8271</v>
      </c>
      <c r="P4050" s="8">
        <f t="shared" si="317"/>
        <v>0.17652941176470588</v>
      </c>
      <c r="Q4050" s="12">
        <f t="shared" si="318"/>
        <v>42436.509108796294</v>
      </c>
      <c r="R4050" s="12">
        <f>(((I4050/60)/60)/24)+DATE(1970,1,1)</f>
        <v>42471.467442129629</v>
      </c>
      <c r="S4050" t="str">
        <f t="shared" si="319"/>
        <v>theater</v>
      </c>
      <c r="T4050" t="str">
        <f t="shared" si="315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6">
        <f t="shared" si="316"/>
        <v>16</v>
      </c>
      <c r="N4051" t="b">
        <v>0</v>
      </c>
      <c r="O4051" t="s">
        <v>8271</v>
      </c>
      <c r="P4051" s="8">
        <f t="shared" si="317"/>
        <v>8.0000000000000004E-4</v>
      </c>
      <c r="Q4051" s="12">
        <f t="shared" si="318"/>
        <v>42169.958506944444</v>
      </c>
      <c r="R4051" s="12">
        <f>(((I4051/60)/60)/24)+DATE(1970,1,1)</f>
        <v>42199.958506944444</v>
      </c>
      <c r="S4051" t="str">
        <f t="shared" si="319"/>
        <v>theater</v>
      </c>
      <c r="T4051" t="str">
        <f t="shared" si="315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6">
        <f t="shared" si="316"/>
        <v>1</v>
      </c>
      <c r="N4052" t="b">
        <v>0</v>
      </c>
      <c r="O4052" t="s">
        <v>8271</v>
      </c>
      <c r="P4052" s="8">
        <f t="shared" si="317"/>
        <v>6.6666666666666664E-4</v>
      </c>
      <c r="Q4052" s="12">
        <f t="shared" si="318"/>
        <v>41905.636469907404</v>
      </c>
      <c r="R4052" s="12">
        <f>(((I4052/60)/60)/24)+DATE(1970,1,1)</f>
        <v>41935.636469907404</v>
      </c>
      <c r="S4052" t="str">
        <f t="shared" si="319"/>
        <v>theater</v>
      </c>
      <c r="T4052" t="str">
        <f t="shared" si="315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6" t="str">
        <f t="shared" si="316"/>
        <v/>
      </c>
      <c r="N4053" t="b">
        <v>0</v>
      </c>
      <c r="O4053" t="s">
        <v>8271</v>
      </c>
      <c r="P4053" s="8">
        <f t="shared" si="317"/>
        <v>0</v>
      </c>
      <c r="Q4053" s="12">
        <f t="shared" si="318"/>
        <v>41761.810150462967</v>
      </c>
      <c r="R4053" s="12">
        <f>(((I4053/60)/60)/24)+DATE(1970,1,1)</f>
        <v>41768.286805555559</v>
      </c>
      <c r="S4053" t="str">
        <f t="shared" si="319"/>
        <v>theater</v>
      </c>
      <c r="T4053" t="str">
        <f t="shared" si="315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6">
        <f t="shared" si="316"/>
        <v>86.615384615384613</v>
      </c>
      <c r="N4054" t="b">
        <v>0</v>
      </c>
      <c r="O4054" t="s">
        <v>8271</v>
      </c>
      <c r="P4054" s="8">
        <f t="shared" si="317"/>
        <v>0.37533333333333335</v>
      </c>
      <c r="Q4054" s="12">
        <f t="shared" si="318"/>
        <v>41865.878657407404</v>
      </c>
      <c r="R4054" s="12">
        <f>(((I4054/60)/60)/24)+DATE(1970,1,1)</f>
        <v>41925.878657407404</v>
      </c>
      <c r="S4054" t="str">
        <f t="shared" si="319"/>
        <v>theater</v>
      </c>
      <c r="T4054" t="str">
        <f t="shared" si="315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6">
        <f t="shared" si="316"/>
        <v>55</v>
      </c>
      <c r="N4055" t="b">
        <v>0</v>
      </c>
      <c r="O4055" t="s">
        <v>8271</v>
      </c>
      <c r="P4055" s="8">
        <f t="shared" si="317"/>
        <v>0.22</v>
      </c>
      <c r="Q4055" s="12">
        <f t="shared" si="318"/>
        <v>41928.690138888887</v>
      </c>
      <c r="R4055" s="12">
        <f>(((I4055/60)/60)/24)+DATE(1970,1,1)</f>
        <v>41958.833333333328</v>
      </c>
      <c r="S4055" t="str">
        <f t="shared" si="319"/>
        <v>theater</v>
      </c>
      <c r="T4055" t="str">
        <f t="shared" si="315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6" t="str">
        <f t="shared" si="316"/>
        <v/>
      </c>
      <c r="N4056" t="b">
        <v>0</v>
      </c>
      <c r="O4056" t="s">
        <v>8271</v>
      </c>
      <c r="P4056" s="8">
        <f t="shared" si="317"/>
        <v>0</v>
      </c>
      <c r="Q4056" s="12">
        <f t="shared" si="318"/>
        <v>42613.841261574074</v>
      </c>
      <c r="R4056" s="12">
        <f>(((I4056/60)/60)/24)+DATE(1970,1,1)</f>
        <v>42644.166666666672</v>
      </c>
      <c r="S4056" t="str">
        <f t="shared" si="319"/>
        <v>theater</v>
      </c>
      <c r="T4056" t="str">
        <f t="shared" si="315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6">
        <f t="shared" si="316"/>
        <v>41.952380952380949</v>
      </c>
      <c r="N4057" t="b">
        <v>0</v>
      </c>
      <c r="O4057" t="s">
        <v>8271</v>
      </c>
      <c r="P4057" s="8">
        <f t="shared" si="317"/>
        <v>0.1762</v>
      </c>
      <c r="Q4057" s="12">
        <f t="shared" si="318"/>
        <v>41779.648506944446</v>
      </c>
      <c r="R4057" s="12">
        <f>(((I4057/60)/60)/24)+DATE(1970,1,1)</f>
        <v>41809.648506944446</v>
      </c>
      <c r="S4057" t="str">
        <f t="shared" si="319"/>
        <v>theater</v>
      </c>
      <c r="T4057" t="str">
        <f t="shared" si="315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6">
        <f t="shared" si="316"/>
        <v>88.333333333333329</v>
      </c>
      <c r="N4058" t="b">
        <v>0</v>
      </c>
      <c r="O4058" t="s">
        <v>8271</v>
      </c>
      <c r="P4058" s="8">
        <f t="shared" si="317"/>
        <v>0.53</v>
      </c>
      <c r="Q4058" s="12">
        <f t="shared" si="318"/>
        <v>42534.933321759265</v>
      </c>
      <c r="R4058" s="12">
        <f>(((I4058/60)/60)/24)+DATE(1970,1,1)</f>
        <v>42554.832638888889</v>
      </c>
      <c r="S4058" t="str">
        <f t="shared" si="319"/>
        <v>theater</v>
      </c>
      <c r="T4058" t="str">
        <f t="shared" si="315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6">
        <f t="shared" si="316"/>
        <v>129.16666666666666</v>
      </c>
      <c r="N4059" t="b">
        <v>0</v>
      </c>
      <c r="O4059" t="s">
        <v>8271</v>
      </c>
      <c r="P4059" s="8">
        <f t="shared" si="317"/>
        <v>0.22142857142857142</v>
      </c>
      <c r="Q4059" s="12">
        <f t="shared" si="318"/>
        <v>42310.968518518523</v>
      </c>
      <c r="R4059" s="12">
        <f>(((I4059/60)/60)/24)+DATE(1970,1,1)</f>
        <v>42333.958333333328</v>
      </c>
      <c r="S4059" t="str">
        <f t="shared" si="319"/>
        <v>theater</v>
      </c>
      <c r="T4059" t="str">
        <f t="shared" si="315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6">
        <f t="shared" si="316"/>
        <v>23.75</v>
      </c>
      <c r="N4060" t="b">
        <v>0</v>
      </c>
      <c r="O4060" t="s">
        <v>8271</v>
      </c>
      <c r="P4060" s="8">
        <f t="shared" si="317"/>
        <v>2.5333333333333333E-2</v>
      </c>
      <c r="Q4060" s="12">
        <f t="shared" si="318"/>
        <v>42446.060694444444</v>
      </c>
      <c r="R4060" s="12">
        <f>(((I4060/60)/60)/24)+DATE(1970,1,1)</f>
        <v>42461.165972222225</v>
      </c>
      <c r="S4060" t="str">
        <f t="shared" si="319"/>
        <v>theater</v>
      </c>
      <c r="T4060" t="str">
        <f t="shared" si="315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6">
        <f t="shared" si="316"/>
        <v>35.714285714285715</v>
      </c>
      <c r="N4061" t="b">
        <v>0</v>
      </c>
      <c r="O4061" t="s">
        <v>8271</v>
      </c>
      <c r="P4061" s="8">
        <f t="shared" si="317"/>
        <v>2.5000000000000001E-2</v>
      </c>
      <c r="Q4061" s="12">
        <f t="shared" si="318"/>
        <v>41866.640648148146</v>
      </c>
      <c r="R4061" s="12">
        <f>(((I4061/60)/60)/24)+DATE(1970,1,1)</f>
        <v>41898.125</v>
      </c>
      <c r="S4061" t="str">
        <f t="shared" si="319"/>
        <v>theater</v>
      </c>
      <c r="T4061" t="str">
        <f t="shared" si="315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6">
        <f t="shared" si="316"/>
        <v>57</v>
      </c>
      <c r="N4062" t="b">
        <v>0</v>
      </c>
      <c r="O4062" t="s">
        <v>8271</v>
      </c>
      <c r="P4062" s="8">
        <f t="shared" si="317"/>
        <v>2.8500000000000001E-2</v>
      </c>
      <c r="Q4062" s="12">
        <f t="shared" si="318"/>
        <v>41779.695092592592</v>
      </c>
      <c r="R4062" s="12">
        <f>(((I4062/60)/60)/24)+DATE(1970,1,1)</f>
        <v>41813.666666666664</v>
      </c>
      <c r="S4062" t="str">
        <f t="shared" si="319"/>
        <v>theater</v>
      </c>
      <c r="T4062" t="str">
        <f t="shared" si="315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6" t="str">
        <f t="shared" si="316"/>
        <v/>
      </c>
      <c r="N4063" t="b">
        <v>0</v>
      </c>
      <c r="O4063" t="s">
        <v>8271</v>
      </c>
      <c r="P4063" s="8">
        <f t="shared" si="317"/>
        <v>0</v>
      </c>
      <c r="Q4063" s="12">
        <f t="shared" si="318"/>
        <v>42421.141469907408</v>
      </c>
      <c r="R4063" s="12">
        <f>(((I4063/60)/60)/24)+DATE(1970,1,1)</f>
        <v>42481.099803240737</v>
      </c>
      <c r="S4063" t="str">
        <f t="shared" si="319"/>
        <v>theater</v>
      </c>
      <c r="T4063" t="str">
        <f t="shared" si="315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6">
        <f t="shared" si="316"/>
        <v>163.33333333333334</v>
      </c>
      <c r="N4064" t="b">
        <v>0</v>
      </c>
      <c r="O4064" t="s">
        <v>8271</v>
      </c>
      <c r="P4064" s="8">
        <f t="shared" si="317"/>
        <v>2.4500000000000001E-2</v>
      </c>
      <c r="Q4064" s="12">
        <f t="shared" si="318"/>
        <v>42523.739212962959</v>
      </c>
      <c r="R4064" s="12">
        <f>(((I4064/60)/60)/24)+DATE(1970,1,1)</f>
        <v>42553.739212962959</v>
      </c>
      <c r="S4064" t="str">
        <f t="shared" si="319"/>
        <v>theater</v>
      </c>
      <c r="T4064" t="str">
        <f t="shared" si="315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6">
        <f t="shared" si="316"/>
        <v>15</v>
      </c>
      <c r="N4065" t="b">
        <v>0</v>
      </c>
      <c r="O4065" t="s">
        <v>8271</v>
      </c>
      <c r="P4065" s="8">
        <f t="shared" si="317"/>
        <v>1.4210526315789474E-2</v>
      </c>
      <c r="Q4065" s="12">
        <f t="shared" si="318"/>
        <v>41787.681527777779</v>
      </c>
      <c r="R4065" s="12">
        <f>(((I4065/60)/60)/24)+DATE(1970,1,1)</f>
        <v>41817.681527777779</v>
      </c>
      <c r="S4065" t="str">
        <f t="shared" si="319"/>
        <v>theater</v>
      </c>
      <c r="T4065" t="str">
        <f t="shared" si="315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6">
        <f t="shared" si="316"/>
        <v>64.166666666666671</v>
      </c>
      <c r="N4066" t="b">
        <v>0</v>
      </c>
      <c r="O4066" t="s">
        <v>8271</v>
      </c>
      <c r="P4066" s="8">
        <f t="shared" si="317"/>
        <v>0.1925</v>
      </c>
      <c r="Q4066" s="12">
        <f t="shared" si="318"/>
        <v>42093.588263888887</v>
      </c>
      <c r="R4066" s="12">
        <f>(((I4066/60)/60)/24)+DATE(1970,1,1)</f>
        <v>42123.588263888887</v>
      </c>
      <c r="S4066" t="str">
        <f t="shared" si="319"/>
        <v>theater</v>
      </c>
      <c r="T4066" t="str">
        <f t="shared" si="315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6">
        <f t="shared" si="316"/>
        <v>6.75</v>
      </c>
      <c r="N4067" t="b">
        <v>0</v>
      </c>
      <c r="O4067" t="s">
        <v>8271</v>
      </c>
      <c r="P4067" s="8">
        <f t="shared" si="317"/>
        <v>6.7499999999999999E-3</v>
      </c>
      <c r="Q4067" s="12">
        <f t="shared" si="318"/>
        <v>41833.951516203706</v>
      </c>
      <c r="R4067" s="12">
        <f>(((I4067/60)/60)/24)+DATE(1970,1,1)</f>
        <v>41863.951516203706</v>
      </c>
      <c r="S4067" t="str">
        <f t="shared" si="319"/>
        <v>theater</v>
      </c>
      <c r="T4067" t="str">
        <f t="shared" si="315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6">
        <f t="shared" si="316"/>
        <v>25</v>
      </c>
      <c r="N4068" t="b">
        <v>0</v>
      </c>
      <c r="O4068" t="s">
        <v>8271</v>
      </c>
      <c r="P4068" s="8">
        <f t="shared" si="317"/>
        <v>1.6666666666666668E-3</v>
      </c>
      <c r="Q4068" s="12">
        <f t="shared" si="318"/>
        <v>42479.039212962962</v>
      </c>
      <c r="R4068" s="12">
        <f>(((I4068/60)/60)/24)+DATE(1970,1,1)</f>
        <v>42509.039212962962</v>
      </c>
      <c r="S4068" t="str">
        <f t="shared" si="319"/>
        <v>theater</v>
      </c>
      <c r="T4068" t="str">
        <f t="shared" si="315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6">
        <f t="shared" si="316"/>
        <v>179.11764705882354</v>
      </c>
      <c r="N4069" t="b">
        <v>0</v>
      </c>
      <c r="O4069" t="s">
        <v>8271</v>
      </c>
      <c r="P4069" s="8">
        <f t="shared" si="317"/>
        <v>0.60899999999999999</v>
      </c>
      <c r="Q4069" s="12">
        <f t="shared" si="318"/>
        <v>42235.117476851854</v>
      </c>
      <c r="R4069" s="12">
        <f>(((I4069/60)/60)/24)+DATE(1970,1,1)</f>
        <v>42275.117476851854</v>
      </c>
      <c r="S4069" t="str">
        <f t="shared" si="319"/>
        <v>theater</v>
      </c>
      <c r="T4069" t="str">
        <f t="shared" si="315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6">
        <f t="shared" si="316"/>
        <v>34.950000000000003</v>
      </c>
      <c r="N4070" t="b">
        <v>0</v>
      </c>
      <c r="O4070" t="s">
        <v>8271</v>
      </c>
      <c r="P4070" s="8">
        <f t="shared" si="317"/>
        <v>0.01</v>
      </c>
      <c r="Q4070" s="12">
        <f t="shared" si="318"/>
        <v>42718.963599537034</v>
      </c>
      <c r="R4070" s="12">
        <f>(((I4070/60)/60)/24)+DATE(1970,1,1)</f>
        <v>42748.961805555555</v>
      </c>
      <c r="S4070" t="str">
        <f t="shared" si="319"/>
        <v>theater</v>
      </c>
      <c r="T4070" t="str">
        <f t="shared" si="315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6">
        <f t="shared" si="316"/>
        <v>33.07692307692308</v>
      </c>
      <c r="N4071" t="b">
        <v>0</v>
      </c>
      <c r="O4071" t="s">
        <v>8271</v>
      </c>
      <c r="P4071" s="8">
        <f t="shared" si="317"/>
        <v>0.34399999999999997</v>
      </c>
      <c r="Q4071" s="12">
        <f t="shared" si="318"/>
        <v>42022.661527777775</v>
      </c>
      <c r="R4071" s="12">
        <f>(((I4071/60)/60)/24)+DATE(1970,1,1)</f>
        <v>42063.5</v>
      </c>
      <c r="S4071" t="str">
        <f t="shared" si="319"/>
        <v>theater</v>
      </c>
      <c r="T4071" t="str">
        <f t="shared" si="315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6">
        <f t="shared" si="316"/>
        <v>27.5</v>
      </c>
      <c r="N4072" t="b">
        <v>0</v>
      </c>
      <c r="O4072" t="s">
        <v>8271</v>
      </c>
      <c r="P4072" s="8">
        <f t="shared" si="317"/>
        <v>0.16500000000000001</v>
      </c>
      <c r="Q4072" s="12">
        <f t="shared" si="318"/>
        <v>42031.666898148149</v>
      </c>
      <c r="R4072" s="12">
        <f>(((I4072/60)/60)/24)+DATE(1970,1,1)</f>
        <v>42064.125</v>
      </c>
      <c r="S4072" t="str">
        <f t="shared" si="319"/>
        <v>theater</v>
      </c>
      <c r="T4072" t="str">
        <f t="shared" si="315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6" t="str">
        <f t="shared" si="316"/>
        <v/>
      </c>
      <c r="N4073" t="b">
        <v>0</v>
      </c>
      <c r="O4073" t="s">
        <v>8271</v>
      </c>
      <c r="P4073" s="8">
        <f t="shared" si="317"/>
        <v>0</v>
      </c>
      <c r="Q4073" s="12">
        <f t="shared" si="318"/>
        <v>42700.804756944446</v>
      </c>
      <c r="R4073" s="12">
        <f>(((I4073/60)/60)/24)+DATE(1970,1,1)</f>
        <v>42730.804756944446</v>
      </c>
      <c r="S4073" t="str">
        <f t="shared" si="319"/>
        <v>theater</v>
      </c>
      <c r="T4073" t="str">
        <f t="shared" si="315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6">
        <f t="shared" si="316"/>
        <v>2</v>
      </c>
      <c r="N4074" t="b">
        <v>0</v>
      </c>
      <c r="O4074" t="s">
        <v>8271</v>
      </c>
      <c r="P4074" s="8">
        <f t="shared" si="317"/>
        <v>4.0000000000000001E-3</v>
      </c>
      <c r="Q4074" s="12">
        <f t="shared" si="318"/>
        <v>41812.77443287037</v>
      </c>
      <c r="R4074" s="12">
        <f>(((I4074/60)/60)/24)+DATE(1970,1,1)</f>
        <v>41872.77443287037</v>
      </c>
      <c r="S4074" t="str">
        <f t="shared" si="319"/>
        <v>theater</v>
      </c>
      <c r="T4074" t="str">
        <f t="shared" si="315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6">
        <f t="shared" si="316"/>
        <v>18.5</v>
      </c>
      <c r="N4075" t="b">
        <v>0</v>
      </c>
      <c r="O4075" t="s">
        <v>8271</v>
      </c>
      <c r="P4075" s="8">
        <f t="shared" si="317"/>
        <v>1.0571428571428572E-2</v>
      </c>
      <c r="Q4075" s="12">
        <f t="shared" si="318"/>
        <v>42078.34520833334</v>
      </c>
      <c r="R4075" s="12">
        <f>(((I4075/60)/60)/24)+DATE(1970,1,1)</f>
        <v>42133.166666666672</v>
      </c>
      <c r="S4075" t="str">
        <f t="shared" si="319"/>
        <v>theater</v>
      </c>
      <c r="T4075" t="str">
        <f t="shared" si="315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6">
        <f t="shared" si="316"/>
        <v>35</v>
      </c>
      <c r="N4076" t="b">
        <v>0</v>
      </c>
      <c r="O4076" t="s">
        <v>8271</v>
      </c>
      <c r="P4076" s="8">
        <f t="shared" si="317"/>
        <v>0.26727272727272727</v>
      </c>
      <c r="Q4076" s="12">
        <f t="shared" si="318"/>
        <v>42283.552951388891</v>
      </c>
      <c r="R4076" s="12">
        <f>(((I4076/60)/60)/24)+DATE(1970,1,1)</f>
        <v>42313.594618055555</v>
      </c>
      <c r="S4076" t="str">
        <f t="shared" si="319"/>
        <v>theater</v>
      </c>
      <c r="T4076" t="str">
        <f t="shared" si="315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6">
        <f t="shared" si="316"/>
        <v>44.307692307692307</v>
      </c>
      <c r="N4077" t="b">
        <v>0</v>
      </c>
      <c r="O4077" t="s">
        <v>8271</v>
      </c>
      <c r="P4077" s="8">
        <f t="shared" si="317"/>
        <v>0.28799999999999998</v>
      </c>
      <c r="Q4077" s="12">
        <f t="shared" si="318"/>
        <v>41779.045937499999</v>
      </c>
      <c r="R4077" s="12">
        <f>(((I4077/60)/60)/24)+DATE(1970,1,1)</f>
        <v>41820.727777777778</v>
      </c>
      <c r="S4077" t="str">
        <f t="shared" si="319"/>
        <v>theater</v>
      </c>
      <c r="T4077" t="str">
        <f t="shared" si="315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6" t="str">
        <f t="shared" si="316"/>
        <v/>
      </c>
      <c r="N4078" t="b">
        <v>0</v>
      </c>
      <c r="O4078" t="s">
        <v>8271</v>
      </c>
      <c r="P4078" s="8">
        <f t="shared" si="317"/>
        <v>0</v>
      </c>
      <c r="Q4078" s="12">
        <f t="shared" si="318"/>
        <v>41905.795706018522</v>
      </c>
      <c r="R4078" s="12">
        <f>(((I4078/60)/60)/24)+DATE(1970,1,1)</f>
        <v>41933.82708333333</v>
      </c>
      <c r="S4078" t="str">
        <f t="shared" si="319"/>
        <v>theater</v>
      </c>
      <c r="T4078" t="str">
        <f t="shared" si="315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6">
        <f t="shared" si="316"/>
        <v>222.5</v>
      </c>
      <c r="N4079" t="b">
        <v>0</v>
      </c>
      <c r="O4079" t="s">
        <v>8271</v>
      </c>
      <c r="P4079" s="8">
        <f t="shared" si="317"/>
        <v>8.8999999999999996E-2</v>
      </c>
      <c r="Q4079" s="12">
        <f t="shared" si="318"/>
        <v>42695.7105787037</v>
      </c>
      <c r="R4079" s="12">
        <f>(((I4079/60)/60)/24)+DATE(1970,1,1)</f>
        <v>42725.7105787037</v>
      </c>
      <c r="S4079" t="str">
        <f t="shared" si="319"/>
        <v>theater</v>
      </c>
      <c r="T4079" t="str">
        <f t="shared" si="315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6" t="str">
        <f t="shared" si="316"/>
        <v/>
      </c>
      <c r="N4080" t="b">
        <v>0</v>
      </c>
      <c r="O4080" t="s">
        <v>8271</v>
      </c>
      <c r="P4080" s="8">
        <f t="shared" si="317"/>
        <v>0</v>
      </c>
      <c r="Q4080" s="12">
        <f t="shared" si="318"/>
        <v>42732.787523148145</v>
      </c>
      <c r="R4080" s="12">
        <f>(((I4080/60)/60)/24)+DATE(1970,1,1)</f>
        <v>42762.787523148145</v>
      </c>
      <c r="S4080" t="str">
        <f t="shared" si="319"/>
        <v>theater</v>
      </c>
      <c r="T4080" t="str">
        <f t="shared" si="315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6">
        <f t="shared" si="316"/>
        <v>5</v>
      </c>
      <c r="N4081" t="b">
        <v>0</v>
      </c>
      <c r="O4081" t="s">
        <v>8271</v>
      </c>
      <c r="P4081" s="8">
        <f t="shared" si="317"/>
        <v>1.6666666666666668E-3</v>
      </c>
      <c r="Q4081" s="12">
        <f t="shared" si="318"/>
        <v>42510.938900462963</v>
      </c>
      <c r="R4081" s="12">
        <f>(((I4081/60)/60)/24)+DATE(1970,1,1)</f>
        <v>42540.938900462963</v>
      </c>
      <c r="S4081" t="str">
        <f t="shared" si="319"/>
        <v>theater</v>
      </c>
      <c r="T4081" t="str">
        <f t="shared" si="315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6" t="str">
        <f t="shared" si="316"/>
        <v/>
      </c>
      <c r="N4082" t="b">
        <v>0</v>
      </c>
      <c r="O4082" t="s">
        <v>8271</v>
      </c>
      <c r="P4082" s="8">
        <f t="shared" si="317"/>
        <v>0</v>
      </c>
      <c r="Q4082" s="12">
        <f t="shared" si="318"/>
        <v>42511.698101851856</v>
      </c>
      <c r="R4082" s="12">
        <f>(((I4082/60)/60)/24)+DATE(1970,1,1)</f>
        <v>42535.787500000006</v>
      </c>
      <c r="S4082" t="str">
        <f t="shared" si="319"/>
        <v>theater</v>
      </c>
      <c r="T4082" t="str">
        <f t="shared" si="315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6">
        <f t="shared" si="316"/>
        <v>29.166666666666668</v>
      </c>
      <c r="N4083" t="b">
        <v>0</v>
      </c>
      <c r="O4083" t="s">
        <v>8271</v>
      </c>
      <c r="P4083" s="8">
        <f t="shared" si="317"/>
        <v>0.15737410071942445</v>
      </c>
      <c r="Q4083" s="12">
        <f t="shared" si="318"/>
        <v>42041.581307870365</v>
      </c>
      <c r="R4083" s="12">
        <f>(((I4083/60)/60)/24)+DATE(1970,1,1)</f>
        <v>42071.539641203708</v>
      </c>
      <c r="S4083" t="str">
        <f t="shared" si="319"/>
        <v>theater</v>
      </c>
      <c r="T4083" t="str">
        <f t="shared" si="315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6">
        <f t="shared" si="316"/>
        <v>1.5</v>
      </c>
      <c r="N4084" t="b">
        <v>0</v>
      </c>
      <c r="O4084" t="s">
        <v>8271</v>
      </c>
      <c r="P4084" s="8">
        <f t="shared" si="317"/>
        <v>0.02</v>
      </c>
      <c r="Q4084" s="12">
        <f t="shared" si="318"/>
        <v>42307.189270833333</v>
      </c>
      <c r="R4084" s="12">
        <f>(((I4084/60)/60)/24)+DATE(1970,1,1)</f>
        <v>42322.958333333328</v>
      </c>
      <c r="S4084" t="str">
        <f t="shared" si="319"/>
        <v>theater</v>
      </c>
      <c r="T4084" t="str">
        <f t="shared" si="315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6">
        <f t="shared" si="316"/>
        <v>126.5</v>
      </c>
      <c r="N4085" t="b">
        <v>0</v>
      </c>
      <c r="O4085" t="s">
        <v>8271</v>
      </c>
      <c r="P4085" s="8">
        <f t="shared" si="317"/>
        <v>0.21685714285714286</v>
      </c>
      <c r="Q4085" s="12">
        <f t="shared" si="318"/>
        <v>42353.761759259258</v>
      </c>
      <c r="R4085" s="12">
        <f>(((I4085/60)/60)/24)+DATE(1970,1,1)</f>
        <v>42383.761759259258</v>
      </c>
      <c r="S4085" t="str">
        <f t="shared" si="319"/>
        <v>theater</v>
      </c>
      <c r="T4085" t="str">
        <f t="shared" si="315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6">
        <f t="shared" si="316"/>
        <v>10</v>
      </c>
      <c r="N4086" t="b">
        <v>0</v>
      </c>
      <c r="O4086" t="s">
        <v>8271</v>
      </c>
      <c r="P4086" s="8">
        <f t="shared" si="317"/>
        <v>3.3333333333333335E-3</v>
      </c>
      <c r="Q4086" s="12">
        <f t="shared" si="318"/>
        <v>42622.436412037037</v>
      </c>
      <c r="R4086" s="12">
        <f>(((I4086/60)/60)/24)+DATE(1970,1,1)</f>
        <v>42652.436412037037</v>
      </c>
      <c r="S4086" t="str">
        <f t="shared" si="319"/>
        <v>theater</v>
      </c>
      <c r="T4086" t="str">
        <f t="shared" si="315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6">
        <f t="shared" si="316"/>
        <v>10</v>
      </c>
      <c r="N4087" t="b">
        <v>0</v>
      </c>
      <c r="O4087" t="s">
        <v>8271</v>
      </c>
      <c r="P4087" s="8">
        <f t="shared" si="317"/>
        <v>2.8571428571428571E-3</v>
      </c>
      <c r="Q4087" s="12">
        <f t="shared" si="318"/>
        <v>42058.603877314818</v>
      </c>
      <c r="R4087" s="12">
        <f>(((I4087/60)/60)/24)+DATE(1970,1,1)</f>
        <v>42087.165972222225</v>
      </c>
      <c r="S4087" t="str">
        <f t="shared" si="319"/>
        <v>theater</v>
      </c>
      <c r="T4087" t="str">
        <f t="shared" si="315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6">
        <f t="shared" si="316"/>
        <v>9.4</v>
      </c>
      <c r="N4088" t="b">
        <v>0</v>
      </c>
      <c r="O4088" t="s">
        <v>8271</v>
      </c>
      <c r="P4088" s="8">
        <f t="shared" si="317"/>
        <v>4.7E-2</v>
      </c>
      <c r="Q4088" s="12">
        <f t="shared" si="318"/>
        <v>42304.940960648149</v>
      </c>
      <c r="R4088" s="12">
        <f>(((I4088/60)/60)/24)+DATE(1970,1,1)</f>
        <v>42329.166666666672</v>
      </c>
      <c r="S4088" t="str">
        <f t="shared" si="319"/>
        <v>theater</v>
      </c>
      <c r="T4088" t="str">
        <f t="shared" si="315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6" t="str">
        <f t="shared" si="316"/>
        <v/>
      </c>
      <c r="N4089" t="b">
        <v>0</v>
      </c>
      <c r="O4089" t="s">
        <v>8271</v>
      </c>
      <c r="P4089" s="8">
        <f t="shared" si="317"/>
        <v>0</v>
      </c>
      <c r="Q4089" s="12">
        <f t="shared" si="318"/>
        <v>42538.742893518516</v>
      </c>
      <c r="R4089" s="12">
        <f>(((I4089/60)/60)/24)+DATE(1970,1,1)</f>
        <v>42568.742893518516</v>
      </c>
      <c r="S4089" t="str">
        <f t="shared" si="319"/>
        <v>theater</v>
      </c>
      <c r="T4089" t="str">
        <f t="shared" si="315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6">
        <f t="shared" si="316"/>
        <v>72</v>
      </c>
      <c r="N4090" t="b">
        <v>0</v>
      </c>
      <c r="O4090" t="s">
        <v>8271</v>
      </c>
      <c r="P4090" s="8">
        <f t="shared" si="317"/>
        <v>0.108</v>
      </c>
      <c r="Q4090" s="12">
        <f t="shared" si="318"/>
        <v>41990.612546296295</v>
      </c>
      <c r="R4090" s="12">
        <f>(((I4090/60)/60)/24)+DATE(1970,1,1)</f>
        <v>42020.434722222228</v>
      </c>
      <c r="S4090" t="str">
        <f t="shared" si="319"/>
        <v>theater</v>
      </c>
      <c r="T4090" t="str">
        <f t="shared" si="315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6">
        <f t="shared" si="316"/>
        <v>30</v>
      </c>
      <c r="N4091" t="b">
        <v>0</v>
      </c>
      <c r="O4091" t="s">
        <v>8271</v>
      </c>
      <c r="P4091" s="8">
        <f t="shared" si="317"/>
        <v>4.8000000000000001E-2</v>
      </c>
      <c r="Q4091" s="12">
        <f t="shared" si="318"/>
        <v>42122.732499999998</v>
      </c>
      <c r="R4091" s="12">
        <f>(((I4091/60)/60)/24)+DATE(1970,1,1)</f>
        <v>42155.732638888891</v>
      </c>
      <c r="S4091" t="str">
        <f t="shared" si="319"/>
        <v>theater</v>
      </c>
      <c r="T4091" t="str">
        <f t="shared" si="315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6">
        <f t="shared" si="316"/>
        <v>10.666666666666666</v>
      </c>
      <c r="N4092" t="b">
        <v>0</v>
      </c>
      <c r="O4092" t="s">
        <v>8271</v>
      </c>
      <c r="P4092" s="8">
        <f t="shared" si="317"/>
        <v>3.2000000000000001E-2</v>
      </c>
      <c r="Q4092" s="12">
        <f t="shared" si="318"/>
        <v>42209.67288194444</v>
      </c>
      <c r="R4092" s="12">
        <f>(((I4092/60)/60)/24)+DATE(1970,1,1)</f>
        <v>42223.625</v>
      </c>
      <c r="S4092" t="str">
        <f t="shared" si="319"/>
        <v>theater</v>
      </c>
      <c r="T4092" t="str">
        <f t="shared" si="315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6">
        <f t="shared" si="316"/>
        <v>25.5</v>
      </c>
      <c r="N4093" t="b">
        <v>0</v>
      </c>
      <c r="O4093" t="s">
        <v>8271</v>
      </c>
      <c r="P4093" s="8">
        <f t="shared" si="317"/>
        <v>0.1275</v>
      </c>
      <c r="Q4093" s="12">
        <f t="shared" si="318"/>
        <v>41990.506377314814</v>
      </c>
      <c r="R4093" s="12">
        <f>(((I4093/60)/60)/24)+DATE(1970,1,1)</f>
        <v>42020.506377314814</v>
      </c>
      <c r="S4093" t="str">
        <f t="shared" si="319"/>
        <v>theater</v>
      </c>
      <c r="T4093" t="str">
        <f t="shared" si="315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6">
        <f t="shared" si="316"/>
        <v>20</v>
      </c>
      <c r="N4094" t="b">
        <v>0</v>
      </c>
      <c r="O4094" t="s">
        <v>8271</v>
      </c>
      <c r="P4094" s="8">
        <f t="shared" si="317"/>
        <v>1.8181818181818181E-4</v>
      </c>
      <c r="Q4094" s="12">
        <f t="shared" si="318"/>
        <v>42039.194988425923</v>
      </c>
      <c r="R4094" s="12">
        <f>(((I4094/60)/60)/24)+DATE(1970,1,1)</f>
        <v>42099.153321759266</v>
      </c>
      <c r="S4094" t="str">
        <f t="shared" si="319"/>
        <v>theater</v>
      </c>
      <c r="T4094" t="str">
        <f t="shared" si="315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6">
        <f t="shared" si="316"/>
        <v>15</v>
      </c>
      <c r="N4095" t="b">
        <v>0</v>
      </c>
      <c r="O4095" t="s">
        <v>8271</v>
      </c>
      <c r="P4095" s="8">
        <f t="shared" si="317"/>
        <v>2.4E-2</v>
      </c>
      <c r="Q4095" s="12">
        <f t="shared" si="318"/>
        <v>42178.815891203703</v>
      </c>
      <c r="R4095" s="12">
        <f>(((I4095/60)/60)/24)+DATE(1970,1,1)</f>
        <v>42238.815891203703</v>
      </c>
      <c r="S4095" t="str">
        <f t="shared" si="319"/>
        <v>theater</v>
      </c>
      <c r="T4095" t="str">
        <f t="shared" si="315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6">
        <f t="shared" si="316"/>
        <v>91.25</v>
      </c>
      <c r="N4096" t="b">
        <v>0</v>
      </c>
      <c r="O4096" t="s">
        <v>8271</v>
      </c>
      <c r="P4096" s="8">
        <f t="shared" si="317"/>
        <v>0.36499999999999999</v>
      </c>
      <c r="Q4096" s="12">
        <f t="shared" si="318"/>
        <v>41890.086805555555</v>
      </c>
      <c r="R4096" s="12">
        <f>(((I4096/60)/60)/24)+DATE(1970,1,1)</f>
        <v>41934.207638888889</v>
      </c>
      <c r="S4096" t="str">
        <f t="shared" si="319"/>
        <v>theater</v>
      </c>
      <c r="T4096" t="str">
        <f t="shared" si="315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6">
        <f t="shared" si="316"/>
        <v>800</v>
      </c>
      <c r="N4097" t="b">
        <v>0</v>
      </c>
      <c r="O4097" t="s">
        <v>8271</v>
      </c>
      <c r="P4097" s="8">
        <f t="shared" si="317"/>
        <v>2.6666666666666668E-2</v>
      </c>
      <c r="Q4097" s="12">
        <f t="shared" si="318"/>
        <v>42693.031828703708</v>
      </c>
      <c r="R4097" s="12">
        <f>(((I4097/60)/60)/24)+DATE(1970,1,1)</f>
        <v>42723.031828703708</v>
      </c>
      <c r="S4097" t="str">
        <f t="shared" si="319"/>
        <v>theater</v>
      </c>
      <c r="T4097" t="str">
        <f t="shared" si="315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6">
        <f t="shared" si="316"/>
        <v>80</v>
      </c>
      <c r="N4098" t="b">
        <v>0</v>
      </c>
      <c r="O4098" t="s">
        <v>8271</v>
      </c>
      <c r="P4098" s="8">
        <f t="shared" si="317"/>
        <v>0.11428571428571428</v>
      </c>
      <c r="Q4098" s="12">
        <f t="shared" si="318"/>
        <v>42750.530312499999</v>
      </c>
      <c r="R4098" s="12">
        <f>(((I4098/60)/60)/24)+DATE(1970,1,1)</f>
        <v>42794.368749999994</v>
      </c>
      <c r="S4098" t="str">
        <f t="shared" si="319"/>
        <v>theater</v>
      </c>
      <c r="T4098" t="str">
        <f t="shared" ref="T4098:T4115" si="320">RIGHT(O4098,LEN(O4098)-FIND("/",O4098,1))</f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6" t="str">
        <f t="shared" ref="M4099:M4115" si="321">IFERROR(E4099/L4099,"")</f>
        <v/>
      </c>
      <c r="N4099" t="b">
        <v>0</v>
      </c>
      <c r="O4099" t="s">
        <v>8271</v>
      </c>
      <c r="P4099" s="8">
        <f t="shared" ref="P4099:P4115" si="322">E4099/D4099</f>
        <v>0</v>
      </c>
      <c r="Q4099" s="12">
        <f t="shared" ref="Q4099:Q4115" si="323">(((J4099/60)/60)/24)+DATE(1970,1,1)</f>
        <v>42344.824502314819</v>
      </c>
      <c r="R4099" s="12">
        <f>(((I4099/60)/60)/24)+DATE(1970,1,1)</f>
        <v>42400.996527777781</v>
      </c>
      <c r="S4099" t="str">
        <f t="shared" ref="S4099:S4115" si="324">LEFT(O4099,FIND("/",O4099,1)-1)</f>
        <v>theater</v>
      </c>
      <c r="T4099" t="str">
        <f t="shared" si="320"/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6" t="str">
        <f t="shared" si="321"/>
        <v/>
      </c>
      <c r="N4100" t="b">
        <v>0</v>
      </c>
      <c r="O4100" t="s">
        <v>8271</v>
      </c>
      <c r="P4100" s="8">
        <f t="shared" si="322"/>
        <v>0</v>
      </c>
      <c r="Q4100" s="12">
        <f t="shared" si="323"/>
        <v>42495.722187499996</v>
      </c>
      <c r="R4100" s="12">
        <f>(((I4100/60)/60)/24)+DATE(1970,1,1)</f>
        <v>42525.722187499996</v>
      </c>
      <c r="S4100" t="str">
        <f t="shared" si="324"/>
        <v>theater</v>
      </c>
      <c r="T4100" t="str">
        <f t="shared" si="320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6">
        <f t="shared" si="321"/>
        <v>50</v>
      </c>
      <c r="N4101" t="b">
        <v>0</v>
      </c>
      <c r="O4101" t="s">
        <v>8271</v>
      </c>
      <c r="P4101" s="8">
        <f t="shared" si="322"/>
        <v>1.1111111111111112E-2</v>
      </c>
      <c r="Q4101" s="12">
        <f t="shared" si="323"/>
        <v>42570.850381944445</v>
      </c>
      <c r="R4101" s="12">
        <f>(((I4101/60)/60)/24)+DATE(1970,1,1)</f>
        <v>42615.850381944445</v>
      </c>
      <c r="S4101" t="str">
        <f t="shared" si="324"/>
        <v>theater</v>
      </c>
      <c r="T4101" t="str">
        <f t="shared" si="320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6" t="str">
        <f t="shared" si="321"/>
        <v/>
      </c>
      <c r="N4102" t="b">
        <v>0</v>
      </c>
      <c r="O4102" t="s">
        <v>8271</v>
      </c>
      <c r="P4102" s="8">
        <f t="shared" si="322"/>
        <v>0</v>
      </c>
      <c r="Q4102" s="12">
        <f t="shared" si="323"/>
        <v>41927.124884259261</v>
      </c>
      <c r="R4102" s="12">
        <f>(((I4102/60)/60)/24)+DATE(1970,1,1)</f>
        <v>41937.124884259261</v>
      </c>
      <c r="S4102" t="str">
        <f t="shared" si="324"/>
        <v>theater</v>
      </c>
      <c r="T4102" t="str">
        <f t="shared" si="320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6" t="str">
        <f t="shared" si="321"/>
        <v/>
      </c>
      <c r="N4103" t="b">
        <v>0</v>
      </c>
      <c r="O4103" t="s">
        <v>8271</v>
      </c>
      <c r="P4103" s="8">
        <f t="shared" si="322"/>
        <v>0</v>
      </c>
      <c r="Q4103" s="12">
        <f t="shared" si="323"/>
        <v>42730.903726851851</v>
      </c>
      <c r="R4103" s="12">
        <f>(((I4103/60)/60)/24)+DATE(1970,1,1)</f>
        <v>42760.903726851851</v>
      </c>
      <c r="S4103" t="str">
        <f t="shared" si="324"/>
        <v>theater</v>
      </c>
      <c r="T4103" t="str">
        <f t="shared" si="320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6">
        <f t="shared" si="321"/>
        <v>22.833333333333332</v>
      </c>
      <c r="N4104" t="b">
        <v>0</v>
      </c>
      <c r="O4104" t="s">
        <v>8271</v>
      </c>
      <c r="P4104" s="8">
        <f t="shared" si="322"/>
        <v>0.27400000000000002</v>
      </c>
      <c r="Q4104" s="12">
        <f t="shared" si="323"/>
        <v>42475.848067129627</v>
      </c>
      <c r="R4104" s="12">
        <f>(((I4104/60)/60)/24)+DATE(1970,1,1)</f>
        <v>42505.848067129627</v>
      </c>
      <c r="S4104" t="str">
        <f t="shared" si="324"/>
        <v>theater</v>
      </c>
      <c r="T4104" t="str">
        <f t="shared" si="320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6">
        <f t="shared" si="321"/>
        <v>16.666666666666668</v>
      </c>
      <c r="N4105" t="b">
        <v>0</v>
      </c>
      <c r="O4105" t="s">
        <v>8271</v>
      </c>
      <c r="P4105" s="8">
        <f t="shared" si="322"/>
        <v>0.1</v>
      </c>
      <c r="Q4105" s="12">
        <f t="shared" si="323"/>
        <v>42188.83293981482</v>
      </c>
      <c r="R4105" s="12">
        <f>(((I4105/60)/60)/24)+DATE(1970,1,1)</f>
        <v>42242.772222222222</v>
      </c>
      <c r="S4105" t="str">
        <f t="shared" si="324"/>
        <v>theater</v>
      </c>
      <c r="T4105" t="str">
        <f t="shared" si="320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6">
        <f t="shared" si="321"/>
        <v>45.785714285714285</v>
      </c>
      <c r="N4106" t="b">
        <v>0</v>
      </c>
      <c r="O4106" t="s">
        <v>8271</v>
      </c>
      <c r="P4106" s="8">
        <f t="shared" si="322"/>
        <v>0.21366666666666667</v>
      </c>
      <c r="Q4106" s="12">
        <f t="shared" si="323"/>
        <v>42640.278171296297</v>
      </c>
      <c r="R4106" s="12">
        <f>(((I4106/60)/60)/24)+DATE(1970,1,1)</f>
        <v>42670.278171296297</v>
      </c>
      <c r="S4106" t="str">
        <f t="shared" si="324"/>
        <v>theater</v>
      </c>
      <c r="T4106" t="str">
        <f t="shared" si="320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6">
        <f t="shared" si="321"/>
        <v>383.33333333333331</v>
      </c>
      <c r="N4107" t="b">
        <v>0</v>
      </c>
      <c r="O4107" t="s">
        <v>8271</v>
      </c>
      <c r="P4107" s="8">
        <f t="shared" si="322"/>
        <v>6.9696969696969702E-2</v>
      </c>
      <c r="Q4107" s="12">
        <f t="shared" si="323"/>
        <v>42697.010520833333</v>
      </c>
      <c r="R4107" s="12">
        <f>(((I4107/60)/60)/24)+DATE(1970,1,1)</f>
        <v>42730.010520833333</v>
      </c>
      <c r="S4107" t="str">
        <f t="shared" si="324"/>
        <v>theater</v>
      </c>
      <c r="T4107" t="str">
        <f t="shared" si="320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6">
        <f t="shared" si="321"/>
        <v>106.96969696969697</v>
      </c>
      <c r="N4108" t="b">
        <v>0</v>
      </c>
      <c r="O4108" t="s">
        <v>8271</v>
      </c>
      <c r="P4108" s="8">
        <f t="shared" si="322"/>
        <v>0.70599999999999996</v>
      </c>
      <c r="Q4108" s="12">
        <f t="shared" si="323"/>
        <v>42053.049375000002</v>
      </c>
      <c r="R4108" s="12">
        <f>(((I4108/60)/60)/24)+DATE(1970,1,1)</f>
        <v>42096.041666666672</v>
      </c>
      <c r="S4108" t="str">
        <f t="shared" si="324"/>
        <v>theater</v>
      </c>
      <c r="T4108" t="str">
        <f t="shared" si="320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6">
        <f t="shared" si="321"/>
        <v>10.25</v>
      </c>
      <c r="N4109" t="b">
        <v>0</v>
      </c>
      <c r="O4109" t="s">
        <v>8271</v>
      </c>
      <c r="P4109" s="8">
        <f t="shared" si="322"/>
        <v>2.0500000000000001E-2</v>
      </c>
      <c r="Q4109" s="12">
        <f t="shared" si="323"/>
        <v>41883.916678240741</v>
      </c>
      <c r="R4109" s="12">
        <f>(((I4109/60)/60)/24)+DATE(1970,1,1)</f>
        <v>41906.916678240741</v>
      </c>
      <c r="S4109" t="str">
        <f t="shared" si="324"/>
        <v>theater</v>
      </c>
      <c r="T4109" t="str">
        <f t="shared" si="320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6">
        <f t="shared" si="321"/>
        <v>59</v>
      </c>
      <c r="N4110" t="b">
        <v>0</v>
      </c>
      <c r="O4110" t="s">
        <v>8271</v>
      </c>
      <c r="P4110" s="8">
        <f t="shared" si="322"/>
        <v>1.9666666666666666E-2</v>
      </c>
      <c r="Q4110" s="12">
        <f t="shared" si="323"/>
        <v>42767.031678240746</v>
      </c>
      <c r="R4110" s="12">
        <f>(((I4110/60)/60)/24)+DATE(1970,1,1)</f>
        <v>42797.208333333328</v>
      </c>
      <c r="S4110" t="str">
        <f t="shared" si="324"/>
        <v>theater</v>
      </c>
      <c r="T4110" t="str">
        <f t="shared" si="320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6" t="str">
        <f t="shared" si="321"/>
        <v/>
      </c>
      <c r="N4111" t="b">
        <v>0</v>
      </c>
      <c r="O4111" t="s">
        <v>8271</v>
      </c>
      <c r="P4111" s="8">
        <f t="shared" si="322"/>
        <v>0</v>
      </c>
      <c r="Q4111" s="12">
        <f t="shared" si="323"/>
        <v>42307.539398148147</v>
      </c>
      <c r="R4111" s="12">
        <f>(((I4111/60)/60)/24)+DATE(1970,1,1)</f>
        <v>42337.581064814818</v>
      </c>
      <c r="S4111" t="str">
        <f t="shared" si="324"/>
        <v>theater</v>
      </c>
      <c r="T4111" t="str">
        <f t="shared" si="320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6">
        <f t="shared" si="321"/>
        <v>14.333333333333334</v>
      </c>
      <c r="N4112" t="b">
        <v>0</v>
      </c>
      <c r="O4112" t="s">
        <v>8271</v>
      </c>
      <c r="P4112" s="8">
        <f t="shared" si="322"/>
        <v>0.28666666666666668</v>
      </c>
      <c r="Q4112" s="12">
        <f t="shared" si="323"/>
        <v>42512.626747685179</v>
      </c>
      <c r="R4112" s="12">
        <f>(((I4112/60)/60)/24)+DATE(1970,1,1)</f>
        <v>42572.626747685179</v>
      </c>
      <c r="S4112" t="str">
        <f t="shared" si="324"/>
        <v>theater</v>
      </c>
      <c r="T4112" t="str">
        <f t="shared" si="320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6">
        <f t="shared" si="321"/>
        <v>15.666666666666666</v>
      </c>
      <c r="N4113" t="b">
        <v>0</v>
      </c>
      <c r="O4113" t="s">
        <v>8271</v>
      </c>
      <c r="P4113" s="8">
        <f t="shared" si="322"/>
        <v>3.1333333333333331E-2</v>
      </c>
      <c r="Q4113" s="12">
        <f t="shared" si="323"/>
        <v>42029.135879629626</v>
      </c>
      <c r="R4113" s="12">
        <f>(((I4113/60)/60)/24)+DATE(1970,1,1)</f>
        <v>42059.135879629626</v>
      </c>
      <c r="S4113" t="str">
        <f t="shared" si="324"/>
        <v>theater</v>
      </c>
      <c r="T4113" t="str">
        <f t="shared" si="320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6">
        <f t="shared" si="321"/>
        <v>1</v>
      </c>
      <c r="N4114" t="b">
        <v>0</v>
      </c>
      <c r="O4114" t="s">
        <v>8271</v>
      </c>
      <c r="P4114" s="8">
        <f t="shared" si="322"/>
        <v>4.0000000000000002E-4</v>
      </c>
      <c r="Q4114" s="12">
        <f t="shared" si="323"/>
        <v>42400.946597222224</v>
      </c>
      <c r="R4114" s="12">
        <f>(((I4114/60)/60)/24)+DATE(1970,1,1)</f>
        <v>42428</v>
      </c>
      <c r="S4114" t="str">
        <f t="shared" si="324"/>
        <v>theater</v>
      </c>
      <c r="T4114" t="str">
        <f t="shared" si="320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6">
        <f t="shared" si="321"/>
        <v>1</v>
      </c>
      <c r="N4115" t="b">
        <v>0</v>
      </c>
      <c r="O4115" t="s">
        <v>8271</v>
      </c>
      <c r="P4115" s="8">
        <f t="shared" si="322"/>
        <v>2E-3</v>
      </c>
      <c r="Q4115" s="12">
        <f t="shared" si="323"/>
        <v>42358.573182870372</v>
      </c>
      <c r="R4115" s="12">
        <f>(((I4115/60)/60)/24)+DATE(1970,1,1)</f>
        <v>42377.273611111115</v>
      </c>
      <c r="S4115" t="str">
        <f t="shared" si="324"/>
        <v>theater</v>
      </c>
      <c r="T4115" t="str">
        <f t="shared" si="320"/>
        <v>plays</v>
      </c>
    </row>
  </sheetData>
  <autoFilter ref="A1:T4115" xr:uid="{61FDF946-2FAC-481E-A17B-89836AED6431}"/>
  <conditionalFormatting sqref="P2:P4115">
    <cfRule type="colorScale" priority="8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F1:F4115">
    <cfRule type="cellIs" dxfId="11" priority="2" operator="equal">
      <formula>"canceled"</formula>
    </cfRule>
    <cfRule type="cellIs" dxfId="10" priority="3" operator="equal">
      <formula>"successful"</formula>
    </cfRule>
    <cfRule type="cellIs" dxfId="9" priority="4" operator="equal">
      <formula>"failed"</formula>
    </cfRule>
  </conditionalFormatting>
  <conditionalFormatting sqref="F1:F1048576">
    <cfRule type="cellIs" dxfId="8" priority="1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FCE71-6049-4DE6-BD0C-24A28E0D411D}">
  <dimension ref="A1:F27"/>
  <sheetViews>
    <sheetView workbookViewId="0">
      <selection activeCell="F23" sqref="F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6" x14ac:dyDescent="0.25">
      <c r="A1" s="9" t="s">
        <v>8223</v>
      </c>
      <c r="B1" t="s">
        <v>8310</v>
      </c>
    </row>
    <row r="3" spans="1:6" x14ac:dyDescent="0.25">
      <c r="A3" s="9" t="s">
        <v>8323</v>
      </c>
      <c r="B3" s="9" t="s">
        <v>8311</v>
      </c>
    </row>
    <row r="4" spans="1:6" x14ac:dyDescent="0.25">
      <c r="A4" s="9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10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8314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8315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8316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8317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8318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8320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8321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  <row r="19" spans="1:2" x14ac:dyDescent="0.25">
      <c r="A19" s="10" t="s">
        <v>8312</v>
      </c>
      <c r="B19" s="8">
        <f>GETPIVOTDATA("state",$A$3,"state","successful","Category",A19)/GETPIVOTDATA("state",$A$3,"Category",A19)</f>
        <v>0.57692307692307687</v>
      </c>
    </row>
    <row r="20" spans="1:2" x14ac:dyDescent="0.25">
      <c r="A20" s="10" t="s">
        <v>8313</v>
      </c>
      <c r="B20" s="8">
        <f>GETPIVOTDATA("state",$A$3,"state","successful","Category",A20)/GETPIVOTDATA("state",$A$3,"Category",A20)</f>
        <v>0.17</v>
      </c>
    </row>
    <row r="21" spans="1:2" x14ac:dyDescent="0.25">
      <c r="A21" s="10" t="s">
        <v>8314</v>
      </c>
      <c r="B21" s="8">
        <f>GETPIVOTDATA("state",$A$3,"state","successful","Category",A21)/GETPIVOTDATA("state",$A$3,"Category",A21)</f>
        <v>0.36363636363636365</v>
      </c>
    </row>
    <row r="22" spans="1:2" x14ac:dyDescent="0.25">
      <c r="A22" s="10" t="s">
        <v>8315</v>
      </c>
      <c r="B22" s="8">
        <f>GETPIVOTDATA("state",$A$3,"state","successful","Category",A22)/GETPIVOTDATA("state",$A$3,"Category",A22)</f>
        <v>0</v>
      </c>
    </row>
    <row r="23" spans="1:2" x14ac:dyDescent="0.25">
      <c r="A23" s="10" t="s">
        <v>8316</v>
      </c>
      <c r="B23" s="8">
        <f t="shared" ref="B23:B27" si="0">GETPIVOTDATA("state",$A$3,"state","successful","Category",A23)/GETPIVOTDATA("state",$A$3,"Category",A23)</f>
        <v>0.77142857142857146</v>
      </c>
    </row>
    <row r="24" spans="1:2" x14ac:dyDescent="0.25">
      <c r="A24" s="10" t="s">
        <v>8317</v>
      </c>
      <c r="B24" s="8">
        <f t="shared" si="0"/>
        <v>0.4681818181818182</v>
      </c>
    </row>
    <row r="25" spans="1:2" x14ac:dyDescent="0.25">
      <c r="A25" s="10" t="s">
        <v>8318</v>
      </c>
      <c r="B25" s="8">
        <f t="shared" si="0"/>
        <v>0.33755274261603374</v>
      </c>
    </row>
    <row r="26" spans="1:2" x14ac:dyDescent="0.25">
      <c r="A26" s="10" t="s">
        <v>8319</v>
      </c>
      <c r="B26" s="8">
        <f t="shared" si="0"/>
        <v>0.34833333333333333</v>
      </c>
    </row>
    <row r="27" spans="1:2" x14ac:dyDescent="0.25">
      <c r="A27" s="10" t="s">
        <v>8320</v>
      </c>
      <c r="B27" s="8">
        <f t="shared" si="0"/>
        <v>0.60229720028715006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6C736-2E8B-4ACA-8A0E-E094838A46D9}">
  <dimension ref="A1:F46"/>
  <sheetViews>
    <sheetView workbookViewId="0">
      <selection activeCell="A46" sqref="A4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8310</v>
      </c>
    </row>
    <row r="3" spans="1:6" x14ac:dyDescent="0.25">
      <c r="A3" s="9" t="s">
        <v>8323</v>
      </c>
      <c r="B3" s="9" t="s">
        <v>8311</v>
      </c>
    </row>
    <row r="4" spans="1:6" x14ac:dyDescent="0.25">
      <c r="A4" s="9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10" t="s">
        <v>8324</v>
      </c>
      <c r="B5" s="11"/>
      <c r="C5" s="11">
        <v>100</v>
      </c>
      <c r="D5" s="11"/>
      <c r="E5" s="11"/>
      <c r="F5" s="11">
        <v>100</v>
      </c>
    </row>
    <row r="6" spans="1:6" x14ac:dyDescent="0.25">
      <c r="A6" s="10" t="s">
        <v>8325</v>
      </c>
      <c r="B6" s="11">
        <v>20</v>
      </c>
      <c r="C6" s="11"/>
      <c r="D6" s="11"/>
      <c r="E6" s="11"/>
      <c r="F6" s="11">
        <v>20</v>
      </c>
    </row>
    <row r="7" spans="1:6" x14ac:dyDescent="0.25">
      <c r="A7" s="10" t="s">
        <v>8326</v>
      </c>
      <c r="B7" s="11">
        <v>24</v>
      </c>
      <c r="C7" s="11"/>
      <c r="D7" s="11"/>
      <c r="E7" s="11"/>
      <c r="F7" s="11">
        <v>24</v>
      </c>
    </row>
    <row r="8" spans="1:6" x14ac:dyDescent="0.25">
      <c r="A8" s="10" t="s">
        <v>8327</v>
      </c>
      <c r="B8" s="11"/>
      <c r="C8" s="11">
        <v>40</v>
      </c>
      <c r="D8" s="11"/>
      <c r="E8" s="11"/>
      <c r="F8" s="11">
        <v>40</v>
      </c>
    </row>
    <row r="9" spans="1:6" x14ac:dyDescent="0.25">
      <c r="A9" s="10" t="s">
        <v>8328</v>
      </c>
      <c r="B9" s="11"/>
      <c r="C9" s="11"/>
      <c r="D9" s="11"/>
      <c r="E9" s="11">
        <v>40</v>
      </c>
      <c r="F9" s="11">
        <v>40</v>
      </c>
    </row>
    <row r="10" spans="1:6" x14ac:dyDescent="0.25">
      <c r="A10" s="10" t="s">
        <v>8329</v>
      </c>
      <c r="B10" s="11"/>
      <c r="C10" s="11"/>
      <c r="D10" s="11"/>
      <c r="E10" s="11">
        <v>180</v>
      </c>
      <c r="F10" s="11">
        <v>180</v>
      </c>
    </row>
    <row r="11" spans="1:6" x14ac:dyDescent="0.25">
      <c r="A11" s="10" t="s">
        <v>8330</v>
      </c>
      <c r="B11" s="11"/>
      <c r="C11" s="11">
        <v>80</v>
      </c>
      <c r="D11" s="11"/>
      <c r="E11" s="11"/>
      <c r="F11" s="11">
        <v>80</v>
      </c>
    </row>
    <row r="12" spans="1:6" x14ac:dyDescent="0.25">
      <c r="A12" s="10" t="s">
        <v>8331</v>
      </c>
      <c r="B12" s="11"/>
      <c r="C12" s="11"/>
      <c r="D12" s="11"/>
      <c r="E12" s="11">
        <v>40</v>
      </c>
      <c r="F12" s="11">
        <v>40</v>
      </c>
    </row>
    <row r="13" spans="1:6" x14ac:dyDescent="0.25">
      <c r="A13" s="10" t="s">
        <v>8332</v>
      </c>
      <c r="B13" s="11"/>
      <c r="C13" s="11">
        <v>40</v>
      </c>
      <c r="D13" s="11">
        <v>20</v>
      </c>
      <c r="E13" s="11"/>
      <c r="F13" s="11">
        <v>60</v>
      </c>
    </row>
    <row r="14" spans="1:6" x14ac:dyDescent="0.25">
      <c r="A14" s="10" t="s">
        <v>8333</v>
      </c>
      <c r="B14" s="11"/>
      <c r="C14" s="11">
        <v>40</v>
      </c>
      <c r="D14" s="11"/>
      <c r="E14" s="11"/>
      <c r="F14" s="11">
        <v>40</v>
      </c>
    </row>
    <row r="15" spans="1:6" x14ac:dyDescent="0.25">
      <c r="A15" s="10" t="s">
        <v>8334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25">
      <c r="A16" s="10" t="s">
        <v>8335</v>
      </c>
      <c r="B16" s="11"/>
      <c r="C16" s="11">
        <v>20</v>
      </c>
      <c r="D16" s="11"/>
      <c r="E16" s="11"/>
      <c r="F16" s="11">
        <v>20</v>
      </c>
    </row>
    <row r="17" spans="1:6" x14ac:dyDescent="0.25">
      <c r="A17" s="10" t="s">
        <v>8336</v>
      </c>
      <c r="B17" s="11"/>
      <c r="C17" s="11"/>
      <c r="D17" s="11"/>
      <c r="E17" s="11">
        <v>140</v>
      </c>
      <c r="F17" s="11">
        <v>140</v>
      </c>
    </row>
    <row r="18" spans="1:6" x14ac:dyDescent="0.25">
      <c r="A18" s="10" t="s">
        <v>8337</v>
      </c>
      <c r="B18" s="11"/>
      <c r="C18" s="11">
        <v>20</v>
      </c>
      <c r="D18" s="11"/>
      <c r="E18" s="11">
        <v>140</v>
      </c>
      <c r="F18" s="11">
        <v>160</v>
      </c>
    </row>
    <row r="19" spans="1:6" x14ac:dyDescent="0.25">
      <c r="A19" s="10" t="s">
        <v>8338</v>
      </c>
      <c r="B19" s="11"/>
      <c r="C19" s="11">
        <v>60</v>
      </c>
      <c r="D19" s="11"/>
      <c r="E19" s="11"/>
      <c r="F19" s="11">
        <v>60</v>
      </c>
    </row>
    <row r="20" spans="1:6" x14ac:dyDescent="0.25">
      <c r="A20" s="10" t="s">
        <v>8339</v>
      </c>
      <c r="B20" s="11"/>
      <c r="C20" s="11">
        <v>11</v>
      </c>
      <c r="D20" s="11"/>
      <c r="E20" s="11">
        <v>9</v>
      </c>
      <c r="F20" s="11">
        <v>20</v>
      </c>
    </row>
    <row r="21" spans="1:6" x14ac:dyDescent="0.25">
      <c r="A21" s="10" t="s">
        <v>8340</v>
      </c>
      <c r="B21" s="11"/>
      <c r="C21" s="11"/>
      <c r="D21" s="11"/>
      <c r="E21" s="11">
        <v>20</v>
      </c>
      <c r="F21" s="11">
        <v>20</v>
      </c>
    </row>
    <row r="22" spans="1:6" x14ac:dyDescent="0.25">
      <c r="A22" s="10" t="s">
        <v>8341</v>
      </c>
      <c r="B22" s="11"/>
      <c r="C22" s="11">
        <v>40</v>
      </c>
      <c r="D22" s="11"/>
      <c r="E22" s="11"/>
      <c r="F22" s="11">
        <v>40</v>
      </c>
    </row>
    <row r="23" spans="1:6" x14ac:dyDescent="0.25">
      <c r="A23" s="10" t="s">
        <v>8342</v>
      </c>
      <c r="B23" s="11">
        <v>20</v>
      </c>
      <c r="C23" s="11">
        <v>60</v>
      </c>
      <c r="D23" s="11"/>
      <c r="E23" s="11">
        <v>60</v>
      </c>
      <c r="F23" s="11">
        <v>140</v>
      </c>
    </row>
    <row r="24" spans="1:6" x14ac:dyDescent="0.25">
      <c r="A24" s="10" t="s">
        <v>8343</v>
      </c>
      <c r="B24" s="11"/>
      <c r="C24" s="11">
        <v>20</v>
      </c>
      <c r="D24" s="11"/>
      <c r="E24" s="11"/>
      <c r="F24" s="11">
        <v>20</v>
      </c>
    </row>
    <row r="25" spans="1:6" x14ac:dyDescent="0.25">
      <c r="A25" s="10" t="s">
        <v>8344</v>
      </c>
      <c r="B25" s="11"/>
      <c r="C25" s="11"/>
      <c r="D25" s="11"/>
      <c r="E25" s="11">
        <v>60</v>
      </c>
      <c r="F25" s="11">
        <v>60</v>
      </c>
    </row>
    <row r="26" spans="1:6" x14ac:dyDescent="0.25">
      <c r="A26" s="10" t="s">
        <v>8345</v>
      </c>
      <c r="B26" s="11"/>
      <c r="C26" s="11">
        <v>20</v>
      </c>
      <c r="D26" s="11"/>
      <c r="E26" s="11"/>
      <c r="F26" s="11">
        <v>20</v>
      </c>
    </row>
    <row r="27" spans="1:6" x14ac:dyDescent="0.25">
      <c r="A27" s="10" t="s">
        <v>8346</v>
      </c>
      <c r="B27" s="11"/>
      <c r="C27" s="11">
        <v>57</v>
      </c>
      <c r="D27" s="11"/>
      <c r="E27" s="11">
        <v>103</v>
      </c>
      <c r="F27" s="11">
        <v>160</v>
      </c>
    </row>
    <row r="28" spans="1:6" x14ac:dyDescent="0.25">
      <c r="A28" s="10" t="s">
        <v>8347</v>
      </c>
      <c r="B28" s="11"/>
      <c r="C28" s="11">
        <v>20</v>
      </c>
      <c r="D28" s="11"/>
      <c r="E28" s="11"/>
      <c r="F28" s="11">
        <v>20</v>
      </c>
    </row>
    <row r="29" spans="1:6" x14ac:dyDescent="0.25">
      <c r="A29" s="10" t="s">
        <v>8348</v>
      </c>
      <c r="B29" s="11"/>
      <c r="C29" s="11">
        <v>353</v>
      </c>
      <c r="D29" s="11">
        <v>19</v>
      </c>
      <c r="E29" s="11">
        <v>694</v>
      </c>
      <c r="F29" s="11">
        <v>1066</v>
      </c>
    </row>
    <row r="30" spans="1:6" x14ac:dyDescent="0.25">
      <c r="A30" s="10" t="s">
        <v>8349</v>
      </c>
      <c r="B30" s="11"/>
      <c r="C30" s="11"/>
      <c r="D30" s="11"/>
      <c r="E30" s="11">
        <v>40</v>
      </c>
      <c r="F30" s="11">
        <v>40</v>
      </c>
    </row>
    <row r="31" spans="1:6" x14ac:dyDescent="0.25">
      <c r="A31" s="10" t="s">
        <v>8350</v>
      </c>
      <c r="B31" s="11"/>
      <c r="C31" s="11"/>
      <c r="D31" s="11"/>
      <c r="E31" s="11">
        <v>20</v>
      </c>
      <c r="F31" s="11">
        <v>20</v>
      </c>
    </row>
    <row r="32" spans="1:6" x14ac:dyDescent="0.25">
      <c r="A32" s="10" t="s">
        <v>8351</v>
      </c>
      <c r="B32" s="11"/>
      <c r="C32" s="11">
        <v>20</v>
      </c>
      <c r="D32" s="11"/>
      <c r="E32" s="11"/>
      <c r="F32" s="11">
        <v>20</v>
      </c>
    </row>
    <row r="33" spans="1:6" x14ac:dyDescent="0.25">
      <c r="A33" s="10" t="s">
        <v>8352</v>
      </c>
      <c r="B33" s="11"/>
      <c r="C33" s="11"/>
      <c r="D33" s="11"/>
      <c r="E33" s="11">
        <v>260</v>
      </c>
      <c r="F33" s="11">
        <v>260</v>
      </c>
    </row>
    <row r="34" spans="1:6" x14ac:dyDescent="0.25">
      <c r="A34" s="10" t="s">
        <v>8353</v>
      </c>
      <c r="B34" s="11">
        <v>40</v>
      </c>
      <c r="C34" s="11"/>
      <c r="D34" s="11"/>
      <c r="E34" s="11"/>
      <c r="F34" s="11">
        <v>40</v>
      </c>
    </row>
    <row r="35" spans="1:6" x14ac:dyDescent="0.25">
      <c r="A35" s="10" t="s">
        <v>8354</v>
      </c>
      <c r="B35" s="11"/>
      <c r="C35" s="11"/>
      <c r="D35" s="11"/>
      <c r="E35" s="11">
        <v>60</v>
      </c>
      <c r="F35" s="11">
        <v>60</v>
      </c>
    </row>
    <row r="36" spans="1:6" x14ac:dyDescent="0.25">
      <c r="A36" s="10" t="s">
        <v>8355</v>
      </c>
      <c r="B36" s="11"/>
      <c r="C36" s="11"/>
      <c r="D36" s="11">
        <v>6</v>
      </c>
      <c r="E36" s="11">
        <v>34</v>
      </c>
      <c r="F36" s="11">
        <v>40</v>
      </c>
    </row>
    <row r="37" spans="1:6" x14ac:dyDescent="0.25">
      <c r="A37" s="10" t="s">
        <v>8356</v>
      </c>
      <c r="B37" s="11">
        <v>18</v>
      </c>
      <c r="C37" s="11">
        <v>2</v>
      </c>
      <c r="D37" s="11"/>
      <c r="E37" s="11">
        <v>40</v>
      </c>
      <c r="F37" s="11">
        <v>60</v>
      </c>
    </row>
    <row r="38" spans="1:6" x14ac:dyDescent="0.25">
      <c r="A38" s="10" t="s">
        <v>8357</v>
      </c>
      <c r="B38" s="11">
        <v>17</v>
      </c>
      <c r="C38" s="11">
        <v>80</v>
      </c>
      <c r="D38" s="11">
        <v>5</v>
      </c>
      <c r="E38" s="11">
        <v>85</v>
      </c>
      <c r="F38" s="11">
        <v>187</v>
      </c>
    </row>
    <row r="39" spans="1:6" x14ac:dyDescent="0.25">
      <c r="A39" s="10" t="s">
        <v>8358</v>
      </c>
      <c r="B39" s="11"/>
      <c r="C39" s="11"/>
      <c r="D39" s="11"/>
      <c r="E39" s="11">
        <v>80</v>
      </c>
      <c r="F39" s="11">
        <v>80</v>
      </c>
    </row>
    <row r="40" spans="1:6" x14ac:dyDescent="0.25">
      <c r="A40" s="10" t="s">
        <v>8359</v>
      </c>
      <c r="B40" s="11"/>
      <c r="C40" s="11"/>
      <c r="D40" s="11"/>
      <c r="E40" s="11">
        <v>60</v>
      </c>
      <c r="F40" s="11">
        <v>60</v>
      </c>
    </row>
    <row r="41" spans="1:6" x14ac:dyDescent="0.25">
      <c r="A41" s="10" t="s">
        <v>8360</v>
      </c>
      <c r="B41" s="11">
        <v>10</v>
      </c>
      <c r="C41" s="11">
        <v>47</v>
      </c>
      <c r="D41" s="11"/>
      <c r="E41" s="11"/>
      <c r="F41" s="11">
        <v>57</v>
      </c>
    </row>
    <row r="42" spans="1:6" x14ac:dyDescent="0.25">
      <c r="A42" s="10" t="s">
        <v>8361</v>
      </c>
      <c r="B42" s="11"/>
      <c r="C42" s="11">
        <v>100</v>
      </c>
      <c r="D42" s="11"/>
      <c r="E42" s="11"/>
      <c r="F42" s="11">
        <v>100</v>
      </c>
    </row>
    <row r="43" spans="1:6" x14ac:dyDescent="0.25">
      <c r="A43" s="10" t="s">
        <v>8362</v>
      </c>
      <c r="B43" s="11">
        <v>60</v>
      </c>
      <c r="C43" s="11">
        <v>120</v>
      </c>
      <c r="D43" s="11"/>
      <c r="E43" s="11">
        <v>20</v>
      </c>
      <c r="F43" s="11">
        <v>200</v>
      </c>
    </row>
    <row r="44" spans="1:6" x14ac:dyDescent="0.25">
      <c r="A44" s="10" t="s">
        <v>8363</v>
      </c>
      <c r="B44" s="11">
        <v>100</v>
      </c>
      <c r="C44" s="11">
        <v>60</v>
      </c>
      <c r="D44" s="11"/>
      <c r="E44" s="11"/>
      <c r="F44" s="11">
        <v>160</v>
      </c>
    </row>
    <row r="45" spans="1:6" x14ac:dyDescent="0.25">
      <c r="A45" s="10" t="s">
        <v>8364</v>
      </c>
      <c r="B45" s="11">
        <v>20</v>
      </c>
      <c r="C45" s="11"/>
      <c r="D45" s="11"/>
      <c r="E45" s="11"/>
      <c r="F45" s="11">
        <v>20</v>
      </c>
    </row>
    <row r="46" spans="1:6" x14ac:dyDescent="0.25">
      <c r="A46" s="10" t="s">
        <v>8321</v>
      </c>
      <c r="B46" s="11">
        <v>349</v>
      </c>
      <c r="C46" s="11">
        <v>1530</v>
      </c>
      <c r="D46" s="11">
        <v>50</v>
      </c>
      <c r="E46" s="11">
        <v>2185</v>
      </c>
      <c r="F46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B2564-2575-48ED-99E7-1D45CEFB2F0F}">
  <dimension ref="A1:F32"/>
  <sheetViews>
    <sheetView topLeftCell="A3" workbookViewId="0">
      <selection activeCell="E55" sqref="E5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8379</v>
      </c>
      <c r="B1" t="s">
        <v>8310</v>
      </c>
    </row>
    <row r="2" spans="1:6" x14ac:dyDescent="0.25">
      <c r="A2" s="9" t="s">
        <v>8308</v>
      </c>
      <c r="B2" t="s">
        <v>8310</v>
      </c>
    </row>
    <row r="4" spans="1:6" x14ac:dyDescent="0.25">
      <c r="A4" s="9" t="s">
        <v>8323</v>
      </c>
      <c r="B4" s="9" t="s">
        <v>8311</v>
      </c>
    </row>
    <row r="5" spans="1:6" x14ac:dyDescent="0.25">
      <c r="A5" s="9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13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3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3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3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3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3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3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3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3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3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3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3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3" t="s">
        <v>8321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  <row r="20" spans="1:6" x14ac:dyDescent="0.25">
      <c r="C20" t="s">
        <v>8381</v>
      </c>
      <c r="D20" t="s">
        <v>8382</v>
      </c>
      <c r="E20" t="s">
        <v>8383</v>
      </c>
    </row>
    <row r="21" spans="1:6" x14ac:dyDescent="0.25">
      <c r="A21">
        <v>1</v>
      </c>
      <c r="B21" s="13" t="s">
        <v>8373</v>
      </c>
      <c r="C21">
        <f>SUM(GETPIVOTDATA("state",$A$4,"state","failed","Date Created Conversion",A21),GETPIVOTDATA("state",$A$4,"state","successful","Date Created Conversion",A21))</f>
        <v>331</v>
      </c>
      <c r="D21">
        <f>GETPIVOTDATA("state",$A$4,"state","successful","Date Created Conversion",A21)</f>
        <v>182</v>
      </c>
      <c r="E21">
        <f>GETPIVOTDATA("state",$A$4,"state","failed","Date Created Conversion",A21)</f>
        <v>149</v>
      </c>
      <c r="F21">
        <f>D21/E21</f>
        <v>1.2214765100671141</v>
      </c>
    </row>
    <row r="22" spans="1:6" x14ac:dyDescent="0.25">
      <c r="A22">
        <v>2</v>
      </c>
      <c r="B22" s="13" t="s">
        <v>8374</v>
      </c>
      <c r="C22">
        <f t="shared" ref="C22:C32" si="0">SUM(GETPIVOTDATA("state",$A$4,"state","failed","Date Created Conversion",A22),GETPIVOTDATA("state",$A$4,"state","successful","Date Created Conversion",A22))</f>
        <v>308</v>
      </c>
      <c r="D22">
        <f t="shared" ref="D22:D32" si="1">GETPIVOTDATA("state",$A$4,"state","successful","Date Created Conversion",A22)</f>
        <v>202</v>
      </c>
      <c r="E22">
        <f>GETPIVOTDATA("state",$A$4,"state","failed","Date Created Conversion",A22)</f>
        <v>106</v>
      </c>
      <c r="F22">
        <f t="shared" ref="F22:F32" si="2">D22/E22</f>
        <v>1.9056603773584906</v>
      </c>
    </row>
    <row r="23" spans="1:6" x14ac:dyDescent="0.25">
      <c r="A23">
        <v>3</v>
      </c>
      <c r="B23" s="13" t="s">
        <v>8375</v>
      </c>
      <c r="C23">
        <f t="shared" si="0"/>
        <v>288</v>
      </c>
      <c r="D23">
        <f t="shared" si="1"/>
        <v>180</v>
      </c>
      <c r="E23">
        <f>GETPIVOTDATA("state",$A$4,"state","failed","Date Created Conversion",A23)</f>
        <v>108</v>
      </c>
      <c r="F23">
        <f t="shared" si="2"/>
        <v>1.6666666666666667</v>
      </c>
    </row>
    <row r="24" spans="1:6" x14ac:dyDescent="0.25">
      <c r="A24">
        <v>4</v>
      </c>
      <c r="B24" s="13" t="s">
        <v>8376</v>
      </c>
      <c r="C24">
        <f t="shared" si="0"/>
        <v>294</v>
      </c>
      <c r="D24">
        <f t="shared" si="1"/>
        <v>192</v>
      </c>
      <c r="E24">
        <f>GETPIVOTDATA("state",$A$4,"state","failed","Date Created Conversion",A24)</f>
        <v>102</v>
      </c>
      <c r="F24">
        <f t="shared" si="2"/>
        <v>1.8823529411764706</v>
      </c>
    </row>
    <row r="25" spans="1:6" x14ac:dyDescent="0.25">
      <c r="A25">
        <v>5</v>
      </c>
      <c r="B25" s="13" t="s">
        <v>8367</v>
      </c>
      <c r="C25">
        <f t="shared" si="0"/>
        <v>360</v>
      </c>
      <c r="D25">
        <f t="shared" si="1"/>
        <v>234</v>
      </c>
      <c r="E25">
        <f>GETPIVOTDATA("state",$A$4,"state","failed","Date Created Conversion",A25)</f>
        <v>126</v>
      </c>
      <c r="F25">
        <f t="shared" si="2"/>
        <v>1.8571428571428572</v>
      </c>
    </row>
    <row r="26" spans="1:6" x14ac:dyDescent="0.25">
      <c r="A26">
        <v>6</v>
      </c>
      <c r="B26" s="13" t="s">
        <v>8377</v>
      </c>
      <c r="C26">
        <f t="shared" si="0"/>
        <v>358</v>
      </c>
      <c r="D26">
        <f t="shared" si="1"/>
        <v>211</v>
      </c>
      <c r="E26">
        <f>GETPIVOTDATA("state",$A$4,"state","failed","Date Created Conversion",A26)</f>
        <v>147</v>
      </c>
      <c r="F26">
        <f t="shared" si="2"/>
        <v>1.435374149659864</v>
      </c>
    </row>
    <row r="27" spans="1:6" x14ac:dyDescent="0.25">
      <c r="A27">
        <v>7</v>
      </c>
      <c r="B27" s="13" t="s">
        <v>8368</v>
      </c>
      <c r="C27">
        <f t="shared" si="0"/>
        <v>344</v>
      </c>
      <c r="D27">
        <f t="shared" si="1"/>
        <v>194</v>
      </c>
      <c r="E27">
        <f>GETPIVOTDATA("state",$A$4,"state","failed","Date Created Conversion",A27)</f>
        <v>150</v>
      </c>
      <c r="F27">
        <f t="shared" si="2"/>
        <v>1.2933333333333332</v>
      </c>
    </row>
    <row r="28" spans="1:6" x14ac:dyDescent="0.25">
      <c r="A28">
        <v>8</v>
      </c>
      <c r="B28" s="13" t="s">
        <v>8369</v>
      </c>
      <c r="C28">
        <f t="shared" si="0"/>
        <v>300</v>
      </c>
      <c r="D28">
        <f t="shared" si="1"/>
        <v>166</v>
      </c>
      <c r="E28">
        <f>GETPIVOTDATA("state",$A$4,"state","failed","Date Created Conversion",A28)</f>
        <v>134</v>
      </c>
      <c r="F28">
        <f t="shared" si="2"/>
        <v>1.2388059701492538</v>
      </c>
    </row>
    <row r="29" spans="1:6" x14ac:dyDescent="0.25">
      <c r="A29">
        <v>9</v>
      </c>
      <c r="B29" s="13" t="s">
        <v>8370</v>
      </c>
      <c r="C29">
        <f t="shared" si="0"/>
        <v>274</v>
      </c>
      <c r="D29">
        <f t="shared" si="1"/>
        <v>147</v>
      </c>
      <c r="E29">
        <f>GETPIVOTDATA("state",$A$4,"state","failed","Date Created Conversion",A29)</f>
        <v>127</v>
      </c>
      <c r="F29">
        <f t="shared" si="2"/>
        <v>1.1574803149606299</v>
      </c>
    </row>
    <row r="30" spans="1:6" x14ac:dyDescent="0.25">
      <c r="A30">
        <v>10</v>
      </c>
      <c r="B30" s="13" t="s">
        <v>8371</v>
      </c>
      <c r="C30">
        <f t="shared" si="0"/>
        <v>332</v>
      </c>
      <c r="D30">
        <f t="shared" si="1"/>
        <v>183</v>
      </c>
      <c r="E30">
        <f>GETPIVOTDATA("state",$A$4,"state","failed","Date Created Conversion",A30)</f>
        <v>149</v>
      </c>
      <c r="F30">
        <f t="shared" si="2"/>
        <v>1.2281879194630871</v>
      </c>
    </row>
    <row r="31" spans="1:6" x14ac:dyDescent="0.25">
      <c r="A31">
        <v>11</v>
      </c>
      <c r="B31" s="13" t="s">
        <v>8372</v>
      </c>
      <c r="C31">
        <f t="shared" si="0"/>
        <v>297</v>
      </c>
      <c r="D31">
        <f t="shared" si="1"/>
        <v>183</v>
      </c>
      <c r="E31">
        <f>GETPIVOTDATA("state",$A$4,"state","failed","Date Created Conversion",A31)</f>
        <v>114</v>
      </c>
      <c r="F31">
        <f t="shared" si="2"/>
        <v>1.6052631578947369</v>
      </c>
    </row>
    <row r="32" spans="1:6" x14ac:dyDescent="0.25">
      <c r="A32">
        <v>12</v>
      </c>
      <c r="B32" s="13" t="s">
        <v>8378</v>
      </c>
      <c r="C32">
        <f t="shared" si="0"/>
        <v>229</v>
      </c>
      <c r="D32">
        <f t="shared" si="1"/>
        <v>111</v>
      </c>
      <c r="E32">
        <f>GETPIVOTDATA("state",$A$4,"state","failed","Date Created Conversion",A32)</f>
        <v>118</v>
      </c>
      <c r="F32">
        <f t="shared" si="2"/>
        <v>0.94067796610169496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55327-5A92-419E-B482-B6A8A61BEB46}">
  <dimension ref="A1:J13"/>
  <sheetViews>
    <sheetView workbookViewId="0">
      <selection activeCell="P11" sqref="P1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10" x14ac:dyDescent="0.25">
      <c r="A1" s="14" t="s">
        <v>8384</v>
      </c>
      <c r="B1" s="14" t="s">
        <v>8385</v>
      </c>
      <c r="C1" s="14" t="s">
        <v>8386</v>
      </c>
      <c r="D1" s="14" t="s">
        <v>8387</v>
      </c>
      <c r="E1" s="14" t="s">
        <v>8388</v>
      </c>
      <c r="F1" s="14" t="s">
        <v>8389</v>
      </c>
      <c r="G1" s="14" t="s">
        <v>8390</v>
      </c>
      <c r="H1" s="14" t="s">
        <v>8391</v>
      </c>
    </row>
    <row r="2" spans="1:10" x14ac:dyDescent="0.25">
      <c r="A2" s="15" t="s">
        <v>8392</v>
      </c>
      <c r="B2" s="11">
        <f>COUNTIFS(Data!$D$2:$D$4115,"&lt;1000",Data!$F$2:$F$4115,"successful")</f>
        <v>322</v>
      </c>
      <c r="C2" s="11">
        <f>COUNTIFS(Data!$D$2:$D$4115,"&lt;1000",Data!$F$2:$F$4115,"failed")</f>
        <v>113</v>
      </c>
      <c r="D2" s="11">
        <f>COUNTIFS(Data!$D$2:$D$4115,"&lt;1000",Data!$F$2:$F$4115,"canceled")</f>
        <v>18</v>
      </c>
      <c r="E2" s="11">
        <f t="shared" ref="E2:E12" si="0">SUM(B2:D2)</f>
        <v>453</v>
      </c>
      <c r="F2" s="8">
        <f t="shared" ref="F2:F5" si="1">B2/$E2</f>
        <v>0.71081677704194257</v>
      </c>
      <c r="G2" s="8">
        <f t="shared" ref="G2:G5" si="2">C2/$E2</f>
        <v>0.24944812362030905</v>
      </c>
      <c r="H2" s="8">
        <f t="shared" ref="H2:H5" si="3">D2/$E2</f>
        <v>3.9735099337748346E-2</v>
      </c>
      <c r="J2">
        <v>1000</v>
      </c>
    </row>
    <row r="3" spans="1:10" x14ac:dyDescent="0.25">
      <c r="A3" s="15" t="s">
        <v>8393</v>
      </c>
      <c r="B3" s="11">
        <f>COUNTIFS(Data!$D$2:$D$4115,"&lt;"&amp;$J3,Data!$F$2:$F$4115,"successful")-SUM($B$2)</f>
        <v>932</v>
      </c>
      <c r="C3" s="11">
        <f>COUNTIFS(Data!$D$2:$D$4115,"&lt;"&amp;$J3,Data!$F$2:$F$4115,"failed")-SUM($C$2)</f>
        <v>420</v>
      </c>
      <c r="D3" s="11">
        <f>COUNTIFS(Data!$D$2:$D$4115,"&lt;"&amp;$J3,Data!$F$2:$F$4115,"canceled")-SUM($D$2)</f>
        <v>60</v>
      </c>
      <c r="E3" s="11">
        <f t="shared" si="0"/>
        <v>1412</v>
      </c>
      <c r="F3" s="8">
        <f t="shared" si="1"/>
        <v>0.66005665722379603</v>
      </c>
      <c r="G3" s="8">
        <f t="shared" si="2"/>
        <v>0.29745042492917845</v>
      </c>
      <c r="H3" s="8">
        <f t="shared" si="3"/>
        <v>4.2492917847025496E-2</v>
      </c>
      <c r="J3">
        <v>5000</v>
      </c>
    </row>
    <row r="4" spans="1:10" x14ac:dyDescent="0.25">
      <c r="A4" s="15" t="s">
        <v>8394</v>
      </c>
      <c r="B4" s="11">
        <f>COUNTIFS(Data!$D$2:$D$4115,"&lt;"&amp;$J4,Data!$F$2:$F$4115,"successful")-SUM($B$2:B3)</f>
        <v>381</v>
      </c>
      <c r="C4" s="11">
        <f>COUNTIFS(Data!$D$2:$D$4115,"&lt;"&amp;$J4,Data!$F$2:$F$4115,"failed")-SUM($C$2:C3)</f>
        <v>283</v>
      </c>
      <c r="D4" s="11">
        <f>COUNTIFS(Data!$D$2:$D$4115,"&lt;"&amp;$J4,Data!$F$2:$F$4115,"canceled")-SUM($D$2:D3)</f>
        <v>52</v>
      </c>
      <c r="E4" s="11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  <c r="J4">
        <v>10000</v>
      </c>
    </row>
    <row r="5" spans="1:10" x14ac:dyDescent="0.25">
      <c r="A5" s="15" t="s">
        <v>8395</v>
      </c>
      <c r="B5" s="11">
        <f>COUNTIFS(Data!$D$2:$D$4115,"&lt;"&amp;$J5,Data!$F$2:$F$4115,"successful")-SUM($B$2:B4)</f>
        <v>168</v>
      </c>
      <c r="C5" s="11">
        <f>COUNTIFS(Data!$D$2:$D$4115,"&lt;"&amp;$J5,Data!$F$2:$F$4115,"failed")-SUM($C$2:C4)</f>
        <v>144</v>
      </c>
      <c r="D5" s="11">
        <f>COUNTIFS(Data!$D$2:$D$4115,"&lt;"&amp;$J5,Data!$F$2:$F$4115,"canceled")-SUM($D$2:D4)</f>
        <v>40</v>
      </c>
      <c r="E5" s="11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  <c r="J5">
        <v>15000</v>
      </c>
    </row>
    <row r="6" spans="1:10" x14ac:dyDescent="0.25">
      <c r="A6" s="15" t="s">
        <v>8396</v>
      </c>
      <c r="B6" s="11">
        <f>COUNTIFS(Data!$D$2:$D$4115,"&lt;"&amp;$J6,Data!$F$2:$F$4115,"successful")-SUM($B$2:B5)</f>
        <v>94</v>
      </c>
      <c r="C6" s="11">
        <f>COUNTIFS(Data!$D$2:$D$4115,"&lt;"&amp;$J6,Data!$F$2:$F$4115,"failed")-SUM($C$2:C5)</f>
        <v>90</v>
      </c>
      <c r="D6" s="11">
        <f>COUNTIFS(Data!$D$2:$D$4115,"&lt;"&amp;$J6,Data!$F$2:$F$4115,"canceled")-SUM($D$2:D5)</f>
        <v>17</v>
      </c>
      <c r="E6" s="11">
        <f t="shared" si="0"/>
        <v>201</v>
      </c>
      <c r="F6" s="8">
        <f>B6/$E6</f>
        <v>0.46766169154228854</v>
      </c>
      <c r="G6" s="8">
        <f>C6/$E6</f>
        <v>0.44776119402985076</v>
      </c>
      <c r="H6" s="8">
        <f>D6/$E6</f>
        <v>8.45771144278607E-2</v>
      </c>
      <c r="J6">
        <f>J5+5000</f>
        <v>20000</v>
      </c>
    </row>
    <row r="7" spans="1:10" x14ac:dyDescent="0.25">
      <c r="A7" s="15" t="s">
        <v>8397</v>
      </c>
      <c r="B7" s="11">
        <f>COUNTIFS(Data!$D$2:$D$4115,"&lt;"&amp;$J7,Data!$F$2:$F$4115,"successful")-SUM($B$2:B6)</f>
        <v>62</v>
      </c>
      <c r="C7" s="11">
        <f>COUNTIFS(Data!$D$2:$D$4115,"&lt;"&amp;$J7,Data!$F$2:$F$4115,"failed")-SUM($C$2:C6)</f>
        <v>72</v>
      </c>
      <c r="D7" s="11">
        <f>COUNTIFS(Data!$D$2:$D$4115,"&lt;"&amp;$J7,Data!$F$2:$F$4115,"canceled")-SUM($D$2:D6)</f>
        <v>14</v>
      </c>
      <c r="E7" s="11">
        <f t="shared" si="0"/>
        <v>148</v>
      </c>
      <c r="F7" s="8">
        <f>B7/$E7</f>
        <v>0.41891891891891891</v>
      </c>
      <c r="G7" s="8">
        <f>C7/$E7</f>
        <v>0.48648648648648651</v>
      </c>
      <c r="H7" s="8">
        <f>D7/$E7</f>
        <v>9.45945945945946E-2</v>
      </c>
      <c r="J7">
        <f>J6+5000</f>
        <v>25000</v>
      </c>
    </row>
    <row r="8" spans="1:10" x14ac:dyDescent="0.25">
      <c r="A8" s="15" t="s">
        <v>8398</v>
      </c>
      <c r="B8" s="11">
        <f>COUNTIFS(Data!$D$2:$D$4115,"&lt;"&amp;$J8,Data!$F$2:$F$4115,"successful")-SUM($B$2:B7)</f>
        <v>55</v>
      </c>
      <c r="C8" s="11">
        <f>COUNTIFS(Data!$D$2:$D$4115,"&lt;"&amp;$J8,Data!$F$2:$F$4115,"failed")-SUM($C$2:C7)</f>
        <v>64</v>
      </c>
      <c r="D8" s="11">
        <f>COUNTIFS(Data!$D$2:$D$4115,"&lt;"&amp;$J8,Data!$F$2:$F$4115,"canceled")-SUM($D$2:D7)</f>
        <v>18</v>
      </c>
      <c r="E8" s="11">
        <f t="shared" si="0"/>
        <v>137</v>
      </c>
      <c r="F8" s="8">
        <f>B8/$E8</f>
        <v>0.40145985401459855</v>
      </c>
      <c r="G8" s="8">
        <f>C8/$E8</f>
        <v>0.46715328467153283</v>
      </c>
      <c r="H8" s="8">
        <f>D8/$E8</f>
        <v>0.13138686131386862</v>
      </c>
      <c r="J8">
        <f>J7+5000</f>
        <v>30000</v>
      </c>
    </row>
    <row r="9" spans="1:10" x14ac:dyDescent="0.25">
      <c r="A9" s="15" t="s">
        <v>8399</v>
      </c>
      <c r="B9" s="11">
        <f>COUNTIFS(Data!$D$2:$D$4115,"&lt;"&amp;$J9,Data!$F$2:$F$4115,"successful")-SUM($B$2:B8)</f>
        <v>32</v>
      </c>
      <c r="C9" s="11">
        <f>COUNTIFS(Data!$D$2:$D$4115,"&lt;"&amp;$J9,Data!$F$2:$F$4115,"failed")-SUM($C$2:C8)</f>
        <v>37</v>
      </c>
      <c r="D9" s="11">
        <f>COUNTIFS(Data!$D$2:$D$4115,"&lt;"&amp;$J9,Data!$F$2:$F$4115,"canceled")-SUM($D$2:D8)</f>
        <v>13</v>
      </c>
      <c r="E9" s="11">
        <f t="shared" si="0"/>
        <v>82</v>
      </c>
      <c r="F9" s="8">
        <f>B9/$E9</f>
        <v>0.3902439024390244</v>
      </c>
      <c r="G9" s="8">
        <f>C9/$E9</f>
        <v>0.45121951219512196</v>
      </c>
      <c r="H9" s="8">
        <f>D9/$E9</f>
        <v>0.15853658536585366</v>
      </c>
      <c r="J9">
        <f>J8+5000</f>
        <v>35000</v>
      </c>
    </row>
    <row r="10" spans="1:10" x14ac:dyDescent="0.25">
      <c r="A10" s="15" t="s">
        <v>8400</v>
      </c>
      <c r="B10" s="11">
        <f>COUNTIFS(Data!$D$2:$D$4115,"&lt;"&amp;$J10,Data!$F$2:$F$4115,"successful")-SUM($B$2:B9)</f>
        <v>26</v>
      </c>
      <c r="C10" s="11">
        <f>COUNTIFS(Data!$D$2:$D$4115,"&lt;"&amp;$J10,Data!$F$2:$F$4115,"failed")-SUM($C$2:C9)</f>
        <v>22</v>
      </c>
      <c r="D10" s="11">
        <f>COUNTIFS(Data!$D$2:$D$4115,"&lt;"&amp;$J10,Data!$F$2:$F$4115,"canceled")-SUM($D$2:D9)</f>
        <v>7</v>
      </c>
      <c r="E10" s="11">
        <f t="shared" si="0"/>
        <v>55</v>
      </c>
      <c r="F10" s="8">
        <f>B10/$E10</f>
        <v>0.47272727272727272</v>
      </c>
      <c r="G10" s="8">
        <f>C10/$E10</f>
        <v>0.4</v>
      </c>
      <c r="H10" s="8">
        <f>D10/$E10</f>
        <v>0.12727272727272726</v>
      </c>
      <c r="J10">
        <f>J9+5000</f>
        <v>40000</v>
      </c>
    </row>
    <row r="11" spans="1:10" x14ac:dyDescent="0.25">
      <c r="A11" s="15" t="s">
        <v>8401</v>
      </c>
      <c r="B11" s="11">
        <f>COUNTIFS(Data!$D$2:$D$4115,"&lt;"&amp;$J11,Data!$F$2:$F$4115,"successful")-SUM($B$2:B10)</f>
        <v>21</v>
      </c>
      <c r="C11" s="11">
        <f>COUNTIFS(Data!$D$2:$D$4115,"&lt;"&amp;$J11,Data!$F$2:$F$4115,"failed")-SUM($C$2:C10)</f>
        <v>16</v>
      </c>
      <c r="D11" s="11">
        <f>COUNTIFS(Data!$D$2:$D$4115,"&lt;"&amp;$J11,Data!$F$2:$F$4115,"canceled")-SUM($D$2:D10)</f>
        <v>6</v>
      </c>
      <c r="E11" s="11">
        <f t="shared" si="0"/>
        <v>43</v>
      </c>
      <c r="F11" s="8">
        <f>B11/$E11</f>
        <v>0.48837209302325579</v>
      </c>
      <c r="G11" s="8">
        <f>C11/$E11</f>
        <v>0.37209302325581395</v>
      </c>
      <c r="H11" s="8">
        <f>D11/$E11</f>
        <v>0.13953488372093023</v>
      </c>
      <c r="J11">
        <f>J10+5000</f>
        <v>45000</v>
      </c>
    </row>
    <row r="12" spans="1:10" x14ac:dyDescent="0.25">
      <c r="A12" s="15" t="s">
        <v>8402</v>
      </c>
      <c r="B12" s="11">
        <f>COUNTIFS(Data!$D$2:$D$4115,"&lt;"&amp;$J12,Data!$F$2:$F$4115,"successful")-SUM($B$2:B11)</f>
        <v>6</v>
      </c>
      <c r="C12" s="11">
        <f>COUNTIFS(Data!$D$2:$D$4115,"&lt;"&amp;$J12,Data!$F$2:$F$4115,"failed")-SUM($C$2:C11)</f>
        <v>11</v>
      </c>
      <c r="D12" s="11">
        <f>COUNTIFS(Data!$D$2:$D$4115,"&lt;"&amp;$J12,Data!$F$2:$F$4115,"canceled")-SUM($D$2:D11)</f>
        <v>4</v>
      </c>
      <c r="E12" s="11">
        <f t="shared" si="0"/>
        <v>21</v>
      </c>
      <c r="F12" s="8">
        <f>B12/$E12</f>
        <v>0.2857142857142857</v>
      </c>
      <c r="G12" s="8">
        <f>C12/$E12</f>
        <v>0.52380952380952384</v>
      </c>
      <c r="H12" s="8">
        <f>D12/$E12</f>
        <v>0.19047619047619047</v>
      </c>
      <c r="J12">
        <f>J11+5000</f>
        <v>50000</v>
      </c>
    </row>
    <row r="13" spans="1:10" x14ac:dyDescent="0.25">
      <c r="A13" s="15" t="s">
        <v>8403</v>
      </c>
      <c r="B13" s="11">
        <f>COUNTIFS(Data!$D$2:$D$4115,"&gt;="&amp;J12,Data!$F$2:$F$4115,"successful")</f>
        <v>86</v>
      </c>
      <c r="C13" s="11">
        <f>COUNTIFS(Data!$D$2:$D$4115,"&gt;="&amp;$J$12,Data!$F$2:$F$4115,"failed")</f>
        <v>258</v>
      </c>
      <c r="D13" s="11">
        <f>COUNTIFS(Data!$D$2:$D$4115,"&gt;="&amp;$J$12,Data!$F$2:$F$4115,"canceled")</f>
        <v>100</v>
      </c>
      <c r="E13" s="11">
        <f>SUM(B13:D13)</f>
        <v>444</v>
      </c>
      <c r="F13" s="8">
        <f>B13/$E13</f>
        <v>0.19369369369369369</v>
      </c>
      <c r="G13" s="8">
        <f>C13/$E13</f>
        <v>0.58108108108108103</v>
      </c>
      <c r="H13" s="8">
        <f>D13/$E13</f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F0B6E-7090-49F3-9A0D-A20519247E7A}">
  <dimension ref="A1:AA2186"/>
  <sheetViews>
    <sheetView workbookViewId="0">
      <selection activeCell="E15" activeCellId="1" sqref="I15 E15"/>
    </sheetView>
  </sheetViews>
  <sheetFormatPr defaultRowHeight="15" x14ac:dyDescent="0.25"/>
  <cols>
    <col min="1" max="1" width="15.7109375" bestFit="1" customWidth="1"/>
    <col min="3" max="3" width="9.5703125" bestFit="1" customWidth="1"/>
    <col min="6" max="6" width="9.28515625" bestFit="1" customWidth="1"/>
    <col min="21" max="21" width="10" bestFit="1" customWidth="1"/>
    <col min="22" max="22" width="13.85546875" bestFit="1" customWidth="1"/>
  </cols>
  <sheetData>
    <row r="1" spans="1:27" x14ac:dyDescent="0.25">
      <c r="A1" s="18" t="s">
        <v>8411</v>
      </c>
      <c r="B1" s="22"/>
      <c r="C1" s="23" t="s">
        <v>8404</v>
      </c>
      <c r="D1" s="24"/>
      <c r="E1" s="24"/>
      <c r="F1" s="23" t="s">
        <v>8406</v>
      </c>
      <c r="G1" s="25"/>
      <c r="U1" s="1" t="s">
        <v>8218</v>
      </c>
      <c r="V1" s="1" t="s">
        <v>8262</v>
      </c>
      <c r="Z1" s="1" t="s">
        <v>8218</v>
      </c>
      <c r="AA1" s="1" t="s">
        <v>8262</v>
      </c>
    </row>
    <row r="2" spans="1:27" x14ac:dyDescent="0.25">
      <c r="A2" s="19" t="s">
        <v>8405</v>
      </c>
      <c r="B2" s="17"/>
      <c r="C2" s="29">
        <f>AVERAGE(s.back)</f>
        <v>194.42517162471395</v>
      </c>
      <c r="D2" s="29"/>
      <c r="E2" s="29"/>
      <c r="F2" s="29">
        <f>AVERAGE(f.back)</f>
        <v>19.492283129324107</v>
      </c>
      <c r="G2" s="26"/>
      <c r="U2" t="s">
        <v>8219</v>
      </c>
      <c r="V2">
        <v>182</v>
      </c>
      <c r="Z2" t="s">
        <v>8220</v>
      </c>
      <c r="AA2">
        <v>1</v>
      </c>
    </row>
    <row r="3" spans="1:27" x14ac:dyDescent="0.25">
      <c r="A3" s="20" t="s">
        <v>8408</v>
      </c>
      <c r="B3" s="17"/>
      <c r="C3" s="29">
        <f>MEDIAN(s.back)</f>
        <v>62</v>
      </c>
      <c r="D3" s="29"/>
      <c r="E3" s="29"/>
      <c r="F3" s="29">
        <f>MEDIAN(f.back)</f>
        <v>3</v>
      </c>
      <c r="G3" s="26"/>
      <c r="U3" t="s">
        <v>8219</v>
      </c>
      <c r="V3">
        <v>79</v>
      </c>
      <c r="Z3" t="s">
        <v>8220</v>
      </c>
      <c r="AA3">
        <v>1</v>
      </c>
    </row>
    <row r="4" spans="1:27" x14ac:dyDescent="0.25">
      <c r="A4" s="20" t="s">
        <v>8409</v>
      </c>
      <c r="B4" s="17"/>
      <c r="C4" s="29">
        <f>MIN(s.back)</f>
        <v>1</v>
      </c>
      <c r="D4" s="29"/>
      <c r="E4" s="29"/>
      <c r="F4" s="29">
        <f>MIN(f.back)</f>
        <v>0</v>
      </c>
      <c r="G4" s="26"/>
      <c r="U4" t="s">
        <v>8219</v>
      </c>
      <c r="V4">
        <v>35</v>
      </c>
      <c r="Z4" t="s">
        <v>8220</v>
      </c>
      <c r="AA4">
        <v>0</v>
      </c>
    </row>
    <row r="5" spans="1:27" x14ac:dyDescent="0.25">
      <c r="A5" s="20" t="s">
        <v>8410</v>
      </c>
      <c r="B5" s="17"/>
      <c r="C5" s="29">
        <f>MAX(s.back)</f>
        <v>26457</v>
      </c>
      <c r="D5" s="29"/>
      <c r="E5" s="29"/>
      <c r="F5" s="29">
        <f>MAX(f.back)</f>
        <v>1501</v>
      </c>
      <c r="G5" s="26"/>
      <c r="U5" t="s">
        <v>8219</v>
      </c>
      <c r="V5">
        <v>150</v>
      </c>
      <c r="Z5" t="s">
        <v>8220</v>
      </c>
      <c r="AA5">
        <v>6</v>
      </c>
    </row>
    <row r="6" spans="1:27" x14ac:dyDescent="0.25">
      <c r="A6" s="19" t="s">
        <v>8412</v>
      </c>
      <c r="B6" s="17"/>
      <c r="C6" s="29">
        <f>_xlfn.VAR.P(s.back)</f>
        <v>712840.9867348104</v>
      </c>
      <c r="D6" s="29"/>
      <c r="E6" s="29"/>
      <c r="F6" s="29">
        <f>_xlfn.VAR.P(f.back)</f>
        <v>5243.674102238092</v>
      </c>
      <c r="G6" s="26"/>
      <c r="U6" t="s">
        <v>8219</v>
      </c>
      <c r="V6">
        <v>284</v>
      </c>
      <c r="Z6" t="s">
        <v>8220</v>
      </c>
      <c r="AA6">
        <v>0</v>
      </c>
    </row>
    <row r="7" spans="1:27" ht="15.75" thickBot="1" x14ac:dyDescent="0.3">
      <c r="A7" s="21" t="s">
        <v>8413</v>
      </c>
      <c r="B7" s="27"/>
      <c r="C7" s="30">
        <f>_xlfn.STDEV.P(s.back)</f>
        <v>844.29910975602149</v>
      </c>
      <c r="D7" s="30"/>
      <c r="E7" s="30"/>
      <c r="F7" s="30">
        <f>_xlfn.STDEV.P(f.back)</f>
        <v>72.413217731558461</v>
      </c>
      <c r="G7" s="28"/>
      <c r="U7" t="s">
        <v>8219</v>
      </c>
      <c r="V7">
        <v>47</v>
      </c>
      <c r="Z7" t="s">
        <v>8220</v>
      </c>
      <c r="AA7">
        <v>6</v>
      </c>
    </row>
    <row r="8" spans="1:27" x14ac:dyDescent="0.25">
      <c r="U8" t="s">
        <v>8219</v>
      </c>
      <c r="V8">
        <v>58</v>
      </c>
      <c r="Z8" t="s">
        <v>8220</v>
      </c>
      <c r="AA8">
        <v>13</v>
      </c>
    </row>
    <row r="9" spans="1:27" x14ac:dyDescent="0.25">
      <c r="A9" s="16" t="s">
        <v>8407</v>
      </c>
      <c r="U9" t="s">
        <v>8219</v>
      </c>
      <c r="V9">
        <v>57</v>
      </c>
      <c r="Z9" t="s">
        <v>8220</v>
      </c>
      <c r="AA9">
        <v>4</v>
      </c>
    </row>
    <row r="10" spans="1:27" x14ac:dyDescent="0.25">
      <c r="U10" t="s">
        <v>8219</v>
      </c>
      <c r="V10">
        <v>12</v>
      </c>
      <c r="Z10" t="s">
        <v>8220</v>
      </c>
      <c r="AA10">
        <v>6</v>
      </c>
    </row>
    <row r="11" spans="1:27" x14ac:dyDescent="0.25">
      <c r="U11" t="s">
        <v>8219</v>
      </c>
      <c r="V11">
        <v>20</v>
      </c>
      <c r="Z11" t="s">
        <v>8220</v>
      </c>
      <c r="AA11">
        <v>0</v>
      </c>
    </row>
    <row r="12" spans="1:27" x14ac:dyDescent="0.25">
      <c r="U12" t="s">
        <v>8219</v>
      </c>
      <c r="V12">
        <v>19</v>
      </c>
      <c r="Z12" t="s">
        <v>8220</v>
      </c>
      <c r="AA12">
        <v>0</v>
      </c>
    </row>
    <row r="13" spans="1:27" x14ac:dyDescent="0.25">
      <c r="U13" t="s">
        <v>8219</v>
      </c>
      <c r="V13">
        <v>75</v>
      </c>
      <c r="Z13" t="s">
        <v>8220</v>
      </c>
      <c r="AA13">
        <v>0</v>
      </c>
    </row>
    <row r="14" spans="1:27" x14ac:dyDescent="0.25">
      <c r="U14" t="s">
        <v>8219</v>
      </c>
      <c r="V14">
        <v>827</v>
      </c>
      <c r="Z14" t="s">
        <v>8220</v>
      </c>
      <c r="AA14">
        <v>81</v>
      </c>
    </row>
    <row r="15" spans="1:27" x14ac:dyDescent="0.25">
      <c r="U15" t="s">
        <v>8219</v>
      </c>
      <c r="V15">
        <v>51</v>
      </c>
      <c r="Z15" t="s">
        <v>8220</v>
      </c>
      <c r="AA15">
        <v>0</v>
      </c>
    </row>
    <row r="16" spans="1:27" x14ac:dyDescent="0.25">
      <c r="U16" t="s">
        <v>8219</v>
      </c>
      <c r="V16">
        <v>41</v>
      </c>
      <c r="Z16" t="s">
        <v>8220</v>
      </c>
      <c r="AA16">
        <v>0</v>
      </c>
    </row>
    <row r="17" spans="21:27" x14ac:dyDescent="0.25">
      <c r="U17" t="s">
        <v>8219</v>
      </c>
      <c r="V17">
        <v>98</v>
      </c>
      <c r="Z17" t="s">
        <v>8220</v>
      </c>
      <c r="AA17">
        <v>5</v>
      </c>
    </row>
    <row r="18" spans="21:27" x14ac:dyDescent="0.25">
      <c r="U18" t="s">
        <v>8219</v>
      </c>
      <c r="V18">
        <v>70</v>
      </c>
      <c r="Z18" t="s">
        <v>8220</v>
      </c>
      <c r="AA18">
        <v>0</v>
      </c>
    </row>
    <row r="19" spans="21:27" x14ac:dyDescent="0.25">
      <c r="U19" t="s">
        <v>8219</v>
      </c>
      <c r="V19">
        <v>36</v>
      </c>
      <c r="Z19" t="s">
        <v>8220</v>
      </c>
      <c r="AA19">
        <v>0</v>
      </c>
    </row>
    <row r="20" spans="21:27" x14ac:dyDescent="0.25">
      <c r="U20" t="s">
        <v>8219</v>
      </c>
      <c r="V20">
        <v>342</v>
      </c>
      <c r="Z20" t="s">
        <v>8220</v>
      </c>
      <c r="AA20">
        <v>58</v>
      </c>
    </row>
    <row r="21" spans="21:27" x14ac:dyDescent="0.25">
      <c r="U21" t="s">
        <v>8219</v>
      </c>
      <c r="V21">
        <v>22</v>
      </c>
      <c r="Z21" t="s">
        <v>8220</v>
      </c>
      <c r="AA21">
        <v>1</v>
      </c>
    </row>
    <row r="22" spans="21:27" x14ac:dyDescent="0.25">
      <c r="U22" t="s">
        <v>8219</v>
      </c>
      <c r="V22">
        <v>25</v>
      </c>
      <c r="Z22" t="s">
        <v>8220</v>
      </c>
      <c r="AA22">
        <v>0</v>
      </c>
    </row>
    <row r="23" spans="21:27" x14ac:dyDescent="0.25">
      <c r="U23" t="s">
        <v>8219</v>
      </c>
      <c r="V23">
        <v>101</v>
      </c>
      <c r="Z23" t="s">
        <v>8220</v>
      </c>
      <c r="AA23">
        <v>28</v>
      </c>
    </row>
    <row r="24" spans="21:27" x14ac:dyDescent="0.25">
      <c r="U24" t="s">
        <v>8219</v>
      </c>
      <c r="V24">
        <v>8</v>
      </c>
      <c r="Z24" t="s">
        <v>8220</v>
      </c>
      <c r="AA24">
        <v>1</v>
      </c>
    </row>
    <row r="25" spans="21:27" x14ac:dyDescent="0.25">
      <c r="U25" t="s">
        <v>8219</v>
      </c>
      <c r="V25">
        <v>23</v>
      </c>
      <c r="Z25" t="s">
        <v>8220</v>
      </c>
      <c r="AA25">
        <v>0</v>
      </c>
    </row>
    <row r="26" spans="21:27" x14ac:dyDescent="0.25">
      <c r="U26" t="s">
        <v>8219</v>
      </c>
      <c r="V26">
        <v>574</v>
      </c>
      <c r="Z26" t="s">
        <v>8220</v>
      </c>
      <c r="AA26">
        <v>37</v>
      </c>
    </row>
    <row r="27" spans="21:27" x14ac:dyDescent="0.25">
      <c r="U27" t="s">
        <v>8219</v>
      </c>
      <c r="V27">
        <v>14</v>
      </c>
      <c r="Z27" t="s">
        <v>8220</v>
      </c>
      <c r="AA27">
        <v>9</v>
      </c>
    </row>
    <row r="28" spans="21:27" x14ac:dyDescent="0.25">
      <c r="U28" t="s">
        <v>8219</v>
      </c>
      <c r="V28">
        <v>19</v>
      </c>
      <c r="Z28" t="s">
        <v>8220</v>
      </c>
      <c r="AA28">
        <v>3</v>
      </c>
    </row>
    <row r="29" spans="21:27" x14ac:dyDescent="0.25">
      <c r="U29" t="s">
        <v>8219</v>
      </c>
      <c r="V29">
        <v>150</v>
      </c>
      <c r="Z29" t="s">
        <v>8220</v>
      </c>
      <c r="AA29">
        <v>0</v>
      </c>
    </row>
    <row r="30" spans="21:27" x14ac:dyDescent="0.25">
      <c r="U30" t="s">
        <v>8219</v>
      </c>
      <c r="V30">
        <v>71</v>
      </c>
      <c r="Z30" t="s">
        <v>8220</v>
      </c>
      <c r="AA30">
        <v>2</v>
      </c>
    </row>
    <row r="31" spans="21:27" x14ac:dyDescent="0.25">
      <c r="U31" t="s">
        <v>8219</v>
      </c>
      <c r="V31">
        <v>117</v>
      </c>
      <c r="Z31" t="s">
        <v>8220</v>
      </c>
      <c r="AA31">
        <v>6</v>
      </c>
    </row>
    <row r="32" spans="21:27" x14ac:dyDescent="0.25">
      <c r="U32" t="s">
        <v>8219</v>
      </c>
      <c r="V32">
        <v>53</v>
      </c>
      <c r="Z32" t="s">
        <v>8220</v>
      </c>
      <c r="AA32">
        <v>67</v>
      </c>
    </row>
    <row r="33" spans="21:27" x14ac:dyDescent="0.25">
      <c r="U33" t="s">
        <v>8219</v>
      </c>
      <c r="V33">
        <v>1</v>
      </c>
      <c r="Z33" t="s">
        <v>8220</v>
      </c>
      <c r="AA33">
        <v>5</v>
      </c>
    </row>
    <row r="34" spans="21:27" x14ac:dyDescent="0.25">
      <c r="U34" t="s">
        <v>8219</v>
      </c>
      <c r="V34">
        <v>89</v>
      </c>
      <c r="Z34" t="s">
        <v>8220</v>
      </c>
      <c r="AA34">
        <v>2</v>
      </c>
    </row>
    <row r="35" spans="21:27" x14ac:dyDescent="0.25">
      <c r="U35" t="s">
        <v>8219</v>
      </c>
      <c r="V35">
        <v>64</v>
      </c>
      <c r="Z35" t="s">
        <v>8220</v>
      </c>
      <c r="AA35">
        <v>10</v>
      </c>
    </row>
    <row r="36" spans="21:27" x14ac:dyDescent="0.25">
      <c r="U36" t="s">
        <v>8219</v>
      </c>
      <c r="V36">
        <v>68</v>
      </c>
      <c r="Z36" t="s">
        <v>8220</v>
      </c>
      <c r="AA36">
        <v>3</v>
      </c>
    </row>
    <row r="37" spans="21:27" x14ac:dyDescent="0.25">
      <c r="U37" t="s">
        <v>8219</v>
      </c>
      <c r="V37">
        <v>28</v>
      </c>
      <c r="Z37" t="s">
        <v>8220</v>
      </c>
      <c r="AA37">
        <v>4</v>
      </c>
    </row>
    <row r="38" spans="21:27" x14ac:dyDescent="0.25">
      <c r="U38" t="s">
        <v>8219</v>
      </c>
      <c r="V38">
        <v>44</v>
      </c>
      <c r="Z38" t="s">
        <v>8220</v>
      </c>
      <c r="AA38">
        <v>15</v>
      </c>
    </row>
    <row r="39" spans="21:27" x14ac:dyDescent="0.25">
      <c r="U39" t="s">
        <v>8219</v>
      </c>
      <c r="V39">
        <v>253</v>
      </c>
      <c r="Z39" t="s">
        <v>8220</v>
      </c>
      <c r="AA39">
        <v>2</v>
      </c>
    </row>
    <row r="40" spans="21:27" x14ac:dyDescent="0.25">
      <c r="U40" t="s">
        <v>8219</v>
      </c>
      <c r="V40">
        <v>66</v>
      </c>
      <c r="Z40" t="s">
        <v>8220</v>
      </c>
      <c r="AA40">
        <v>0</v>
      </c>
    </row>
    <row r="41" spans="21:27" x14ac:dyDescent="0.25">
      <c r="U41" t="s">
        <v>8219</v>
      </c>
      <c r="V41">
        <v>217</v>
      </c>
      <c r="Z41" t="s">
        <v>8220</v>
      </c>
      <c r="AA41">
        <v>1</v>
      </c>
    </row>
    <row r="42" spans="21:27" x14ac:dyDescent="0.25">
      <c r="U42" t="s">
        <v>8219</v>
      </c>
      <c r="V42">
        <v>16</v>
      </c>
      <c r="Z42" t="s">
        <v>8221</v>
      </c>
      <c r="AA42">
        <v>0</v>
      </c>
    </row>
    <row r="43" spans="21:27" x14ac:dyDescent="0.25">
      <c r="U43" t="s">
        <v>8219</v>
      </c>
      <c r="V43">
        <v>19</v>
      </c>
      <c r="Z43" t="s">
        <v>8221</v>
      </c>
      <c r="AA43">
        <v>1</v>
      </c>
    </row>
    <row r="44" spans="21:27" x14ac:dyDescent="0.25">
      <c r="U44" t="s">
        <v>8219</v>
      </c>
      <c r="V44">
        <v>169</v>
      </c>
      <c r="Z44" t="s">
        <v>8221</v>
      </c>
      <c r="AA44">
        <v>10</v>
      </c>
    </row>
    <row r="45" spans="21:27" x14ac:dyDescent="0.25">
      <c r="U45" t="s">
        <v>8219</v>
      </c>
      <c r="V45">
        <v>263</v>
      </c>
      <c r="Z45" t="s">
        <v>8221</v>
      </c>
      <c r="AA45">
        <v>0</v>
      </c>
    </row>
    <row r="46" spans="21:27" x14ac:dyDescent="0.25">
      <c r="U46" t="s">
        <v>8219</v>
      </c>
      <c r="V46">
        <v>15</v>
      </c>
      <c r="Z46" t="s">
        <v>8221</v>
      </c>
      <c r="AA46">
        <v>7</v>
      </c>
    </row>
    <row r="47" spans="21:27" x14ac:dyDescent="0.25">
      <c r="U47" t="s">
        <v>8219</v>
      </c>
      <c r="V47">
        <v>61</v>
      </c>
      <c r="Z47" t="s">
        <v>8221</v>
      </c>
      <c r="AA47">
        <v>0</v>
      </c>
    </row>
    <row r="48" spans="21:27" x14ac:dyDescent="0.25">
      <c r="U48" t="s">
        <v>8219</v>
      </c>
      <c r="V48">
        <v>45</v>
      </c>
      <c r="Z48" t="s">
        <v>8221</v>
      </c>
      <c r="AA48">
        <v>1</v>
      </c>
    </row>
    <row r="49" spans="21:27" x14ac:dyDescent="0.25">
      <c r="U49" t="s">
        <v>8219</v>
      </c>
      <c r="V49">
        <v>70</v>
      </c>
      <c r="Z49" t="s">
        <v>8221</v>
      </c>
      <c r="AA49">
        <v>2</v>
      </c>
    </row>
    <row r="50" spans="21:27" x14ac:dyDescent="0.25">
      <c r="U50" t="s">
        <v>8219</v>
      </c>
      <c r="V50">
        <v>38</v>
      </c>
      <c r="Z50" t="s">
        <v>8221</v>
      </c>
      <c r="AA50">
        <v>3</v>
      </c>
    </row>
    <row r="51" spans="21:27" x14ac:dyDescent="0.25">
      <c r="U51" t="s">
        <v>8219</v>
      </c>
      <c r="V51">
        <v>87</v>
      </c>
      <c r="Z51" t="s">
        <v>8221</v>
      </c>
      <c r="AA51">
        <v>10</v>
      </c>
    </row>
    <row r="52" spans="21:27" x14ac:dyDescent="0.25">
      <c r="U52" t="s">
        <v>8219</v>
      </c>
      <c r="V52">
        <v>22</v>
      </c>
      <c r="Z52" t="s">
        <v>8221</v>
      </c>
      <c r="AA52">
        <v>10</v>
      </c>
    </row>
    <row r="53" spans="21:27" x14ac:dyDescent="0.25">
      <c r="U53" t="s">
        <v>8219</v>
      </c>
      <c r="V53">
        <v>119</v>
      </c>
      <c r="Z53" t="s">
        <v>8221</v>
      </c>
      <c r="AA53">
        <v>1</v>
      </c>
    </row>
    <row r="54" spans="21:27" x14ac:dyDescent="0.25">
      <c r="U54" t="s">
        <v>8219</v>
      </c>
      <c r="V54">
        <v>52</v>
      </c>
      <c r="Z54" t="s">
        <v>8221</v>
      </c>
      <c r="AA54">
        <v>0</v>
      </c>
    </row>
    <row r="55" spans="21:27" x14ac:dyDescent="0.25">
      <c r="U55" t="s">
        <v>8219</v>
      </c>
      <c r="V55">
        <v>117</v>
      </c>
      <c r="Z55" t="s">
        <v>8221</v>
      </c>
      <c r="AA55">
        <v>0</v>
      </c>
    </row>
    <row r="56" spans="21:27" x14ac:dyDescent="0.25">
      <c r="U56" t="s">
        <v>8219</v>
      </c>
      <c r="V56">
        <v>52</v>
      </c>
      <c r="Z56" t="s">
        <v>8221</v>
      </c>
      <c r="AA56">
        <v>0</v>
      </c>
    </row>
    <row r="57" spans="21:27" x14ac:dyDescent="0.25">
      <c r="U57" t="s">
        <v>8219</v>
      </c>
      <c r="V57">
        <v>86</v>
      </c>
      <c r="Z57" t="s">
        <v>8221</v>
      </c>
      <c r="AA57">
        <v>26</v>
      </c>
    </row>
    <row r="58" spans="21:27" x14ac:dyDescent="0.25">
      <c r="U58" t="s">
        <v>8219</v>
      </c>
      <c r="V58">
        <v>174</v>
      </c>
      <c r="Z58" t="s">
        <v>8221</v>
      </c>
      <c r="AA58">
        <v>0</v>
      </c>
    </row>
    <row r="59" spans="21:27" x14ac:dyDescent="0.25">
      <c r="U59" t="s">
        <v>8219</v>
      </c>
      <c r="V59">
        <v>69</v>
      </c>
      <c r="Z59" t="s">
        <v>8221</v>
      </c>
      <c r="AA59">
        <v>7</v>
      </c>
    </row>
    <row r="60" spans="21:27" x14ac:dyDescent="0.25">
      <c r="U60" t="s">
        <v>8219</v>
      </c>
      <c r="V60">
        <v>75</v>
      </c>
      <c r="Z60" t="s">
        <v>8221</v>
      </c>
      <c r="AA60">
        <v>0</v>
      </c>
    </row>
    <row r="61" spans="21:27" x14ac:dyDescent="0.25">
      <c r="U61" t="s">
        <v>8219</v>
      </c>
      <c r="V61">
        <v>33</v>
      </c>
      <c r="Z61" t="s">
        <v>8221</v>
      </c>
      <c r="AA61">
        <v>2</v>
      </c>
    </row>
    <row r="62" spans="21:27" x14ac:dyDescent="0.25">
      <c r="U62" t="s">
        <v>8219</v>
      </c>
      <c r="V62">
        <v>108</v>
      </c>
      <c r="Z62" t="s">
        <v>8221</v>
      </c>
      <c r="AA62">
        <v>13</v>
      </c>
    </row>
    <row r="63" spans="21:27" x14ac:dyDescent="0.25">
      <c r="U63" t="s">
        <v>8219</v>
      </c>
      <c r="V63">
        <v>23</v>
      </c>
      <c r="Z63" t="s">
        <v>8221</v>
      </c>
      <c r="AA63">
        <v>4</v>
      </c>
    </row>
    <row r="64" spans="21:27" x14ac:dyDescent="0.25">
      <c r="U64" t="s">
        <v>8219</v>
      </c>
      <c r="V64">
        <v>48</v>
      </c>
      <c r="Z64" t="s">
        <v>8221</v>
      </c>
      <c r="AA64">
        <v>0</v>
      </c>
    </row>
    <row r="65" spans="21:27" x14ac:dyDescent="0.25">
      <c r="U65" t="s">
        <v>8219</v>
      </c>
      <c r="V65">
        <v>64</v>
      </c>
      <c r="Z65" t="s">
        <v>8221</v>
      </c>
      <c r="AA65">
        <v>12</v>
      </c>
    </row>
    <row r="66" spans="21:27" x14ac:dyDescent="0.25">
      <c r="U66" t="s">
        <v>8219</v>
      </c>
      <c r="V66">
        <v>24</v>
      </c>
      <c r="Z66" t="s">
        <v>8221</v>
      </c>
      <c r="AA66">
        <v>2</v>
      </c>
    </row>
    <row r="67" spans="21:27" x14ac:dyDescent="0.25">
      <c r="U67" t="s">
        <v>8219</v>
      </c>
      <c r="V67">
        <v>57</v>
      </c>
      <c r="Z67" t="s">
        <v>8221</v>
      </c>
      <c r="AA67">
        <v>10</v>
      </c>
    </row>
    <row r="68" spans="21:27" x14ac:dyDescent="0.25">
      <c r="U68" t="s">
        <v>8219</v>
      </c>
      <c r="V68">
        <v>26</v>
      </c>
      <c r="Z68" t="s">
        <v>8221</v>
      </c>
      <c r="AA68">
        <v>0</v>
      </c>
    </row>
    <row r="69" spans="21:27" x14ac:dyDescent="0.25">
      <c r="U69" t="s">
        <v>8219</v>
      </c>
      <c r="V69">
        <v>20</v>
      </c>
      <c r="Z69" t="s">
        <v>8221</v>
      </c>
      <c r="AA69">
        <v>5</v>
      </c>
    </row>
    <row r="70" spans="21:27" x14ac:dyDescent="0.25">
      <c r="U70" t="s">
        <v>8219</v>
      </c>
      <c r="V70">
        <v>36</v>
      </c>
      <c r="Z70" t="s">
        <v>8221</v>
      </c>
      <c r="AA70">
        <v>0</v>
      </c>
    </row>
    <row r="71" spans="21:27" x14ac:dyDescent="0.25">
      <c r="U71" t="s">
        <v>8219</v>
      </c>
      <c r="V71">
        <v>178</v>
      </c>
      <c r="Z71" t="s">
        <v>8221</v>
      </c>
      <c r="AA71">
        <v>5</v>
      </c>
    </row>
    <row r="72" spans="21:27" x14ac:dyDescent="0.25">
      <c r="U72" t="s">
        <v>8219</v>
      </c>
      <c r="V72">
        <v>17</v>
      </c>
      <c r="Z72" t="s">
        <v>8221</v>
      </c>
      <c r="AA72">
        <v>1</v>
      </c>
    </row>
    <row r="73" spans="21:27" x14ac:dyDescent="0.25">
      <c r="U73" t="s">
        <v>8219</v>
      </c>
      <c r="V73">
        <v>32</v>
      </c>
      <c r="Z73" t="s">
        <v>8221</v>
      </c>
      <c r="AA73">
        <v>3</v>
      </c>
    </row>
    <row r="74" spans="21:27" x14ac:dyDescent="0.25">
      <c r="U74" t="s">
        <v>8219</v>
      </c>
      <c r="V74">
        <v>41</v>
      </c>
      <c r="Z74" t="s">
        <v>8221</v>
      </c>
      <c r="AA74">
        <v>3</v>
      </c>
    </row>
    <row r="75" spans="21:27" x14ac:dyDescent="0.25">
      <c r="U75" t="s">
        <v>8219</v>
      </c>
      <c r="V75">
        <v>18</v>
      </c>
      <c r="Z75" t="s">
        <v>8221</v>
      </c>
      <c r="AA75">
        <v>0</v>
      </c>
    </row>
    <row r="76" spans="21:27" x14ac:dyDescent="0.25">
      <c r="U76" t="s">
        <v>8219</v>
      </c>
      <c r="V76">
        <v>29</v>
      </c>
      <c r="Z76" t="s">
        <v>8221</v>
      </c>
      <c r="AA76">
        <v>3</v>
      </c>
    </row>
    <row r="77" spans="21:27" x14ac:dyDescent="0.25">
      <c r="U77" t="s">
        <v>8219</v>
      </c>
      <c r="V77">
        <v>47</v>
      </c>
      <c r="Z77" t="s">
        <v>8221</v>
      </c>
      <c r="AA77">
        <v>0</v>
      </c>
    </row>
    <row r="78" spans="21:27" x14ac:dyDescent="0.25">
      <c r="U78" t="s">
        <v>8219</v>
      </c>
      <c r="V78">
        <v>15</v>
      </c>
      <c r="Z78" t="s">
        <v>8221</v>
      </c>
      <c r="AA78">
        <v>19</v>
      </c>
    </row>
    <row r="79" spans="21:27" x14ac:dyDescent="0.25">
      <c r="U79" t="s">
        <v>8219</v>
      </c>
      <c r="V79">
        <v>26</v>
      </c>
      <c r="Z79" t="s">
        <v>8221</v>
      </c>
      <c r="AA79">
        <v>8</v>
      </c>
    </row>
    <row r="80" spans="21:27" x14ac:dyDescent="0.25">
      <c r="U80" t="s">
        <v>8219</v>
      </c>
      <c r="V80">
        <v>35</v>
      </c>
      <c r="Z80" t="s">
        <v>8221</v>
      </c>
      <c r="AA80">
        <v>6</v>
      </c>
    </row>
    <row r="81" spans="21:27" x14ac:dyDescent="0.25">
      <c r="U81" t="s">
        <v>8219</v>
      </c>
      <c r="V81">
        <v>41</v>
      </c>
      <c r="Z81" t="s">
        <v>8221</v>
      </c>
      <c r="AA81">
        <v>0</v>
      </c>
    </row>
    <row r="82" spans="21:27" x14ac:dyDescent="0.25">
      <c r="U82" t="s">
        <v>8219</v>
      </c>
      <c r="V82">
        <v>47</v>
      </c>
      <c r="Z82" t="s">
        <v>8221</v>
      </c>
      <c r="AA82">
        <v>18</v>
      </c>
    </row>
    <row r="83" spans="21:27" x14ac:dyDescent="0.25">
      <c r="U83" t="s">
        <v>8219</v>
      </c>
      <c r="V83">
        <v>28</v>
      </c>
      <c r="Z83" t="s">
        <v>8221</v>
      </c>
      <c r="AA83">
        <v>7</v>
      </c>
    </row>
    <row r="84" spans="21:27" x14ac:dyDescent="0.25">
      <c r="U84" t="s">
        <v>8219</v>
      </c>
      <c r="V84">
        <v>100</v>
      </c>
      <c r="Z84" t="s">
        <v>8221</v>
      </c>
      <c r="AA84">
        <v>0</v>
      </c>
    </row>
    <row r="85" spans="21:27" x14ac:dyDescent="0.25">
      <c r="U85" t="s">
        <v>8219</v>
      </c>
      <c r="V85">
        <v>13</v>
      </c>
      <c r="Z85" t="s">
        <v>8221</v>
      </c>
      <c r="AA85">
        <v>8</v>
      </c>
    </row>
    <row r="86" spans="21:27" x14ac:dyDescent="0.25">
      <c r="U86" t="s">
        <v>8219</v>
      </c>
      <c r="V86">
        <v>7</v>
      </c>
      <c r="Z86" t="s">
        <v>8221</v>
      </c>
      <c r="AA86">
        <v>1293</v>
      </c>
    </row>
    <row r="87" spans="21:27" x14ac:dyDescent="0.25">
      <c r="U87" t="s">
        <v>8219</v>
      </c>
      <c r="V87">
        <v>21</v>
      </c>
      <c r="Z87" t="s">
        <v>8221</v>
      </c>
      <c r="AA87">
        <v>17</v>
      </c>
    </row>
    <row r="88" spans="21:27" x14ac:dyDescent="0.25">
      <c r="U88" t="s">
        <v>8219</v>
      </c>
      <c r="V88">
        <v>17</v>
      </c>
      <c r="Z88" t="s">
        <v>8221</v>
      </c>
      <c r="AA88">
        <v>0</v>
      </c>
    </row>
    <row r="89" spans="21:27" x14ac:dyDescent="0.25">
      <c r="U89" t="s">
        <v>8219</v>
      </c>
      <c r="V89">
        <v>25</v>
      </c>
      <c r="Z89" t="s">
        <v>8221</v>
      </c>
      <c r="AA89">
        <v>13</v>
      </c>
    </row>
    <row r="90" spans="21:27" x14ac:dyDescent="0.25">
      <c r="U90" t="s">
        <v>8219</v>
      </c>
      <c r="V90">
        <v>60</v>
      </c>
      <c r="Z90" t="s">
        <v>8221</v>
      </c>
      <c r="AA90">
        <v>0</v>
      </c>
    </row>
    <row r="91" spans="21:27" x14ac:dyDescent="0.25">
      <c r="U91" t="s">
        <v>8219</v>
      </c>
      <c r="V91">
        <v>56</v>
      </c>
      <c r="Z91" t="s">
        <v>8221</v>
      </c>
      <c r="AA91">
        <v>0</v>
      </c>
    </row>
    <row r="92" spans="21:27" x14ac:dyDescent="0.25">
      <c r="U92" t="s">
        <v>8219</v>
      </c>
      <c r="V92">
        <v>16</v>
      </c>
      <c r="Z92" t="s">
        <v>8221</v>
      </c>
      <c r="AA92">
        <v>33</v>
      </c>
    </row>
    <row r="93" spans="21:27" x14ac:dyDescent="0.25">
      <c r="U93" t="s">
        <v>8219</v>
      </c>
      <c r="V93">
        <v>46</v>
      </c>
      <c r="Z93" t="s">
        <v>8221</v>
      </c>
      <c r="AA93">
        <v>12</v>
      </c>
    </row>
    <row r="94" spans="21:27" x14ac:dyDescent="0.25">
      <c r="U94" t="s">
        <v>8219</v>
      </c>
      <c r="V94">
        <v>43</v>
      </c>
      <c r="Z94" t="s">
        <v>8221</v>
      </c>
      <c r="AA94">
        <v>1</v>
      </c>
    </row>
    <row r="95" spans="21:27" x14ac:dyDescent="0.25">
      <c r="U95" t="s">
        <v>8219</v>
      </c>
      <c r="V95">
        <v>15</v>
      </c>
      <c r="Z95" t="s">
        <v>8221</v>
      </c>
      <c r="AA95">
        <v>1</v>
      </c>
    </row>
    <row r="96" spans="21:27" x14ac:dyDescent="0.25">
      <c r="U96" t="s">
        <v>8219</v>
      </c>
      <c r="V96">
        <v>12</v>
      </c>
      <c r="Z96" t="s">
        <v>8221</v>
      </c>
      <c r="AA96">
        <v>1</v>
      </c>
    </row>
    <row r="97" spans="21:27" x14ac:dyDescent="0.25">
      <c r="U97" t="s">
        <v>8219</v>
      </c>
      <c r="V97">
        <v>21</v>
      </c>
      <c r="Z97" t="s">
        <v>8221</v>
      </c>
      <c r="AA97">
        <v>1</v>
      </c>
    </row>
    <row r="98" spans="21:27" x14ac:dyDescent="0.25">
      <c r="U98" t="s">
        <v>8219</v>
      </c>
      <c r="V98">
        <v>34</v>
      </c>
      <c r="Z98" t="s">
        <v>8221</v>
      </c>
      <c r="AA98">
        <v>84</v>
      </c>
    </row>
    <row r="99" spans="21:27" x14ac:dyDescent="0.25">
      <c r="U99" t="s">
        <v>8219</v>
      </c>
      <c r="V99">
        <v>8</v>
      </c>
      <c r="Z99" t="s">
        <v>8221</v>
      </c>
      <c r="AA99">
        <v>38</v>
      </c>
    </row>
    <row r="100" spans="21:27" x14ac:dyDescent="0.25">
      <c r="U100" t="s">
        <v>8219</v>
      </c>
      <c r="V100">
        <v>60</v>
      </c>
      <c r="Z100" t="s">
        <v>8221</v>
      </c>
      <c r="AA100">
        <v>1</v>
      </c>
    </row>
    <row r="101" spans="21:27" x14ac:dyDescent="0.25">
      <c r="U101" t="s">
        <v>8219</v>
      </c>
      <c r="V101">
        <v>39</v>
      </c>
      <c r="Z101" t="s">
        <v>8221</v>
      </c>
      <c r="AA101">
        <v>76</v>
      </c>
    </row>
    <row r="102" spans="21:27" x14ac:dyDescent="0.25">
      <c r="U102" t="s">
        <v>8219</v>
      </c>
      <c r="V102">
        <v>26</v>
      </c>
      <c r="Z102" t="s">
        <v>8221</v>
      </c>
      <c r="AA102">
        <v>3</v>
      </c>
    </row>
    <row r="103" spans="21:27" x14ac:dyDescent="0.25">
      <c r="U103" t="s">
        <v>8219</v>
      </c>
      <c r="V103">
        <v>35</v>
      </c>
      <c r="Z103" t="s">
        <v>8221</v>
      </c>
      <c r="AA103">
        <v>0</v>
      </c>
    </row>
    <row r="104" spans="21:27" x14ac:dyDescent="0.25">
      <c r="U104" t="s">
        <v>8219</v>
      </c>
      <c r="V104">
        <v>65</v>
      </c>
      <c r="Z104" t="s">
        <v>8221</v>
      </c>
      <c r="AA104">
        <v>2</v>
      </c>
    </row>
    <row r="105" spans="21:27" x14ac:dyDescent="0.25">
      <c r="U105" t="s">
        <v>8219</v>
      </c>
      <c r="V105">
        <v>49</v>
      </c>
      <c r="Z105" t="s">
        <v>8221</v>
      </c>
      <c r="AA105">
        <v>0</v>
      </c>
    </row>
    <row r="106" spans="21:27" x14ac:dyDescent="0.25">
      <c r="U106" t="s">
        <v>8219</v>
      </c>
      <c r="V106">
        <v>10</v>
      </c>
      <c r="Z106" t="s">
        <v>8221</v>
      </c>
      <c r="AA106">
        <v>0</v>
      </c>
    </row>
    <row r="107" spans="21:27" x14ac:dyDescent="0.25">
      <c r="U107" t="s">
        <v>8219</v>
      </c>
      <c r="V107">
        <v>60</v>
      </c>
      <c r="Z107" t="s">
        <v>8221</v>
      </c>
      <c r="AA107">
        <v>0</v>
      </c>
    </row>
    <row r="108" spans="21:27" x14ac:dyDescent="0.25">
      <c r="U108" t="s">
        <v>8219</v>
      </c>
      <c r="V108">
        <v>27</v>
      </c>
      <c r="Z108" t="s">
        <v>8221</v>
      </c>
      <c r="AA108">
        <v>2</v>
      </c>
    </row>
    <row r="109" spans="21:27" x14ac:dyDescent="0.25">
      <c r="U109" t="s">
        <v>8219</v>
      </c>
      <c r="V109">
        <v>69</v>
      </c>
      <c r="Z109" t="s">
        <v>8221</v>
      </c>
      <c r="AA109">
        <v>0</v>
      </c>
    </row>
    <row r="110" spans="21:27" x14ac:dyDescent="0.25">
      <c r="U110" t="s">
        <v>8219</v>
      </c>
      <c r="V110">
        <v>47</v>
      </c>
      <c r="Z110" t="s">
        <v>8221</v>
      </c>
      <c r="AA110">
        <v>0</v>
      </c>
    </row>
    <row r="111" spans="21:27" x14ac:dyDescent="0.25">
      <c r="U111" t="s">
        <v>8219</v>
      </c>
      <c r="V111">
        <v>47</v>
      </c>
      <c r="Z111" t="s">
        <v>8221</v>
      </c>
      <c r="AA111">
        <v>0</v>
      </c>
    </row>
    <row r="112" spans="21:27" x14ac:dyDescent="0.25">
      <c r="U112" t="s">
        <v>8219</v>
      </c>
      <c r="V112">
        <v>26</v>
      </c>
      <c r="Z112" t="s">
        <v>8221</v>
      </c>
      <c r="AA112">
        <v>2</v>
      </c>
    </row>
    <row r="113" spans="21:27" x14ac:dyDescent="0.25">
      <c r="U113" t="s">
        <v>8219</v>
      </c>
      <c r="V113">
        <v>53</v>
      </c>
      <c r="Z113" t="s">
        <v>8221</v>
      </c>
      <c r="AA113">
        <v>0</v>
      </c>
    </row>
    <row r="114" spans="21:27" x14ac:dyDescent="0.25">
      <c r="U114" t="s">
        <v>8219</v>
      </c>
      <c r="V114">
        <v>81</v>
      </c>
      <c r="Z114" t="s">
        <v>8221</v>
      </c>
      <c r="AA114">
        <v>7</v>
      </c>
    </row>
    <row r="115" spans="21:27" x14ac:dyDescent="0.25">
      <c r="U115" t="s">
        <v>8219</v>
      </c>
      <c r="V115">
        <v>78</v>
      </c>
      <c r="Z115" t="s">
        <v>8221</v>
      </c>
      <c r="AA115">
        <v>0</v>
      </c>
    </row>
    <row r="116" spans="21:27" x14ac:dyDescent="0.25">
      <c r="U116" t="s">
        <v>8219</v>
      </c>
      <c r="V116">
        <v>35</v>
      </c>
      <c r="Z116" t="s">
        <v>8221</v>
      </c>
      <c r="AA116">
        <v>5</v>
      </c>
    </row>
    <row r="117" spans="21:27" x14ac:dyDescent="0.25">
      <c r="U117" t="s">
        <v>8219</v>
      </c>
      <c r="V117">
        <v>22</v>
      </c>
      <c r="Z117" t="s">
        <v>8221</v>
      </c>
      <c r="AA117">
        <v>0</v>
      </c>
    </row>
    <row r="118" spans="21:27" x14ac:dyDescent="0.25">
      <c r="U118" t="s">
        <v>8219</v>
      </c>
      <c r="V118">
        <v>57</v>
      </c>
      <c r="Z118" t="s">
        <v>8221</v>
      </c>
      <c r="AA118">
        <v>0</v>
      </c>
    </row>
    <row r="119" spans="21:27" x14ac:dyDescent="0.25">
      <c r="U119" t="s">
        <v>8219</v>
      </c>
      <c r="V119">
        <v>27</v>
      </c>
      <c r="Z119" t="s">
        <v>8221</v>
      </c>
      <c r="AA119">
        <v>1</v>
      </c>
    </row>
    <row r="120" spans="21:27" x14ac:dyDescent="0.25">
      <c r="U120" t="s">
        <v>8219</v>
      </c>
      <c r="V120">
        <v>39</v>
      </c>
      <c r="Z120" t="s">
        <v>8221</v>
      </c>
      <c r="AA120">
        <v>0</v>
      </c>
    </row>
    <row r="121" spans="21:27" x14ac:dyDescent="0.25">
      <c r="U121" t="s">
        <v>8219</v>
      </c>
      <c r="V121">
        <v>37</v>
      </c>
      <c r="Z121" t="s">
        <v>8221</v>
      </c>
      <c r="AA121">
        <v>5</v>
      </c>
    </row>
    <row r="122" spans="21:27" x14ac:dyDescent="0.25">
      <c r="U122" t="s">
        <v>8219</v>
      </c>
      <c r="V122">
        <v>137</v>
      </c>
      <c r="Z122" t="s">
        <v>8221</v>
      </c>
      <c r="AA122">
        <v>3</v>
      </c>
    </row>
    <row r="123" spans="21:27" x14ac:dyDescent="0.25">
      <c r="U123" t="s">
        <v>8219</v>
      </c>
      <c r="V123">
        <v>376</v>
      </c>
      <c r="Z123" t="s">
        <v>8221</v>
      </c>
      <c r="AA123">
        <v>6</v>
      </c>
    </row>
    <row r="124" spans="21:27" x14ac:dyDescent="0.25">
      <c r="U124" t="s">
        <v>8219</v>
      </c>
      <c r="V124">
        <v>202</v>
      </c>
      <c r="Z124" t="s">
        <v>8221</v>
      </c>
      <c r="AA124">
        <v>12</v>
      </c>
    </row>
    <row r="125" spans="21:27" x14ac:dyDescent="0.25">
      <c r="U125" t="s">
        <v>8219</v>
      </c>
      <c r="V125">
        <v>328</v>
      </c>
      <c r="Z125" t="s">
        <v>8221</v>
      </c>
      <c r="AA125">
        <v>13</v>
      </c>
    </row>
    <row r="126" spans="21:27" x14ac:dyDescent="0.25">
      <c r="U126" t="s">
        <v>8219</v>
      </c>
      <c r="V126">
        <v>84</v>
      </c>
      <c r="Z126" t="s">
        <v>8221</v>
      </c>
      <c r="AA126">
        <v>5</v>
      </c>
    </row>
    <row r="127" spans="21:27" x14ac:dyDescent="0.25">
      <c r="U127" t="s">
        <v>8219</v>
      </c>
      <c r="V127">
        <v>96</v>
      </c>
      <c r="Z127" t="s">
        <v>8221</v>
      </c>
      <c r="AA127">
        <v>2</v>
      </c>
    </row>
    <row r="128" spans="21:27" x14ac:dyDescent="0.25">
      <c r="U128" t="s">
        <v>8219</v>
      </c>
      <c r="V128">
        <v>223</v>
      </c>
      <c r="Z128" t="s">
        <v>8221</v>
      </c>
      <c r="AA128">
        <v>8</v>
      </c>
    </row>
    <row r="129" spans="21:27" x14ac:dyDescent="0.25">
      <c r="U129" t="s">
        <v>8219</v>
      </c>
      <c r="V129">
        <v>62</v>
      </c>
      <c r="Z129" t="s">
        <v>8221</v>
      </c>
      <c r="AA129">
        <v>0</v>
      </c>
    </row>
    <row r="130" spans="21:27" x14ac:dyDescent="0.25">
      <c r="U130" t="s">
        <v>8219</v>
      </c>
      <c r="V130">
        <v>146</v>
      </c>
      <c r="Z130" t="s">
        <v>8221</v>
      </c>
      <c r="AA130">
        <v>13</v>
      </c>
    </row>
    <row r="131" spans="21:27" x14ac:dyDescent="0.25">
      <c r="U131" t="s">
        <v>8219</v>
      </c>
      <c r="V131">
        <v>235</v>
      </c>
      <c r="Z131" t="s">
        <v>8221</v>
      </c>
      <c r="AA131">
        <v>0</v>
      </c>
    </row>
    <row r="132" spans="21:27" x14ac:dyDescent="0.25">
      <c r="U132" t="s">
        <v>8219</v>
      </c>
      <c r="V132">
        <v>437</v>
      </c>
      <c r="Z132" t="s">
        <v>8221</v>
      </c>
      <c r="AA132">
        <v>5</v>
      </c>
    </row>
    <row r="133" spans="21:27" x14ac:dyDescent="0.25">
      <c r="U133" t="s">
        <v>8219</v>
      </c>
      <c r="V133">
        <v>77</v>
      </c>
      <c r="Z133" t="s">
        <v>8221</v>
      </c>
      <c r="AA133">
        <v>8</v>
      </c>
    </row>
    <row r="134" spans="21:27" x14ac:dyDescent="0.25">
      <c r="U134" t="s">
        <v>8219</v>
      </c>
      <c r="V134">
        <v>108</v>
      </c>
      <c r="Z134" t="s">
        <v>8221</v>
      </c>
      <c r="AA134">
        <v>8</v>
      </c>
    </row>
    <row r="135" spans="21:27" x14ac:dyDescent="0.25">
      <c r="U135" t="s">
        <v>8219</v>
      </c>
      <c r="V135">
        <v>7</v>
      </c>
      <c r="Z135" t="s">
        <v>8221</v>
      </c>
      <c r="AA135">
        <v>0</v>
      </c>
    </row>
    <row r="136" spans="21:27" x14ac:dyDescent="0.25">
      <c r="U136" t="s">
        <v>8219</v>
      </c>
      <c r="V136">
        <v>314</v>
      </c>
      <c r="Z136" t="s">
        <v>8221</v>
      </c>
      <c r="AA136">
        <v>2</v>
      </c>
    </row>
    <row r="137" spans="21:27" x14ac:dyDescent="0.25">
      <c r="U137" t="s">
        <v>8219</v>
      </c>
      <c r="V137">
        <v>188</v>
      </c>
      <c r="Z137" t="s">
        <v>8221</v>
      </c>
      <c r="AA137">
        <v>3</v>
      </c>
    </row>
    <row r="138" spans="21:27" x14ac:dyDescent="0.25">
      <c r="U138" t="s">
        <v>8219</v>
      </c>
      <c r="V138">
        <v>275</v>
      </c>
      <c r="Z138" t="s">
        <v>8221</v>
      </c>
      <c r="AA138">
        <v>0</v>
      </c>
    </row>
    <row r="139" spans="21:27" x14ac:dyDescent="0.25">
      <c r="U139" t="s">
        <v>8219</v>
      </c>
      <c r="V139">
        <v>560</v>
      </c>
      <c r="Z139" t="s">
        <v>8221</v>
      </c>
      <c r="AA139">
        <v>0</v>
      </c>
    </row>
    <row r="140" spans="21:27" x14ac:dyDescent="0.25">
      <c r="U140" t="s">
        <v>8219</v>
      </c>
      <c r="V140">
        <v>688</v>
      </c>
      <c r="Z140" t="s">
        <v>8221</v>
      </c>
      <c r="AA140">
        <v>11</v>
      </c>
    </row>
    <row r="141" spans="21:27" x14ac:dyDescent="0.25">
      <c r="U141" t="s">
        <v>8219</v>
      </c>
      <c r="V141">
        <v>942</v>
      </c>
      <c r="Z141" t="s">
        <v>8221</v>
      </c>
      <c r="AA141">
        <v>0</v>
      </c>
    </row>
    <row r="142" spans="21:27" x14ac:dyDescent="0.25">
      <c r="U142" t="s">
        <v>8219</v>
      </c>
      <c r="V142">
        <v>88</v>
      </c>
      <c r="Z142" t="s">
        <v>8221</v>
      </c>
      <c r="AA142">
        <v>1</v>
      </c>
    </row>
    <row r="143" spans="21:27" x14ac:dyDescent="0.25">
      <c r="U143" t="s">
        <v>8219</v>
      </c>
      <c r="V143">
        <v>220</v>
      </c>
      <c r="Z143" t="s">
        <v>8221</v>
      </c>
      <c r="AA143">
        <v>0</v>
      </c>
    </row>
    <row r="144" spans="21:27" x14ac:dyDescent="0.25">
      <c r="U144" t="s">
        <v>8219</v>
      </c>
      <c r="V144">
        <v>145</v>
      </c>
      <c r="Z144" t="s">
        <v>8221</v>
      </c>
      <c r="AA144">
        <v>17</v>
      </c>
    </row>
    <row r="145" spans="21:27" x14ac:dyDescent="0.25">
      <c r="U145" t="s">
        <v>8219</v>
      </c>
      <c r="V145">
        <v>963</v>
      </c>
      <c r="Z145" t="s">
        <v>8221</v>
      </c>
      <c r="AA145">
        <v>2</v>
      </c>
    </row>
    <row r="146" spans="21:27" x14ac:dyDescent="0.25">
      <c r="U146" t="s">
        <v>8219</v>
      </c>
      <c r="V146">
        <v>91</v>
      </c>
      <c r="Z146" t="s">
        <v>8221</v>
      </c>
      <c r="AA146">
        <v>1</v>
      </c>
    </row>
    <row r="147" spans="21:27" x14ac:dyDescent="0.25">
      <c r="U147" t="s">
        <v>8219</v>
      </c>
      <c r="V147">
        <v>58</v>
      </c>
      <c r="Z147" t="s">
        <v>8221</v>
      </c>
      <c r="AA147">
        <v>2</v>
      </c>
    </row>
    <row r="148" spans="21:27" x14ac:dyDescent="0.25">
      <c r="U148" t="s">
        <v>8219</v>
      </c>
      <c r="V148">
        <v>36</v>
      </c>
      <c r="Z148" t="s">
        <v>8221</v>
      </c>
      <c r="AA148">
        <v>16</v>
      </c>
    </row>
    <row r="149" spans="21:27" x14ac:dyDescent="0.25">
      <c r="U149" t="s">
        <v>8219</v>
      </c>
      <c r="V149">
        <v>165</v>
      </c>
      <c r="Z149" t="s">
        <v>8221</v>
      </c>
      <c r="AA149">
        <v>1</v>
      </c>
    </row>
    <row r="150" spans="21:27" x14ac:dyDescent="0.25">
      <c r="U150" t="s">
        <v>8219</v>
      </c>
      <c r="V150">
        <v>111</v>
      </c>
      <c r="Z150" t="s">
        <v>8221</v>
      </c>
      <c r="AA150">
        <v>4</v>
      </c>
    </row>
    <row r="151" spans="21:27" x14ac:dyDescent="0.25">
      <c r="U151" t="s">
        <v>8219</v>
      </c>
      <c r="V151">
        <v>1596</v>
      </c>
      <c r="Z151" t="s">
        <v>8221</v>
      </c>
      <c r="AA151">
        <v>5</v>
      </c>
    </row>
    <row r="152" spans="21:27" x14ac:dyDescent="0.25">
      <c r="U152" t="s">
        <v>8219</v>
      </c>
      <c r="V152">
        <v>61</v>
      </c>
      <c r="Z152" t="s">
        <v>8221</v>
      </c>
      <c r="AA152">
        <v>7</v>
      </c>
    </row>
    <row r="153" spans="21:27" x14ac:dyDescent="0.25">
      <c r="U153" t="s">
        <v>8219</v>
      </c>
      <c r="V153">
        <v>287</v>
      </c>
      <c r="Z153" t="s">
        <v>8221</v>
      </c>
      <c r="AA153">
        <v>0</v>
      </c>
    </row>
    <row r="154" spans="21:27" x14ac:dyDescent="0.25">
      <c r="U154" t="s">
        <v>8219</v>
      </c>
      <c r="V154">
        <v>65</v>
      </c>
      <c r="Z154" t="s">
        <v>8221</v>
      </c>
      <c r="AA154">
        <v>12</v>
      </c>
    </row>
    <row r="155" spans="21:27" x14ac:dyDescent="0.25">
      <c r="U155" t="s">
        <v>8219</v>
      </c>
      <c r="V155">
        <v>118</v>
      </c>
      <c r="Z155" t="s">
        <v>8221</v>
      </c>
      <c r="AA155">
        <v>2</v>
      </c>
    </row>
    <row r="156" spans="21:27" x14ac:dyDescent="0.25">
      <c r="U156" t="s">
        <v>8219</v>
      </c>
      <c r="V156">
        <v>113</v>
      </c>
      <c r="Z156" t="s">
        <v>8221</v>
      </c>
      <c r="AA156">
        <v>5</v>
      </c>
    </row>
    <row r="157" spans="21:27" x14ac:dyDescent="0.25">
      <c r="U157" t="s">
        <v>8219</v>
      </c>
      <c r="V157">
        <v>332</v>
      </c>
      <c r="Z157" t="s">
        <v>8221</v>
      </c>
      <c r="AA157">
        <v>2</v>
      </c>
    </row>
    <row r="158" spans="21:27" x14ac:dyDescent="0.25">
      <c r="U158" t="s">
        <v>8219</v>
      </c>
      <c r="V158">
        <v>62</v>
      </c>
      <c r="Z158" t="s">
        <v>8221</v>
      </c>
      <c r="AA158">
        <v>3</v>
      </c>
    </row>
    <row r="159" spans="21:27" x14ac:dyDescent="0.25">
      <c r="U159" t="s">
        <v>8219</v>
      </c>
      <c r="V159">
        <v>951</v>
      </c>
      <c r="Z159" t="s">
        <v>8221</v>
      </c>
      <c r="AA159">
        <v>0</v>
      </c>
    </row>
    <row r="160" spans="21:27" x14ac:dyDescent="0.25">
      <c r="U160" t="s">
        <v>8219</v>
      </c>
      <c r="V160">
        <v>415</v>
      </c>
      <c r="Z160" t="s">
        <v>8221</v>
      </c>
      <c r="AA160">
        <v>49</v>
      </c>
    </row>
    <row r="161" spans="21:27" x14ac:dyDescent="0.25">
      <c r="U161" t="s">
        <v>8219</v>
      </c>
      <c r="V161">
        <v>305</v>
      </c>
      <c r="Z161" t="s">
        <v>8221</v>
      </c>
      <c r="AA161">
        <v>1</v>
      </c>
    </row>
    <row r="162" spans="21:27" x14ac:dyDescent="0.25">
      <c r="U162" t="s">
        <v>8219</v>
      </c>
      <c r="V162">
        <v>2139</v>
      </c>
      <c r="Z162" t="s">
        <v>8221</v>
      </c>
      <c r="AA162">
        <v>2</v>
      </c>
    </row>
    <row r="163" spans="21:27" x14ac:dyDescent="0.25">
      <c r="U163" t="s">
        <v>8219</v>
      </c>
      <c r="V163">
        <v>79</v>
      </c>
      <c r="Z163" t="s">
        <v>8221</v>
      </c>
      <c r="AA163">
        <v>0</v>
      </c>
    </row>
    <row r="164" spans="21:27" x14ac:dyDescent="0.25">
      <c r="U164" t="s">
        <v>8219</v>
      </c>
      <c r="V164">
        <v>179</v>
      </c>
      <c r="Z164" t="s">
        <v>8221</v>
      </c>
      <c r="AA164">
        <v>0</v>
      </c>
    </row>
    <row r="165" spans="21:27" x14ac:dyDescent="0.25">
      <c r="U165" t="s">
        <v>8219</v>
      </c>
      <c r="V165">
        <v>202</v>
      </c>
      <c r="Z165" t="s">
        <v>8221</v>
      </c>
      <c r="AA165">
        <v>11</v>
      </c>
    </row>
    <row r="166" spans="21:27" x14ac:dyDescent="0.25">
      <c r="U166" t="s">
        <v>8219</v>
      </c>
      <c r="V166">
        <v>760</v>
      </c>
      <c r="Z166" t="s">
        <v>8221</v>
      </c>
      <c r="AA166">
        <v>1</v>
      </c>
    </row>
    <row r="167" spans="21:27" x14ac:dyDescent="0.25">
      <c r="U167" t="s">
        <v>8219</v>
      </c>
      <c r="V167">
        <v>563</v>
      </c>
      <c r="Z167" t="s">
        <v>8221</v>
      </c>
      <c r="AA167">
        <v>8</v>
      </c>
    </row>
    <row r="168" spans="21:27" x14ac:dyDescent="0.25">
      <c r="U168" t="s">
        <v>8219</v>
      </c>
      <c r="V168">
        <v>135</v>
      </c>
      <c r="Z168" t="s">
        <v>8221</v>
      </c>
      <c r="AA168">
        <v>5</v>
      </c>
    </row>
    <row r="169" spans="21:27" x14ac:dyDescent="0.25">
      <c r="U169" t="s">
        <v>8219</v>
      </c>
      <c r="V169">
        <v>290</v>
      </c>
      <c r="Z169" t="s">
        <v>8221</v>
      </c>
      <c r="AA169">
        <v>39</v>
      </c>
    </row>
    <row r="170" spans="21:27" x14ac:dyDescent="0.25">
      <c r="U170" t="s">
        <v>8219</v>
      </c>
      <c r="V170">
        <v>447</v>
      </c>
      <c r="Z170" t="s">
        <v>8221</v>
      </c>
      <c r="AA170">
        <v>0</v>
      </c>
    </row>
    <row r="171" spans="21:27" x14ac:dyDescent="0.25">
      <c r="U171" t="s">
        <v>8219</v>
      </c>
      <c r="V171">
        <v>232</v>
      </c>
      <c r="Z171" t="s">
        <v>8221</v>
      </c>
      <c r="AA171">
        <v>0</v>
      </c>
    </row>
    <row r="172" spans="21:27" x14ac:dyDescent="0.25">
      <c r="U172" t="s">
        <v>8219</v>
      </c>
      <c r="V172">
        <v>168</v>
      </c>
      <c r="Z172" t="s">
        <v>8221</v>
      </c>
      <c r="AA172">
        <v>2</v>
      </c>
    </row>
    <row r="173" spans="21:27" x14ac:dyDescent="0.25">
      <c r="U173" t="s">
        <v>8219</v>
      </c>
      <c r="V173">
        <v>128</v>
      </c>
      <c r="Z173" t="s">
        <v>8221</v>
      </c>
      <c r="AA173">
        <v>170</v>
      </c>
    </row>
    <row r="174" spans="21:27" x14ac:dyDescent="0.25">
      <c r="U174" t="s">
        <v>8219</v>
      </c>
      <c r="V174">
        <v>493</v>
      </c>
      <c r="Z174" t="s">
        <v>8221</v>
      </c>
      <c r="AA174">
        <v>5</v>
      </c>
    </row>
    <row r="175" spans="21:27" x14ac:dyDescent="0.25">
      <c r="U175" t="s">
        <v>8219</v>
      </c>
      <c r="V175">
        <v>131</v>
      </c>
      <c r="Z175" t="s">
        <v>8221</v>
      </c>
      <c r="AA175">
        <v>14</v>
      </c>
    </row>
    <row r="176" spans="21:27" x14ac:dyDescent="0.25">
      <c r="U176" t="s">
        <v>8219</v>
      </c>
      <c r="V176">
        <v>50</v>
      </c>
      <c r="Z176" t="s">
        <v>8221</v>
      </c>
      <c r="AA176">
        <v>1</v>
      </c>
    </row>
    <row r="177" spans="21:27" x14ac:dyDescent="0.25">
      <c r="U177" t="s">
        <v>8219</v>
      </c>
      <c r="V177">
        <v>665</v>
      </c>
      <c r="Z177" t="s">
        <v>8221</v>
      </c>
      <c r="AA177">
        <v>0</v>
      </c>
    </row>
    <row r="178" spans="21:27" x14ac:dyDescent="0.25">
      <c r="U178" t="s">
        <v>8219</v>
      </c>
      <c r="V178">
        <v>129</v>
      </c>
      <c r="Z178" t="s">
        <v>8221</v>
      </c>
      <c r="AA178">
        <v>124</v>
      </c>
    </row>
    <row r="179" spans="21:27" x14ac:dyDescent="0.25">
      <c r="U179" t="s">
        <v>8219</v>
      </c>
      <c r="V179">
        <v>142</v>
      </c>
      <c r="Z179" t="s">
        <v>8221</v>
      </c>
      <c r="AA179">
        <v>0</v>
      </c>
    </row>
    <row r="180" spans="21:27" x14ac:dyDescent="0.25">
      <c r="U180" t="s">
        <v>8219</v>
      </c>
      <c r="V180">
        <v>2436</v>
      </c>
      <c r="Z180" t="s">
        <v>8221</v>
      </c>
      <c r="AA180">
        <v>0</v>
      </c>
    </row>
    <row r="181" spans="21:27" x14ac:dyDescent="0.25">
      <c r="U181" t="s">
        <v>8219</v>
      </c>
      <c r="V181">
        <v>244</v>
      </c>
      <c r="Z181" t="s">
        <v>8221</v>
      </c>
      <c r="AA181">
        <v>55</v>
      </c>
    </row>
    <row r="182" spans="21:27" x14ac:dyDescent="0.25">
      <c r="U182" t="s">
        <v>8219</v>
      </c>
      <c r="V182">
        <v>298</v>
      </c>
      <c r="Z182" t="s">
        <v>8221</v>
      </c>
      <c r="AA182">
        <v>140</v>
      </c>
    </row>
    <row r="183" spans="21:27" x14ac:dyDescent="0.25">
      <c r="U183" t="s">
        <v>8219</v>
      </c>
      <c r="V183">
        <v>251</v>
      </c>
      <c r="Z183" t="s">
        <v>8221</v>
      </c>
      <c r="AA183">
        <v>21</v>
      </c>
    </row>
    <row r="184" spans="21:27" x14ac:dyDescent="0.25">
      <c r="U184" t="s">
        <v>8219</v>
      </c>
      <c r="V184">
        <v>108</v>
      </c>
      <c r="Z184" t="s">
        <v>8221</v>
      </c>
      <c r="AA184">
        <v>1</v>
      </c>
    </row>
    <row r="185" spans="21:27" x14ac:dyDescent="0.25">
      <c r="U185" t="s">
        <v>8219</v>
      </c>
      <c r="V185">
        <v>82</v>
      </c>
      <c r="Z185" t="s">
        <v>8221</v>
      </c>
      <c r="AA185">
        <v>147</v>
      </c>
    </row>
    <row r="186" spans="21:27" x14ac:dyDescent="0.25">
      <c r="U186" t="s">
        <v>8219</v>
      </c>
      <c r="V186">
        <v>74</v>
      </c>
      <c r="Z186" t="s">
        <v>8221</v>
      </c>
      <c r="AA186">
        <v>11</v>
      </c>
    </row>
    <row r="187" spans="21:27" x14ac:dyDescent="0.25">
      <c r="U187" t="s">
        <v>8219</v>
      </c>
      <c r="V187">
        <v>189</v>
      </c>
      <c r="Z187" t="s">
        <v>8221</v>
      </c>
      <c r="AA187">
        <v>125</v>
      </c>
    </row>
    <row r="188" spans="21:27" x14ac:dyDescent="0.25">
      <c r="U188" t="s">
        <v>8219</v>
      </c>
      <c r="V188">
        <v>80</v>
      </c>
      <c r="Z188" t="s">
        <v>8221</v>
      </c>
      <c r="AA188">
        <v>1</v>
      </c>
    </row>
    <row r="189" spans="21:27" x14ac:dyDescent="0.25">
      <c r="U189" t="s">
        <v>8219</v>
      </c>
      <c r="V189">
        <v>576</v>
      </c>
      <c r="Z189" t="s">
        <v>8221</v>
      </c>
      <c r="AA189">
        <v>0</v>
      </c>
    </row>
    <row r="190" spans="21:27" x14ac:dyDescent="0.25">
      <c r="U190" t="s">
        <v>8219</v>
      </c>
      <c r="V190">
        <v>202</v>
      </c>
      <c r="Z190" t="s">
        <v>8221</v>
      </c>
      <c r="AA190">
        <v>0</v>
      </c>
    </row>
    <row r="191" spans="21:27" x14ac:dyDescent="0.25">
      <c r="U191" t="s">
        <v>8219</v>
      </c>
      <c r="V191">
        <v>238</v>
      </c>
      <c r="Z191" t="s">
        <v>8221</v>
      </c>
      <c r="AA191">
        <v>3</v>
      </c>
    </row>
    <row r="192" spans="21:27" x14ac:dyDescent="0.25">
      <c r="U192" t="s">
        <v>8219</v>
      </c>
      <c r="V192">
        <v>36</v>
      </c>
      <c r="Z192" t="s">
        <v>8221</v>
      </c>
      <c r="AA192">
        <v>0</v>
      </c>
    </row>
    <row r="193" spans="21:27" x14ac:dyDescent="0.25">
      <c r="U193" t="s">
        <v>8219</v>
      </c>
      <c r="V193">
        <v>150</v>
      </c>
      <c r="Z193" t="s">
        <v>8221</v>
      </c>
      <c r="AA193">
        <v>0</v>
      </c>
    </row>
    <row r="194" spans="21:27" x14ac:dyDescent="0.25">
      <c r="U194" t="s">
        <v>8219</v>
      </c>
      <c r="V194">
        <v>146</v>
      </c>
      <c r="Z194" t="s">
        <v>8221</v>
      </c>
      <c r="AA194">
        <v>0</v>
      </c>
    </row>
    <row r="195" spans="21:27" x14ac:dyDescent="0.25">
      <c r="U195" t="s">
        <v>8219</v>
      </c>
      <c r="V195">
        <v>222</v>
      </c>
      <c r="Z195" t="s">
        <v>8221</v>
      </c>
      <c r="AA195">
        <v>0</v>
      </c>
    </row>
    <row r="196" spans="21:27" x14ac:dyDescent="0.25">
      <c r="U196" t="s">
        <v>8219</v>
      </c>
      <c r="V196">
        <v>120</v>
      </c>
      <c r="Z196" t="s">
        <v>8221</v>
      </c>
      <c r="AA196">
        <v>3</v>
      </c>
    </row>
    <row r="197" spans="21:27" x14ac:dyDescent="0.25">
      <c r="U197" t="s">
        <v>8219</v>
      </c>
      <c r="V197">
        <v>126</v>
      </c>
      <c r="Z197" t="s">
        <v>8221</v>
      </c>
      <c r="AA197">
        <v>0</v>
      </c>
    </row>
    <row r="198" spans="21:27" x14ac:dyDescent="0.25">
      <c r="U198" t="s">
        <v>8219</v>
      </c>
      <c r="V198">
        <v>158</v>
      </c>
      <c r="Z198" t="s">
        <v>8221</v>
      </c>
      <c r="AA198">
        <v>1</v>
      </c>
    </row>
    <row r="199" spans="21:27" x14ac:dyDescent="0.25">
      <c r="U199" t="s">
        <v>8219</v>
      </c>
      <c r="V199">
        <v>316</v>
      </c>
      <c r="Z199" t="s">
        <v>8221</v>
      </c>
      <c r="AA199">
        <v>3</v>
      </c>
    </row>
    <row r="200" spans="21:27" x14ac:dyDescent="0.25">
      <c r="U200" t="s">
        <v>8219</v>
      </c>
      <c r="V200">
        <v>284</v>
      </c>
      <c r="Z200" t="s">
        <v>8221</v>
      </c>
      <c r="AA200">
        <v>22</v>
      </c>
    </row>
    <row r="201" spans="21:27" x14ac:dyDescent="0.25">
      <c r="U201" t="s">
        <v>8219</v>
      </c>
      <c r="V201">
        <v>51</v>
      </c>
      <c r="Z201" t="s">
        <v>8221</v>
      </c>
      <c r="AA201">
        <v>26</v>
      </c>
    </row>
    <row r="202" spans="21:27" x14ac:dyDescent="0.25">
      <c r="U202" t="s">
        <v>8219</v>
      </c>
      <c r="V202">
        <v>158</v>
      </c>
      <c r="Z202" t="s">
        <v>8221</v>
      </c>
      <c r="AA202">
        <v>4</v>
      </c>
    </row>
    <row r="203" spans="21:27" x14ac:dyDescent="0.25">
      <c r="U203" t="s">
        <v>8219</v>
      </c>
      <c r="V203">
        <v>337</v>
      </c>
      <c r="Z203" t="s">
        <v>8221</v>
      </c>
      <c r="AA203">
        <v>0</v>
      </c>
    </row>
    <row r="204" spans="21:27" x14ac:dyDescent="0.25">
      <c r="U204" t="s">
        <v>8219</v>
      </c>
      <c r="V204">
        <v>186</v>
      </c>
      <c r="Z204" t="s">
        <v>8221</v>
      </c>
      <c r="AA204">
        <v>4</v>
      </c>
    </row>
    <row r="205" spans="21:27" x14ac:dyDescent="0.25">
      <c r="U205" t="s">
        <v>8219</v>
      </c>
      <c r="V205">
        <v>58</v>
      </c>
      <c r="Z205" t="s">
        <v>8221</v>
      </c>
      <c r="AA205">
        <v>9</v>
      </c>
    </row>
    <row r="206" spans="21:27" x14ac:dyDescent="0.25">
      <c r="U206" t="s">
        <v>8219</v>
      </c>
      <c r="V206">
        <v>82</v>
      </c>
      <c r="Z206" t="s">
        <v>8221</v>
      </c>
      <c r="AA206">
        <v>5</v>
      </c>
    </row>
    <row r="207" spans="21:27" x14ac:dyDescent="0.25">
      <c r="U207" t="s">
        <v>8219</v>
      </c>
      <c r="V207">
        <v>736</v>
      </c>
      <c r="Z207" t="s">
        <v>8221</v>
      </c>
      <c r="AA207">
        <v>14</v>
      </c>
    </row>
    <row r="208" spans="21:27" x14ac:dyDescent="0.25">
      <c r="U208" t="s">
        <v>8219</v>
      </c>
      <c r="V208">
        <v>1151</v>
      </c>
      <c r="Z208" t="s">
        <v>8221</v>
      </c>
      <c r="AA208">
        <v>1</v>
      </c>
    </row>
    <row r="209" spans="21:27" x14ac:dyDescent="0.25">
      <c r="U209" t="s">
        <v>8219</v>
      </c>
      <c r="V209">
        <v>34</v>
      </c>
      <c r="Z209" t="s">
        <v>8221</v>
      </c>
      <c r="AA209">
        <v>10</v>
      </c>
    </row>
    <row r="210" spans="21:27" x14ac:dyDescent="0.25">
      <c r="U210" t="s">
        <v>8219</v>
      </c>
      <c r="V210">
        <v>498</v>
      </c>
      <c r="Z210" t="s">
        <v>8221</v>
      </c>
      <c r="AA210">
        <v>3</v>
      </c>
    </row>
    <row r="211" spans="21:27" x14ac:dyDescent="0.25">
      <c r="U211" t="s">
        <v>8219</v>
      </c>
      <c r="V211">
        <v>167</v>
      </c>
      <c r="Z211" t="s">
        <v>8221</v>
      </c>
      <c r="AA211">
        <v>1</v>
      </c>
    </row>
    <row r="212" spans="21:27" x14ac:dyDescent="0.25">
      <c r="U212" t="s">
        <v>8219</v>
      </c>
      <c r="V212">
        <v>340</v>
      </c>
      <c r="Z212" t="s">
        <v>8221</v>
      </c>
      <c r="AA212">
        <v>0</v>
      </c>
    </row>
    <row r="213" spans="21:27" x14ac:dyDescent="0.25">
      <c r="U213" t="s">
        <v>8219</v>
      </c>
      <c r="V213">
        <v>438</v>
      </c>
      <c r="Z213" t="s">
        <v>8221</v>
      </c>
      <c r="AA213">
        <v>5</v>
      </c>
    </row>
    <row r="214" spans="21:27" x14ac:dyDescent="0.25">
      <c r="U214" t="s">
        <v>8219</v>
      </c>
      <c r="V214">
        <v>555</v>
      </c>
      <c r="Z214" t="s">
        <v>8221</v>
      </c>
      <c r="AA214">
        <v>2</v>
      </c>
    </row>
    <row r="215" spans="21:27" x14ac:dyDescent="0.25">
      <c r="U215" t="s">
        <v>8219</v>
      </c>
      <c r="V215">
        <v>266</v>
      </c>
      <c r="Z215" t="s">
        <v>8221</v>
      </c>
      <c r="AA215">
        <v>68</v>
      </c>
    </row>
    <row r="216" spans="21:27" x14ac:dyDescent="0.25">
      <c r="U216" t="s">
        <v>8219</v>
      </c>
      <c r="V216">
        <v>69</v>
      </c>
      <c r="Z216" t="s">
        <v>8221</v>
      </c>
      <c r="AA216">
        <v>3</v>
      </c>
    </row>
    <row r="217" spans="21:27" x14ac:dyDescent="0.25">
      <c r="U217" t="s">
        <v>8219</v>
      </c>
      <c r="V217">
        <v>80</v>
      </c>
      <c r="Z217" t="s">
        <v>8221</v>
      </c>
      <c r="AA217">
        <v>34</v>
      </c>
    </row>
    <row r="218" spans="21:27" x14ac:dyDescent="0.25">
      <c r="U218" t="s">
        <v>8219</v>
      </c>
      <c r="V218">
        <v>493</v>
      </c>
      <c r="Z218" t="s">
        <v>8221</v>
      </c>
      <c r="AA218">
        <v>0</v>
      </c>
    </row>
    <row r="219" spans="21:27" x14ac:dyDescent="0.25">
      <c r="U219" t="s">
        <v>8219</v>
      </c>
      <c r="V219">
        <v>31</v>
      </c>
      <c r="Z219" t="s">
        <v>8221</v>
      </c>
      <c r="AA219">
        <v>3</v>
      </c>
    </row>
    <row r="220" spans="21:27" x14ac:dyDescent="0.25">
      <c r="U220" t="s">
        <v>8219</v>
      </c>
      <c r="V220">
        <v>236</v>
      </c>
      <c r="Z220" t="s">
        <v>8221</v>
      </c>
      <c r="AA220">
        <v>0</v>
      </c>
    </row>
    <row r="221" spans="21:27" x14ac:dyDescent="0.25">
      <c r="U221" t="s">
        <v>8219</v>
      </c>
      <c r="V221">
        <v>89</v>
      </c>
      <c r="Z221" t="s">
        <v>8221</v>
      </c>
      <c r="AA221">
        <v>70</v>
      </c>
    </row>
    <row r="222" spans="21:27" x14ac:dyDescent="0.25">
      <c r="U222" t="s">
        <v>8219</v>
      </c>
      <c r="V222">
        <v>299</v>
      </c>
      <c r="Z222" t="s">
        <v>8221</v>
      </c>
      <c r="AA222">
        <v>1</v>
      </c>
    </row>
    <row r="223" spans="21:27" x14ac:dyDescent="0.25">
      <c r="U223" t="s">
        <v>8219</v>
      </c>
      <c r="V223">
        <v>55</v>
      </c>
      <c r="Z223" t="s">
        <v>8221</v>
      </c>
      <c r="AA223">
        <v>1</v>
      </c>
    </row>
    <row r="224" spans="21:27" x14ac:dyDescent="0.25">
      <c r="U224" t="s">
        <v>8219</v>
      </c>
      <c r="V224">
        <v>325</v>
      </c>
      <c r="Z224" t="s">
        <v>8221</v>
      </c>
      <c r="AA224">
        <v>1</v>
      </c>
    </row>
    <row r="225" spans="21:27" x14ac:dyDescent="0.25">
      <c r="U225" t="s">
        <v>8219</v>
      </c>
      <c r="V225">
        <v>524</v>
      </c>
      <c r="Z225" t="s">
        <v>8221</v>
      </c>
      <c r="AA225">
        <v>2</v>
      </c>
    </row>
    <row r="226" spans="21:27" x14ac:dyDescent="0.25">
      <c r="U226" t="s">
        <v>8219</v>
      </c>
      <c r="V226">
        <v>285</v>
      </c>
      <c r="Z226" t="s">
        <v>8221</v>
      </c>
      <c r="AA226">
        <v>2</v>
      </c>
    </row>
    <row r="227" spans="21:27" x14ac:dyDescent="0.25">
      <c r="U227" t="s">
        <v>8219</v>
      </c>
      <c r="V227">
        <v>179</v>
      </c>
      <c r="Z227" t="s">
        <v>8221</v>
      </c>
      <c r="AA227">
        <v>34</v>
      </c>
    </row>
    <row r="228" spans="21:27" x14ac:dyDescent="0.25">
      <c r="U228" t="s">
        <v>8219</v>
      </c>
      <c r="V228">
        <v>188</v>
      </c>
      <c r="Z228" t="s">
        <v>8221</v>
      </c>
      <c r="AA228">
        <v>2</v>
      </c>
    </row>
    <row r="229" spans="21:27" x14ac:dyDescent="0.25">
      <c r="U229" t="s">
        <v>8219</v>
      </c>
      <c r="V229">
        <v>379</v>
      </c>
      <c r="Z229" t="s">
        <v>8221</v>
      </c>
      <c r="AA229">
        <v>0</v>
      </c>
    </row>
    <row r="230" spans="21:27" x14ac:dyDescent="0.25">
      <c r="U230" t="s">
        <v>8219</v>
      </c>
      <c r="V230">
        <v>119</v>
      </c>
      <c r="Z230" t="s">
        <v>8221</v>
      </c>
      <c r="AA230">
        <v>1</v>
      </c>
    </row>
    <row r="231" spans="21:27" x14ac:dyDescent="0.25">
      <c r="U231" t="s">
        <v>8219</v>
      </c>
      <c r="V231">
        <v>167</v>
      </c>
      <c r="Z231" t="s">
        <v>8221</v>
      </c>
      <c r="AA231">
        <v>8</v>
      </c>
    </row>
    <row r="232" spans="21:27" x14ac:dyDescent="0.25">
      <c r="U232" t="s">
        <v>8219</v>
      </c>
      <c r="V232">
        <v>221</v>
      </c>
      <c r="Z232" t="s">
        <v>8221</v>
      </c>
      <c r="AA232">
        <v>4</v>
      </c>
    </row>
    <row r="233" spans="21:27" x14ac:dyDescent="0.25">
      <c r="U233" t="s">
        <v>8219</v>
      </c>
      <c r="V233">
        <v>964</v>
      </c>
      <c r="Z233" t="s">
        <v>8221</v>
      </c>
      <c r="AA233">
        <v>28</v>
      </c>
    </row>
    <row r="234" spans="21:27" x14ac:dyDescent="0.25">
      <c r="U234" t="s">
        <v>8219</v>
      </c>
      <c r="V234">
        <v>286</v>
      </c>
      <c r="Z234" t="s">
        <v>8221</v>
      </c>
      <c r="AA234">
        <v>0</v>
      </c>
    </row>
    <row r="235" spans="21:27" x14ac:dyDescent="0.25">
      <c r="U235" t="s">
        <v>8219</v>
      </c>
      <c r="V235">
        <v>613</v>
      </c>
      <c r="Z235" t="s">
        <v>8221</v>
      </c>
      <c r="AA235">
        <v>6</v>
      </c>
    </row>
    <row r="236" spans="21:27" x14ac:dyDescent="0.25">
      <c r="U236" t="s">
        <v>8219</v>
      </c>
      <c r="V236">
        <v>29</v>
      </c>
      <c r="Z236" t="s">
        <v>8221</v>
      </c>
      <c r="AA236">
        <v>22</v>
      </c>
    </row>
    <row r="237" spans="21:27" x14ac:dyDescent="0.25">
      <c r="U237" t="s">
        <v>8219</v>
      </c>
      <c r="V237">
        <v>165</v>
      </c>
      <c r="Z237" t="s">
        <v>8221</v>
      </c>
      <c r="AA237">
        <v>0</v>
      </c>
    </row>
    <row r="238" spans="21:27" x14ac:dyDescent="0.25">
      <c r="U238" t="s">
        <v>8219</v>
      </c>
      <c r="V238">
        <v>97</v>
      </c>
      <c r="Z238" t="s">
        <v>8221</v>
      </c>
      <c r="AA238">
        <v>1</v>
      </c>
    </row>
    <row r="239" spans="21:27" x14ac:dyDescent="0.25">
      <c r="U239" t="s">
        <v>8219</v>
      </c>
      <c r="V239">
        <v>303</v>
      </c>
      <c r="Z239" t="s">
        <v>8221</v>
      </c>
      <c r="AA239">
        <v>20</v>
      </c>
    </row>
    <row r="240" spans="21:27" x14ac:dyDescent="0.25">
      <c r="U240" t="s">
        <v>8219</v>
      </c>
      <c r="V240">
        <v>267</v>
      </c>
      <c r="Z240" t="s">
        <v>8221</v>
      </c>
      <c r="AA240">
        <v>0</v>
      </c>
    </row>
    <row r="241" spans="21:27" x14ac:dyDescent="0.25">
      <c r="U241" t="s">
        <v>8219</v>
      </c>
      <c r="V241">
        <v>302</v>
      </c>
      <c r="Z241" t="s">
        <v>8221</v>
      </c>
      <c r="AA241">
        <v>1</v>
      </c>
    </row>
    <row r="242" spans="21:27" x14ac:dyDescent="0.25">
      <c r="U242" t="s">
        <v>8219</v>
      </c>
      <c r="V242">
        <v>87</v>
      </c>
      <c r="Z242" t="s">
        <v>8221</v>
      </c>
      <c r="AA242">
        <v>3</v>
      </c>
    </row>
    <row r="243" spans="21:27" x14ac:dyDescent="0.25">
      <c r="U243" t="s">
        <v>8219</v>
      </c>
      <c r="V243">
        <v>354</v>
      </c>
      <c r="Z243" t="s">
        <v>8221</v>
      </c>
      <c r="AA243">
        <v>2</v>
      </c>
    </row>
    <row r="244" spans="21:27" x14ac:dyDescent="0.25">
      <c r="U244" t="s">
        <v>8219</v>
      </c>
      <c r="V244">
        <v>86</v>
      </c>
      <c r="Z244" t="s">
        <v>8221</v>
      </c>
      <c r="AA244">
        <v>0</v>
      </c>
    </row>
    <row r="245" spans="21:27" x14ac:dyDescent="0.25">
      <c r="U245" t="s">
        <v>8219</v>
      </c>
      <c r="V245">
        <v>26</v>
      </c>
      <c r="Z245" t="s">
        <v>8221</v>
      </c>
      <c r="AA245">
        <v>2</v>
      </c>
    </row>
    <row r="246" spans="21:27" x14ac:dyDescent="0.25">
      <c r="U246" t="s">
        <v>8219</v>
      </c>
      <c r="V246">
        <v>113</v>
      </c>
      <c r="Z246" t="s">
        <v>8221</v>
      </c>
      <c r="AA246">
        <v>1</v>
      </c>
    </row>
    <row r="247" spans="21:27" x14ac:dyDescent="0.25">
      <c r="U247" t="s">
        <v>8219</v>
      </c>
      <c r="V247">
        <v>65</v>
      </c>
      <c r="Z247" t="s">
        <v>8221</v>
      </c>
      <c r="AA247">
        <v>0</v>
      </c>
    </row>
    <row r="248" spans="21:27" x14ac:dyDescent="0.25">
      <c r="U248" t="s">
        <v>8219</v>
      </c>
      <c r="V248">
        <v>134</v>
      </c>
      <c r="Z248" t="s">
        <v>8221</v>
      </c>
      <c r="AA248">
        <v>1</v>
      </c>
    </row>
    <row r="249" spans="21:27" x14ac:dyDescent="0.25">
      <c r="U249" t="s">
        <v>8219</v>
      </c>
      <c r="V249">
        <v>119</v>
      </c>
      <c r="Z249" t="s">
        <v>8221</v>
      </c>
      <c r="AA249">
        <v>0</v>
      </c>
    </row>
    <row r="250" spans="21:27" x14ac:dyDescent="0.25">
      <c r="U250" t="s">
        <v>8219</v>
      </c>
      <c r="V250">
        <v>159</v>
      </c>
      <c r="Z250" t="s">
        <v>8221</v>
      </c>
      <c r="AA250">
        <v>5</v>
      </c>
    </row>
    <row r="251" spans="21:27" x14ac:dyDescent="0.25">
      <c r="U251" t="s">
        <v>8219</v>
      </c>
      <c r="V251">
        <v>167</v>
      </c>
      <c r="Z251" t="s">
        <v>8221</v>
      </c>
      <c r="AA251">
        <v>1</v>
      </c>
    </row>
    <row r="252" spans="21:27" x14ac:dyDescent="0.25">
      <c r="U252" t="s">
        <v>8219</v>
      </c>
      <c r="V252">
        <v>43</v>
      </c>
      <c r="Z252" t="s">
        <v>8221</v>
      </c>
      <c r="AA252">
        <v>1</v>
      </c>
    </row>
    <row r="253" spans="21:27" x14ac:dyDescent="0.25">
      <c r="U253" t="s">
        <v>8219</v>
      </c>
      <c r="V253">
        <v>1062</v>
      </c>
      <c r="Z253" t="s">
        <v>8221</v>
      </c>
      <c r="AA253">
        <v>2</v>
      </c>
    </row>
    <row r="254" spans="21:27" x14ac:dyDescent="0.25">
      <c r="U254" t="s">
        <v>8219</v>
      </c>
      <c r="V254">
        <v>9</v>
      </c>
      <c r="Z254" t="s">
        <v>8221</v>
      </c>
      <c r="AA254">
        <v>0</v>
      </c>
    </row>
    <row r="255" spans="21:27" x14ac:dyDescent="0.25">
      <c r="U255" t="s">
        <v>8219</v>
      </c>
      <c r="V255">
        <v>89</v>
      </c>
      <c r="Z255" t="s">
        <v>8221</v>
      </c>
      <c r="AA255">
        <v>9</v>
      </c>
    </row>
    <row r="256" spans="21:27" x14ac:dyDescent="0.25">
      <c r="U256" t="s">
        <v>8219</v>
      </c>
      <c r="V256">
        <v>174</v>
      </c>
      <c r="Z256" t="s">
        <v>8221</v>
      </c>
      <c r="AA256">
        <v>4</v>
      </c>
    </row>
    <row r="257" spans="21:27" x14ac:dyDescent="0.25">
      <c r="U257" t="s">
        <v>8219</v>
      </c>
      <c r="V257">
        <v>14</v>
      </c>
      <c r="Z257" t="s">
        <v>8221</v>
      </c>
      <c r="AA257">
        <v>4</v>
      </c>
    </row>
    <row r="258" spans="21:27" x14ac:dyDescent="0.25">
      <c r="U258" t="s">
        <v>8219</v>
      </c>
      <c r="V258">
        <v>48</v>
      </c>
      <c r="Z258" t="s">
        <v>8221</v>
      </c>
      <c r="AA258">
        <v>1</v>
      </c>
    </row>
    <row r="259" spans="21:27" x14ac:dyDescent="0.25">
      <c r="U259" t="s">
        <v>8219</v>
      </c>
      <c r="V259">
        <v>133</v>
      </c>
      <c r="Z259" t="s">
        <v>8221</v>
      </c>
      <c r="AA259">
        <v>1</v>
      </c>
    </row>
    <row r="260" spans="21:27" x14ac:dyDescent="0.25">
      <c r="U260" t="s">
        <v>8219</v>
      </c>
      <c r="V260">
        <v>83</v>
      </c>
      <c r="Z260" t="s">
        <v>8221</v>
      </c>
      <c r="AA260">
        <v>7</v>
      </c>
    </row>
    <row r="261" spans="21:27" x14ac:dyDescent="0.25">
      <c r="U261" t="s">
        <v>8219</v>
      </c>
      <c r="V261">
        <v>149</v>
      </c>
      <c r="Z261" t="s">
        <v>8221</v>
      </c>
      <c r="AA261">
        <v>5</v>
      </c>
    </row>
    <row r="262" spans="21:27" x14ac:dyDescent="0.25">
      <c r="U262" t="s">
        <v>8219</v>
      </c>
      <c r="V262">
        <v>49</v>
      </c>
      <c r="Z262" t="s">
        <v>8221</v>
      </c>
      <c r="AA262">
        <v>1</v>
      </c>
    </row>
    <row r="263" spans="21:27" x14ac:dyDescent="0.25">
      <c r="U263" t="s">
        <v>8219</v>
      </c>
      <c r="V263">
        <v>251</v>
      </c>
      <c r="Z263" t="s">
        <v>8221</v>
      </c>
      <c r="AA263">
        <v>0</v>
      </c>
    </row>
    <row r="264" spans="21:27" x14ac:dyDescent="0.25">
      <c r="U264" t="s">
        <v>8219</v>
      </c>
      <c r="V264">
        <v>22</v>
      </c>
      <c r="Z264" t="s">
        <v>8221</v>
      </c>
      <c r="AA264">
        <v>0</v>
      </c>
    </row>
    <row r="265" spans="21:27" x14ac:dyDescent="0.25">
      <c r="U265" t="s">
        <v>8219</v>
      </c>
      <c r="V265">
        <v>48</v>
      </c>
      <c r="Z265" t="s">
        <v>8221</v>
      </c>
      <c r="AA265">
        <v>1</v>
      </c>
    </row>
    <row r="266" spans="21:27" x14ac:dyDescent="0.25">
      <c r="U266" t="s">
        <v>8219</v>
      </c>
      <c r="V266">
        <v>383</v>
      </c>
      <c r="Z266" t="s">
        <v>8221</v>
      </c>
      <c r="AA266">
        <v>2</v>
      </c>
    </row>
    <row r="267" spans="21:27" x14ac:dyDescent="0.25">
      <c r="U267" t="s">
        <v>8219</v>
      </c>
      <c r="V267">
        <v>237</v>
      </c>
      <c r="Z267" t="s">
        <v>8221</v>
      </c>
      <c r="AA267">
        <v>0</v>
      </c>
    </row>
    <row r="268" spans="21:27" x14ac:dyDescent="0.25">
      <c r="U268" t="s">
        <v>8219</v>
      </c>
      <c r="V268">
        <v>13</v>
      </c>
      <c r="Z268" t="s">
        <v>8221</v>
      </c>
      <c r="AA268">
        <v>4</v>
      </c>
    </row>
    <row r="269" spans="21:27" x14ac:dyDescent="0.25">
      <c r="U269" t="s">
        <v>8219</v>
      </c>
      <c r="V269">
        <v>562</v>
      </c>
      <c r="Z269" t="s">
        <v>8221</v>
      </c>
      <c r="AA269">
        <v>7</v>
      </c>
    </row>
    <row r="270" spans="21:27" x14ac:dyDescent="0.25">
      <c r="U270" t="s">
        <v>8219</v>
      </c>
      <c r="V270">
        <v>71</v>
      </c>
      <c r="Z270" t="s">
        <v>8221</v>
      </c>
      <c r="AA270">
        <v>2</v>
      </c>
    </row>
    <row r="271" spans="21:27" x14ac:dyDescent="0.25">
      <c r="U271" t="s">
        <v>8219</v>
      </c>
      <c r="V271">
        <v>1510</v>
      </c>
      <c r="Z271" t="s">
        <v>8221</v>
      </c>
      <c r="AA271">
        <v>1</v>
      </c>
    </row>
    <row r="272" spans="21:27" x14ac:dyDescent="0.25">
      <c r="U272" t="s">
        <v>8219</v>
      </c>
      <c r="V272">
        <v>14</v>
      </c>
      <c r="Z272" t="s">
        <v>8221</v>
      </c>
      <c r="AA272">
        <v>9</v>
      </c>
    </row>
    <row r="273" spans="21:27" x14ac:dyDescent="0.25">
      <c r="U273" t="s">
        <v>8219</v>
      </c>
      <c r="V273">
        <v>193</v>
      </c>
      <c r="Z273" t="s">
        <v>8221</v>
      </c>
      <c r="AA273">
        <v>2</v>
      </c>
    </row>
    <row r="274" spans="21:27" x14ac:dyDescent="0.25">
      <c r="U274" t="s">
        <v>8219</v>
      </c>
      <c r="V274">
        <v>206</v>
      </c>
      <c r="Z274" t="s">
        <v>8221</v>
      </c>
      <c r="AA274">
        <v>1</v>
      </c>
    </row>
    <row r="275" spans="21:27" x14ac:dyDescent="0.25">
      <c r="U275" t="s">
        <v>8219</v>
      </c>
      <c r="V275">
        <v>351</v>
      </c>
      <c r="Z275" t="s">
        <v>8221</v>
      </c>
      <c r="AA275">
        <v>7</v>
      </c>
    </row>
    <row r="276" spans="21:27" x14ac:dyDescent="0.25">
      <c r="U276" t="s">
        <v>8219</v>
      </c>
      <c r="V276">
        <v>50</v>
      </c>
      <c r="Z276" t="s">
        <v>8221</v>
      </c>
      <c r="AA276">
        <v>2</v>
      </c>
    </row>
    <row r="277" spans="21:27" x14ac:dyDescent="0.25">
      <c r="U277" t="s">
        <v>8219</v>
      </c>
      <c r="V277">
        <v>184</v>
      </c>
      <c r="Z277" t="s">
        <v>8221</v>
      </c>
      <c r="AA277">
        <v>8</v>
      </c>
    </row>
    <row r="278" spans="21:27" x14ac:dyDescent="0.25">
      <c r="U278" t="s">
        <v>8219</v>
      </c>
      <c r="V278">
        <v>196</v>
      </c>
      <c r="Z278" t="s">
        <v>8221</v>
      </c>
      <c r="AA278">
        <v>2</v>
      </c>
    </row>
    <row r="279" spans="21:27" x14ac:dyDescent="0.25">
      <c r="U279" t="s">
        <v>8219</v>
      </c>
      <c r="V279">
        <v>229</v>
      </c>
      <c r="Z279" t="s">
        <v>8221</v>
      </c>
      <c r="AA279">
        <v>2</v>
      </c>
    </row>
    <row r="280" spans="21:27" x14ac:dyDescent="0.25">
      <c r="U280" t="s">
        <v>8219</v>
      </c>
      <c r="V280">
        <v>67</v>
      </c>
      <c r="Z280" t="s">
        <v>8221</v>
      </c>
      <c r="AA280">
        <v>7</v>
      </c>
    </row>
    <row r="281" spans="21:27" x14ac:dyDescent="0.25">
      <c r="U281" t="s">
        <v>8219</v>
      </c>
      <c r="V281">
        <v>95</v>
      </c>
      <c r="Z281" t="s">
        <v>8221</v>
      </c>
      <c r="AA281">
        <v>2</v>
      </c>
    </row>
    <row r="282" spans="21:27" x14ac:dyDescent="0.25">
      <c r="U282" t="s">
        <v>8219</v>
      </c>
      <c r="V282">
        <v>62</v>
      </c>
      <c r="Z282" t="s">
        <v>8220</v>
      </c>
      <c r="AA282">
        <v>1</v>
      </c>
    </row>
    <row r="283" spans="21:27" x14ac:dyDescent="0.25">
      <c r="U283" t="s">
        <v>8219</v>
      </c>
      <c r="V283">
        <v>73</v>
      </c>
      <c r="Z283" t="s">
        <v>8220</v>
      </c>
      <c r="AA283">
        <v>6</v>
      </c>
    </row>
    <row r="284" spans="21:27" x14ac:dyDescent="0.25">
      <c r="U284" t="s">
        <v>8219</v>
      </c>
      <c r="V284">
        <v>43</v>
      </c>
      <c r="Z284" t="s">
        <v>8220</v>
      </c>
      <c r="AA284">
        <v>0</v>
      </c>
    </row>
    <row r="285" spans="21:27" x14ac:dyDescent="0.25">
      <c r="U285" t="s">
        <v>8219</v>
      </c>
      <c r="V285">
        <v>70</v>
      </c>
      <c r="Z285" t="s">
        <v>8220</v>
      </c>
      <c r="AA285">
        <v>13</v>
      </c>
    </row>
    <row r="286" spans="21:27" x14ac:dyDescent="0.25">
      <c r="U286" t="s">
        <v>8219</v>
      </c>
      <c r="V286">
        <v>271</v>
      </c>
      <c r="Z286" t="s">
        <v>8220</v>
      </c>
      <c r="AA286">
        <v>0</v>
      </c>
    </row>
    <row r="287" spans="21:27" x14ac:dyDescent="0.25">
      <c r="U287" t="s">
        <v>8219</v>
      </c>
      <c r="V287">
        <v>55</v>
      </c>
      <c r="Z287" t="s">
        <v>8220</v>
      </c>
      <c r="AA287">
        <v>8</v>
      </c>
    </row>
    <row r="288" spans="21:27" x14ac:dyDescent="0.25">
      <c r="U288" t="s">
        <v>8219</v>
      </c>
      <c r="V288">
        <v>35</v>
      </c>
      <c r="Z288" t="s">
        <v>8220</v>
      </c>
      <c r="AA288">
        <v>1</v>
      </c>
    </row>
    <row r="289" spans="21:27" x14ac:dyDescent="0.25">
      <c r="U289" t="s">
        <v>8219</v>
      </c>
      <c r="V289">
        <v>22</v>
      </c>
      <c r="Z289" t="s">
        <v>8220</v>
      </c>
      <c r="AA289">
        <v>0</v>
      </c>
    </row>
    <row r="290" spans="21:27" x14ac:dyDescent="0.25">
      <c r="U290" t="s">
        <v>8219</v>
      </c>
      <c r="V290">
        <v>38</v>
      </c>
      <c r="Z290" t="s">
        <v>8220</v>
      </c>
      <c r="AA290">
        <v>5</v>
      </c>
    </row>
    <row r="291" spans="21:27" x14ac:dyDescent="0.25">
      <c r="U291" t="s">
        <v>8219</v>
      </c>
      <c r="V291">
        <v>15</v>
      </c>
      <c r="Z291" t="s">
        <v>8220</v>
      </c>
      <c r="AA291">
        <v>1</v>
      </c>
    </row>
    <row r="292" spans="21:27" x14ac:dyDescent="0.25">
      <c r="U292" t="s">
        <v>8219</v>
      </c>
      <c r="V292">
        <v>7</v>
      </c>
      <c r="Z292" t="s">
        <v>8220</v>
      </c>
      <c r="AA292">
        <v>0</v>
      </c>
    </row>
    <row r="293" spans="21:27" x14ac:dyDescent="0.25">
      <c r="U293" t="s">
        <v>8219</v>
      </c>
      <c r="V293">
        <v>241</v>
      </c>
      <c r="Z293" t="s">
        <v>8220</v>
      </c>
      <c r="AA293">
        <v>0</v>
      </c>
    </row>
    <row r="294" spans="21:27" x14ac:dyDescent="0.25">
      <c r="U294" t="s">
        <v>8219</v>
      </c>
      <c r="V294">
        <v>55</v>
      </c>
      <c r="Z294" t="s">
        <v>8220</v>
      </c>
      <c r="AA294">
        <v>0</v>
      </c>
    </row>
    <row r="295" spans="21:27" x14ac:dyDescent="0.25">
      <c r="U295" t="s">
        <v>8219</v>
      </c>
      <c r="V295">
        <v>171</v>
      </c>
      <c r="Z295" t="s">
        <v>8220</v>
      </c>
      <c r="AA295">
        <v>121</v>
      </c>
    </row>
    <row r="296" spans="21:27" x14ac:dyDescent="0.25">
      <c r="U296" t="s">
        <v>8219</v>
      </c>
      <c r="V296">
        <v>208</v>
      </c>
      <c r="Z296" t="s">
        <v>8220</v>
      </c>
      <c r="AA296">
        <v>0</v>
      </c>
    </row>
    <row r="297" spans="21:27" x14ac:dyDescent="0.25">
      <c r="U297" t="s">
        <v>8219</v>
      </c>
      <c r="V297">
        <v>21</v>
      </c>
      <c r="Z297" t="s">
        <v>8220</v>
      </c>
      <c r="AA297">
        <v>0</v>
      </c>
    </row>
    <row r="298" spans="21:27" x14ac:dyDescent="0.25">
      <c r="U298" t="s">
        <v>8219</v>
      </c>
      <c r="V298">
        <v>25</v>
      </c>
      <c r="Z298" t="s">
        <v>8220</v>
      </c>
      <c r="AA298">
        <v>0</v>
      </c>
    </row>
    <row r="299" spans="21:27" x14ac:dyDescent="0.25">
      <c r="U299" t="s">
        <v>8219</v>
      </c>
      <c r="V299">
        <v>52</v>
      </c>
      <c r="Z299" t="s">
        <v>8220</v>
      </c>
      <c r="AA299">
        <v>3</v>
      </c>
    </row>
    <row r="300" spans="21:27" x14ac:dyDescent="0.25">
      <c r="U300" t="s">
        <v>8219</v>
      </c>
      <c r="V300">
        <v>104</v>
      </c>
      <c r="Z300" t="s">
        <v>8220</v>
      </c>
      <c r="AA300">
        <v>0</v>
      </c>
    </row>
    <row r="301" spans="21:27" x14ac:dyDescent="0.25">
      <c r="U301" t="s">
        <v>8219</v>
      </c>
      <c r="V301">
        <v>73</v>
      </c>
      <c r="Z301" t="s">
        <v>8220</v>
      </c>
      <c r="AA301">
        <v>1</v>
      </c>
    </row>
    <row r="302" spans="21:27" x14ac:dyDescent="0.25">
      <c r="U302" t="s">
        <v>8219</v>
      </c>
      <c r="V302">
        <v>34</v>
      </c>
      <c r="Z302" t="s">
        <v>8220</v>
      </c>
      <c r="AA302">
        <v>1</v>
      </c>
    </row>
    <row r="303" spans="21:27" x14ac:dyDescent="0.25">
      <c r="U303" t="s">
        <v>8219</v>
      </c>
      <c r="V303">
        <v>56</v>
      </c>
      <c r="Z303" t="s">
        <v>8220</v>
      </c>
      <c r="AA303">
        <v>3</v>
      </c>
    </row>
    <row r="304" spans="21:27" x14ac:dyDescent="0.25">
      <c r="U304" t="s">
        <v>8219</v>
      </c>
      <c r="V304">
        <v>31</v>
      </c>
      <c r="Z304" t="s">
        <v>8220</v>
      </c>
      <c r="AA304">
        <v>9</v>
      </c>
    </row>
    <row r="305" spans="21:27" x14ac:dyDescent="0.25">
      <c r="U305" t="s">
        <v>8219</v>
      </c>
      <c r="V305">
        <v>84</v>
      </c>
      <c r="Z305" t="s">
        <v>8220</v>
      </c>
      <c r="AA305">
        <v>0</v>
      </c>
    </row>
    <row r="306" spans="21:27" x14ac:dyDescent="0.25">
      <c r="U306" t="s">
        <v>8219</v>
      </c>
      <c r="V306">
        <v>130</v>
      </c>
      <c r="Z306" t="s">
        <v>8220</v>
      </c>
      <c r="AA306">
        <v>0</v>
      </c>
    </row>
    <row r="307" spans="21:27" x14ac:dyDescent="0.25">
      <c r="U307" t="s">
        <v>8219</v>
      </c>
      <c r="V307">
        <v>12</v>
      </c>
      <c r="Z307" t="s">
        <v>8220</v>
      </c>
      <c r="AA307">
        <v>0</v>
      </c>
    </row>
    <row r="308" spans="21:27" x14ac:dyDescent="0.25">
      <c r="U308" t="s">
        <v>8219</v>
      </c>
      <c r="V308">
        <v>23</v>
      </c>
      <c r="Z308" t="s">
        <v>8220</v>
      </c>
      <c r="AA308">
        <v>39</v>
      </c>
    </row>
    <row r="309" spans="21:27" x14ac:dyDescent="0.25">
      <c r="U309" t="s">
        <v>8219</v>
      </c>
      <c r="V309">
        <v>158</v>
      </c>
      <c r="Z309" t="s">
        <v>8220</v>
      </c>
      <c r="AA309">
        <v>1</v>
      </c>
    </row>
    <row r="310" spans="21:27" x14ac:dyDescent="0.25">
      <c r="U310" t="s">
        <v>8219</v>
      </c>
      <c r="V310">
        <v>30</v>
      </c>
      <c r="Z310" t="s">
        <v>8220</v>
      </c>
      <c r="AA310">
        <v>0</v>
      </c>
    </row>
    <row r="311" spans="21:27" x14ac:dyDescent="0.25">
      <c r="U311" t="s">
        <v>8219</v>
      </c>
      <c r="V311">
        <v>18</v>
      </c>
      <c r="Z311" t="s">
        <v>8220</v>
      </c>
      <c r="AA311">
        <v>3</v>
      </c>
    </row>
    <row r="312" spans="21:27" x14ac:dyDescent="0.25">
      <c r="U312" t="s">
        <v>8219</v>
      </c>
      <c r="V312">
        <v>29</v>
      </c>
      <c r="Z312" t="s">
        <v>8220</v>
      </c>
      <c r="AA312">
        <v>1</v>
      </c>
    </row>
    <row r="313" spans="21:27" x14ac:dyDescent="0.25">
      <c r="U313" t="s">
        <v>8219</v>
      </c>
      <c r="V313">
        <v>31</v>
      </c>
      <c r="Z313" t="s">
        <v>8220</v>
      </c>
      <c r="AA313">
        <v>9</v>
      </c>
    </row>
    <row r="314" spans="21:27" x14ac:dyDescent="0.25">
      <c r="U314" t="s">
        <v>8219</v>
      </c>
      <c r="V314">
        <v>173</v>
      </c>
      <c r="Z314" t="s">
        <v>8220</v>
      </c>
      <c r="AA314">
        <v>0</v>
      </c>
    </row>
    <row r="315" spans="21:27" x14ac:dyDescent="0.25">
      <c r="U315" t="s">
        <v>8219</v>
      </c>
      <c r="V315">
        <v>17</v>
      </c>
      <c r="Z315" t="s">
        <v>8220</v>
      </c>
      <c r="AA315">
        <v>25</v>
      </c>
    </row>
    <row r="316" spans="21:27" x14ac:dyDescent="0.25">
      <c r="U316" t="s">
        <v>8219</v>
      </c>
      <c r="V316">
        <v>48</v>
      </c>
      <c r="Z316" t="s">
        <v>8220</v>
      </c>
      <c r="AA316">
        <v>1</v>
      </c>
    </row>
    <row r="317" spans="21:27" x14ac:dyDescent="0.25">
      <c r="U317" t="s">
        <v>8219</v>
      </c>
      <c r="V317">
        <v>59</v>
      </c>
      <c r="Z317" t="s">
        <v>8220</v>
      </c>
      <c r="AA317">
        <v>1</v>
      </c>
    </row>
    <row r="318" spans="21:27" x14ac:dyDescent="0.25">
      <c r="U318" t="s">
        <v>8219</v>
      </c>
      <c r="V318">
        <v>39</v>
      </c>
      <c r="Z318" t="s">
        <v>8220</v>
      </c>
      <c r="AA318">
        <v>1</v>
      </c>
    </row>
    <row r="319" spans="21:27" x14ac:dyDescent="0.25">
      <c r="U319" t="s">
        <v>8219</v>
      </c>
      <c r="V319">
        <v>59</v>
      </c>
      <c r="Z319" t="s">
        <v>8220</v>
      </c>
      <c r="AA319">
        <v>0</v>
      </c>
    </row>
    <row r="320" spans="21:27" x14ac:dyDescent="0.25">
      <c r="U320" t="s">
        <v>8219</v>
      </c>
      <c r="V320">
        <v>60</v>
      </c>
      <c r="Z320" t="s">
        <v>8220</v>
      </c>
      <c r="AA320">
        <v>6</v>
      </c>
    </row>
    <row r="321" spans="21:27" x14ac:dyDescent="0.25">
      <c r="U321" t="s">
        <v>8219</v>
      </c>
      <c r="V321">
        <v>20</v>
      </c>
      <c r="Z321" t="s">
        <v>8220</v>
      </c>
      <c r="AA321">
        <v>1</v>
      </c>
    </row>
    <row r="322" spans="21:27" x14ac:dyDescent="0.25">
      <c r="U322" t="s">
        <v>8219</v>
      </c>
      <c r="V322">
        <v>2</v>
      </c>
      <c r="Z322" t="s">
        <v>8221</v>
      </c>
      <c r="AA322">
        <v>18</v>
      </c>
    </row>
    <row r="323" spans="21:27" x14ac:dyDescent="0.25">
      <c r="U323" t="s">
        <v>8219</v>
      </c>
      <c r="V323">
        <v>315</v>
      </c>
      <c r="Z323" t="s">
        <v>8221</v>
      </c>
      <c r="AA323">
        <v>9</v>
      </c>
    </row>
    <row r="324" spans="21:27" x14ac:dyDescent="0.25">
      <c r="U324" t="s">
        <v>8219</v>
      </c>
      <c r="V324">
        <v>2174</v>
      </c>
      <c r="Z324" t="s">
        <v>8221</v>
      </c>
      <c r="AA324">
        <v>4</v>
      </c>
    </row>
    <row r="325" spans="21:27" x14ac:dyDescent="0.25">
      <c r="U325" t="s">
        <v>8219</v>
      </c>
      <c r="V325">
        <v>152</v>
      </c>
      <c r="Z325" t="s">
        <v>8221</v>
      </c>
      <c r="AA325">
        <v>7</v>
      </c>
    </row>
    <row r="326" spans="21:27" x14ac:dyDescent="0.25">
      <c r="U326" t="s">
        <v>8219</v>
      </c>
      <c r="V326">
        <v>1021</v>
      </c>
      <c r="Z326" t="s">
        <v>8221</v>
      </c>
      <c r="AA326">
        <v>29</v>
      </c>
    </row>
    <row r="327" spans="21:27" x14ac:dyDescent="0.25">
      <c r="U327" t="s">
        <v>8219</v>
      </c>
      <c r="V327">
        <v>237</v>
      </c>
      <c r="Z327" t="s">
        <v>8221</v>
      </c>
      <c r="AA327">
        <v>12</v>
      </c>
    </row>
    <row r="328" spans="21:27" x14ac:dyDescent="0.25">
      <c r="U328" t="s">
        <v>8219</v>
      </c>
      <c r="V328">
        <v>27</v>
      </c>
      <c r="Z328" t="s">
        <v>8221</v>
      </c>
      <c r="AA328">
        <v>4</v>
      </c>
    </row>
    <row r="329" spans="21:27" x14ac:dyDescent="0.25">
      <c r="U329" t="s">
        <v>8219</v>
      </c>
      <c r="V329">
        <v>17</v>
      </c>
      <c r="Z329" t="s">
        <v>8221</v>
      </c>
      <c r="AA329">
        <v>28</v>
      </c>
    </row>
    <row r="330" spans="21:27" x14ac:dyDescent="0.25">
      <c r="U330" t="s">
        <v>8219</v>
      </c>
      <c r="V330">
        <v>27</v>
      </c>
      <c r="Z330" t="s">
        <v>8221</v>
      </c>
      <c r="AA330">
        <v>25</v>
      </c>
    </row>
    <row r="331" spans="21:27" x14ac:dyDescent="0.25">
      <c r="U331" t="s">
        <v>8219</v>
      </c>
      <c r="V331">
        <v>82</v>
      </c>
      <c r="Z331" t="s">
        <v>8221</v>
      </c>
      <c r="AA331">
        <v>28</v>
      </c>
    </row>
    <row r="332" spans="21:27" x14ac:dyDescent="0.25">
      <c r="U332" t="s">
        <v>8219</v>
      </c>
      <c r="V332">
        <v>48</v>
      </c>
      <c r="Z332" t="s">
        <v>8221</v>
      </c>
      <c r="AA332">
        <v>310</v>
      </c>
    </row>
    <row r="333" spans="21:27" x14ac:dyDescent="0.25">
      <c r="U333" t="s">
        <v>8219</v>
      </c>
      <c r="V333">
        <v>105</v>
      </c>
      <c r="Z333" t="s">
        <v>8221</v>
      </c>
      <c r="AA333">
        <v>15</v>
      </c>
    </row>
    <row r="334" spans="21:27" x14ac:dyDescent="0.25">
      <c r="U334" t="s">
        <v>8219</v>
      </c>
      <c r="V334">
        <v>28</v>
      </c>
      <c r="Z334" t="s">
        <v>8221</v>
      </c>
      <c r="AA334">
        <v>215</v>
      </c>
    </row>
    <row r="335" spans="21:27" x14ac:dyDescent="0.25">
      <c r="U335" t="s">
        <v>8219</v>
      </c>
      <c r="V335">
        <v>1107</v>
      </c>
      <c r="Z335" t="s">
        <v>8221</v>
      </c>
      <c r="AA335">
        <v>3</v>
      </c>
    </row>
    <row r="336" spans="21:27" x14ac:dyDescent="0.25">
      <c r="U336" t="s">
        <v>8219</v>
      </c>
      <c r="V336">
        <v>1013</v>
      </c>
      <c r="Z336" t="s">
        <v>8221</v>
      </c>
      <c r="AA336">
        <v>2</v>
      </c>
    </row>
    <row r="337" spans="21:27" x14ac:dyDescent="0.25">
      <c r="U337" t="s">
        <v>8219</v>
      </c>
      <c r="V337">
        <v>274</v>
      </c>
      <c r="Z337" t="s">
        <v>8221</v>
      </c>
      <c r="AA337">
        <v>26</v>
      </c>
    </row>
    <row r="338" spans="21:27" x14ac:dyDescent="0.25">
      <c r="U338" t="s">
        <v>8219</v>
      </c>
      <c r="V338">
        <v>87</v>
      </c>
      <c r="Z338" t="s">
        <v>8221</v>
      </c>
      <c r="AA338">
        <v>24</v>
      </c>
    </row>
    <row r="339" spans="21:27" x14ac:dyDescent="0.25">
      <c r="U339" t="s">
        <v>8219</v>
      </c>
      <c r="V339">
        <v>99</v>
      </c>
      <c r="Z339" t="s">
        <v>8221</v>
      </c>
      <c r="AA339">
        <v>96</v>
      </c>
    </row>
    <row r="340" spans="21:27" x14ac:dyDescent="0.25">
      <c r="U340" t="s">
        <v>8219</v>
      </c>
      <c r="V340">
        <v>276</v>
      </c>
      <c r="Z340" t="s">
        <v>8221</v>
      </c>
      <c r="AA340">
        <v>17</v>
      </c>
    </row>
    <row r="341" spans="21:27" x14ac:dyDescent="0.25">
      <c r="U341" t="s">
        <v>8219</v>
      </c>
      <c r="V341">
        <v>21</v>
      </c>
      <c r="Z341" t="s">
        <v>8221</v>
      </c>
      <c r="AA341">
        <v>94</v>
      </c>
    </row>
    <row r="342" spans="21:27" x14ac:dyDescent="0.25">
      <c r="U342" t="s">
        <v>8219</v>
      </c>
      <c r="V342">
        <v>41</v>
      </c>
      <c r="Z342" t="s">
        <v>8221</v>
      </c>
      <c r="AA342">
        <v>129</v>
      </c>
    </row>
    <row r="343" spans="21:27" x14ac:dyDescent="0.25">
      <c r="U343" t="s">
        <v>8219</v>
      </c>
      <c r="V343">
        <v>119</v>
      </c>
      <c r="Z343" t="s">
        <v>8221</v>
      </c>
      <c r="AA343">
        <v>1</v>
      </c>
    </row>
    <row r="344" spans="21:27" x14ac:dyDescent="0.25">
      <c r="U344" t="s">
        <v>8219</v>
      </c>
      <c r="V344">
        <v>153</v>
      </c>
      <c r="Z344" t="s">
        <v>8221</v>
      </c>
      <c r="AA344">
        <v>4</v>
      </c>
    </row>
    <row r="345" spans="21:27" x14ac:dyDescent="0.25">
      <c r="U345" t="s">
        <v>8219</v>
      </c>
      <c r="V345">
        <v>100</v>
      </c>
      <c r="Z345" t="s">
        <v>8221</v>
      </c>
      <c r="AA345">
        <v>3</v>
      </c>
    </row>
    <row r="346" spans="21:27" x14ac:dyDescent="0.25">
      <c r="U346" t="s">
        <v>8219</v>
      </c>
      <c r="V346">
        <v>143</v>
      </c>
      <c r="Z346" t="s">
        <v>8221</v>
      </c>
      <c r="AA346">
        <v>135</v>
      </c>
    </row>
    <row r="347" spans="21:27" x14ac:dyDescent="0.25">
      <c r="U347" t="s">
        <v>8219</v>
      </c>
      <c r="V347">
        <v>140</v>
      </c>
      <c r="Z347" t="s">
        <v>8221</v>
      </c>
      <c r="AA347">
        <v>10</v>
      </c>
    </row>
    <row r="348" spans="21:27" x14ac:dyDescent="0.25">
      <c r="U348" t="s">
        <v>8219</v>
      </c>
      <c r="V348">
        <v>35</v>
      </c>
      <c r="Z348" t="s">
        <v>8221</v>
      </c>
      <c r="AA348">
        <v>0</v>
      </c>
    </row>
    <row r="349" spans="21:27" x14ac:dyDescent="0.25">
      <c r="U349" t="s">
        <v>8219</v>
      </c>
      <c r="V349">
        <v>149</v>
      </c>
      <c r="Z349" t="s">
        <v>8221</v>
      </c>
      <c r="AA349">
        <v>6</v>
      </c>
    </row>
    <row r="350" spans="21:27" x14ac:dyDescent="0.25">
      <c r="U350" t="s">
        <v>8219</v>
      </c>
      <c r="V350">
        <v>130</v>
      </c>
      <c r="Z350" t="s">
        <v>8221</v>
      </c>
      <c r="AA350">
        <v>36</v>
      </c>
    </row>
    <row r="351" spans="21:27" x14ac:dyDescent="0.25">
      <c r="U351" t="s">
        <v>8219</v>
      </c>
      <c r="V351">
        <v>120</v>
      </c>
      <c r="Z351" t="s">
        <v>8221</v>
      </c>
      <c r="AA351">
        <v>336</v>
      </c>
    </row>
    <row r="352" spans="21:27" x14ac:dyDescent="0.25">
      <c r="U352" t="s">
        <v>8219</v>
      </c>
      <c r="V352">
        <v>265</v>
      </c>
      <c r="Z352" t="s">
        <v>8221</v>
      </c>
      <c r="AA352">
        <v>34</v>
      </c>
    </row>
    <row r="353" spans="21:27" x14ac:dyDescent="0.25">
      <c r="U353" t="s">
        <v>8219</v>
      </c>
      <c r="V353">
        <v>71</v>
      </c>
      <c r="Z353" t="s">
        <v>8221</v>
      </c>
      <c r="AA353">
        <v>10</v>
      </c>
    </row>
    <row r="354" spans="21:27" x14ac:dyDescent="0.25">
      <c r="U354" t="s">
        <v>8219</v>
      </c>
      <c r="V354">
        <v>13</v>
      </c>
      <c r="Z354" t="s">
        <v>8221</v>
      </c>
      <c r="AA354">
        <v>201</v>
      </c>
    </row>
    <row r="355" spans="21:27" x14ac:dyDescent="0.25">
      <c r="U355" t="s">
        <v>8219</v>
      </c>
      <c r="V355">
        <v>169</v>
      </c>
      <c r="Z355" t="s">
        <v>8221</v>
      </c>
      <c r="AA355">
        <v>296</v>
      </c>
    </row>
    <row r="356" spans="21:27" x14ac:dyDescent="0.25">
      <c r="U356" t="s">
        <v>8219</v>
      </c>
      <c r="V356">
        <v>57</v>
      </c>
      <c r="Z356" t="s">
        <v>8221</v>
      </c>
      <c r="AA356">
        <v>7</v>
      </c>
    </row>
    <row r="357" spans="21:27" x14ac:dyDescent="0.25">
      <c r="U357" t="s">
        <v>8219</v>
      </c>
      <c r="V357">
        <v>229</v>
      </c>
      <c r="Z357" t="s">
        <v>8221</v>
      </c>
      <c r="AA357">
        <v>7</v>
      </c>
    </row>
    <row r="358" spans="21:27" x14ac:dyDescent="0.25">
      <c r="U358" t="s">
        <v>8219</v>
      </c>
      <c r="V358">
        <v>108</v>
      </c>
      <c r="Z358" t="s">
        <v>8221</v>
      </c>
      <c r="AA358">
        <v>1</v>
      </c>
    </row>
    <row r="359" spans="21:27" x14ac:dyDescent="0.25">
      <c r="U359" t="s">
        <v>8219</v>
      </c>
      <c r="V359">
        <v>108</v>
      </c>
      <c r="Z359" t="s">
        <v>8221</v>
      </c>
      <c r="AA359">
        <v>114</v>
      </c>
    </row>
    <row r="360" spans="21:27" x14ac:dyDescent="0.25">
      <c r="U360" t="s">
        <v>8219</v>
      </c>
      <c r="V360">
        <v>41</v>
      </c>
      <c r="Z360" t="s">
        <v>8221</v>
      </c>
      <c r="AA360">
        <v>29</v>
      </c>
    </row>
    <row r="361" spans="21:27" x14ac:dyDescent="0.25">
      <c r="U361" t="s">
        <v>8219</v>
      </c>
      <c r="V361">
        <v>139</v>
      </c>
      <c r="Z361" t="s">
        <v>8221</v>
      </c>
      <c r="AA361">
        <v>890</v>
      </c>
    </row>
    <row r="362" spans="21:27" x14ac:dyDescent="0.25">
      <c r="U362" t="s">
        <v>8219</v>
      </c>
      <c r="V362">
        <v>19</v>
      </c>
      <c r="Z362" t="s">
        <v>8221</v>
      </c>
      <c r="AA362">
        <v>31</v>
      </c>
    </row>
    <row r="363" spans="21:27" x14ac:dyDescent="0.25">
      <c r="U363" t="s">
        <v>8219</v>
      </c>
      <c r="V363">
        <v>94</v>
      </c>
      <c r="Z363" t="s">
        <v>8221</v>
      </c>
      <c r="AA363">
        <v>21</v>
      </c>
    </row>
    <row r="364" spans="21:27" x14ac:dyDescent="0.25">
      <c r="U364" t="s">
        <v>8219</v>
      </c>
      <c r="V364">
        <v>23</v>
      </c>
      <c r="Z364" t="s">
        <v>8221</v>
      </c>
      <c r="AA364">
        <v>37</v>
      </c>
    </row>
    <row r="365" spans="21:27" x14ac:dyDescent="0.25">
      <c r="U365" t="s">
        <v>8219</v>
      </c>
      <c r="V365">
        <v>15</v>
      </c>
      <c r="Z365" t="s">
        <v>8221</v>
      </c>
      <c r="AA365">
        <v>7</v>
      </c>
    </row>
    <row r="366" spans="21:27" x14ac:dyDescent="0.25">
      <c r="U366" t="s">
        <v>8219</v>
      </c>
      <c r="V366">
        <v>62</v>
      </c>
      <c r="Z366" t="s">
        <v>8221</v>
      </c>
      <c r="AA366">
        <v>4</v>
      </c>
    </row>
    <row r="367" spans="21:27" x14ac:dyDescent="0.25">
      <c r="U367" t="s">
        <v>8219</v>
      </c>
      <c r="V367">
        <v>74</v>
      </c>
      <c r="Z367" t="s">
        <v>8221</v>
      </c>
      <c r="AA367">
        <v>5</v>
      </c>
    </row>
    <row r="368" spans="21:27" x14ac:dyDescent="0.25">
      <c r="U368" t="s">
        <v>8219</v>
      </c>
      <c r="V368">
        <v>97</v>
      </c>
      <c r="Z368" t="s">
        <v>8221</v>
      </c>
      <c r="AA368">
        <v>0</v>
      </c>
    </row>
    <row r="369" spans="21:27" x14ac:dyDescent="0.25">
      <c r="U369" t="s">
        <v>8219</v>
      </c>
      <c r="V369">
        <v>55</v>
      </c>
      <c r="Z369" t="s">
        <v>8221</v>
      </c>
      <c r="AA369">
        <v>456</v>
      </c>
    </row>
    <row r="370" spans="21:27" x14ac:dyDescent="0.25">
      <c r="U370" t="s">
        <v>8219</v>
      </c>
      <c r="V370">
        <v>44</v>
      </c>
      <c r="Z370" t="s">
        <v>8221</v>
      </c>
      <c r="AA370">
        <v>369</v>
      </c>
    </row>
    <row r="371" spans="21:27" x14ac:dyDescent="0.25">
      <c r="U371" t="s">
        <v>8219</v>
      </c>
      <c r="V371">
        <v>110</v>
      </c>
      <c r="Z371" t="s">
        <v>8221</v>
      </c>
      <c r="AA371">
        <v>2</v>
      </c>
    </row>
    <row r="372" spans="21:27" x14ac:dyDescent="0.25">
      <c r="U372" t="s">
        <v>8219</v>
      </c>
      <c r="V372">
        <v>59</v>
      </c>
      <c r="Z372" t="s">
        <v>8221</v>
      </c>
      <c r="AA372">
        <v>0</v>
      </c>
    </row>
    <row r="373" spans="21:27" x14ac:dyDescent="0.25">
      <c r="U373" t="s">
        <v>8219</v>
      </c>
      <c r="V373">
        <v>62</v>
      </c>
      <c r="Z373" t="s">
        <v>8221</v>
      </c>
      <c r="AA373">
        <v>338</v>
      </c>
    </row>
    <row r="374" spans="21:27" x14ac:dyDescent="0.25">
      <c r="U374" t="s">
        <v>8219</v>
      </c>
      <c r="V374">
        <v>105</v>
      </c>
      <c r="Z374" t="s">
        <v>8221</v>
      </c>
      <c r="AA374">
        <v>4</v>
      </c>
    </row>
    <row r="375" spans="21:27" x14ac:dyDescent="0.25">
      <c r="U375" t="s">
        <v>8219</v>
      </c>
      <c r="V375">
        <v>26</v>
      </c>
      <c r="Z375" t="s">
        <v>8221</v>
      </c>
      <c r="AA375">
        <v>1</v>
      </c>
    </row>
    <row r="376" spans="21:27" x14ac:dyDescent="0.25">
      <c r="U376" t="s">
        <v>8219</v>
      </c>
      <c r="V376">
        <v>49</v>
      </c>
      <c r="Z376" t="s">
        <v>8221</v>
      </c>
      <c r="AA376">
        <v>28</v>
      </c>
    </row>
    <row r="377" spans="21:27" x14ac:dyDescent="0.25">
      <c r="U377" t="s">
        <v>8219</v>
      </c>
      <c r="V377">
        <v>68</v>
      </c>
      <c r="Z377" t="s">
        <v>8221</v>
      </c>
      <c r="AA377">
        <v>12</v>
      </c>
    </row>
    <row r="378" spans="21:27" x14ac:dyDescent="0.25">
      <c r="U378" t="s">
        <v>8219</v>
      </c>
      <c r="V378">
        <v>22</v>
      </c>
      <c r="Z378" t="s">
        <v>8221</v>
      </c>
      <c r="AA378">
        <v>16</v>
      </c>
    </row>
    <row r="379" spans="21:27" x14ac:dyDescent="0.25">
      <c r="U379" t="s">
        <v>8219</v>
      </c>
      <c r="V379">
        <v>18</v>
      </c>
      <c r="Z379" t="s">
        <v>8221</v>
      </c>
      <c r="AA379">
        <v>4</v>
      </c>
    </row>
    <row r="380" spans="21:27" x14ac:dyDescent="0.25">
      <c r="U380" t="s">
        <v>8219</v>
      </c>
      <c r="V380">
        <v>19</v>
      </c>
      <c r="Z380" t="s">
        <v>8221</v>
      </c>
      <c r="AA380">
        <v>4</v>
      </c>
    </row>
    <row r="381" spans="21:27" x14ac:dyDescent="0.25">
      <c r="U381" t="s">
        <v>8219</v>
      </c>
      <c r="V381">
        <v>99</v>
      </c>
      <c r="Z381" t="s">
        <v>8221</v>
      </c>
      <c r="AA381">
        <v>10</v>
      </c>
    </row>
    <row r="382" spans="21:27" x14ac:dyDescent="0.25">
      <c r="U382" t="s">
        <v>8219</v>
      </c>
      <c r="V382">
        <v>27</v>
      </c>
      <c r="Z382" t="s">
        <v>8221</v>
      </c>
      <c r="AA382">
        <v>0</v>
      </c>
    </row>
    <row r="383" spans="21:27" x14ac:dyDescent="0.25">
      <c r="U383" t="s">
        <v>8219</v>
      </c>
      <c r="V383">
        <v>25</v>
      </c>
      <c r="Z383" t="s">
        <v>8221</v>
      </c>
      <c r="AA383">
        <v>6</v>
      </c>
    </row>
    <row r="384" spans="21:27" x14ac:dyDescent="0.25">
      <c r="U384" t="s">
        <v>8219</v>
      </c>
      <c r="V384">
        <v>14</v>
      </c>
      <c r="Z384" t="s">
        <v>8221</v>
      </c>
      <c r="AA384">
        <v>0</v>
      </c>
    </row>
    <row r="385" spans="21:27" x14ac:dyDescent="0.25">
      <c r="U385" t="s">
        <v>8219</v>
      </c>
      <c r="V385">
        <v>35</v>
      </c>
      <c r="Z385" t="s">
        <v>8221</v>
      </c>
      <c r="AA385">
        <v>1</v>
      </c>
    </row>
    <row r="386" spans="21:27" x14ac:dyDescent="0.25">
      <c r="U386" t="s">
        <v>8219</v>
      </c>
      <c r="V386">
        <v>10</v>
      </c>
      <c r="Z386" t="s">
        <v>8221</v>
      </c>
      <c r="AA386">
        <v>0</v>
      </c>
    </row>
    <row r="387" spans="21:27" x14ac:dyDescent="0.25">
      <c r="U387" t="s">
        <v>8219</v>
      </c>
      <c r="V387">
        <v>29</v>
      </c>
      <c r="Z387" t="s">
        <v>8221</v>
      </c>
      <c r="AA387">
        <v>44</v>
      </c>
    </row>
    <row r="388" spans="21:27" x14ac:dyDescent="0.25">
      <c r="U388" t="s">
        <v>8219</v>
      </c>
      <c r="V388">
        <v>44</v>
      </c>
      <c r="Z388" t="s">
        <v>8221</v>
      </c>
      <c r="AA388">
        <v>0</v>
      </c>
    </row>
    <row r="389" spans="21:27" x14ac:dyDescent="0.25">
      <c r="U389" t="s">
        <v>8219</v>
      </c>
      <c r="V389">
        <v>17</v>
      </c>
      <c r="Z389" t="s">
        <v>8221</v>
      </c>
      <c r="AA389">
        <v>3</v>
      </c>
    </row>
    <row r="390" spans="21:27" x14ac:dyDescent="0.25">
      <c r="U390" t="s">
        <v>8219</v>
      </c>
      <c r="V390">
        <v>34</v>
      </c>
      <c r="Z390" t="s">
        <v>8221</v>
      </c>
      <c r="AA390">
        <v>0</v>
      </c>
    </row>
    <row r="391" spans="21:27" x14ac:dyDescent="0.25">
      <c r="U391" t="s">
        <v>8219</v>
      </c>
      <c r="V391">
        <v>14</v>
      </c>
      <c r="Z391" t="s">
        <v>8221</v>
      </c>
      <c r="AA391">
        <v>52</v>
      </c>
    </row>
    <row r="392" spans="21:27" x14ac:dyDescent="0.25">
      <c r="U392" t="s">
        <v>8219</v>
      </c>
      <c r="V392">
        <v>156</v>
      </c>
      <c r="Z392" t="s">
        <v>8221</v>
      </c>
      <c r="AA392">
        <v>0</v>
      </c>
    </row>
    <row r="393" spans="21:27" x14ac:dyDescent="0.25">
      <c r="U393" t="s">
        <v>8219</v>
      </c>
      <c r="V393">
        <v>128</v>
      </c>
      <c r="Z393" t="s">
        <v>8221</v>
      </c>
      <c r="AA393">
        <v>1</v>
      </c>
    </row>
    <row r="394" spans="21:27" x14ac:dyDescent="0.25">
      <c r="U394" t="s">
        <v>8219</v>
      </c>
      <c r="V394">
        <v>60</v>
      </c>
      <c r="Z394" t="s">
        <v>8221</v>
      </c>
      <c r="AA394">
        <v>1</v>
      </c>
    </row>
    <row r="395" spans="21:27" x14ac:dyDescent="0.25">
      <c r="U395" t="s">
        <v>8219</v>
      </c>
      <c r="V395">
        <v>32</v>
      </c>
      <c r="Z395" t="s">
        <v>8221</v>
      </c>
      <c r="AA395">
        <v>2</v>
      </c>
    </row>
    <row r="396" spans="21:27" x14ac:dyDescent="0.25">
      <c r="U396" t="s">
        <v>8219</v>
      </c>
      <c r="V396">
        <v>53</v>
      </c>
      <c r="Z396" t="s">
        <v>8221</v>
      </c>
      <c r="AA396">
        <v>9</v>
      </c>
    </row>
    <row r="397" spans="21:27" x14ac:dyDescent="0.25">
      <c r="U397" t="s">
        <v>8219</v>
      </c>
      <c r="V397">
        <v>184</v>
      </c>
      <c r="Z397" t="s">
        <v>8221</v>
      </c>
      <c r="AA397">
        <v>5</v>
      </c>
    </row>
    <row r="398" spans="21:27" x14ac:dyDescent="0.25">
      <c r="U398" t="s">
        <v>8219</v>
      </c>
      <c r="V398">
        <v>90</v>
      </c>
      <c r="Z398" t="s">
        <v>8221</v>
      </c>
      <c r="AA398">
        <v>57</v>
      </c>
    </row>
    <row r="399" spans="21:27" x14ac:dyDescent="0.25">
      <c r="U399" t="s">
        <v>8219</v>
      </c>
      <c r="V399">
        <v>71</v>
      </c>
      <c r="Z399" t="s">
        <v>8221</v>
      </c>
      <c r="AA399">
        <v>3</v>
      </c>
    </row>
    <row r="400" spans="21:27" x14ac:dyDescent="0.25">
      <c r="U400" t="s">
        <v>8219</v>
      </c>
      <c r="V400">
        <v>87</v>
      </c>
      <c r="Z400" t="s">
        <v>8221</v>
      </c>
      <c r="AA400">
        <v>1</v>
      </c>
    </row>
    <row r="401" spans="21:27" x14ac:dyDescent="0.25">
      <c r="U401" t="s">
        <v>8219</v>
      </c>
      <c r="V401">
        <v>28</v>
      </c>
      <c r="Z401" t="s">
        <v>8221</v>
      </c>
      <c r="AA401">
        <v>6</v>
      </c>
    </row>
    <row r="402" spans="21:27" x14ac:dyDescent="0.25">
      <c r="U402" t="s">
        <v>8219</v>
      </c>
      <c r="V402">
        <v>56</v>
      </c>
      <c r="Z402" t="s">
        <v>8221</v>
      </c>
      <c r="AA402">
        <v>48</v>
      </c>
    </row>
    <row r="403" spans="21:27" x14ac:dyDescent="0.25">
      <c r="U403" t="s">
        <v>8219</v>
      </c>
      <c r="V403">
        <v>51</v>
      </c>
      <c r="Z403" t="s">
        <v>8221</v>
      </c>
      <c r="AA403">
        <v>2</v>
      </c>
    </row>
    <row r="404" spans="21:27" x14ac:dyDescent="0.25">
      <c r="U404" t="s">
        <v>8219</v>
      </c>
      <c r="V404">
        <v>75</v>
      </c>
      <c r="Z404" t="s">
        <v>8221</v>
      </c>
      <c r="AA404">
        <v>4</v>
      </c>
    </row>
    <row r="405" spans="21:27" x14ac:dyDescent="0.25">
      <c r="U405" t="s">
        <v>8219</v>
      </c>
      <c r="V405">
        <v>38</v>
      </c>
      <c r="Z405" t="s">
        <v>8221</v>
      </c>
      <c r="AA405">
        <v>5</v>
      </c>
    </row>
    <row r="406" spans="21:27" x14ac:dyDescent="0.25">
      <c r="U406" t="s">
        <v>8219</v>
      </c>
      <c r="V406">
        <v>18</v>
      </c>
      <c r="Z406" t="s">
        <v>8221</v>
      </c>
      <c r="AA406">
        <v>79</v>
      </c>
    </row>
    <row r="407" spans="21:27" x14ac:dyDescent="0.25">
      <c r="U407" t="s">
        <v>8219</v>
      </c>
      <c r="V407">
        <v>54</v>
      </c>
      <c r="Z407" t="s">
        <v>8221</v>
      </c>
      <c r="AA407">
        <v>2</v>
      </c>
    </row>
    <row r="408" spans="21:27" x14ac:dyDescent="0.25">
      <c r="U408" t="s">
        <v>8219</v>
      </c>
      <c r="V408">
        <v>71</v>
      </c>
      <c r="Z408" t="s">
        <v>8221</v>
      </c>
      <c r="AA408">
        <v>11</v>
      </c>
    </row>
    <row r="409" spans="21:27" x14ac:dyDescent="0.25">
      <c r="U409" t="s">
        <v>8219</v>
      </c>
      <c r="V409">
        <v>57</v>
      </c>
      <c r="Z409" t="s">
        <v>8221</v>
      </c>
      <c r="AA409">
        <v>11</v>
      </c>
    </row>
    <row r="410" spans="21:27" x14ac:dyDescent="0.25">
      <c r="U410" t="s">
        <v>8219</v>
      </c>
      <c r="V410">
        <v>43</v>
      </c>
      <c r="Z410" t="s">
        <v>8221</v>
      </c>
      <c r="AA410">
        <v>1</v>
      </c>
    </row>
    <row r="411" spans="21:27" x14ac:dyDescent="0.25">
      <c r="U411" t="s">
        <v>8219</v>
      </c>
      <c r="V411">
        <v>52</v>
      </c>
      <c r="Z411" t="s">
        <v>8221</v>
      </c>
      <c r="AA411">
        <v>3</v>
      </c>
    </row>
    <row r="412" spans="21:27" x14ac:dyDescent="0.25">
      <c r="U412" t="s">
        <v>8219</v>
      </c>
      <c r="V412">
        <v>27</v>
      </c>
      <c r="Z412" t="s">
        <v>8221</v>
      </c>
      <c r="AA412">
        <v>5</v>
      </c>
    </row>
    <row r="413" spans="21:27" x14ac:dyDescent="0.25">
      <c r="U413" t="s">
        <v>8219</v>
      </c>
      <c r="V413">
        <v>12</v>
      </c>
      <c r="Z413" t="s">
        <v>8221</v>
      </c>
      <c r="AA413">
        <v>12</v>
      </c>
    </row>
    <row r="414" spans="21:27" x14ac:dyDescent="0.25">
      <c r="U414" t="s">
        <v>8219</v>
      </c>
      <c r="V414">
        <v>33</v>
      </c>
      <c r="Z414" t="s">
        <v>8221</v>
      </c>
      <c r="AA414">
        <v>2</v>
      </c>
    </row>
    <row r="415" spans="21:27" x14ac:dyDescent="0.25">
      <c r="U415" t="s">
        <v>8219</v>
      </c>
      <c r="V415">
        <v>96</v>
      </c>
      <c r="Z415" t="s">
        <v>8221</v>
      </c>
      <c r="AA415">
        <v>5</v>
      </c>
    </row>
    <row r="416" spans="21:27" x14ac:dyDescent="0.25">
      <c r="U416" t="s">
        <v>8219</v>
      </c>
      <c r="V416">
        <v>28</v>
      </c>
      <c r="Z416" t="s">
        <v>8221</v>
      </c>
      <c r="AA416">
        <v>21</v>
      </c>
    </row>
    <row r="417" spans="21:27" x14ac:dyDescent="0.25">
      <c r="U417" t="s">
        <v>8219</v>
      </c>
      <c r="V417">
        <v>43</v>
      </c>
      <c r="Z417" t="s">
        <v>8221</v>
      </c>
      <c r="AA417">
        <v>0</v>
      </c>
    </row>
    <row r="418" spans="21:27" x14ac:dyDescent="0.25">
      <c r="U418" t="s">
        <v>8219</v>
      </c>
      <c r="V418">
        <v>205</v>
      </c>
      <c r="Z418" t="s">
        <v>8221</v>
      </c>
      <c r="AA418">
        <v>45</v>
      </c>
    </row>
    <row r="419" spans="21:27" x14ac:dyDescent="0.25">
      <c r="U419" t="s">
        <v>8219</v>
      </c>
      <c r="V419">
        <v>23</v>
      </c>
      <c r="Z419" t="s">
        <v>8221</v>
      </c>
      <c r="AA419">
        <v>29</v>
      </c>
    </row>
    <row r="420" spans="21:27" x14ac:dyDescent="0.25">
      <c r="U420" t="s">
        <v>8219</v>
      </c>
      <c r="V420">
        <v>19</v>
      </c>
      <c r="Z420" t="s">
        <v>8221</v>
      </c>
      <c r="AA420">
        <v>2</v>
      </c>
    </row>
    <row r="421" spans="21:27" x14ac:dyDescent="0.25">
      <c r="U421" t="s">
        <v>8219</v>
      </c>
      <c r="V421">
        <v>14</v>
      </c>
      <c r="Z421" t="s">
        <v>8221</v>
      </c>
      <c r="AA421">
        <v>30</v>
      </c>
    </row>
    <row r="422" spans="21:27" x14ac:dyDescent="0.25">
      <c r="U422" t="s">
        <v>8219</v>
      </c>
      <c r="V422">
        <v>38</v>
      </c>
      <c r="Z422" t="s">
        <v>8221</v>
      </c>
      <c r="AA422">
        <v>8</v>
      </c>
    </row>
    <row r="423" spans="21:27" x14ac:dyDescent="0.25">
      <c r="U423" t="s">
        <v>8219</v>
      </c>
      <c r="V423">
        <v>78</v>
      </c>
      <c r="Z423" t="s">
        <v>8221</v>
      </c>
      <c r="AA423">
        <v>1</v>
      </c>
    </row>
    <row r="424" spans="21:27" x14ac:dyDescent="0.25">
      <c r="U424" t="s">
        <v>8219</v>
      </c>
      <c r="V424">
        <v>69</v>
      </c>
      <c r="Z424" t="s">
        <v>8221</v>
      </c>
      <c r="AA424">
        <v>14</v>
      </c>
    </row>
    <row r="425" spans="21:27" x14ac:dyDescent="0.25">
      <c r="U425" t="s">
        <v>8219</v>
      </c>
      <c r="V425">
        <v>33</v>
      </c>
      <c r="Z425" t="s">
        <v>8221</v>
      </c>
      <c r="AA425">
        <v>24</v>
      </c>
    </row>
    <row r="426" spans="21:27" x14ac:dyDescent="0.25">
      <c r="U426" t="s">
        <v>8219</v>
      </c>
      <c r="V426">
        <v>54</v>
      </c>
      <c r="Z426" t="s">
        <v>8221</v>
      </c>
      <c r="AA426">
        <v>2</v>
      </c>
    </row>
    <row r="427" spans="21:27" x14ac:dyDescent="0.25">
      <c r="U427" t="s">
        <v>8219</v>
      </c>
      <c r="V427">
        <v>99</v>
      </c>
      <c r="Z427" t="s">
        <v>8221</v>
      </c>
      <c r="AA427">
        <v>21</v>
      </c>
    </row>
    <row r="428" spans="21:27" x14ac:dyDescent="0.25">
      <c r="U428" t="s">
        <v>8219</v>
      </c>
      <c r="V428">
        <v>49</v>
      </c>
      <c r="Z428" t="s">
        <v>8221</v>
      </c>
      <c r="AA428">
        <v>7</v>
      </c>
    </row>
    <row r="429" spans="21:27" x14ac:dyDescent="0.25">
      <c r="U429" t="s">
        <v>8219</v>
      </c>
      <c r="V429">
        <v>11</v>
      </c>
      <c r="Z429" t="s">
        <v>8221</v>
      </c>
      <c r="AA429">
        <v>0</v>
      </c>
    </row>
    <row r="430" spans="21:27" x14ac:dyDescent="0.25">
      <c r="U430" t="s">
        <v>8219</v>
      </c>
      <c r="V430">
        <v>38</v>
      </c>
      <c r="Z430" t="s">
        <v>8221</v>
      </c>
      <c r="AA430">
        <v>4</v>
      </c>
    </row>
    <row r="431" spans="21:27" x14ac:dyDescent="0.25">
      <c r="U431" t="s">
        <v>8219</v>
      </c>
      <c r="V431">
        <v>16</v>
      </c>
      <c r="Z431" t="s">
        <v>8221</v>
      </c>
      <c r="AA431">
        <v>32</v>
      </c>
    </row>
    <row r="432" spans="21:27" x14ac:dyDescent="0.25">
      <c r="U432" t="s">
        <v>8219</v>
      </c>
      <c r="V432">
        <v>32</v>
      </c>
      <c r="Z432" t="s">
        <v>8221</v>
      </c>
      <c r="AA432">
        <v>4</v>
      </c>
    </row>
    <row r="433" spans="21:27" x14ac:dyDescent="0.25">
      <c r="U433" t="s">
        <v>8219</v>
      </c>
      <c r="V433">
        <v>20</v>
      </c>
      <c r="Z433" t="s">
        <v>8221</v>
      </c>
      <c r="AA433">
        <v>9</v>
      </c>
    </row>
    <row r="434" spans="21:27" x14ac:dyDescent="0.25">
      <c r="U434" t="s">
        <v>8219</v>
      </c>
      <c r="V434">
        <v>154</v>
      </c>
      <c r="Z434" t="s">
        <v>8221</v>
      </c>
      <c r="AA434">
        <v>17</v>
      </c>
    </row>
    <row r="435" spans="21:27" x14ac:dyDescent="0.25">
      <c r="U435" t="s">
        <v>8219</v>
      </c>
      <c r="V435">
        <v>41</v>
      </c>
      <c r="Z435" t="s">
        <v>8221</v>
      </c>
      <c r="AA435">
        <v>5</v>
      </c>
    </row>
    <row r="436" spans="21:27" x14ac:dyDescent="0.25">
      <c r="U436" t="s">
        <v>8219</v>
      </c>
      <c r="V436">
        <v>75</v>
      </c>
      <c r="Z436" t="s">
        <v>8221</v>
      </c>
      <c r="AA436">
        <v>53</v>
      </c>
    </row>
    <row r="437" spans="21:27" x14ac:dyDescent="0.25">
      <c r="U437" t="s">
        <v>8219</v>
      </c>
      <c r="V437">
        <v>40</v>
      </c>
      <c r="Z437" t="s">
        <v>8221</v>
      </c>
      <c r="AA437">
        <v>7</v>
      </c>
    </row>
    <row r="438" spans="21:27" x14ac:dyDescent="0.25">
      <c r="U438" t="s">
        <v>8219</v>
      </c>
      <c r="V438">
        <v>46</v>
      </c>
      <c r="Z438" t="s">
        <v>8221</v>
      </c>
      <c r="AA438">
        <v>72</v>
      </c>
    </row>
    <row r="439" spans="21:27" x14ac:dyDescent="0.25">
      <c r="U439" t="s">
        <v>8219</v>
      </c>
      <c r="V439">
        <v>62</v>
      </c>
      <c r="Z439" t="s">
        <v>8221</v>
      </c>
      <c r="AA439">
        <v>0</v>
      </c>
    </row>
    <row r="440" spans="21:27" x14ac:dyDescent="0.25">
      <c r="U440" t="s">
        <v>8219</v>
      </c>
      <c r="V440">
        <v>61</v>
      </c>
      <c r="Z440" t="s">
        <v>8221</v>
      </c>
      <c r="AA440">
        <v>2</v>
      </c>
    </row>
    <row r="441" spans="21:27" x14ac:dyDescent="0.25">
      <c r="U441" t="s">
        <v>8219</v>
      </c>
      <c r="V441">
        <v>96</v>
      </c>
      <c r="Z441" t="s">
        <v>8221</v>
      </c>
      <c r="AA441">
        <v>8</v>
      </c>
    </row>
    <row r="442" spans="21:27" x14ac:dyDescent="0.25">
      <c r="U442" t="s">
        <v>8219</v>
      </c>
      <c r="V442">
        <v>190</v>
      </c>
      <c r="Z442" t="s">
        <v>8221</v>
      </c>
      <c r="AA442">
        <v>2</v>
      </c>
    </row>
    <row r="443" spans="21:27" x14ac:dyDescent="0.25">
      <c r="U443" t="s">
        <v>8219</v>
      </c>
      <c r="V443">
        <v>94</v>
      </c>
      <c r="Z443" t="s">
        <v>8221</v>
      </c>
      <c r="AA443">
        <v>0</v>
      </c>
    </row>
    <row r="444" spans="21:27" x14ac:dyDescent="0.25">
      <c r="U444" t="s">
        <v>8219</v>
      </c>
      <c r="V444">
        <v>39</v>
      </c>
      <c r="Z444" t="s">
        <v>8221</v>
      </c>
      <c r="AA444">
        <v>3</v>
      </c>
    </row>
    <row r="445" spans="21:27" x14ac:dyDescent="0.25">
      <c r="U445" t="s">
        <v>8219</v>
      </c>
      <c r="V445">
        <v>127</v>
      </c>
      <c r="Z445" t="s">
        <v>8221</v>
      </c>
      <c r="AA445">
        <v>4</v>
      </c>
    </row>
    <row r="446" spans="21:27" x14ac:dyDescent="0.25">
      <c r="U446" t="s">
        <v>8219</v>
      </c>
      <c r="V446">
        <v>159</v>
      </c>
      <c r="Z446" t="s">
        <v>8221</v>
      </c>
      <c r="AA446">
        <v>3</v>
      </c>
    </row>
    <row r="447" spans="21:27" x14ac:dyDescent="0.25">
      <c r="U447" t="s">
        <v>8219</v>
      </c>
      <c r="V447">
        <v>177</v>
      </c>
      <c r="Z447" t="s">
        <v>8221</v>
      </c>
      <c r="AA447">
        <v>6</v>
      </c>
    </row>
    <row r="448" spans="21:27" x14ac:dyDescent="0.25">
      <c r="U448" t="s">
        <v>8219</v>
      </c>
      <c r="V448">
        <v>47</v>
      </c>
      <c r="Z448" t="s">
        <v>8221</v>
      </c>
      <c r="AA448">
        <v>0</v>
      </c>
    </row>
    <row r="449" spans="21:27" x14ac:dyDescent="0.25">
      <c r="U449" t="s">
        <v>8219</v>
      </c>
      <c r="V449">
        <v>1</v>
      </c>
      <c r="Z449" t="s">
        <v>8221</v>
      </c>
      <c r="AA449">
        <v>0</v>
      </c>
    </row>
    <row r="450" spans="21:27" x14ac:dyDescent="0.25">
      <c r="U450" t="s">
        <v>8219</v>
      </c>
      <c r="V450">
        <v>16</v>
      </c>
      <c r="Z450" t="s">
        <v>8221</v>
      </c>
      <c r="AA450">
        <v>0</v>
      </c>
    </row>
    <row r="451" spans="21:27" x14ac:dyDescent="0.25">
      <c r="U451" t="s">
        <v>8219</v>
      </c>
      <c r="V451">
        <v>115</v>
      </c>
      <c r="Z451" t="s">
        <v>8221</v>
      </c>
      <c r="AA451">
        <v>8</v>
      </c>
    </row>
    <row r="452" spans="21:27" x14ac:dyDescent="0.25">
      <c r="U452" t="s">
        <v>8219</v>
      </c>
      <c r="V452">
        <v>133</v>
      </c>
      <c r="Z452" t="s">
        <v>8221</v>
      </c>
      <c r="AA452">
        <v>5</v>
      </c>
    </row>
    <row r="453" spans="21:27" x14ac:dyDescent="0.25">
      <c r="U453" t="s">
        <v>8219</v>
      </c>
      <c r="V453">
        <v>70</v>
      </c>
      <c r="Z453" t="s">
        <v>8221</v>
      </c>
      <c r="AA453">
        <v>0</v>
      </c>
    </row>
    <row r="454" spans="21:27" x14ac:dyDescent="0.25">
      <c r="U454" t="s">
        <v>8219</v>
      </c>
      <c r="V454">
        <v>62</v>
      </c>
      <c r="Z454" t="s">
        <v>8221</v>
      </c>
      <c r="AA454">
        <v>2</v>
      </c>
    </row>
    <row r="455" spans="21:27" x14ac:dyDescent="0.25">
      <c r="U455" t="s">
        <v>8219</v>
      </c>
      <c r="V455">
        <v>10</v>
      </c>
      <c r="Z455" t="s">
        <v>8221</v>
      </c>
      <c r="AA455">
        <v>24</v>
      </c>
    </row>
    <row r="456" spans="21:27" x14ac:dyDescent="0.25">
      <c r="U456" t="s">
        <v>8219</v>
      </c>
      <c r="V456">
        <v>499</v>
      </c>
      <c r="Z456" t="s">
        <v>8221</v>
      </c>
      <c r="AA456">
        <v>0</v>
      </c>
    </row>
    <row r="457" spans="21:27" x14ac:dyDescent="0.25">
      <c r="U457" t="s">
        <v>8219</v>
      </c>
      <c r="V457">
        <v>47</v>
      </c>
      <c r="Z457" t="s">
        <v>8221</v>
      </c>
      <c r="AA457">
        <v>9</v>
      </c>
    </row>
    <row r="458" spans="21:27" x14ac:dyDescent="0.25">
      <c r="U458" t="s">
        <v>8219</v>
      </c>
      <c r="V458">
        <v>28</v>
      </c>
      <c r="Z458" t="s">
        <v>8221</v>
      </c>
      <c r="AA458">
        <v>0</v>
      </c>
    </row>
    <row r="459" spans="21:27" x14ac:dyDescent="0.25">
      <c r="U459" t="s">
        <v>8219</v>
      </c>
      <c r="V459">
        <v>24</v>
      </c>
      <c r="Z459" t="s">
        <v>8221</v>
      </c>
      <c r="AA459">
        <v>1</v>
      </c>
    </row>
    <row r="460" spans="21:27" x14ac:dyDescent="0.25">
      <c r="U460" t="s">
        <v>8219</v>
      </c>
      <c r="V460">
        <v>76</v>
      </c>
      <c r="Z460" t="s">
        <v>8221</v>
      </c>
      <c r="AA460">
        <v>10</v>
      </c>
    </row>
    <row r="461" spans="21:27" x14ac:dyDescent="0.25">
      <c r="U461" t="s">
        <v>8219</v>
      </c>
      <c r="V461">
        <v>98</v>
      </c>
      <c r="Z461" t="s">
        <v>8221</v>
      </c>
      <c r="AA461">
        <v>1</v>
      </c>
    </row>
    <row r="462" spans="21:27" x14ac:dyDescent="0.25">
      <c r="U462" t="s">
        <v>8219</v>
      </c>
      <c r="V462">
        <v>30</v>
      </c>
      <c r="Z462" t="s">
        <v>8221</v>
      </c>
      <c r="AA462">
        <v>0</v>
      </c>
    </row>
    <row r="463" spans="21:27" x14ac:dyDescent="0.25">
      <c r="U463" t="s">
        <v>8219</v>
      </c>
      <c r="V463">
        <v>478</v>
      </c>
      <c r="Z463" t="s">
        <v>8221</v>
      </c>
      <c r="AA463">
        <v>20</v>
      </c>
    </row>
    <row r="464" spans="21:27" x14ac:dyDescent="0.25">
      <c r="U464" t="s">
        <v>8219</v>
      </c>
      <c r="V464">
        <v>74</v>
      </c>
      <c r="Z464" t="s">
        <v>8221</v>
      </c>
      <c r="AA464">
        <v>30</v>
      </c>
    </row>
    <row r="465" spans="21:27" x14ac:dyDescent="0.25">
      <c r="U465" t="s">
        <v>8219</v>
      </c>
      <c r="V465">
        <v>131</v>
      </c>
      <c r="Z465" t="s">
        <v>8221</v>
      </c>
      <c r="AA465">
        <v>6</v>
      </c>
    </row>
    <row r="466" spans="21:27" x14ac:dyDescent="0.25">
      <c r="U466" t="s">
        <v>8219</v>
      </c>
      <c r="V466">
        <v>61</v>
      </c>
      <c r="Z466" t="s">
        <v>8221</v>
      </c>
      <c r="AA466">
        <v>15</v>
      </c>
    </row>
    <row r="467" spans="21:27" x14ac:dyDescent="0.25">
      <c r="U467" t="s">
        <v>8219</v>
      </c>
      <c r="V467">
        <v>1071</v>
      </c>
      <c r="Z467" t="s">
        <v>8221</v>
      </c>
      <c r="AA467">
        <v>5</v>
      </c>
    </row>
    <row r="468" spans="21:27" x14ac:dyDescent="0.25">
      <c r="U468" t="s">
        <v>8219</v>
      </c>
      <c r="V468">
        <v>122</v>
      </c>
      <c r="Z468" t="s">
        <v>8221</v>
      </c>
      <c r="AA468">
        <v>0</v>
      </c>
    </row>
    <row r="469" spans="21:27" x14ac:dyDescent="0.25">
      <c r="U469" t="s">
        <v>8219</v>
      </c>
      <c r="V469">
        <v>111</v>
      </c>
      <c r="Z469" t="s">
        <v>8221</v>
      </c>
      <c r="AA469">
        <v>0</v>
      </c>
    </row>
    <row r="470" spans="21:27" x14ac:dyDescent="0.25">
      <c r="U470" t="s">
        <v>8219</v>
      </c>
      <c r="V470">
        <v>255</v>
      </c>
      <c r="Z470" t="s">
        <v>8221</v>
      </c>
      <c r="AA470">
        <v>28</v>
      </c>
    </row>
    <row r="471" spans="21:27" x14ac:dyDescent="0.25">
      <c r="U471" t="s">
        <v>8219</v>
      </c>
      <c r="V471">
        <v>141</v>
      </c>
      <c r="Z471" t="s">
        <v>8221</v>
      </c>
      <c r="AA471">
        <v>0</v>
      </c>
    </row>
    <row r="472" spans="21:27" x14ac:dyDescent="0.25">
      <c r="U472" t="s">
        <v>8219</v>
      </c>
      <c r="V472">
        <v>159</v>
      </c>
      <c r="Z472" t="s">
        <v>8221</v>
      </c>
      <c r="AA472">
        <v>5</v>
      </c>
    </row>
    <row r="473" spans="21:27" x14ac:dyDescent="0.25">
      <c r="U473" t="s">
        <v>8219</v>
      </c>
      <c r="V473">
        <v>99</v>
      </c>
      <c r="Z473" t="s">
        <v>8221</v>
      </c>
      <c r="AA473">
        <v>7</v>
      </c>
    </row>
    <row r="474" spans="21:27" x14ac:dyDescent="0.25">
      <c r="U474" t="s">
        <v>8219</v>
      </c>
      <c r="V474">
        <v>96</v>
      </c>
      <c r="Z474" t="s">
        <v>8221</v>
      </c>
      <c r="AA474">
        <v>30</v>
      </c>
    </row>
    <row r="475" spans="21:27" x14ac:dyDescent="0.25">
      <c r="U475" t="s">
        <v>8219</v>
      </c>
      <c r="V475">
        <v>27</v>
      </c>
      <c r="Z475" t="s">
        <v>8221</v>
      </c>
      <c r="AA475">
        <v>2</v>
      </c>
    </row>
    <row r="476" spans="21:27" x14ac:dyDescent="0.25">
      <c r="U476" t="s">
        <v>8219</v>
      </c>
      <c r="V476">
        <v>166</v>
      </c>
      <c r="Z476" t="s">
        <v>8221</v>
      </c>
      <c r="AA476">
        <v>30</v>
      </c>
    </row>
    <row r="477" spans="21:27" x14ac:dyDescent="0.25">
      <c r="U477" t="s">
        <v>8219</v>
      </c>
      <c r="V477">
        <v>76</v>
      </c>
      <c r="Z477" t="s">
        <v>8221</v>
      </c>
      <c r="AA477">
        <v>2</v>
      </c>
    </row>
    <row r="478" spans="21:27" x14ac:dyDescent="0.25">
      <c r="U478" t="s">
        <v>8219</v>
      </c>
      <c r="V478">
        <v>211</v>
      </c>
      <c r="Z478" t="s">
        <v>8221</v>
      </c>
      <c r="AA478">
        <v>0</v>
      </c>
    </row>
    <row r="479" spans="21:27" x14ac:dyDescent="0.25">
      <c r="U479" t="s">
        <v>8219</v>
      </c>
      <c r="V479">
        <v>21</v>
      </c>
      <c r="Z479" t="s">
        <v>8221</v>
      </c>
      <c r="AA479">
        <v>2</v>
      </c>
    </row>
    <row r="480" spans="21:27" x14ac:dyDescent="0.25">
      <c r="U480" t="s">
        <v>8219</v>
      </c>
      <c r="V480">
        <v>61</v>
      </c>
      <c r="Z480" t="s">
        <v>8221</v>
      </c>
      <c r="AA480">
        <v>1</v>
      </c>
    </row>
    <row r="481" spans="21:27" x14ac:dyDescent="0.25">
      <c r="U481" t="s">
        <v>8219</v>
      </c>
      <c r="V481">
        <v>30</v>
      </c>
      <c r="Z481" t="s">
        <v>8221</v>
      </c>
      <c r="AA481">
        <v>2</v>
      </c>
    </row>
    <row r="482" spans="21:27" x14ac:dyDescent="0.25">
      <c r="U482" t="s">
        <v>8219</v>
      </c>
      <c r="V482">
        <v>375</v>
      </c>
      <c r="Z482" t="s">
        <v>8221</v>
      </c>
      <c r="AA482">
        <v>14</v>
      </c>
    </row>
    <row r="483" spans="21:27" x14ac:dyDescent="0.25">
      <c r="U483" t="s">
        <v>8219</v>
      </c>
      <c r="V483">
        <v>111</v>
      </c>
      <c r="Z483" t="s">
        <v>8221</v>
      </c>
      <c r="AA483">
        <v>31</v>
      </c>
    </row>
    <row r="484" spans="21:27" x14ac:dyDescent="0.25">
      <c r="U484" t="s">
        <v>8219</v>
      </c>
      <c r="V484">
        <v>123</v>
      </c>
      <c r="Z484" t="s">
        <v>8221</v>
      </c>
      <c r="AA484">
        <v>16</v>
      </c>
    </row>
    <row r="485" spans="21:27" x14ac:dyDescent="0.25">
      <c r="U485" t="s">
        <v>8219</v>
      </c>
      <c r="V485">
        <v>70</v>
      </c>
      <c r="Z485" t="s">
        <v>8221</v>
      </c>
      <c r="AA485">
        <v>12</v>
      </c>
    </row>
    <row r="486" spans="21:27" x14ac:dyDescent="0.25">
      <c r="U486" t="s">
        <v>8219</v>
      </c>
      <c r="V486">
        <v>85</v>
      </c>
      <c r="Z486" t="s">
        <v>8221</v>
      </c>
      <c r="AA486">
        <v>96</v>
      </c>
    </row>
    <row r="487" spans="21:27" x14ac:dyDescent="0.25">
      <c r="U487" t="s">
        <v>8219</v>
      </c>
      <c r="V487">
        <v>86</v>
      </c>
      <c r="Z487" t="s">
        <v>8221</v>
      </c>
      <c r="AA487">
        <v>16</v>
      </c>
    </row>
    <row r="488" spans="21:27" x14ac:dyDescent="0.25">
      <c r="U488" t="s">
        <v>8219</v>
      </c>
      <c r="V488">
        <v>13</v>
      </c>
      <c r="Z488" t="s">
        <v>8221</v>
      </c>
      <c r="AA488">
        <v>5</v>
      </c>
    </row>
    <row r="489" spans="21:27" x14ac:dyDescent="0.25">
      <c r="U489" t="s">
        <v>8219</v>
      </c>
      <c r="V489">
        <v>33</v>
      </c>
      <c r="Z489" t="s">
        <v>8221</v>
      </c>
      <c r="AA489">
        <v>0</v>
      </c>
    </row>
    <row r="490" spans="21:27" x14ac:dyDescent="0.25">
      <c r="U490" t="s">
        <v>8219</v>
      </c>
      <c r="V490">
        <v>15</v>
      </c>
      <c r="Z490" t="s">
        <v>8221</v>
      </c>
      <c r="AA490">
        <v>8</v>
      </c>
    </row>
    <row r="491" spans="21:27" x14ac:dyDescent="0.25">
      <c r="U491" t="s">
        <v>8219</v>
      </c>
      <c r="V491">
        <v>273</v>
      </c>
      <c r="Z491" t="s">
        <v>8221</v>
      </c>
      <c r="AA491">
        <v>7</v>
      </c>
    </row>
    <row r="492" spans="21:27" x14ac:dyDescent="0.25">
      <c r="U492" t="s">
        <v>8219</v>
      </c>
      <c r="V492">
        <v>714</v>
      </c>
      <c r="Z492" t="s">
        <v>8221</v>
      </c>
      <c r="AA492">
        <v>24</v>
      </c>
    </row>
    <row r="493" spans="21:27" x14ac:dyDescent="0.25">
      <c r="U493" t="s">
        <v>8219</v>
      </c>
      <c r="V493">
        <v>170</v>
      </c>
      <c r="Z493" t="s">
        <v>8221</v>
      </c>
      <c r="AA493">
        <v>121</v>
      </c>
    </row>
    <row r="494" spans="21:27" x14ac:dyDescent="0.25">
      <c r="U494" t="s">
        <v>8219</v>
      </c>
      <c r="V494">
        <v>512</v>
      </c>
      <c r="Z494" t="s">
        <v>8221</v>
      </c>
      <c r="AA494">
        <v>196</v>
      </c>
    </row>
    <row r="495" spans="21:27" x14ac:dyDescent="0.25">
      <c r="U495" t="s">
        <v>8219</v>
      </c>
      <c r="V495">
        <v>314</v>
      </c>
      <c r="Z495" t="s">
        <v>8221</v>
      </c>
      <c r="AA495">
        <v>5</v>
      </c>
    </row>
    <row r="496" spans="21:27" x14ac:dyDescent="0.25">
      <c r="U496" t="s">
        <v>8219</v>
      </c>
      <c r="V496">
        <v>167</v>
      </c>
      <c r="Z496" t="s">
        <v>8221</v>
      </c>
      <c r="AA496">
        <v>73</v>
      </c>
    </row>
    <row r="497" spans="21:27" x14ac:dyDescent="0.25">
      <c r="U497" t="s">
        <v>8219</v>
      </c>
      <c r="V497">
        <v>9</v>
      </c>
      <c r="Z497" t="s">
        <v>8221</v>
      </c>
      <c r="AA497">
        <v>93</v>
      </c>
    </row>
    <row r="498" spans="21:27" x14ac:dyDescent="0.25">
      <c r="U498" t="s">
        <v>8219</v>
      </c>
      <c r="V498">
        <v>103</v>
      </c>
      <c r="Z498" t="s">
        <v>8221</v>
      </c>
      <c r="AA498">
        <v>17</v>
      </c>
    </row>
    <row r="499" spans="21:27" x14ac:dyDescent="0.25">
      <c r="U499" t="s">
        <v>8219</v>
      </c>
      <c r="V499">
        <v>111</v>
      </c>
      <c r="Z499" t="s">
        <v>8221</v>
      </c>
      <c r="AA499">
        <v>7</v>
      </c>
    </row>
    <row r="500" spans="21:27" x14ac:dyDescent="0.25">
      <c r="U500" t="s">
        <v>8219</v>
      </c>
      <c r="V500">
        <v>271</v>
      </c>
      <c r="Z500" t="s">
        <v>8221</v>
      </c>
      <c r="AA500">
        <v>17</v>
      </c>
    </row>
    <row r="501" spans="21:27" x14ac:dyDescent="0.25">
      <c r="U501" t="s">
        <v>8219</v>
      </c>
      <c r="V501">
        <v>101</v>
      </c>
      <c r="Z501" t="s">
        <v>8221</v>
      </c>
      <c r="AA501">
        <v>171</v>
      </c>
    </row>
    <row r="502" spans="21:27" x14ac:dyDescent="0.25">
      <c r="U502" t="s">
        <v>8219</v>
      </c>
      <c r="V502">
        <v>57</v>
      </c>
      <c r="Z502" t="s">
        <v>8221</v>
      </c>
      <c r="AA502">
        <v>188</v>
      </c>
    </row>
    <row r="503" spans="21:27" x14ac:dyDescent="0.25">
      <c r="U503" t="s">
        <v>8219</v>
      </c>
      <c r="V503">
        <v>62</v>
      </c>
      <c r="Z503" t="s">
        <v>8221</v>
      </c>
      <c r="AA503">
        <v>110</v>
      </c>
    </row>
    <row r="504" spans="21:27" x14ac:dyDescent="0.25">
      <c r="U504" t="s">
        <v>8219</v>
      </c>
      <c r="V504">
        <v>32</v>
      </c>
      <c r="Z504" t="s">
        <v>8221</v>
      </c>
      <c r="AA504">
        <v>37</v>
      </c>
    </row>
    <row r="505" spans="21:27" x14ac:dyDescent="0.25">
      <c r="U505" t="s">
        <v>8219</v>
      </c>
      <c r="V505">
        <v>141</v>
      </c>
      <c r="Z505" t="s">
        <v>8221</v>
      </c>
      <c r="AA505">
        <v>9</v>
      </c>
    </row>
    <row r="506" spans="21:27" x14ac:dyDescent="0.25">
      <c r="U506" t="s">
        <v>8219</v>
      </c>
      <c r="V506">
        <v>75</v>
      </c>
      <c r="Z506" t="s">
        <v>8221</v>
      </c>
      <c r="AA506">
        <v>29</v>
      </c>
    </row>
    <row r="507" spans="21:27" x14ac:dyDescent="0.25">
      <c r="U507" t="s">
        <v>8219</v>
      </c>
      <c r="V507">
        <v>46</v>
      </c>
      <c r="Z507" t="s">
        <v>8221</v>
      </c>
      <c r="AA507">
        <v>6</v>
      </c>
    </row>
    <row r="508" spans="21:27" x14ac:dyDescent="0.25">
      <c r="U508" t="s">
        <v>8219</v>
      </c>
      <c r="V508">
        <v>103</v>
      </c>
      <c r="Z508" t="s">
        <v>8221</v>
      </c>
      <c r="AA508">
        <v>30</v>
      </c>
    </row>
    <row r="509" spans="21:27" x14ac:dyDescent="0.25">
      <c r="U509" t="s">
        <v>8219</v>
      </c>
      <c r="V509">
        <v>6</v>
      </c>
      <c r="Z509" t="s">
        <v>8221</v>
      </c>
      <c r="AA509">
        <v>81</v>
      </c>
    </row>
    <row r="510" spans="21:27" x14ac:dyDescent="0.25">
      <c r="U510" t="s">
        <v>8219</v>
      </c>
      <c r="V510">
        <v>83</v>
      </c>
      <c r="Z510" t="s">
        <v>8221</v>
      </c>
      <c r="AA510">
        <v>4</v>
      </c>
    </row>
    <row r="511" spans="21:27" x14ac:dyDescent="0.25">
      <c r="U511" t="s">
        <v>8219</v>
      </c>
      <c r="V511">
        <v>108</v>
      </c>
      <c r="Z511" t="s">
        <v>8221</v>
      </c>
      <c r="AA511">
        <v>11</v>
      </c>
    </row>
    <row r="512" spans="21:27" x14ac:dyDescent="0.25">
      <c r="U512" t="s">
        <v>8219</v>
      </c>
      <c r="V512">
        <v>25</v>
      </c>
      <c r="Z512" t="s">
        <v>8221</v>
      </c>
      <c r="AA512">
        <v>14</v>
      </c>
    </row>
    <row r="513" spans="21:27" x14ac:dyDescent="0.25">
      <c r="U513" t="s">
        <v>8219</v>
      </c>
      <c r="V513">
        <v>549</v>
      </c>
      <c r="Z513" t="s">
        <v>8221</v>
      </c>
      <c r="AA513">
        <v>5</v>
      </c>
    </row>
    <row r="514" spans="21:27" x14ac:dyDescent="0.25">
      <c r="U514" t="s">
        <v>8219</v>
      </c>
      <c r="V514">
        <v>222</v>
      </c>
      <c r="Z514" t="s">
        <v>8221</v>
      </c>
      <c r="AA514">
        <v>45</v>
      </c>
    </row>
    <row r="515" spans="21:27" x14ac:dyDescent="0.25">
      <c r="U515" t="s">
        <v>8219</v>
      </c>
      <c r="V515">
        <v>183</v>
      </c>
      <c r="Z515" t="s">
        <v>8221</v>
      </c>
      <c r="AA515">
        <v>8</v>
      </c>
    </row>
    <row r="516" spans="21:27" x14ac:dyDescent="0.25">
      <c r="U516" t="s">
        <v>8219</v>
      </c>
      <c r="V516">
        <v>89</v>
      </c>
      <c r="Z516" t="s">
        <v>8221</v>
      </c>
      <c r="AA516">
        <v>3</v>
      </c>
    </row>
    <row r="517" spans="21:27" x14ac:dyDescent="0.25">
      <c r="U517" t="s">
        <v>8219</v>
      </c>
      <c r="V517">
        <v>253</v>
      </c>
      <c r="Z517" t="s">
        <v>8221</v>
      </c>
      <c r="AA517">
        <v>24</v>
      </c>
    </row>
    <row r="518" spans="21:27" x14ac:dyDescent="0.25">
      <c r="U518" t="s">
        <v>8219</v>
      </c>
      <c r="V518">
        <v>140</v>
      </c>
      <c r="Z518" t="s">
        <v>8221</v>
      </c>
      <c r="AA518">
        <v>18</v>
      </c>
    </row>
    <row r="519" spans="21:27" x14ac:dyDescent="0.25">
      <c r="U519" t="s">
        <v>8219</v>
      </c>
      <c r="V519">
        <v>103</v>
      </c>
      <c r="Z519" t="s">
        <v>8221</v>
      </c>
      <c r="AA519">
        <v>12</v>
      </c>
    </row>
    <row r="520" spans="21:27" x14ac:dyDescent="0.25">
      <c r="U520" t="s">
        <v>8219</v>
      </c>
      <c r="V520">
        <v>138</v>
      </c>
      <c r="Z520" t="s">
        <v>8221</v>
      </c>
      <c r="AA520">
        <v>123</v>
      </c>
    </row>
    <row r="521" spans="21:27" x14ac:dyDescent="0.25">
      <c r="U521" t="s">
        <v>8219</v>
      </c>
      <c r="V521">
        <v>191</v>
      </c>
      <c r="Z521" t="s">
        <v>8221</v>
      </c>
      <c r="AA521">
        <v>96</v>
      </c>
    </row>
    <row r="522" spans="21:27" x14ac:dyDescent="0.25">
      <c r="U522" t="s">
        <v>8219</v>
      </c>
      <c r="V522">
        <v>45</v>
      </c>
      <c r="Z522" t="s">
        <v>8221</v>
      </c>
      <c r="AA522">
        <v>31</v>
      </c>
    </row>
    <row r="523" spans="21:27" x14ac:dyDescent="0.25">
      <c r="U523" t="s">
        <v>8219</v>
      </c>
      <c r="V523">
        <v>17</v>
      </c>
      <c r="Z523" t="s">
        <v>8221</v>
      </c>
      <c r="AA523">
        <v>4</v>
      </c>
    </row>
    <row r="524" spans="21:27" x14ac:dyDescent="0.25">
      <c r="U524" t="s">
        <v>8219</v>
      </c>
      <c r="V524">
        <v>31</v>
      </c>
      <c r="Z524" t="s">
        <v>8221</v>
      </c>
      <c r="AA524">
        <v>3</v>
      </c>
    </row>
    <row r="525" spans="21:27" x14ac:dyDescent="0.25">
      <c r="U525" t="s">
        <v>8219</v>
      </c>
      <c r="V525">
        <v>50</v>
      </c>
      <c r="Z525" t="s">
        <v>8221</v>
      </c>
      <c r="AA525">
        <v>179</v>
      </c>
    </row>
    <row r="526" spans="21:27" x14ac:dyDescent="0.25">
      <c r="U526" t="s">
        <v>8219</v>
      </c>
      <c r="V526">
        <v>59</v>
      </c>
      <c r="Z526" t="s">
        <v>8221</v>
      </c>
      <c r="AA526">
        <v>3</v>
      </c>
    </row>
    <row r="527" spans="21:27" x14ac:dyDescent="0.25">
      <c r="U527" t="s">
        <v>8219</v>
      </c>
      <c r="V527">
        <v>81</v>
      </c>
      <c r="Z527" t="s">
        <v>8221</v>
      </c>
      <c r="AA527">
        <v>23</v>
      </c>
    </row>
    <row r="528" spans="21:27" x14ac:dyDescent="0.25">
      <c r="U528" t="s">
        <v>8219</v>
      </c>
      <c r="V528">
        <v>508</v>
      </c>
      <c r="Z528" t="s">
        <v>8221</v>
      </c>
      <c r="AA528">
        <v>23</v>
      </c>
    </row>
    <row r="529" spans="21:27" x14ac:dyDescent="0.25">
      <c r="U529" t="s">
        <v>8219</v>
      </c>
      <c r="V529">
        <v>74</v>
      </c>
      <c r="Z529" t="s">
        <v>8221</v>
      </c>
      <c r="AA529">
        <v>41</v>
      </c>
    </row>
    <row r="530" spans="21:27" x14ac:dyDescent="0.25">
      <c r="U530" t="s">
        <v>8219</v>
      </c>
      <c r="V530">
        <v>141</v>
      </c>
      <c r="Z530" t="s">
        <v>8221</v>
      </c>
      <c r="AA530">
        <v>0</v>
      </c>
    </row>
    <row r="531" spans="21:27" x14ac:dyDescent="0.25">
      <c r="U531" t="s">
        <v>8219</v>
      </c>
      <c r="V531">
        <v>711</v>
      </c>
      <c r="Z531" t="s">
        <v>8221</v>
      </c>
      <c r="AA531">
        <v>32</v>
      </c>
    </row>
    <row r="532" spans="21:27" x14ac:dyDescent="0.25">
      <c r="U532" t="s">
        <v>8219</v>
      </c>
      <c r="V532">
        <v>141</v>
      </c>
      <c r="Z532" t="s">
        <v>8221</v>
      </c>
      <c r="AA532">
        <v>2</v>
      </c>
    </row>
    <row r="533" spans="21:27" x14ac:dyDescent="0.25">
      <c r="U533" t="s">
        <v>8219</v>
      </c>
      <c r="V533">
        <v>109</v>
      </c>
      <c r="Z533" t="s">
        <v>8221</v>
      </c>
      <c r="AA533">
        <v>7</v>
      </c>
    </row>
    <row r="534" spans="21:27" x14ac:dyDescent="0.25">
      <c r="U534" t="s">
        <v>8219</v>
      </c>
      <c r="V534">
        <v>361</v>
      </c>
      <c r="Z534" t="s">
        <v>8221</v>
      </c>
      <c r="AA534">
        <v>4</v>
      </c>
    </row>
    <row r="535" spans="21:27" x14ac:dyDescent="0.25">
      <c r="U535" t="s">
        <v>8219</v>
      </c>
      <c r="V535">
        <v>176</v>
      </c>
      <c r="Z535" t="s">
        <v>8221</v>
      </c>
      <c r="AA535">
        <v>196</v>
      </c>
    </row>
    <row r="536" spans="21:27" x14ac:dyDescent="0.25">
      <c r="U536" t="s">
        <v>8219</v>
      </c>
      <c r="V536">
        <v>670</v>
      </c>
      <c r="Z536" t="s">
        <v>8221</v>
      </c>
      <c r="AA536">
        <v>11</v>
      </c>
    </row>
    <row r="537" spans="21:27" x14ac:dyDescent="0.25">
      <c r="U537" t="s">
        <v>8219</v>
      </c>
      <c r="V537">
        <v>96</v>
      </c>
      <c r="Z537" t="s">
        <v>8221</v>
      </c>
      <c r="AA537">
        <v>9</v>
      </c>
    </row>
    <row r="538" spans="21:27" x14ac:dyDescent="0.25">
      <c r="U538" t="s">
        <v>8219</v>
      </c>
      <c r="V538">
        <v>74</v>
      </c>
      <c r="Z538" t="s">
        <v>8221</v>
      </c>
      <c r="AA538">
        <v>5</v>
      </c>
    </row>
    <row r="539" spans="21:27" x14ac:dyDescent="0.25">
      <c r="U539" t="s">
        <v>8219</v>
      </c>
      <c r="V539">
        <v>52</v>
      </c>
      <c r="Z539" t="s">
        <v>8221</v>
      </c>
      <c r="AA539">
        <v>8</v>
      </c>
    </row>
    <row r="540" spans="21:27" x14ac:dyDescent="0.25">
      <c r="U540" t="s">
        <v>8219</v>
      </c>
      <c r="V540">
        <v>105</v>
      </c>
      <c r="Z540" t="s">
        <v>8221</v>
      </c>
      <c r="AA540">
        <v>229</v>
      </c>
    </row>
    <row r="541" spans="21:27" x14ac:dyDescent="0.25">
      <c r="U541" t="s">
        <v>8219</v>
      </c>
      <c r="V541">
        <v>41</v>
      </c>
      <c r="Z541" t="s">
        <v>8221</v>
      </c>
      <c r="AA541">
        <v>40</v>
      </c>
    </row>
    <row r="542" spans="21:27" x14ac:dyDescent="0.25">
      <c r="U542" t="s">
        <v>8219</v>
      </c>
      <c r="V542">
        <v>34</v>
      </c>
      <c r="Z542" t="s">
        <v>8220</v>
      </c>
      <c r="AA542">
        <v>6</v>
      </c>
    </row>
    <row r="543" spans="21:27" x14ac:dyDescent="0.25">
      <c r="U543" t="s">
        <v>8219</v>
      </c>
      <c r="V543">
        <v>66</v>
      </c>
      <c r="Z543" t="s">
        <v>8220</v>
      </c>
      <c r="AA543">
        <v>4</v>
      </c>
    </row>
    <row r="544" spans="21:27" x14ac:dyDescent="0.25">
      <c r="U544" t="s">
        <v>8219</v>
      </c>
      <c r="V544">
        <v>50</v>
      </c>
      <c r="Z544" t="s">
        <v>8220</v>
      </c>
      <c r="AA544">
        <v>22</v>
      </c>
    </row>
    <row r="545" spans="21:27" x14ac:dyDescent="0.25">
      <c r="U545" t="s">
        <v>8219</v>
      </c>
      <c r="V545">
        <v>159</v>
      </c>
      <c r="Z545" t="s">
        <v>8220</v>
      </c>
      <c r="AA545">
        <v>15</v>
      </c>
    </row>
    <row r="546" spans="21:27" x14ac:dyDescent="0.25">
      <c r="U546" t="s">
        <v>8219</v>
      </c>
      <c r="V546">
        <v>182</v>
      </c>
      <c r="Z546" t="s">
        <v>8220</v>
      </c>
      <c r="AA546">
        <v>95</v>
      </c>
    </row>
    <row r="547" spans="21:27" x14ac:dyDescent="0.25">
      <c r="U547" t="s">
        <v>8219</v>
      </c>
      <c r="V547">
        <v>206</v>
      </c>
      <c r="Z547" t="s">
        <v>8220</v>
      </c>
      <c r="AA547">
        <v>161</v>
      </c>
    </row>
    <row r="548" spans="21:27" x14ac:dyDescent="0.25">
      <c r="U548" t="s">
        <v>8219</v>
      </c>
      <c r="V548">
        <v>169</v>
      </c>
      <c r="Z548" t="s">
        <v>8220</v>
      </c>
      <c r="AA548">
        <v>8</v>
      </c>
    </row>
    <row r="549" spans="21:27" x14ac:dyDescent="0.25">
      <c r="U549" t="s">
        <v>8219</v>
      </c>
      <c r="V549">
        <v>31</v>
      </c>
      <c r="Z549" t="s">
        <v>8220</v>
      </c>
      <c r="AA549">
        <v>76</v>
      </c>
    </row>
    <row r="550" spans="21:27" x14ac:dyDescent="0.25">
      <c r="U550" t="s">
        <v>8219</v>
      </c>
      <c r="V550">
        <v>28</v>
      </c>
      <c r="Z550" t="s">
        <v>8220</v>
      </c>
      <c r="AA550">
        <v>1</v>
      </c>
    </row>
    <row r="551" spans="21:27" x14ac:dyDescent="0.25">
      <c r="U551" t="s">
        <v>8219</v>
      </c>
      <c r="V551">
        <v>54</v>
      </c>
      <c r="Z551" t="s">
        <v>8220</v>
      </c>
      <c r="AA551">
        <v>101</v>
      </c>
    </row>
    <row r="552" spans="21:27" x14ac:dyDescent="0.25">
      <c r="U552" t="s">
        <v>8219</v>
      </c>
      <c r="V552">
        <v>467</v>
      </c>
      <c r="Z552" t="s">
        <v>8220</v>
      </c>
      <c r="AA552">
        <v>4</v>
      </c>
    </row>
    <row r="553" spans="21:27" x14ac:dyDescent="0.25">
      <c r="U553" t="s">
        <v>8219</v>
      </c>
      <c r="V553">
        <v>389</v>
      </c>
      <c r="Z553" t="s">
        <v>8220</v>
      </c>
      <c r="AA553">
        <v>1</v>
      </c>
    </row>
    <row r="554" spans="21:27" x14ac:dyDescent="0.25">
      <c r="U554" t="s">
        <v>8219</v>
      </c>
      <c r="V554">
        <v>68</v>
      </c>
      <c r="Z554" t="s">
        <v>8220</v>
      </c>
      <c r="AA554">
        <v>775</v>
      </c>
    </row>
    <row r="555" spans="21:27" x14ac:dyDescent="0.25">
      <c r="U555" t="s">
        <v>8219</v>
      </c>
      <c r="V555">
        <v>413</v>
      </c>
      <c r="Z555" t="s">
        <v>8220</v>
      </c>
      <c r="AA555">
        <v>90</v>
      </c>
    </row>
    <row r="556" spans="21:27" x14ac:dyDescent="0.25">
      <c r="U556" t="s">
        <v>8219</v>
      </c>
      <c r="V556">
        <v>190</v>
      </c>
      <c r="Z556" t="s">
        <v>8220</v>
      </c>
      <c r="AA556">
        <v>16</v>
      </c>
    </row>
    <row r="557" spans="21:27" x14ac:dyDescent="0.25">
      <c r="U557" t="s">
        <v>8219</v>
      </c>
      <c r="V557">
        <v>189</v>
      </c>
      <c r="Z557" t="s">
        <v>8220</v>
      </c>
      <c r="AA557">
        <v>6</v>
      </c>
    </row>
    <row r="558" spans="21:27" x14ac:dyDescent="0.25">
      <c r="U558" t="s">
        <v>8219</v>
      </c>
      <c r="V558">
        <v>130</v>
      </c>
      <c r="Z558" t="s">
        <v>8220</v>
      </c>
      <c r="AA558">
        <v>38</v>
      </c>
    </row>
    <row r="559" spans="21:27" x14ac:dyDescent="0.25">
      <c r="U559" t="s">
        <v>8219</v>
      </c>
      <c r="V559">
        <v>74</v>
      </c>
      <c r="Z559" t="s">
        <v>8220</v>
      </c>
      <c r="AA559">
        <v>355</v>
      </c>
    </row>
    <row r="560" spans="21:27" x14ac:dyDescent="0.25">
      <c r="U560" t="s">
        <v>8219</v>
      </c>
      <c r="V560">
        <v>274</v>
      </c>
      <c r="Z560" t="s">
        <v>8220</v>
      </c>
      <c r="AA560">
        <v>7</v>
      </c>
    </row>
    <row r="561" spans="21:27" x14ac:dyDescent="0.25">
      <c r="U561" t="s">
        <v>8219</v>
      </c>
      <c r="V561">
        <v>22</v>
      </c>
      <c r="Z561" t="s">
        <v>8220</v>
      </c>
      <c r="AA561">
        <v>400</v>
      </c>
    </row>
    <row r="562" spans="21:27" x14ac:dyDescent="0.25">
      <c r="U562" t="s">
        <v>8219</v>
      </c>
      <c r="V562">
        <v>31</v>
      </c>
      <c r="Z562" t="s">
        <v>8220</v>
      </c>
      <c r="AA562">
        <v>1</v>
      </c>
    </row>
    <row r="563" spans="21:27" x14ac:dyDescent="0.25">
      <c r="U563" t="s">
        <v>8219</v>
      </c>
      <c r="V563">
        <v>63</v>
      </c>
      <c r="Z563" t="s">
        <v>8220</v>
      </c>
      <c r="AA563">
        <v>0</v>
      </c>
    </row>
    <row r="564" spans="21:27" x14ac:dyDescent="0.25">
      <c r="U564" t="s">
        <v>8219</v>
      </c>
      <c r="V564">
        <v>20</v>
      </c>
      <c r="Z564" t="s">
        <v>8220</v>
      </c>
      <c r="AA564">
        <v>1</v>
      </c>
    </row>
    <row r="565" spans="21:27" x14ac:dyDescent="0.25">
      <c r="U565" t="s">
        <v>8219</v>
      </c>
      <c r="V565">
        <v>25</v>
      </c>
      <c r="Z565" t="s">
        <v>8220</v>
      </c>
      <c r="AA565">
        <v>292</v>
      </c>
    </row>
    <row r="566" spans="21:27" x14ac:dyDescent="0.25">
      <c r="U566" t="s">
        <v>8219</v>
      </c>
      <c r="V566">
        <v>61</v>
      </c>
      <c r="Z566" t="s">
        <v>8220</v>
      </c>
      <c r="AA566">
        <v>2</v>
      </c>
    </row>
    <row r="567" spans="21:27" x14ac:dyDescent="0.25">
      <c r="U567" t="s">
        <v>8219</v>
      </c>
      <c r="V567">
        <v>52</v>
      </c>
      <c r="Z567" t="s">
        <v>8220</v>
      </c>
      <c r="AA567">
        <v>8</v>
      </c>
    </row>
    <row r="568" spans="21:27" x14ac:dyDescent="0.25">
      <c r="U568" t="s">
        <v>8219</v>
      </c>
      <c r="V568">
        <v>86</v>
      </c>
      <c r="Z568" t="s">
        <v>8220</v>
      </c>
      <c r="AA568">
        <v>0</v>
      </c>
    </row>
    <row r="569" spans="21:27" x14ac:dyDescent="0.25">
      <c r="U569" t="s">
        <v>8219</v>
      </c>
      <c r="V569">
        <v>42</v>
      </c>
      <c r="Z569" t="s">
        <v>8220</v>
      </c>
      <c r="AA569">
        <v>1</v>
      </c>
    </row>
    <row r="570" spans="21:27" x14ac:dyDescent="0.25">
      <c r="U570" t="s">
        <v>8219</v>
      </c>
      <c r="V570">
        <v>52</v>
      </c>
      <c r="Z570" t="s">
        <v>8220</v>
      </c>
      <c r="AA570">
        <v>4</v>
      </c>
    </row>
    <row r="571" spans="21:27" x14ac:dyDescent="0.25">
      <c r="U571" t="s">
        <v>8219</v>
      </c>
      <c r="V571">
        <v>120</v>
      </c>
      <c r="Z571" t="s">
        <v>8220</v>
      </c>
      <c r="AA571">
        <v>0</v>
      </c>
    </row>
    <row r="572" spans="21:27" x14ac:dyDescent="0.25">
      <c r="U572" t="s">
        <v>8219</v>
      </c>
      <c r="V572">
        <v>22</v>
      </c>
      <c r="Z572" t="s">
        <v>8220</v>
      </c>
      <c r="AA572">
        <v>0</v>
      </c>
    </row>
    <row r="573" spans="21:27" x14ac:dyDescent="0.25">
      <c r="U573" t="s">
        <v>8219</v>
      </c>
      <c r="V573">
        <v>64</v>
      </c>
      <c r="Z573" t="s">
        <v>8220</v>
      </c>
      <c r="AA573">
        <v>0</v>
      </c>
    </row>
    <row r="574" spans="21:27" x14ac:dyDescent="0.25">
      <c r="U574" t="s">
        <v>8219</v>
      </c>
      <c r="V574">
        <v>23</v>
      </c>
      <c r="Z574" t="s">
        <v>8220</v>
      </c>
      <c r="AA574">
        <v>0</v>
      </c>
    </row>
    <row r="575" spans="21:27" x14ac:dyDescent="0.25">
      <c r="U575" t="s">
        <v>8219</v>
      </c>
      <c r="V575">
        <v>238</v>
      </c>
      <c r="Z575" t="s">
        <v>8220</v>
      </c>
      <c r="AA575">
        <v>1</v>
      </c>
    </row>
    <row r="576" spans="21:27" x14ac:dyDescent="0.25">
      <c r="U576" t="s">
        <v>8219</v>
      </c>
      <c r="V576">
        <v>33</v>
      </c>
      <c r="Z576" t="s">
        <v>8220</v>
      </c>
      <c r="AA576">
        <v>0</v>
      </c>
    </row>
    <row r="577" spans="21:27" x14ac:dyDescent="0.25">
      <c r="U577" t="s">
        <v>8219</v>
      </c>
      <c r="V577">
        <v>32</v>
      </c>
      <c r="Z577" t="s">
        <v>8220</v>
      </c>
      <c r="AA577">
        <v>0</v>
      </c>
    </row>
    <row r="578" spans="21:27" x14ac:dyDescent="0.25">
      <c r="U578" t="s">
        <v>8219</v>
      </c>
      <c r="V578">
        <v>24</v>
      </c>
      <c r="Z578" t="s">
        <v>8220</v>
      </c>
      <c r="AA578">
        <v>0</v>
      </c>
    </row>
    <row r="579" spans="21:27" x14ac:dyDescent="0.25">
      <c r="U579" t="s">
        <v>8219</v>
      </c>
      <c r="V579">
        <v>29</v>
      </c>
      <c r="Z579" t="s">
        <v>8220</v>
      </c>
      <c r="AA579">
        <v>0</v>
      </c>
    </row>
    <row r="580" spans="21:27" x14ac:dyDescent="0.25">
      <c r="U580" t="s">
        <v>8219</v>
      </c>
      <c r="V580">
        <v>50</v>
      </c>
      <c r="Z580" t="s">
        <v>8220</v>
      </c>
      <c r="AA580">
        <v>0</v>
      </c>
    </row>
    <row r="581" spans="21:27" x14ac:dyDescent="0.25">
      <c r="U581" t="s">
        <v>8219</v>
      </c>
      <c r="V581">
        <v>108</v>
      </c>
      <c r="Z581" t="s">
        <v>8220</v>
      </c>
      <c r="AA581">
        <v>0</v>
      </c>
    </row>
    <row r="582" spans="21:27" x14ac:dyDescent="0.25">
      <c r="U582" t="s">
        <v>8219</v>
      </c>
      <c r="V582">
        <v>139</v>
      </c>
      <c r="Z582" t="s">
        <v>8220</v>
      </c>
      <c r="AA582">
        <v>1</v>
      </c>
    </row>
    <row r="583" spans="21:27" x14ac:dyDescent="0.25">
      <c r="U583" t="s">
        <v>8219</v>
      </c>
      <c r="V583">
        <v>7</v>
      </c>
      <c r="Z583" t="s">
        <v>8220</v>
      </c>
      <c r="AA583">
        <v>0</v>
      </c>
    </row>
    <row r="584" spans="21:27" x14ac:dyDescent="0.25">
      <c r="U584" t="s">
        <v>8219</v>
      </c>
      <c r="V584">
        <v>149</v>
      </c>
      <c r="Z584" t="s">
        <v>8220</v>
      </c>
      <c r="AA584">
        <v>4</v>
      </c>
    </row>
    <row r="585" spans="21:27" x14ac:dyDescent="0.25">
      <c r="U585" t="s">
        <v>8219</v>
      </c>
      <c r="V585">
        <v>31</v>
      </c>
      <c r="Z585" t="s">
        <v>8220</v>
      </c>
      <c r="AA585">
        <v>0</v>
      </c>
    </row>
    <row r="586" spans="21:27" x14ac:dyDescent="0.25">
      <c r="U586" t="s">
        <v>8219</v>
      </c>
      <c r="V586">
        <v>26</v>
      </c>
      <c r="Z586" t="s">
        <v>8221</v>
      </c>
      <c r="AA586">
        <v>123</v>
      </c>
    </row>
    <row r="587" spans="21:27" x14ac:dyDescent="0.25">
      <c r="U587" t="s">
        <v>8219</v>
      </c>
      <c r="V587">
        <v>172</v>
      </c>
      <c r="Z587" t="s">
        <v>8221</v>
      </c>
      <c r="AA587">
        <v>5</v>
      </c>
    </row>
    <row r="588" spans="21:27" x14ac:dyDescent="0.25">
      <c r="U588" t="s">
        <v>8219</v>
      </c>
      <c r="V588">
        <v>78</v>
      </c>
      <c r="Z588" t="s">
        <v>8221</v>
      </c>
      <c r="AA588">
        <v>148</v>
      </c>
    </row>
    <row r="589" spans="21:27" x14ac:dyDescent="0.25">
      <c r="U589" t="s">
        <v>8219</v>
      </c>
      <c r="V589">
        <v>120</v>
      </c>
      <c r="Z589" t="s">
        <v>8221</v>
      </c>
      <c r="AA589">
        <v>10</v>
      </c>
    </row>
    <row r="590" spans="21:27" x14ac:dyDescent="0.25">
      <c r="U590" t="s">
        <v>8219</v>
      </c>
      <c r="V590">
        <v>227</v>
      </c>
      <c r="Z590" t="s">
        <v>8221</v>
      </c>
      <c r="AA590">
        <v>4</v>
      </c>
    </row>
    <row r="591" spans="21:27" x14ac:dyDescent="0.25">
      <c r="U591" t="s">
        <v>8219</v>
      </c>
      <c r="V591">
        <v>42</v>
      </c>
      <c r="Z591" t="s">
        <v>8221</v>
      </c>
      <c r="AA591">
        <v>21</v>
      </c>
    </row>
    <row r="592" spans="21:27" x14ac:dyDescent="0.25">
      <c r="U592" t="s">
        <v>8219</v>
      </c>
      <c r="V592">
        <v>64</v>
      </c>
      <c r="Z592" t="s">
        <v>8221</v>
      </c>
      <c r="AA592">
        <v>2</v>
      </c>
    </row>
    <row r="593" spans="21:27" x14ac:dyDescent="0.25">
      <c r="U593" t="s">
        <v>8219</v>
      </c>
      <c r="V593">
        <v>121</v>
      </c>
      <c r="Z593" t="s">
        <v>8221</v>
      </c>
      <c r="AA593">
        <v>0</v>
      </c>
    </row>
    <row r="594" spans="21:27" x14ac:dyDescent="0.25">
      <c r="U594" t="s">
        <v>8219</v>
      </c>
      <c r="V594">
        <v>87</v>
      </c>
      <c r="Z594" t="s">
        <v>8221</v>
      </c>
      <c r="AA594">
        <v>4</v>
      </c>
    </row>
    <row r="595" spans="21:27" x14ac:dyDescent="0.25">
      <c r="U595" t="s">
        <v>8219</v>
      </c>
      <c r="V595">
        <v>65</v>
      </c>
      <c r="Z595" t="s">
        <v>8221</v>
      </c>
      <c r="AA595">
        <v>1</v>
      </c>
    </row>
    <row r="596" spans="21:27" x14ac:dyDescent="0.25">
      <c r="U596" t="s">
        <v>8219</v>
      </c>
      <c r="V596">
        <v>49</v>
      </c>
      <c r="Z596" t="s">
        <v>8221</v>
      </c>
      <c r="AA596">
        <v>30</v>
      </c>
    </row>
    <row r="597" spans="21:27" x14ac:dyDescent="0.25">
      <c r="U597" t="s">
        <v>8219</v>
      </c>
      <c r="V597">
        <v>19</v>
      </c>
      <c r="Z597" t="s">
        <v>8221</v>
      </c>
      <c r="AA597">
        <v>3</v>
      </c>
    </row>
    <row r="598" spans="21:27" x14ac:dyDescent="0.25">
      <c r="U598" t="s">
        <v>8219</v>
      </c>
      <c r="V598">
        <v>81</v>
      </c>
      <c r="Z598" t="s">
        <v>8221</v>
      </c>
      <c r="AA598">
        <v>975</v>
      </c>
    </row>
    <row r="599" spans="21:27" x14ac:dyDescent="0.25">
      <c r="U599" t="s">
        <v>8219</v>
      </c>
      <c r="V599">
        <v>264</v>
      </c>
      <c r="Z599" t="s">
        <v>8221</v>
      </c>
      <c r="AA599">
        <v>167</v>
      </c>
    </row>
    <row r="600" spans="21:27" x14ac:dyDescent="0.25">
      <c r="U600" t="s">
        <v>8219</v>
      </c>
      <c r="V600">
        <v>25</v>
      </c>
      <c r="Z600" t="s">
        <v>8221</v>
      </c>
      <c r="AA600">
        <v>5</v>
      </c>
    </row>
    <row r="601" spans="21:27" x14ac:dyDescent="0.25">
      <c r="U601" t="s">
        <v>8219</v>
      </c>
      <c r="V601">
        <v>5</v>
      </c>
      <c r="Z601" t="s">
        <v>8221</v>
      </c>
      <c r="AA601">
        <v>18</v>
      </c>
    </row>
    <row r="602" spans="21:27" x14ac:dyDescent="0.25">
      <c r="U602" t="s">
        <v>8219</v>
      </c>
      <c r="V602">
        <v>144</v>
      </c>
      <c r="Z602" t="s">
        <v>8221</v>
      </c>
      <c r="AA602">
        <v>98</v>
      </c>
    </row>
    <row r="603" spans="21:27" x14ac:dyDescent="0.25">
      <c r="U603" t="s">
        <v>8219</v>
      </c>
      <c r="V603">
        <v>92</v>
      </c>
      <c r="Z603" t="s">
        <v>8221</v>
      </c>
      <c r="AA603">
        <v>4</v>
      </c>
    </row>
    <row r="604" spans="21:27" x14ac:dyDescent="0.25">
      <c r="U604" t="s">
        <v>8219</v>
      </c>
      <c r="V604">
        <v>147</v>
      </c>
      <c r="Z604" t="s">
        <v>8221</v>
      </c>
      <c r="AA604">
        <v>3</v>
      </c>
    </row>
    <row r="605" spans="21:27" x14ac:dyDescent="0.25">
      <c r="U605" t="s">
        <v>8219</v>
      </c>
      <c r="V605">
        <v>90</v>
      </c>
      <c r="Z605" t="s">
        <v>8221</v>
      </c>
      <c r="AA605">
        <v>1</v>
      </c>
    </row>
    <row r="606" spans="21:27" x14ac:dyDescent="0.25">
      <c r="U606" t="s">
        <v>8219</v>
      </c>
      <c r="V606">
        <v>87</v>
      </c>
      <c r="Z606" t="s">
        <v>8221</v>
      </c>
      <c r="AA606">
        <v>0</v>
      </c>
    </row>
    <row r="607" spans="21:27" x14ac:dyDescent="0.25">
      <c r="U607" t="s">
        <v>8219</v>
      </c>
      <c r="V607">
        <v>406</v>
      </c>
      <c r="Z607" t="s">
        <v>8221</v>
      </c>
      <c r="AA607">
        <v>9</v>
      </c>
    </row>
    <row r="608" spans="21:27" x14ac:dyDescent="0.25">
      <c r="U608" t="s">
        <v>8219</v>
      </c>
      <c r="V608">
        <v>20</v>
      </c>
      <c r="Z608" t="s">
        <v>8221</v>
      </c>
      <c r="AA608">
        <v>2</v>
      </c>
    </row>
    <row r="609" spans="21:27" x14ac:dyDescent="0.25">
      <c r="U609" t="s">
        <v>8219</v>
      </c>
      <c r="V609">
        <v>70</v>
      </c>
      <c r="Z609" t="s">
        <v>8221</v>
      </c>
      <c r="AA609">
        <v>0</v>
      </c>
    </row>
    <row r="610" spans="21:27" x14ac:dyDescent="0.25">
      <c r="U610" t="s">
        <v>8219</v>
      </c>
      <c r="V610">
        <v>16</v>
      </c>
      <c r="Z610" t="s">
        <v>8221</v>
      </c>
      <c r="AA610">
        <v>147</v>
      </c>
    </row>
    <row r="611" spans="21:27" x14ac:dyDescent="0.25">
      <c r="U611" t="s">
        <v>8219</v>
      </c>
      <c r="V611">
        <v>52</v>
      </c>
      <c r="Z611" t="s">
        <v>8221</v>
      </c>
      <c r="AA611">
        <v>49</v>
      </c>
    </row>
    <row r="612" spans="21:27" x14ac:dyDescent="0.25">
      <c r="U612" t="s">
        <v>8219</v>
      </c>
      <c r="V612">
        <v>66</v>
      </c>
      <c r="Z612" t="s">
        <v>8221</v>
      </c>
      <c r="AA612">
        <v>1</v>
      </c>
    </row>
    <row r="613" spans="21:27" x14ac:dyDescent="0.25">
      <c r="U613" t="s">
        <v>8219</v>
      </c>
      <c r="V613">
        <v>109</v>
      </c>
      <c r="Z613" t="s">
        <v>8221</v>
      </c>
      <c r="AA613">
        <v>2</v>
      </c>
    </row>
    <row r="614" spans="21:27" x14ac:dyDescent="0.25">
      <c r="U614" t="s">
        <v>8219</v>
      </c>
      <c r="V614">
        <v>168</v>
      </c>
      <c r="Z614" t="s">
        <v>8221</v>
      </c>
      <c r="AA614">
        <v>7</v>
      </c>
    </row>
    <row r="615" spans="21:27" x14ac:dyDescent="0.25">
      <c r="U615" t="s">
        <v>8219</v>
      </c>
      <c r="V615">
        <v>31</v>
      </c>
      <c r="Z615" t="s">
        <v>8221</v>
      </c>
      <c r="AA615">
        <v>4</v>
      </c>
    </row>
    <row r="616" spans="21:27" x14ac:dyDescent="0.25">
      <c r="U616" t="s">
        <v>8219</v>
      </c>
      <c r="V616">
        <v>133</v>
      </c>
      <c r="Z616" t="s">
        <v>8221</v>
      </c>
      <c r="AA616">
        <v>27</v>
      </c>
    </row>
    <row r="617" spans="21:27" x14ac:dyDescent="0.25">
      <c r="U617" t="s">
        <v>8219</v>
      </c>
      <c r="V617">
        <v>151</v>
      </c>
      <c r="Z617" t="s">
        <v>8221</v>
      </c>
      <c r="AA617">
        <v>94</v>
      </c>
    </row>
    <row r="618" spans="21:27" x14ac:dyDescent="0.25">
      <c r="U618" t="s">
        <v>8219</v>
      </c>
      <c r="V618">
        <v>5</v>
      </c>
      <c r="Z618" t="s">
        <v>8221</v>
      </c>
      <c r="AA618">
        <v>29</v>
      </c>
    </row>
    <row r="619" spans="21:27" x14ac:dyDescent="0.25">
      <c r="U619" t="s">
        <v>8219</v>
      </c>
      <c r="V619">
        <v>73</v>
      </c>
      <c r="Z619" t="s">
        <v>8221</v>
      </c>
      <c r="AA619">
        <v>7</v>
      </c>
    </row>
    <row r="620" spans="21:27" x14ac:dyDescent="0.25">
      <c r="U620" t="s">
        <v>8219</v>
      </c>
      <c r="V620">
        <v>148</v>
      </c>
      <c r="Z620" t="s">
        <v>8221</v>
      </c>
      <c r="AA620">
        <v>22</v>
      </c>
    </row>
    <row r="621" spans="21:27" x14ac:dyDescent="0.25">
      <c r="U621" t="s">
        <v>8219</v>
      </c>
      <c r="V621">
        <v>93</v>
      </c>
      <c r="Z621" t="s">
        <v>8221</v>
      </c>
      <c r="AA621">
        <v>1</v>
      </c>
    </row>
    <row r="622" spans="21:27" x14ac:dyDescent="0.25">
      <c r="U622" t="s">
        <v>8219</v>
      </c>
      <c r="V622">
        <v>63</v>
      </c>
      <c r="Z622" t="s">
        <v>8221</v>
      </c>
      <c r="AA622">
        <v>10</v>
      </c>
    </row>
    <row r="623" spans="21:27" x14ac:dyDescent="0.25">
      <c r="U623" t="s">
        <v>8219</v>
      </c>
      <c r="V623">
        <v>134</v>
      </c>
      <c r="Z623" t="s">
        <v>8221</v>
      </c>
      <c r="AA623">
        <v>6</v>
      </c>
    </row>
    <row r="624" spans="21:27" x14ac:dyDescent="0.25">
      <c r="U624" t="s">
        <v>8219</v>
      </c>
      <c r="V624">
        <v>14</v>
      </c>
      <c r="Z624" t="s">
        <v>8221</v>
      </c>
      <c r="AA624">
        <v>24</v>
      </c>
    </row>
    <row r="625" spans="21:27" x14ac:dyDescent="0.25">
      <c r="U625" t="s">
        <v>8219</v>
      </c>
      <c r="V625">
        <v>78</v>
      </c>
      <c r="Z625" t="s">
        <v>8221</v>
      </c>
      <c r="AA625">
        <v>15</v>
      </c>
    </row>
    <row r="626" spans="21:27" x14ac:dyDescent="0.25">
      <c r="U626" t="s">
        <v>8219</v>
      </c>
      <c r="V626">
        <v>112</v>
      </c>
      <c r="Z626" t="s">
        <v>8221</v>
      </c>
      <c r="AA626">
        <v>37</v>
      </c>
    </row>
    <row r="627" spans="21:27" x14ac:dyDescent="0.25">
      <c r="U627" t="s">
        <v>8219</v>
      </c>
      <c r="V627">
        <v>34</v>
      </c>
      <c r="Z627" t="s">
        <v>8221</v>
      </c>
      <c r="AA627">
        <v>20</v>
      </c>
    </row>
    <row r="628" spans="21:27" x14ac:dyDescent="0.25">
      <c r="U628" t="s">
        <v>8219</v>
      </c>
      <c r="V628">
        <v>19</v>
      </c>
      <c r="Z628" t="s">
        <v>8221</v>
      </c>
      <c r="AA628">
        <v>7</v>
      </c>
    </row>
    <row r="629" spans="21:27" x14ac:dyDescent="0.25">
      <c r="U629" t="s">
        <v>8219</v>
      </c>
      <c r="V629">
        <v>13</v>
      </c>
      <c r="Z629" t="s">
        <v>8221</v>
      </c>
      <c r="AA629">
        <v>0</v>
      </c>
    </row>
    <row r="630" spans="21:27" x14ac:dyDescent="0.25">
      <c r="U630" t="s">
        <v>8219</v>
      </c>
      <c r="V630">
        <v>104</v>
      </c>
      <c r="Z630" t="s">
        <v>8221</v>
      </c>
      <c r="AA630">
        <v>21</v>
      </c>
    </row>
    <row r="631" spans="21:27" x14ac:dyDescent="0.25">
      <c r="U631" t="s">
        <v>8219</v>
      </c>
      <c r="V631">
        <v>52</v>
      </c>
      <c r="Z631" t="s">
        <v>8221</v>
      </c>
      <c r="AA631">
        <v>3</v>
      </c>
    </row>
    <row r="632" spans="21:27" x14ac:dyDescent="0.25">
      <c r="U632" t="s">
        <v>8219</v>
      </c>
      <c r="V632">
        <v>17</v>
      </c>
      <c r="Z632" t="s">
        <v>8221</v>
      </c>
      <c r="AA632">
        <v>11</v>
      </c>
    </row>
    <row r="633" spans="21:27" x14ac:dyDescent="0.25">
      <c r="U633" t="s">
        <v>8219</v>
      </c>
      <c r="V633">
        <v>82</v>
      </c>
      <c r="Z633" t="s">
        <v>8221</v>
      </c>
      <c r="AA633">
        <v>1</v>
      </c>
    </row>
    <row r="634" spans="21:27" x14ac:dyDescent="0.25">
      <c r="U634" t="s">
        <v>8219</v>
      </c>
      <c r="V634">
        <v>73</v>
      </c>
      <c r="Z634" t="s">
        <v>8221</v>
      </c>
      <c r="AA634">
        <v>312</v>
      </c>
    </row>
    <row r="635" spans="21:27" x14ac:dyDescent="0.25">
      <c r="U635" t="s">
        <v>8219</v>
      </c>
      <c r="V635">
        <v>158</v>
      </c>
      <c r="Z635" t="s">
        <v>8221</v>
      </c>
      <c r="AA635">
        <v>1</v>
      </c>
    </row>
    <row r="636" spans="21:27" x14ac:dyDescent="0.25">
      <c r="U636" t="s">
        <v>8219</v>
      </c>
      <c r="V636">
        <v>65</v>
      </c>
      <c r="Z636" t="s">
        <v>8221</v>
      </c>
      <c r="AA636">
        <v>3</v>
      </c>
    </row>
    <row r="637" spans="21:27" x14ac:dyDescent="0.25">
      <c r="U637" t="s">
        <v>8219</v>
      </c>
      <c r="V637">
        <v>184</v>
      </c>
      <c r="Z637" t="s">
        <v>8221</v>
      </c>
      <c r="AA637">
        <v>4</v>
      </c>
    </row>
    <row r="638" spans="21:27" x14ac:dyDescent="0.25">
      <c r="U638" t="s">
        <v>8219</v>
      </c>
      <c r="V638">
        <v>34</v>
      </c>
      <c r="Z638" t="s">
        <v>8221</v>
      </c>
      <c r="AA638">
        <v>10</v>
      </c>
    </row>
    <row r="639" spans="21:27" x14ac:dyDescent="0.25">
      <c r="U639" t="s">
        <v>8219</v>
      </c>
      <c r="V639">
        <v>240</v>
      </c>
      <c r="Z639" t="s">
        <v>8221</v>
      </c>
      <c r="AA639">
        <v>8</v>
      </c>
    </row>
    <row r="640" spans="21:27" x14ac:dyDescent="0.25">
      <c r="U640" t="s">
        <v>8219</v>
      </c>
      <c r="V640">
        <v>113</v>
      </c>
      <c r="Z640" t="s">
        <v>8221</v>
      </c>
      <c r="AA640">
        <v>3</v>
      </c>
    </row>
    <row r="641" spans="21:27" x14ac:dyDescent="0.25">
      <c r="U641" t="s">
        <v>8219</v>
      </c>
      <c r="V641">
        <v>66</v>
      </c>
      <c r="Z641" t="s">
        <v>8221</v>
      </c>
      <c r="AA641">
        <v>1</v>
      </c>
    </row>
    <row r="642" spans="21:27" x14ac:dyDescent="0.25">
      <c r="U642" t="s">
        <v>8219</v>
      </c>
      <c r="V642">
        <v>340</v>
      </c>
      <c r="Z642" t="s">
        <v>8221</v>
      </c>
      <c r="AA642">
        <v>0</v>
      </c>
    </row>
    <row r="643" spans="21:27" x14ac:dyDescent="0.25">
      <c r="U643" t="s">
        <v>8219</v>
      </c>
      <c r="V643">
        <v>150</v>
      </c>
      <c r="Z643" t="s">
        <v>8221</v>
      </c>
      <c r="AA643">
        <v>5</v>
      </c>
    </row>
    <row r="644" spans="21:27" x14ac:dyDescent="0.25">
      <c r="U644" t="s">
        <v>8219</v>
      </c>
      <c r="V644">
        <v>25</v>
      </c>
      <c r="Z644" t="s">
        <v>8221</v>
      </c>
      <c r="AA644">
        <v>0</v>
      </c>
    </row>
    <row r="645" spans="21:27" x14ac:dyDescent="0.25">
      <c r="U645" t="s">
        <v>8219</v>
      </c>
      <c r="V645">
        <v>234</v>
      </c>
      <c r="Z645" t="s">
        <v>8221</v>
      </c>
      <c r="AA645">
        <v>3</v>
      </c>
    </row>
    <row r="646" spans="21:27" x14ac:dyDescent="0.25">
      <c r="U646" t="s">
        <v>8219</v>
      </c>
      <c r="V646">
        <v>2602</v>
      </c>
      <c r="Z646" t="s">
        <v>8221</v>
      </c>
      <c r="AA646">
        <v>7</v>
      </c>
    </row>
    <row r="647" spans="21:27" x14ac:dyDescent="0.25">
      <c r="U647" t="s">
        <v>8219</v>
      </c>
      <c r="V647">
        <v>248</v>
      </c>
      <c r="Z647" t="s">
        <v>8221</v>
      </c>
      <c r="AA647">
        <v>0</v>
      </c>
    </row>
    <row r="648" spans="21:27" x14ac:dyDescent="0.25">
      <c r="U648" t="s">
        <v>8219</v>
      </c>
      <c r="V648">
        <v>600</v>
      </c>
      <c r="Z648" t="s">
        <v>8221</v>
      </c>
      <c r="AA648">
        <v>2</v>
      </c>
    </row>
    <row r="649" spans="21:27" x14ac:dyDescent="0.25">
      <c r="U649" t="s">
        <v>8219</v>
      </c>
      <c r="V649">
        <v>293</v>
      </c>
      <c r="Z649" t="s">
        <v>8221</v>
      </c>
      <c r="AA649">
        <v>23</v>
      </c>
    </row>
    <row r="650" spans="21:27" x14ac:dyDescent="0.25">
      <c r="U650" t="s">
        <v>8219</v>
      </c>
      <c r="V650">
        <v>321</v>
      </c>
      <c r="Z650" t="s">
        <v>8221</v>
      </c>
      <c r="AA650">
        <v>1</v>
      </c>
    </row>
    <row r="651" spans="21:27" x14ac:dyDescent="0.25">
      <c r="U651" t="s">
        <v>8219</v>
      </c>
      <c r="V651">
        <v>81</v>
      </c>
      <c r="Z651" t="s">
        <v>8221</v>
      </c>
      <c r="AA651">
        <v>2</v>
      </c>
    </row>
    <row r="652" spans="21:27" x14ac:dyDescent="0.25">
      <c r="U652" t="s">
        <v>8219</v>
      </c>
      <c r="V652">
        <v>343</v>
      </c>
      <c r="Z652" t="s">
        <v>8221</v>
      </c>
      <c r="AA652">
        <v>3</v>
      </c>
    </row>
    <row r="653" spans="21:27" x14ac:dyDescent="0.25">
      <c r="U653" t="s">
        <v>8219</v>
      </c>
      <c r="V653">
        <v>336</v>
      </c>
      <c r="Z653" t="s">
        <v>8221</v>
      </c>
      <c r="AA653">
        <v>0</v>
      </c>
    </row>
    <row r="654" spans="21:27" x14ac:dyDescent="0.25">
      <c r="U654" t="s">
        <v>8219</v>
      </c>
      <c r="V654">
        <v>47</v>
      </c>
      <c r="Z654" t="s">
        <v>8221</v>
      </c>
      <c r="AA654">
        <v>13</v>
      </c>
    </row>
    <row r="655" spans="21:27" x14ac:dyDescent="0.25">
      <c r="U655" t="s">
        <v>8219</v>
      </c>
      <c r="V655">
        <v>76</v>
      </c>
      <c r="Z655" t="s">
        <v>8221</v>
      </c>
      <c r="AA655">
        <v>1</v>
      </c>
    </row>
    <row r="656" spans="21:27" x14ac:dyDescent="0.25">
      <c r="U656" t="s">
        <v>8219</v>
      </c>
      <c r="V656">
        <v>441</v>
      </c>
      <c r="Z656" t="s">
        <v>8221</v>
      </c>
      <c r="AA656">
        <v>1</v>
      </c>
    </row>
    <row r="657" spans="21:27" x14ac:dyDescent="0.25">
      <c r="U657" t="s">
        <v>8219</v>
      </c>
      <c r="V657">
        <v>916</v>
      </c>
      <c r="Z657" t="s">
        <v>8221</v>
      </c>
      <c r="AA657">
        <v>1</v>
      </c>
    </row>
    <row r="658" spans="21:27" x14ac:dyDescent="0.25">
      <c r="U658" t="s">
        <v>8219</v>
      </c>
      <c r="V658">
        <v>369</v>
      </c>
      <c r="Z658" t="s">
        <v>8221</v>
      </c>
      <c r="AA658">
        <v>6</v>
      </c>
    </row>
    <row r="659" spans="21:27" x14ac:dyDescent="0.25">
      <c r="U659" t="s">
        <v>8219</v>
      </c>
      <c r="V659">
        <v>20242</v>
      </c>
      <c r="Z659" t="s">
        <v>8221</v>
      </c>
      <c r="AA659">
        <v>39</v>
      </c>
    </row>
    <row r="660" spans="21:27" x14ac:dyDescent="0.25">
      <c r="U660" t="s">
        <v>8219</v>
      </c>
      <c r="V660">
        <v>71</v>
      </c>
      <c r="Z660" t="s">
        <v>8221</v>
      </c>
      <c r="AA660">
        <v>4</v>
      </c>
    </row>
    <row r="661" spans="21:27" x14ac:dyDescent="0.25">
      <c r="U661" t="s">
        <v>8219</v>
      </c>
      <c r="V661">
        <v>635</v>
      </c>
      <c r="Z661" t="s">
        <v>8221</v>
      </c>
      <c r="AA661">
        <v>1</v>
      </c>
    </row>
    <row r="662" spans="21:27" x14ac:dyDescent="0.25">
      <c r="U662" t="s">
        <v>8219</v>
      </c>
      <c r="V662">
        <v>885</v>
      </c>
      <c r="Z662" t="s">
        <v>8221</v>
      </c>
      <c r="AA662">
        <v>0</v>
      </c>
    </row>
    <row r="663" spans="21:27" x14ac:dyDescent="0.25">
      <c r="U663" t="s">
        <v>8219</v>
      </c>
      <c r="V663">
        <v>329</v>
      </c>
      <c r="Z663" t="s">
        <v>8221</v>
      </c>
      <c r="AA663">
        <v>0</v>
      </c>
    </row>
    <row r="664" spans="21:27" x14ac:dyDescent="0.25">
      <c r="U664" t="s">
        <v>8219</v>
      </c>
      <c r="V664">
        <v>71</v>
      </c>
      <c r="Z664" t="s">
        <v>8221</v>
      </c>
      <c r="AA664">
        <v>0</v>
      </c>
    </row>
    <row r="665" spans="21:27" x14ac:dyDescent="0.25">
      <c r="U665" t="s">
        <v>8219</v>
      </c>
      <c r="V665">
        <v>269</v>
      </c>
      <c r="Z665" t="s">
        <v>8221</v>
      </c>
      <c r="AA665">
        <v>8</v>
      </c>
    </row>
    <row r="666" spans="21:27" x14ac:dyDescent="0.25">
      <c r="U666" t="s">
        <v>8219</v>
      </c>
      <c r="V666">
        <v>345</v>
      </c>
      <c r="Z666" t="s">
        <v>8221</v>
      </c>
      <c r="AA666">
        <v>0</v>
      </c>
    </row>
    <row r="667" spans="21:27" x14ac:dyDescent="0.25">
      <c r="U667" t="s">
        <v>8219</v>
      </c>
      <c r="V667">
        <v>43</v>
      </c>
      <c r="Z667" t="s">
        <v>8221</v>
      </c>
      <c r="AA667">
        <v>1</v>
      </c>
    </row>
    <row r="668" spans="21:27" x14ac:dyDescent="0.25">
      <c r="U668" t="s">
        <v>8219</v>
      </c>
      <c r="V668">
        <v>33</v>
      </c>
      <c r="Z668" t="s">
        <v>8221</v>
      </c>
      <c r="AA668">
        <v>12</v>
      </c>
    </row>
    <row r="669" spans="21:27" x14ac:dyDescent="0.25">
      <c r="U669" t="s">
        <v>8219</v>
      </c>
      <c r="V669">
        <v>211</v>
      </c>
      <c r="Z669" t="s">
        <v>8221</v>
      </c>
      <c r="AA669">
        <v>0</v>
      </c>
    </row>
    <row r="670" spans="21:27" x14ac:dyDescent="0.25">
      <c r="U670" t="s">
        <v>8219</v>
      </c>
      <c r="V670">
        <v>196</v>
      </c>
      <c r="Z670" t="s">
        <v>8221</v>
      </c>
      <c r="AA670">
        <v>3</v>
      </c>
    </row>
    <row r="671" spans="21:27" x14ac:dyDescent="0.25">
      <c r="U671" t="s">
        <v>8219</v>
      </c>
      <c r="V671">
        <v>405</v>
      </c>
      <c r="Z671" t="s">
        <v>8221</v>
      </c>
      <c r="AA671">
        <v>2</v>
      </c>
    </row>
    <row r="672" spans="21:27" x14ac:dyDescent="0.25">
      <c r="U672" t="s">
        <v>8219</v>
      </c>
      <c r="V672">
        <v>206</v>
      </c>
      <c r="Z672" t="s">
        <v>8221</v>
      </c>
      <c r="AA672">
        <v>6</v>
      </c>
    </row>
    <row r="673" spans="21:27" x14ac:dyDescent="0.25">
      <c r="U673" t="s">
        <v>8219</v>
      </c>
      <c r="V673">
        <v>335</v>
      </c>
      <c r="Z673" t="s">
        <v>8221</v>
      </c>
      <c r="AA673">
        <v>0</v>
      </c>
    </row>
    <row r="674" spans="21:27" x14ac:dyDescent="0.25">
      <c r="U674" t="s">
        <v>8219</v>
      </c>
      <c r="V674">
        <v>215</v>
      </c>
      <c r="Z674" t="s">
        <v>8221</v>
      </c>
      <c r="AA674">
        <v>15</v>
      </c>
    </row>
    <row r="675" spans="21:27" x14ac:dyDescent="0.25">
      <c r="U675" t="s">
        <v>8219</v>
      </c>
      <c r="V675">
        <v>176</v>
      </c>
      <c r="Z675" t="s">
        <v>8221</v>
      </c>
      <c r="AA675">
        <v>1</v>
      </c>
    </row>
    <row r="676" spans="21:27" x14ac:dyDescent="0.25">
      <c r="U676" t="s">
        <v>8219</v>
      </c>
      <c r="V676">
        <v>555</v>
      </c>
      <c r="Z676" t="s">
        <v>8221</v>
      </c>
      <c r="AA676">
        <v>3</v>
      </c>
    </row>
    <row r="677" spans="21:27" x14ac:dyDescent="0.25">
      <c r="U677" t="s">
        <v>8219</v>
      </c>
      <c r="V677">
        <v>116</v>
      </c>
      <c r="Z677" t="s">
        <v>8221</v>
      </c>
      <c r="AA677">
        <v>8</v>
      </c>
    </row>
    <row r="678" spans="21:27" x14ac:dyDescent="0.25">
      <c r="U678" t="s">
        <v>8219</v>
      </c>
      <c r="V678">
        <v>615</v>
      </c>
      <c r="Z678" t="s">
        <v>8221</v>
      </c>
      <c r="AA678">
        <v>0</v>
      </c>
    </row>
    <row r="679" spans="21:27" x14ac:dyDescent="0.25">
      <c r="U679" t="s">
        <v>8219</v>
      </c>
      <c r="V679">
        <v>236</v>
      </c>
      <c r="Z679" t="s">
        <v>8221</v>
      </c>
      <c r="AA679">
        <v>3</v>
      </c>
    </row>
    <row r="680" spans="21:27" x14ac:dyDescent="0.25">
      <c r="U680" t="s">
        <v>8219</v>
      </c>
      <c r="V680">
        <v>145</v>
      </c>
      <c r="Z680" t="s">
        <v>8221</v>
      </c>
      <c r="AA680">
        <v>3</v>
      </c>
    </row>
    <row r="681" spans="21:27" x14ac:dyDescent="0.25">
      <c r="U681" t="s">
        <v>8219</v>
      </c>
      <c r="V681">
        <v>167</v>
      </c>
      <c r="Z681" t="s">
        <v>8221</v>
      </c>
      <c r="AA681">
        <v>0</v>
      </c>
    </row>
    <row r="682" spans="21:27" x14ac:dyDescent="0.25">
      <c r="U682" t="s">
        <v>8219</v>
      </c>
      <c r="V682">
        <v>235</v>
      </c>
      <c r="Z682" t="s">
        <v>8221</v>
      </c>
      <c r="AA682">
        <v>19</v>
      </c>
    </row>
    <row r="683" spans="21:27" x14ac:dyDescent="0.25">
      <c r="U683" t="s">
        <v>8219</v>
      </c>
      <c r="V683">
        <v>452</v>
      </c>
      <c r="Z683" t="s">
        <v>8221</v>
      </c>
      <c r="AA683">
        <v>0</v>
      </c>
    </row>
    <row r="684" spans="21:27" x14ac:dyDescent="0.25">
      <c r="U684" t="s">
        <v>8219</v>
      </c>
      <c r="V684">
        <v>241</v>
      </c>
      <c r="Z684" t="s">
        <v>8221</v>
      </c>
      <c r="AA684">
        <v>2</v>
      </c>
    </row>
    <row r="685" spans="21:27" x14ac:dyDescent="0.25">
      <c r="U685" t="s">
        <v>8219</v>
      </c>
      <c r="V685">
        <v>28</v>
      </c>
      <c r="Z685" t="s">
        <v>8221</v>
      </c>
      <c r="AA685">
        <v>0</v>
      </c>
    </row>
    <row r="686" spans="21:27" x14ac:dyDescent="0.25">
      <c r="U686" t="s">
        <v>8219</v>
      </c>
      <c r="V686">
        <v>140</v>
      </c>
      <c r="Z686" t="s">
        <v>8221</v>
      </c>
      <c r="AA686">
        <v>0</v>
      </c>
    </row>
    <row r="687" spans="21:27" x14ac:dyDescent="0.25">
      <c r="U687" t="s">
        <v>8219</v>
      </c>
      <c r="V687">
        <v>280</v>
      </c>
      <c r="Z687" t="s">
        <v>8221</v>
      </c>
      <c r="AA687">
        <v>25</v>
      </c>
    </row>
    <row r="688" spans="21:27" x14ac:dyDescent="0.25">
      <c r="U688" t="s">
        <v>8219</v>
      </c>
      <c r="V688">
        <v>70</v>
      </c>
      <c r="Z688" t="s">
        <v>8221</v>
      </c>
      <c r="AA688">
        <v>8</v>
      </c>
    </row>
    <row r="689" spans="21:27" x14ac:dyDescent="0.25">
      <c r="U689" t="s">
        <v>8219</v>
      </c>
      <c r="V689">
        <v>160</v>
      </c>
      <c r="Z689" t="s">
        <v>8221</v>
      </c>
      <c r="AA689">
        <v>16</v>
      </c>
    </row>
    <row r="690" spans="21:27" x14ac:dyDescent="0.25">
      <c r="U690" t="s">
        <v>8219</v>
      </c>
      <c r="V690">
        <v>141</v>
      </c>
      <c r="Z690" t="s">
        <v>8221</v>
      </c>
      <c r="AA690">
        <v>3</v>
      </c>
    </row>
    <row r="691" spans="21:27" x14ac:dyDescent="0.25">
      <c r="U691" t="s">
        <v>8219</v>
      </c>
      <c r="V691">
        <v>874</v>
      </c>
      <c r="Z691" t="s">
        <v>8221</v>
      </c>
      <c r="AA691">
        <v>3</v>
      </c>
    </row>
    <row r="692" spans="21:27" x14ac:dyDescent="0.25">
      <c r="U692" t="s">
        <v>8219</v>
      </c>
      <c r="V692">
        <v>73</v>
      </c>
      <c r="Z692" t="s">
        <v>8221</v>
      </c>
      <c r="AA692">
        <v>2</v>
      </c>
    </row>
    <row r="693" spans="21:27" x14ac:dyDescent="0.25">
      <c r="U693" t="s">
        <v>8219</v>
      </c>
      <c r="V693">
        <v>294</v>
      </c>
      <c r="Z693" t="s">
        <v>8221</v>
      </c>
      <c r="AA693">
        <v>1</v>
      </c>
    </row>
    <row r="694" spans="21:27" x14ac:dyDescent="0.25">
      <c r="U694" t="s">
        <v>8219</v>
      </c>
      <c r="V694">
        <v>740</v>
      </c>
      <c r="Z694" t="s">
        <v>8221</v>
      </c>
      <c r="AA694">
        <v>0</v>
      </c>
    </row>
    <row r="695" spans="21:27" x14ac:dyDescent="0.25">
      <c r="U695" t="s">
        <v>8219</v>
      </c>
      <c r="V695">
        <v>369</v>
      </c>
      <c r="Z695" t="s">
        <v>8221</v>
      </c>
      <c r="AA695">
        <v>1</v>
      </c>
    </row>
    <row r="696" spans="21:27" x14ac:dyDescent="0.25">
      <c r="U696" t="s">
        <v>8219</v>
      </c>
      <c r="V696">
        <v>110</v>
      </c>
      <c r="Z696" t="s">
        <v>8221</v>
      </c>
      <c r="AA696">
        <v>19</v>
      </c>
    </row>
    <row r="697" spans="21:27" x14ac:dyDescent="0.25">
      <c r="U697" t="s">
        <v>8219</v>
      </c>
      <c r="V697">
        <v>455</v>
      </c>
      <c r="Z697" t="s">
        <v>8221</v>
      </c>
      <c r="AA697">
        <v>9</v>
      </c>
    </row>
    <row r="698" spans="21:27" x14ac:dyDescent="0.25">
      <c r="U698" t="s">
        <v>8219</v>
      </c>
      <c r="V698">
        <v>224</v>
      </c>
      <c r="Z698" t="s">
        <v>8221</v>
      </c>
      <c r="AA698">
        <v>1</v>
      </c>
    </row>
    <row r="699" spans="21:27" x14ac:dyDescent="0.25">
      <c r="U699" t="s">
        <v>8219</v>
      </c>
      <c r="V699">
        <v>46</v>
      </c>
      <c r="Z699" t="s">
        <v>8221</v>
      </c>
      <c r="AA699">
        <v>0</v>
      </c>
    </row>
    <row r="700" spans="21:27" x14ac:dyDescent="0.25">
      <c r="U700" t="s">
        <v>8219</v>
      </c>
      <c r="V700">
        <v>284</v>
      </c>
      <c r="Z700" t="s">
        <v>8221</v>
      </c>
      <c r="AA700">
        <v>1</v>
      </c>
    </row>
    <row r="701" spans="21:27" x14ac:dyDescent="0.25">
      <c r="U701" t="s">
        <v>8219</v>
      </c>
      <c r="V701">
        <v>98</v>
      </c>
      <c r="Z701" t="s">
        <v>8221</v>
      </c>
      <c r="AA701">
        <v>5</v>
      </c>
    </row>
    <row r="702" spans="21:27" x14ac:dyDescent="0.25">
      <c r="U702" t="s">
        <v>8219</v>
      </c>
      <c r="V702">
        <v>56</v>
      </c>
      <c r="Z702" t="s">
        <v>8221</v>
      </c>
      <c r="AA702">
        <v>85</v>
      </c>
    </row>
    <row r="703" spans="21:27" x14ac:dyDescent="0.25">
      <c r="U703" t="s">
        <v>8219</v>
      </c>
      <c r="V703">
        <v>32</v>
      </c>
      <c r="Z703" t="s">
        <v>8221</v>
      </c>
      <c r="AA703">
        <v>3</v>
      </c>
    </row>
    <row r="704" spans="21:27" x14ac:dyDescent="0.25">
      <c r="U704" t="s">
        <v>8219</v>
      </c>
      <c r="V704">
        <v>30</v>
      </c>
      <c r="Z704" t="s">
        <v>8221</v>
      </c>
      <c r="AA704">
        <v>4</v>
      </c>
    </row>
    <row r="705" spans="21:27" x14ac:dyDescent="0.25">
      <c r="U705" t="s">
        <v>8219</v>
      </c>
      <c r="V705">
        <v>70</v>
      </c>
      <c r="Z705" t="s">
        <v>8221</v>
      </c>
      <c r="AA705">
        <v>3</v>
      </c>
    </row>
    <row r="706" spans="21:27" x14ac:dyDescent="0.25">
      <c r="U706" t="s">
        <v>8219</v>
      </c>
      <c r="V706">
        <v>44</v>
      </c>
      <c r="Z706" t="s">
        <v>8220</v>
      </c>
      <c r="AA706">
        <v>18</v>
      </c>
    </row>
    <row r="707" spans="21:27" x14ac:dyDescent="0.25">
      <c r="U707" t="s">
        <v>8219</v>
      </c>
      <c r="V707">
        <v>92</v>
      </c>
      <c r="Z707" t="s">
        <v>8220</v>
      </c>
      <c r="AA707">
        <v>3</v>
      </c>
    </row>
    <row r="708" spans="21:27" x14ac:dyDescent="0.25">
      <c r="U708" t="s">
        <v>8219</v>
      </c>
      <c r="V708">
        <v>205</v>
      </c>
      <c r="Z708" t="s">
        <v>8220</v>
      </c>
      <c r="AA708">
        <v>40</v>
      </c>
    </row>
    <row r="709" spans="21:27" x14ac:dyDescent="0.25">
      <c r="U709" t="s">
        <v>8219</v>
      </c>
      <c r="V709">
        <v>23</v>
      </c>
      <c r="Z709" t="s">
        <v>8220</v>
      </c>
      <c r="AA709">
        <v>0</v>
      </c>
    </row>
    <row r="710" spans="21:27" x14ac:dyDescent="0.25">
      <c r="U710" t="s">
        <v>8219</v>
      </c>
      <c r="V710">
        <v>4</v>
      </c>
      <c r="Z710" t="s">
        <v>8220</v>
      </c>
      <c r="AA710">
        <v>24</v>
      </c>
    </row>
    <row r="711" spans="21:27" x14ac:dyDescent="0.25">
      <c r="U711" t="s">
        <v>8219</v>
      </c>
      <c r="V711">
        <v>112</v>
      </c>
      <c r="Z711" t="s">
        <v>8220</v>
      </c>
      <c r="AA711">
        <v>1</v>
      </c>
    </row>
    <row r="712" spans="21:27" x14ac:dyDescent="0.25">
      <c r="U712" t="s">
        <v>8219</v>
      </c>
      <c r="V712">
        <v>27</v>
      </c>
      <c r="Z712" t="s">
        <v>8220</v>
      </c>
      <c r="AA712">
        <v>0</v>
      </c>
    </row>
    <row r="713" spans="21:27" x14ac:dyDescent="0.25">
      <c r="U713" t="s">
        <v>8219</v>
      </c>
      <c r="V713">
        <v>11</v>
      </c>
      <c r="Z713" t="s">
        <v>8220</v>
      </c>
      <c r="AA713">
        <v>0</v>
      </c>
    </row>
    <row r="714" spans="21:27" x14ac:dyDescent="0.25">
      <c r="U714" t="s">
        <v>8219</v>
      </c>
      <c r="V714">
        <v>26</v>
      </c>
      <c r="Z714" t="s">
        <v>8220</v>
      </c>
      <c r="AA714">
        <v>1</v>
      </c>
    </row>
    <row r="715" spans="21:27" x14ac:dyDescent="0.25">
      <c r="U715" t="s">
        <v>8219</v>
      </c>
      <c r="V715">
        <v>77</v>
      </c>
      <c r="Z715" t="s">
        <v>8220</v>
      </c>
      <c r="AA715">
        <v>6</v>
      </c>
    </row>
    <row r="716" spans="21:27" x14ac:dyDescent="0.25">
      <c r="U716" t="s">
        <v>8219</v>
      </c>
      <c r="V716">
        <v>136</v>
      </c>
      <c r="Z716" t="s">
        <v>8220</v>
      </c>
      <c r="AA716">
        <v>0</v>
      </c>
    </row>
    <row r="717" spans="21:27" x14ac:dyDescent="0.25">
      <c r="U717" t="s">
        <v>8219</v>
      </c>
      <c r="V717">
        <v>157</v>
      </c>
      <c r="Z717" t="s">
        <v>8220</v>
      </c>
      <c r="AA717">
        <v>6</v>
      </c>
    </row>
    <row r="718" spans="21:27" x14ac:dyDescent="0.25">
      <c r="U718" t="s">
        <v>8219</v>
      </c>
      <c r="V718">
        <v>158</v>
      </c>
      <c r="Z718" t="s">
        <v>8220</v>
      </c>
      <c r="AA718">
        <v>0</v>
      </c>
    </row>
    <row r="719" spans="21:27" x14ac:dyDescent="0.25">
      <c r="U719" t="s">
        <v>8219</v>
      </c>
      <c r="V719">
        <v>27</v>
      </c>
      <c r="Z719" t="s">
        <v>8220</v>
      </c>
      <c r="AA719">
        <v>0</v>
      </c>
    </row>
    <row r="720" spans="21:27" x14ac:dyDescent="0.25">
      <c r="U720" t="s">
        <v>8219</v>
      </c>
      <c r="V720">
        <v>23</v>
      </c>
      <c r="Z720" t="s">
        <v>8220</v>
      </c>
      <c r="AA720">
        <v>3</v>
      </c>
    </row>
    <row r="721" spans="21:27" x14ac:dyDescent="0.25">
      <c r="U721" t="s">
        <v>8219</v>
      </c>
      <c r="V721">
        <v>17</v>
      </c>
      <c r="Z721" t="s">
        <v>8220</v>
      </c>
      <c r="AA721">
        <v>0</v>
      </c>
    </row>
    <row r="722" spans="21:27" x14ac:dyDescent="0.25">
      <c r="U722" t="s">
        <v>8219</v>
      </c>
      <c r="V722">
        <v>37</v>
      </c>
      <c r="Z722" t="s">
        <v>8220</v>
      </c>
      <c r="AA722">
        <v>8</v>
      </c>
    </row>
    <row r="723" spans="21:27" x14ac:dyDescent="0.25">
      <c r="U723" t="s">
        <v>8219</v>
      </c>
      <c r="V723">
        <v>65</v>
      </c>
      <c r="Z723" t="s">
        <v>8220</v>
      </c>
      <c r="AA723">
        <v>34</v>
      </c>
    </row>
    <row r="724" spans="21:27" x14ac:dyDescent="0.25">
      <c r="U724" t="s">
        <v>8219</v>
      </c>
      <c r="V724">
        <v>18</v>
      </c>
      <c r="Z724" t="s">
        <v>8220</v>
      </c>
      <c r="AA724">
        <v>1</v>
      </c>
    </row>
    <row r="725" spans="21:27" x14ac:dyDescent="0.25">
      <c r="U725" t="s">
        <v>8219</v>
      </c>
      <c r="V725">
        <v>25</v>
      </c>
      <c r="Z725" t="s">
        <v>8220</v>
      </c>
      <c r="AA725">
        <v>38</v>
      </c>
    </row>
    <row r="726" spans="21:27" x14ac:dyDescent="0.25">
      <c r="U726" t="s">
        <v>8219</v>
      </c>
      <c r="V726">
        <v>104</v>
      </c>
      <c r="Z726" t="s">
        <v>8220</v>
      </c>
      <c r="AA726">
        <v>104</v>
      </c>
    </row>
    <row r="727" spans="21:27" x14ac:dyDescent="0.25">
      <c r="U727" t="s">
        <v>8219</v>
      </c>
      <c r="V727">
        <v>108</v>
      </c>
      <c r="Z727" t="s">
        <v>8220</v>
      </c>
      <c r="AA727">
        <v>86</v>
      </c>
    </row>
    <row r="728" spans="21:27" x14ac:dyDescent="0.25">
      <c r="U728" t="s">
        <v>8219</v>
      </c>
      <c r="V728">
        <v>38</v>
      </c>
      <c r="Z728" t="s">
        <v>8220</v>
      </c>
      <c r="AA728">
        <v>356</v>
      </c>
    </row>
    <row r="729" spans="21:27" x14ac:dyDescent="0.25">
      <c r="U729" t="s">
        <v>8219</v>
      </c>
      <c r="V729">
        <v>88</v>
      </c>
      <c r="Z729" t="s">
        <v>8220</v>
      </c>
      <c r="AA729">
        <v>45</v>
      </c>
    </row>
    <row r="730" spans="21:27" x14ac:dyDescent="0.25">
      <c r="U730" t="s">
        <v>8219</v>
      </c>
      <c r="V730">
        <v>82</v>
      </c>
      <c r="Z730" t="s">
        <v>8220</v>
      </c>
      <c r="AA730">
        <v>38</v>
      </c>
    </row>
    <row r="731" spans="21:27" x14ac:dyDescent="0.25">
      <c r="U731" t="s">
        <v>8219</v>
      </c>
      <c r="V731">
        <v>126</v>
      </c>
      <c r="Z731" t="s">
        <v>8220</v>
      </c>
      <c r="AA731">
        <v>35</v>
      </c>
    </row>
    <row r="732" spans="21:27" x14ac:dyDescent="0.25">
      <c r="U732" t="s">
        <v>8219</v>
      </c>
      <c r="V732">
        <v>133</v>
      </c>
      <c r="Z732" t="s">
        <v>8220</v>
      </c>
      <c r="AA732">
        <v>24</v>
      </c>
    </row>
    <row r="733" spans="21:27" x14ac:dyDescent="0.25">
      <c r="U733" t="s">
        <v>8219</v>
      </c>
      <c r="V733">
        <v>47</v>
      </c>
      <c r="Z733" t="s">
        <v>8220</v>
      </c>
      <c r="AA733">
        <v>100</v>
      </c>
    </row>
    <row r="734" spans="21:27" x14ac:dyDescent="0.25">
      <c r="U734" t="s">
        <v>8219</v>
      </c>
      <c r="V734">
        <v>58</v>
      </c>
      <c r="Z734" t="s">
        <v>8220</v>
      </c>
      <c r="AA734">
        <v>1</v>
      </c>
    </row>
    <row r="735" spans="21:27" x14ac:dyDescent="0.25">
      <c r="U735" t="s">
        <v>8219</v>
      </c>
      <c r="V735">
        <v>32</v>
      </c>
      <c r="Z735" t="s">
        <v>8220</v>
      </c>
      <c r="AA735">
        <v>122</v>
      </c>
    </row>
    <row r="736" spans="21:27" x14ac:dyDescent="0.25">
      <c r="U736" t="s">
        <v>8219</v>
      </c>
      <c r="V736">
        <v>37</v>
      </c>
      <c r="Z736" t="s">
        <v>8220</v>
      </c>
      <c r="AA736">
        <v>11</v>
      </c>
    </row>
    <row r="737" spans="21:27" x14ac:dyDescent="0.25">
      <c r="U737" t="s">
        <v>8219</v>
      </c>
      <c r="V737">
        <v>87</v>
      </c>
      <c r="Z737" t="s">
        <v>8220</v>
      </c>
      <c r="AA737">
        <v>248</v>
      </c>
    </row>
    <row r="738" spans="21:27" x14ac:dyDescent="0.25">
      <c r="U738" t="s">
        <v>8219</v>
      </c>
      <c r="V738">
        <v>15</v>
      </c>
      <c r="Z738" t="s">
        <v>8220</v>
      </c>
      <c r="AA738">
        <v>1</v>
      </c>
    </row>
    <row r="739" spans="21:27" x14ac:dyDescent="0.25">
      <c r="U739" t="s">
        <v>8219</v>
      </c>
      <c r="V739">
        <v>27</v>
      </c>
      <c r="Z739" t="s">
        <v>8220</v>
      </c>
      <c r="AA739">
        <v>19</v>
      </c>
    </row>
    <row r="740" spans="21:27" x14ac:dyDescent="0.25">
      <c r="U740" t="s">
        <v>8219</v>
      </c>
      <c r="V740">
        <v>19</v>
      </c>
      <c r="Z740" t="s">
        <v>8220</v>
      </c>
      <c r="AA740">
        <v>135</v>
      </c>
    </row>
    <row r="741" spans="21:27" x14ac:dyDescent="0.25">
      <c r="U741" t="s">
        <v>8219</v>
      </c>
      <c r="V741">
        <v>17</v>
      </c>
      <c r="Z741" t="s">
        <v>8220</v>
      </c>
      <c r="AA741">
        <v>9</v>
      </c>
    </row>
    <row r="742" spans="21:27" x14ac:dyDescent="0.25">
      <c r="U742" t="s">
        <v>8219</v>
      </c>
      <c r="V742">
        <v>26</v>
      </c>
      <c r="Z742" t="s">
        <v>8220</v>
      </c>
      <c r="AA742">
        <v>3</v>
      </c>
    </row>
    <row r="743" spans="21:27" x14ac:dyDescent="0.25">
      <c r="U743" t="s">
        <v>8219</v>
      </c>
      <c r="V743">
        <v>28</v>
      </c>
      <c r="Z743" t="s">
        <v>8220</v>
      </c>
      <c r="AA743">
        <v>7</v>
      </c>
    </row>
    <row r="744" spans="21:27" x14ac:dyDescent="0.25">
      <c r="U744" t="s">
        <v>8219</v>
      </c>
      <c r="V744">
        <v>37</v>
      </c>
      <c r="Z744" t="s">
        <v>8220</v>
      </c>
      <c r="AA744">
        <v>4</v>
      </c>
    </row>
    <row r="745" spans="21:27" x14ac:dyDescent="0.25">
      <c r="U745" t="s">
        <v>8219</v>
      </c>
      <c r="V745">
        <v>128</v>
      </c>
      <c r="Z745" t="s">
        <v>8220</v>
      </c>
      <c r="AA745">
        <v>44</v>
      </c>
    </row>
    <row r="746" spans="21:27" x14ac:dyDescent="0.25">
      <c r="U746" t="s">
        <v>8219</v>
      </c>
      <c r="V746">
        <v>10</v>
      </c>
      <c r="Z746" t="s">
        <v>8220</v>
      </c>
      <c r="AA746">
        <v>90</v>
      </c>
    </row>
    <row r="747" spans="21:27" x14ac:dyDescent="0.25">
      <c r="U747" t="s">
        <v>8219</v>
      </c>
      <c r="V747">
        <v>83</v>
      </c>
      <c r="Z747" t="s">
        <v>8220</v>
      </c>
      <c r="AA747">
        <v>8</v>
      </c>
    </row>
    <row r="748" spans="21:27" x14ac:dyDescent="0.25">
      <c r="U748" t="s">
        <v>8219</v>
      </c>
      <c r="V748">
        <v>46</v>
      </c>
      <c r="Z748" t="s">
        <v>8220</v>
      </c>
      <c r="AA748">
        <v>11</v>
      </c>
    </row>
    <row r="749" spans="21:27" x14ac:dyDescent="0.25">
      <c r="U749" t="s">
        <v>8219</v>
      </c>
      <c r="V749">
        <v>90</v>
      </c>
      <c r="Z749" t="s">
        <v>8220</v>
      </c>
      <c r="AA749">
        <v>41</v>
      </c>
    </row>
    <row r="750" spans="21:27" x14ac:dyDescent="0.25">
      <c r="U750" t="s">
        <v>8219</v>
      </c>
      <c r="V750">
        <v>81</v>
      </c>
      <c r="Z750" t="s">
        <v>8220</v>
      </c>
      <c r="AA750">
        <v>15</v>
      </c>
    </row>
    <row r="751" spans="21:27" x14ac:dyDescent="0.25">
      <c r="U751" t="s">
        <v>8219</v>
      </c>
      <c r="V751">
        <v>32</v>
      </c>
      <c r="Z751" t="s">
        <v>8220</v>
      </c>
      <c r="AA751">
        <v>9</v>
      </c>
    </row>
    <row r="752" spans="21:27" x14ac:dyDescent="0.25">
      <c r="U752" t="s">
        <v>8219</v>
      </c>
      <c r="V752">
        <v>20</v>
      </c>
      <c r="Z752" t="s">
        <v>8220</v>
      </c>
      <c r="AA752">
        <v>50</v>
      </c>
    </row>
    <row r="753" spans="21:27" x14ac:dyDescent="0.25">
      <c r="U753" t="s">
        <v>8219</v>
      </c>
      <c r="V753">
        <v>70</v>
      </c>
      <c r="Z753" t="s">
        <v>8220</v>
      </c>
      <c r="AA753">
        <v>34</v>
      </c>
    </row>
    <row r="754" spans="21:27" x14ac:dyDescent="0.25">
      <c r="U754" t="s">
        <v>8219</v>
      </c>
      <c r="V754">
        <v>168</v>
      </c>
      <c r="Z754" t="s">
        <v>8220</v>
      </c>
      <c r="AA754">
        <v>0</v>
      </c>
    </row>
    <row r="755" spans="21:27" x14ac:dyDescent="0.25">
      <c r="U755" t="s">
        <v>8219</v>
      </c>
      <c r="V755">
        <v>34</v>
      </c>
      <c r="Z755" t="s">
        <v>8220</v>
      </c>
      <c r="AA755">
        <v>0</v>
      </c>
    </row>
    <row r="756" spans="21:27" x14ac:dyDescent="0.25">
      <c r="U756" t="s">
        <v>8219</v>
      </c>
      <c r="V756">
        <v>48</v>
      </c>
      <c r="Z756" t="s">
        <v>8220</v>
      </c>
      <c r="AA756">
        <v>276</v>
      </c>
    </row>
    <row r="757" spans="21:27" x14ac:dyDescent="0.25">
      <c r="U757" t="s">
        <v>8219</v>
      </c>
      <c r="V757">
        <v>48</v>
      </c>
      <c r="Z757" t="s">
        <v>8220</v>
      </c>
      <c r="AA757">
        <v>16</v>
      </c>
    </row>
    <row r="758" spans="21:27" x14ac:dyDescent="0.25">
      <c r="U758" t="s">
        <v>8219</v>
      </c>
      <c r="V758">
        <v>221</v>
      </c>
      <c r="Z758" t="s">
        <v>8220</v>
      </c>
      <c r="AA758">
        <v>224</v>
      </c>
    </row>
    <row r="759" spans="21:27" x14ac:dyDescent="0.25">
      <c r="U759" t="s">
        <v>8219</v>
      </c>
      <c r="V759">
        <v>107</v>
      </c>
      <c r="Z759" t="s">
        <v>8220</v>
      </c>
      <c r="AA759">
        <v>140</v>
      </c>
    </row>
    <row r="760" spans="21:27" x14ac:dyDescent="0.25">
      <c r="U760" t="s">
        <v>8219</v>
      </c>
      <c r="V760">
        <v>45</v>
      </c>
      <c r="Z760" t="s">
        <v>8220</v>
      </c>
      <c r="AA760">
        <v>15</v>
      </c>
    </row>
    <row r="761" spans="21:27" x14ac:dyDescent="0.25">
      <c r="U761" t="s">
        <v>8219</v>
      </c>
      <c r="V761">
        <v>36</v>
      </c>
      <c r="Z761" t="s">
        <v>8220</v>
      </c>
      <c r="AA761">
        <v>37</v>
      </c>
    </row>
    <row r="762" spans="21:27" x14ac:dyDescent="0.25">
      <c r="U762" t="s">
        <v>8219</v>
      </c>
      <c r="V762">
        <v>101</v>
      </c>
      <c r="Z762" t="s">
        <v>8220</v>
      </c>
      <c r="AA762">
        <v>0</v>
      </c>
    </row>
    <row r="763" spans="21:27" x14ac:dyDescent="0.25">
      <c r="U763" t="s">
        <v>8219</v>
      </c>
      <c r="V763">
        <v>62</v>
      </c>
      <c r="Z763" t="s">
        <v>8220</v>
      </c>
      <c r="AA763">
        <v>46</v>
      </c>
    </row>
    <row r="764" spans="21:27" x14ac:dyDescent="0.25">
      <c r="U764" t="s">
        <v>8219</v>
      </c>
      <c r="V764">
        <v>32</v>
      </c>
      <c r="Z764" t="s">
        <v>8220</v>
      </c>
      <c r="AA764">
        <v>1</v>
      </c>
    </row>
    <row r="765" spans="21:27" x14ac:dyDescent="0.25">
      <c r="U765" t="s">
        <v>8219</v>
      </c>
      <c r="V765">
        <v>89</v>
      </c>
      <c r="Z765" t="s">
        <v>8220</v>
      </c>
      <c r="AA765">
        <v>323</v>
      </c>
    </row>
    <row r="766" spans="21:27" x14ac:dyDescent="0.25">
      <c r="U766" t="s">
        <v>8219</v>
      </c>
      <c r="V766">
        <v>93</v>
      </c>
      <c r="Z766" t="s">
        <v>8221</v>
      </c>
      <c r="AA766">
        <v>5</v>
      </c>
    </row>
    <row r="767" spans="21:27" x14ac:dyDescent="0.25">
      <c r="U767" t="s">
        <v>8219</v>
      </c>
      <c r="V767">
        <v>98</v>
      </c>
      <c r="Z767" t="s">
        <v>8221</v>
      </c>
      <c r="AA767">
        <v>17</v>
      </c>
    </row>
    <row r="768" spans="21:27" x14ac:dyDescent="0.25">
      <c r="U768" t="s">
        <v>8219</v>
      </c>
      <c r="V768">
        <v>82</v>
      </c>
      <c r="Z768" t="s">
        <v>8221</v>
      </c>
      <c r="AA768">
        <v>3</v>
      </c>
    </row>
    <row r="769" spans="21:27" x14ac:dyDescent="0.25">
      <c r="U769" t="s">
        <v>8219</v>
      </c>
      <c r="V769">
        <v>116</v>
      </c>
      <c r="Z769" t="s">
        <v>8221</v>
      </c>
      <c r="AA769">
        <v>2</v>
      </c>
    </row>
    <row r="770" spans="21:27" x14ac:dyDescent="0.25">
      <c r="U770" t="s">
        <v>8219</v>
      </c>
      <c r="V770">
        <v>52</v>
      </c>
      <c r="Z770" t="s">
        <v>8221</v>
      </c>
      <c r="AA770">
        <v>6</v>
      </c>
    </row>
    <row r="771" spans="21:27" x14ac:dyDescent="0.25">
      <c r="U771" t="s">
        <v>8219</v>
      </c>
      <c r="V771">
        <v>23</v>
      </c>
      <c r="Z771" t="s">
        <v>8221</v>
      </c>
      <c r="AA771">
        <v>0</v>
      </c>
    </row>
    <row r="772" spans="21:27" x14ac:dyDescent="0.25">
      <c r="U772" t="s">
        <v>8219</v>
      </c>
      <c r="V772">
        <v>77</v>
      </c>
      <c r="Z772" t="s">
        <v>8221</v>
      </c>
      <c r="AA772">
        <v>1</v>
      </c>
    </row>
    <row r="773" spans="21:27" x14ac:dyDescent="0.25">
      <c r="U773" t="s">
        <v>8219</v>
      </c>
      <c r="V773">
        <v>49</v>
      </c>
      <c r="Z773" t="s">
        <v>8221</v>
      </c>
      <c r="AA773">
        <v>3</v>
      </c>
    </row>
    <row r="774" spans="21:27" x14ac:dyDescent="0.25">
      <c r="U774" t="s">
        <v>8219</v>
      </c>
      <c r="V774">
        <v>59</v>
      </c>
      <c r="Z774" t="s">
        <v>8221</v>
      </c>
      <c r="AA774">
        <v>13</v>
      </c>
    </row>
    <row r="775" spans="21:27" x14ac:dyDescent="0.25">
      <c r="U775" t="s">
        <v>8219</v>
      </c>
      <c r="V775">
        <v>113</v>
      </c>
      <c r="Z775" t="s">
        <v>8221</v>
      </c>
      <c r="AA775">
        <v>1</v>
      </c>
    </row>
    <row r="776" spans="21:27" x14ac:dyDescent="0.25">
      <c r="U776" t="s">
        <v>8219</v>
      </c>
      <c r="V776">
        <v>34</v>
      </c>
      <c r="Z776" t="s">
        <v>8221</v>
      </c>
      <c r="AA776">
        <v>1</v>
      </c>
    </row>
    <row r="777" spans="21:27" x14ac:dyDescent="0.25">
      <c r="U777" t="s">
        <v>8219</v>
      </c>
      <c r="V777">
        <v>42</v>
      </c>
      <c r="Z777" t="s">
        <v>8221</v>
      </c>
      <c r="AA777">
        <v>9</v>
      </c>
    </row>
    <row r="778" spans="21:27" x14ac:dyDescent="0.25">
      <c r="U778" t="s">
        <v>8219</v>
      </c>
      <c r="V778">
        <v>42</v>
      </c>
      <c r="Z778" t="s">
        <v>8221</v>
      </c>
      <c r="AA778">
        <v>0</v>
      </c>
    </row>
    <row r="779" spans="21:27" x14ac:dyDescent="0.25">
      <c r="U779" t="s">
        <v>8219</v>
      </c>
      <c r="V779">
        <v>49</v>
      </c>
      <c r="Z779" t="s">
        <v>8221</v>
      </c>
      <c r="AA779">
        <v>2</v>
      </c>
    </row>
    <row r="780" spans="21:27" x14ac:dyDescent="0.25">
      <c r="U780" t="s">
        <v>8219</v>
      </c>
      <c r="V780">
        <v>56</v>
      </c>
      <c r="Z780" t="s">
        <v>8221</v>
      </c>
      <c r="AA780">
        <v>1</v>
      </c>
    </row>
    <row r="781" spans="21:27" x14ac:dyDescent="0.25">
      <c r="U781" t="s">
        <v>8219</v>
      </c>
      <c r="V781">
        <v>25</v>
      </c>
      <c r="Z781" t="s">
        <v>8221</v>
      </c>
      <c r="AA781">
        <v>10</v>
      </c>
    </row>
    <row r="782" spans="21:27" x14ac:dyDescent="0.25">
      <c r="U782" t="s">
        <v>8219</v>
      </c>
      <c r="V782">
        <v>52</v>
      </c>
      <c r="Z782" t="s">
        <v>8221</v>
      </c>
      <c r="AA782">
        <v>3</v>
      </c>
    </row>
    <row r="783" spans="21:27" x14ac:dyDescent="0.25">
      <c r="U783" t="s">
        <v>8219</v>
      </c>
      <c r="V783">
        <v>34</v>
      </c>
      <c r="Z783" t="s">
        <v>8221</v>
      </c>
      <c r="AA783">
        <v>2</v>
      </c>
    </row>
    <row r="784" spans="21:27" x14ac:dyDescent="0.25">
      <c r="U784" t="s">
        <v>8219</v>
      </c>
      <c r="V784">
        <v>67</v>
      </c>
      <c r="Z784" t="s">
        <v>8221</v>
      </c>
      <c r="AA784">
        <v>2</v>
      </c>
    </row>
    <row r="785" spans="21:27" x14ac:dyDescent="0.25">
      <c r="U785" t="s">
        <v>8219</v>
      </c>
      <c r="V785">
        <v>70</v>
      </c>
      <c r="Z785" t="s">
        <v>8221</v>
      </c>
      <c r="AA785">
        <v>1</v>
      </c>
    </row>
    <row r="786" spans="21:27" x14ac:dyDescent="0.25">
      <c r="U786" t="s">
        <v>8219</v>
      </c>
      <c r="V786">
        <v>89</v>
      </c>
      <c r="Z786" t="s">
        <v>8221</v>
      </c>
      <c r="AA786">
        <v>14</v>
      </c>
    </row>
    <row r="787" spans="21:27" x14ac:dyDescent="0.25">
      <c r="U787" t="s">
        <v>8219</v>
      </c>
      <c r="V787">
        <v>107</v>
      </c>
      <c r="Z787" t="s">
        <v>8221</v>
      </c>
      <c r="AA787">
        <v>0</v>
      </c>
    </row>
    <row r="788" spans="21:27" x14ac:dyDescent="0.25">
      <c r="U788" t="s">
        <v>8219</v>
      </c>
      <c r="V788">
        <v>159</v>
      </c>
      <c r="Z788" t="s">
        <v>8221</v>
      </c>
      <c r="AA788">
        <v>0</v>
      </c>
    </row>
    <row r="789" spans="21:27" x14ac:dyDescent="0.25">
      <c r="U789" t="s">
        <v>8219</v>
      </c>
      <c r="V789">
        <v>181</v>
      </c>
      <c r="Z789" t="s">
        <v>8221</v>
      </c>
      <c r="AA789">
        <v>4</v>
      </c>
    </row>
    <row r="790" spans="21:27" x14ac:dyDescent="0.25">
      <c r="U790" t="s">
        <v>8219</v>
      </c>
      <c r="V790">
        <v>131</v>
      </c>
      <c r="Z790" t="s">
        <v>8221</v>
      </c>
      <c r="AA790">
        <v>3</v>
      </c>
    </row>
    <row r="791" spans="21:27" x14ac:dyDescent="0.25">
      <c r="U791" t="s">
        <v>8219</v>
      </c>
      <c r="V791">
        <v>125</v>
      </c>
      <c r="Z791" t="s">
        <v>8221</v>
      </c>
      <c r="AA791">
        <v>0</v>
      </c>
    </row>
    <row r="792" spans="21:27" x14ac:dyDescent="0.25">
      <c r="U792" t="s">
        <v>8219</v>
      </c>
      <c r="V792">
        <v>61</v>
      </c>
      <c r="Z792" t="s">
        <v>8221</v>
      </c>
      <c r="AA792">
        <v>5</v>
      </c>
    </row>
    <row r="793" spans="21:27" x14ac:dyDescent="0.25">
      <c r="U793" t="s">
        <v>8219</v>
      </c>
      <c r="V793">
        <v>90</v>
      </c>
      <c r="Z793" t="s">
        <v>8221</v>
      </c>
      <c r="AA793">
        <v>47</v>
      </c>
    </row>
    <row r="794" spans="21:27" x14ac:dyDescent="0.25">
      <c r="U794" t="s">
        <v>8219</v>
      </c>
      <c r="V794">
        <v>35</v>
      </c>
      <c r="Z794" t="s">
        <v>8221</v>
      </c>
      <c r="AA794">
        <v>0</v>
      </c>
    </row>
    <row r="795" spans="21:27" x14ac:dyDescent="0.25">
      <c r="U795" t="s">
        <v>8219</v>
      </c>
      <c r="V795">
        <v>90</v>
      </c>
      <c r="Z795" t="s">
        <v>8221</v>
      </c>
      <c r="AA795">
        <v>10</v>
      </c>
    </row>
    <row r="796" spans="21:27" x14ac:dyDescent="0.25">
      <c r="U796" t="s">
        <v>8219</v>
      </c>
      <c r="V796">
        <v>4</v>
      </c>
      <c r="Z796" t="s">
        <v>8221</v>
      </c>
      <c r="AA796">
        <v>11</v>
      </c>
    </row>
    <row r="797" spans="21:27" x14ac:dyDescent="0.25">
      <c r="U797" t="s">
        <v>8219</v>
      </c>
      <c r="V797">
        <v>120</v>
      </c>
      <c r="Z797" t="s">
        <v>8221</v>
      </c>
      <c r="AA797">
        <v>2</v>
      </c>
    </row>
    <row r="798" spans="21:27" x14ac:dyDescent="0.25">
      <c r="U798" t="s">
        <v>8219</v>
      </c>
      <c r="V798">
        <v>14</v>
      </c>
      <c r="Z798" t="s">
        <v>8221</v>
      </c>
      <c r="AA798">
        <v>2</v>
      </c>
    </row>
    <row r="799" spans="21:27" x14ac:dyDescent="0.25">
      <c r="U799" t="s">
        <v>8219</v>
      </c>
      <c r="V799">
        <v>27</v>
      </c>
      <c r="Z799" t="s">
        <v>8221</v>
      </c>
      <c r="AA799">
        <v>22</v>
      </c>
    </row>
    <row r="800" spans="21:27" x14ac:dyDescent="0.25">
      <c r="U800" t="s">
        <v>8219</v>
      </c>
      <c r="V800">
        <v>49</v>
      </c>
      <c r="Z800" t="s">
        <v>8221</v>
      </c>
      <c r="AA800">
        <v>8</v>
      </c>
    </row>
    <row r="801" spans="21:27" x14ac:dyDescent="0.25">
      <c r="U801" t="s">
        <v>8219</v>
      </c>
      <c r="V801">
        <v>102</v>
      </c>
      <c r="Z801" t="s">
        <v>8221</v>
      </c>
      <c r="AA801">
        <v>6</v>
      </c>
    </row>
    <row r="802" spans="21:27" x14ac:dyDescent="0.25">
      <c r="U802" t="s">
        <v>8219</v>
      </c>
      <c r="V802">
        <v>3</v>
      </c>
      <c r="Z802" t="s">
        <v>8221</v>
      </c>
      <c r="AA802">
        <v>1</v>
      </c>
    </row>
    <row r="803" spans="21:27" x14ac:dyDescent="0.25">
      <c r="U803" t="s">
        <v>8219</v>
      </c>
      <c r="V803">
        <v>25</v>
      </c>
      <c r="Z803" t="s">
        <v>8221</v>
      </c>
      <c r="AA803">
        <v>3</v>
      </c>
    </row>
    <row r="804" spans="21:27" x14ac:dyDescent="0.25">
      <c r="U804" t="s">
        <v>8219</v>
      </c>
      <c r="V804">
        <v>118</v>
      </c>
      <c r="Z804" t="s">
        <v>8221</v>
      </c>
      <c r="AA804">
        <v>0</v>
      </c>
    </row>
    <row r="805" spans="21:27" x14ac:dyDescent="0.25">
      <c r="U805" t="s">
        <v>8219</v>
      </c>
      <c r="V805">
        <v>57</v>
      </c>
      <c r="Z805" t="s">
        <v>8221</v>
      </c>
      <c r="AA805">
        <v>0</v>
      </c>
    </row>
    <row r="806" spans="21:27" x14ac:dyDescent="0.25">
      <c r="U806" t="s">
        <v>8219</v>
      </c>
      <c r="V806">
        <v>11</v>
      </c>
      <c r="Z806" t="s">
        <v>8221</v>
      </c>
      <c r="AA806">
        <v>0</v>
      </c>
    </row>
    <row r="807" spans="21:27" x14ac:dyDescent="0.25">
      <c r="U807" t="s">
        <v>8219</v>
      </c>
      <c r="V807">
        <v>33</v>
      </c>
      <c r="Z807" t="s">
        <v>8221</v>
      </c>
      <c r="AA807">
        <v>0</v>
      </c>
    </row>
    <row r="808" spans="21:27" x14ac:dyDescent="0.25">
      <c r="U808" t="s">
        <v>8219</v>
      </c>
      <c r="V808">
        <v>40</v>
      </c>
      <c r="Z808" t="s">
        <v>8221</v>
      </c>
      <c r="AA808">
        <v>0</v>
      </c>
    </row>
    <row r="809" spans="21:27" x14ac:dyDescent="0.25">
      <c r="U809" t="s">
        <v>8219</v>
      </c>
      <c r="V809">
        <v>50</v>
      </c>
      <c r="Z809" t="s">
        <v>8221</v>
      </c>
      <c r="AA809">
        <v>3</v>
      </c>
    </row>
    <row r="810" spans="21:27" x14ac:dyDescent="0.25">
      <c r="U810" t="s">
        <v>8219</v>
      </c>
      <c r="V810">
        <v>38</v>
      </c>
      <c r="Z810" t="s">
        <v>8221</v>
      </c>
      <c r="AA810">
        <v>0</v>
      </c>
    </row>
    <row r="811" spans="21:27" x14ac:dyDescent="0.25">
      <c r="U811" t="s">
        <v>8219</v>
      </c>
      <c r="V811">
        <v>96</v>
      </c>
      <c r="Z811" t="s">
        <v>8221</v>
      </c>
      <c r="AA811">
        <v>0</v>
      </c>
    </row>
    <row r="812" spans="21:27" x14ac:dyDescent="0.25">
      <c r="U812" t="s">
        <v>8219</v>
      </c>
      <c r="V812">
        <v>48</v>
      </c>
      <c r="Z812" t="s">
        <v>8221</v>
      </c>
      <c r="AA812">
        <v>1</v>
      </c>
    </row>
    <row r="813" spans="21:27" x14ac:dyDescent="0.25">
      <c r="U813" t="s">
        <v>8219</v>
      </c>
      <c r="V813">
        <v>33</v>
      </c>
      <c r="Z813" t="s">
        <v>8220</v>
      </c>
      <c r="AA813">
        <v>2</v>
      </c>
    </row>
    <row r="814" spans="21:27" x14ac:dyDescent="0.25">
      <c r="U814" t="s">
        <v>8219</v>
      </c>
      <c r="V814">
        <v>226</v>
      </c>
      <c r="Z814" t="s">
        <v>8220</v>
      </c>
      <c r="AA814">
        <v>0</v>
      </c>
    </row>
    <row r="815" spans="21:27" x14ac:dyDescent="0.25">
      <c r="U815" t="s">
        <v>8219</v>
      </c>
      <c r="V815">
        <v>14</v>
      </c>
      <c r="Z815" t="s">
        <v>8220</v>
      </c>
      <c r="AA815">
        <v>0</v>
      </c>
    </row>
    <row r="816" spans="21:27" x14ac:dyDescent="0.25">
      <c r="U816" t="s">
        <v>8219</v>
      </c>
      <c r="V816">
        <v>20</v>
      </c>
      <c r="Z816" t="s">
        <v>8220</v>
      </c>
      <c r="AA816">
        <v>1</v>
      </c>
    </row>
    <row r="817" spans="21:27" x14ac:dyDescent="0.25">
      <c r="U817" t="s">
        <v>8219</v>
      </c>
      <c r="V817">
        <v>25</v>
      </c>
      <c r="Z817" t="s">
        <v>8220</v>
      </c>
      <c r="AA817">
        <v>7</v>
      </c>
    </row>
    <row r="818" spans="21:27" x14ac:dyDescent="0.25">
      <c r="U818" t="s">
        <v>8219</v>
      </c>
      <c r="V818">
        <v>90</v>
      </c>
      <c r="Z818" t="s">
        <v>8220</v>
      </c>
      <c r="AA818">
        <v>3</v>
      </c>
    </row>
    <row r="819" spans="21:27" x14ac:dyDescent="0.25">
      <c r="U819" t="s">
        <v>8219</v>
      </c>
      <c r="V819">
        <v>11</v>
      </c>
      <c r="Z819" t="s">
        <v>8220</v>
      </c>
      <c r="AA819">
        <v>0</v>
      </c>
    </row>
    <row r="820" spans="21:27" x14ac:dyDescent="0.25">
      <c r="U820" t="s">
        <v>8219</v>
      </c>
      <c r="V820">
        <v>55</v>
      </c>
      <c r="Z820" t="s">
        <v>8220</v>
      </c>
      <c r="AA820">
        <v>0</v>
      </c>
    </row>
    <row r="821" spans="21:27" x14ac:dyDescent="0.25">
      <c r="U821" t="s">
        <v>8219</v>
      </c>
      <c r="V821">
        <v>30</v>
      </c>
      <c r="Z821" t="s">
        <v>8220</v>
      </c>
      <c r="AA821">
        <v>0</v>
      </c>
    </row>
    <row r="822" spans="21:27" x14ac:dyDescent="0.25">
      <c r="U822" t="s">
        <v>8219</v>
      </c>
      <c r="V822">
        <v>28</v>
      </c>
      <c r="Z822" t="s">
        <v>8220</v>
      </c>
      <c r="AA822">
        <v>0</v>
      </c>
    </row>
    <row r="823" spans="21:27" x14ac:dyDescent="0.25">
      <c r="U823" t="s">
        <v>8219</v>
      </c>
      <c r="V823">
        <v>45</v>
      </c>
      <c r="Z823" t="s">
        <v>8221</v>
      </c>
      <c r="AA823">
        <v>6</v>
      </c>
    </row>
    <row r="824" spans="21:27" x14ac:dyDescent="0.25">
      <c r="U824" t="s">
        <v>8219</v>
      </c>
      <c r="V824">
        <v>13</v>
      </c>
      <c r="Z824" t="s">
        <v>8221</v>
      </c>
      <c r="AA824">
        <v>1</v>
      </c>
    </row>
    <row r="825" spans="21:27" x14ac:dyDescent="0.25">
      <c r="U825" t="s">
        <v>8219</v>
      </c>
      <c r="V825">
        <v>40</v>
      </c>
      <c r="Z825" t="s">
        <v>8221</v>
      </c>
      <c r="AA825">
        <v>2</v>
      </c>
    </row>
    <row r="826" spans="21:27" x14ac:dyDescent="0.25">
      <c r="U826" t="s">
        <v>8219</v>
      </c>
      <c r="V826">
        <v>21</v>
      </c>
      <c r="Z826" t="s">
        <v>8221</v>
      </c>
      <c r="AA826">
        <v>0</v>
      </c>
    </row>
    <row r="827" spans="21:27" x14ac:dyDescent="0.25">
      <c r="U827" t="s">
        <v>8219</v>
      </c>
      <c r="V827">
        <v>134</v>
      </c>
      <c r="Z827" t="s">
        <v>8221</v>
      </c>
      <c r="AA827">
        <v>3</v>
      </c>
    </row>
    <row r="828" spans="21:27" x14ac:dyDescent="0.25">
      <c r="U828" t="s">
        <v>8219</v>
      </c>
      <c r="V828">
        <v>20</v>
      </c>
      <c r="Z828" t="s">
        <v>8221</v>
      </c>
      <c r="AA828">
        <v>3</v>
      </c>
    </row>
    <row r="829" spans="21:27" x14ac:dyDescent="0.25">
      <c r="U829" t="s">
        <v>8219</v>
      </c>
      <c r="V829">
        <v>19</v>
      </c>
      <c r="Z829" t="s">
        <v>8221</v>
      </c>
      <c r="AA829">
        <v>0</v>
      </c>
    </row>
    <row r="830" spans="21:27" x14ac:dyDescent="0.25">
      <c r="U830" t="s">
        <v>8219</v>
      </c>
      <c r="V830">
        <v>209</v>
      </c>
      <c r="Z830" t="s">
        <v>8221</v>
      </c>
      <c r="AA830">
        <v>6</v>
      </c>
    </row>
    <row r="831" spans="21:27" x14ac:dyDescent="0.25">
      <c r="U831" t="s">
        <v>8219</v>
      </c>
      <c r="V831">
        <v>38</v>
      </c>
      <c r="Z831" t="s">
        <v>8221</v>
      </c>
      <c r="AA831">
        <v>0</v>
      </c>
    </row>
    <row r="832" spans="21:27" x14ac:dyDescent="0.25">
      <c r="U832" t="s">
        <v>8219</v>
      </c>
      <c r="V832">
        <v>24</v>
      </c>
      <c r="Z832" t="s">
        <v>8221</v>
      </c>
      <c r="AA832">
        <v>19</v>
      </c>
    </row>
    <row r="833" spans="21:27" x14ac:dyDescent="0.25">
      <c r="U833" t="s">
        <v>8219</v>
      </c>
      <c r="V833">
        <v>8</v>
      </c>
      <c r="Z833" t="s">
        <v>8221</v>
      </c>
      <c r="AA833">
        <v>1</v>
      </c>
    </row>
    <row r="834" spans="21:27" x14ac:dyDescent="0.25">
      <c r="U834" t="s">
        <v>8219</v>
      </c>
      <c r="V834">
        <v>179</v>
      </c>
      <c r="Z834" t="s">
        <v>8221</v>
      </c>
      <c r="AA834">
        <v>2</v>
      </c>
    </row>
    <row r="835" spans="21:27" x14ac:dyDescent="0.25">
      <c r="U835" t="s">
        <v>8219</v>
      </c>
      <c r="V835">
        <v>26</v>
      </c>
      <c r="Z835" t="s">
        <v>8221</v>
      </c>
      <c r="AA835">
        <v>0</v>
      </c>
    </row>
    <row r="836" spans="21:27" x14ac:dyDescent="0.25">
      <c r="U836" t="s">
        <v>8219</v>
      </c>
      <c r="V836">
        <v>131</v>
      </c>
      <c r="Z836" t="s">
        <v>8221</v>
      </c>
      <c r="AA836">
        <v>11</v>
      </c>
    </row>
    <row r="837" spans="21:27" x14ac:dyDescent="0.25">
      <c r="U837" t="s">
        <v>8219</v>
      </c>
      <c r="V837">
        <v>14</v>
      </c>
      <c r="Z837" t="s">
        <v>8221</v>
      </c>
      <c r="AA837">
        <v>0</v>
      </c>
    </row>
    <row r="838" spans="21:27" x14ac:dyDescent="0.25">
      <c r="U838" t="s">
        <v>8219</v>
      </c>
      <c r="V838">
        <v>174</v>
      </c>
      <c r="Z838" t="s">
        <v>8221</v>
      </c>
      <c r="AA838">
        <v>0</v>
      </c>
    </row>
    <row r="839" spans="21:27" x14ac:dyDescent="0.25">
      <c r="U839" t="s">
        <v>8219</v>
      </c>
      <c r="V839">
        <v>191</v>
      </c>
      <c r="Z839" t="s">
        <v>8221</v>
      </c>
      <c r="AA839">
        <v>1</v>
      </c>
    </row>
    <row r="840" spans="21:27" x14ac:dyDescent="0.25">
      <c r="U840" t="s">
        <v>8219</v>
      </c>
      <c r="V840">
        <v>38</v>
      </c>
      <c r="Z840" t="s">
        <v>8221</v>
      </c>
      <c r="AA840">
        <v>3</v>
      </c>
    </row>
    <row r="841" spans="21:27" x14ac:dyDescent="0.25">
      <c r="U841" t="s">
        <v>8219</v>
      </c>
      <c r="V841">
        <v>22</v>
      </c>
      <c r="Z841" t="s">
        <v>8221</v>
      </c>
      <c r="AA841">
        <v>1</v>
      </c>
    </row>
    <row r="842" spans="21:27" x14ac:dyDescent="0.25">
      <c r="U842" t="s">
        <v>8219</v>
      </c>
      <c r="V842">
        <v>149</v>
      </c>
      <c r="Z842" t="s">
        <v>8221</v>
      </c>
      <c r="AA842">
        <v>15</v>
      </c>
    </row>
    <row r="843" spans="21:27" x14ac:dyDescent="0.25">
      <c r="U843" t="s">
        <v>8219</v>
      </c>
      <c r="V843">
        <v>56</v>
      </c>
      <c r="Z843" t="s">
        <v>8221</v>
      </c>
      <c r="AA843">
        <v>2</v>
      </c>
    </row>
    <row r="844" spans="21:27" x14ac:dyDescent="0.25">
      <c r="U844" t="s">
        <v>8219</v>
      </c>
      <c r="V844">
        <v>19</v>
      </c>
      <c r="Z844" t="s">
        <v>8221</v>
      </c>
      <c r="AA844">
        <v>1</v>
      </c>
    </row>
    <row r="845" spans="21:27" x14ac:dyDescent="0.25">
      <c r="U845" t="s">
        <v>8219</v>
      </c>
      <c r="V845">
        <v>70</v>
      </c>
      <c r="Z845" t="s">
        <v>8221</v>
      </c>
      <c r="AA845">
        <v>1</v>
      </c>
    </row>
    <row r="846" spans="21:27" x14ac:dyDescent="0.25">
      <c r="U846" t="s">
        <v>8219</v>
      </c>
      <c r="V846">
        <v>81</v>
      </c>
      <c r="Z846" t="s">
        <v>8221</v>
      </c>
      <c r="AA846">
        <v>0</v>
      </c>
    </row>
    <row r="847" spans="21:27" x14ac:dyDescent="0.25">
      <c r="U847" t="s">
        <v>8219</v>
      </c>
      <c r="V847">
        <v>32</v>
      </c>
      <c r="Z847" t="s">
        <v>8221</v>
      </c>
      <c r="AA847">
        <v>1</v>
      </c>
    </row>
    <row r="848" spans="21:27" x14ac:dyDescent="0.25">
      <c r="U848" t="s">
        <v>8219</v>
      </c>
      <c r="V848">
        <v>26</v>
      </c>
      <c r="Z848" t="s">
        <v>8221</v>
      </c>
      <c r="AA848">
        <v>11</v>
      </c>
    </row>
    <row r="849" spans="21:27" x14ac:dyDescent="0.25">
      <c r="U849" t="s">
        <v>8219</v>
      </c>
      <c r="V849">
        <v>105</v>
      </c>
      <c r="Z849" t="s">
        <v>8221</v>
      </c>
      <c r="AA849">
        <v>0</v>
      </c>
    </row>
    <row r="850" spans="21:27" x14ac:dyDescent="0.25">
      <c r="U850" t="s">
        <v>8219</v>
      </c>
      <c r="V850">
        <v>29</v>
      </c>
      <c r="Z850" t="s">
        <v>8221</v>
      </c>
      <c r="AA850">
        <v>1</v>
      </c>
    </row>
    <row r="851" spans="21:27" x14ac:dyDescent="0.25">
      <c r="U851" t="s">
        <v>8219</v>
      </c>
      <c r="V851">
        <v>8</v>
      </c>
      <c r="Z851" t="s">
        <v>8221</v>
      </c>
      <c r="AA851">
        <v>6</v>
      </c>
    </row>
    <row r="852" spans="21:27" x14ac:dyDescent="0.25">
      <c r="U852" t="s">
        <v>8219</v>
      </c>
      <c r="V852">
        <v>89</v>
      </c>
      <c r="Z852" t="s">
        <v>8221</v>
      </c>
      <c r="AA852">
        <v>7</v>
      </c>
    </row>
    <row r="853" spans="21:27" x14ac:dyDescent="0.25">
      <c r="U853" t="s">
        <v>8219</v>
      </c>
      <c r="V853">
        <v>44</v>
      </c>
      <c r="Z853" t="s">
        <v>8221</v>
      </c>
      <c r="AA853">
        <v>0</v>
      </c>
    </row>
    <row r="854" spans="21:27" x14ac:dyDescent="0.25">
      <c r="U854" t="s">
        <v>8219</v>
      </c>
      <c r="V854">
        <v>246</v>
      </c>
      <c r="Z854" t="s">
        <v>8221</v>
      </c>
      <c r="AA854">
        <v>16</v>
      </c>
    </row>
    <row r="855" spans="21:27" x14ac:dyDescent="0.25">
      <c r="U855" t="s">
        <v>8219</v>
      </c>
      <c r="V855">
        <v>120</v>
      </c>
      <c r="Z855" t="s">
        <v>8221</v>
      </c>
      <c r="AA855">
        <v>0</v>
      </c>
    </row>
    <row r="856" spans="21:27" x14ac:dyDescent="0.25">
      <c r="U856" t="s">
        <v>8219</v>
      </c>
      <c r="V856">
        <v>26</v>
      </c>
      <c r="Z856" t="s">
        <v>8221</v>
      </c>
      <c r="AA856">
        <v>0</v>
      </c>
    </row>
    <row r="857" spans="21:27" x14ac:dyDescent="0.25">
      <c r="U857" t="s">
        <v>8219</v>
      </c>
      <c r="V857">
        <v>45</v>
      </c>
      <c r="Z857" t="s">
        <v>8221</v>
      </c>
      <c r="AA857">
        <v>0</v>
      </c>
    </row>
    <row r="858" spans="21:27" x14ac:dyDescent="0.25">
      <c r="U858" t="s">
        <v>8219</v>
      </c>
      <c r="V858">
        <v>20</v>
      </c>
      <c r="Z858" t="s">
        <v>8221</v>
      </c>
      <c r="AA858">
        <v>12</v>
      </c>
    </row>
    <row r="859" spans="21:27" x14ac:dyDescent="0.25">
      <c r="U859" t="s">
        <v>8219</v>
      </c>
      <c r="V859">
        <v>47</v>
      </c>
      <c r="Z859" t="s">
        <v>8221</v>
      </c>
      <c r="AA859">
        <v>1</v>
      </c>
    </row>
    <row r="860" spans="21:27" x14ac:dyDescent="0.25">
      <c r="U860" t="s">
        <v>8219</v>
      </c>
      <c r="V860">
        <v>13</v>
      </c>
      <c r="Z860" t="s">
        <v>8221</v>
      </c>
      <c r="AA860">
        <v>3</v>
      </c>
    </row>
    <row r="861" spans="21:27" x14ac:dyDescent="0.25">
      <c r="U861" t="s">
        <v>8219</v>
      </c>
      <c r="V861">
        <v>183</v>
      </c>
      <c r="Z861" t="s">
        <v>8221</v>
      </c>
      <c r="AA861">
        <v>1</v>
      </c>
    </row>
    <row r="862" spans="21:27" x14ac:dyDescent="0.25">
      <c r="U862" t="s">
        <v>8219</v>
      </c>
      <c r="V862">
        <v>21</v>
      </c>
      <c r="Z862" t="s">
        <v>8221</v>
      </c>
      <c r="AA862">
        <v>4</v>
      </c>
    </row>
    <row r="863" spans="21:27" x14ac:dyDescent="0.25">
      <c r="U863" t="s">
        <v>8219</v>
      </c>
      <c r="V863">
        <v>42</v>
      </c>
      <c r="Z863" t="s">
        <v>8220</v>
      </c>
      <c r="AA863">
        <v>1</v>
      </c>
    </row>
    <row r="864" spans="21:27" x14ac:dyDescent="0.25">
      <c r="U864" t="s">
        <v>8219</v>
      </c>
      <c r="V864">
        <v>54</v>
      </c>
      <c r="Z864" t="s">
        <v>8220</v>
      </c>
      <c r="AA864">
        <v>0</v>
      </c>
    </row>
    <row r="865" spans="21:27" x14ac:dyDescent="0.25">
      <c r="U865" t="s">
        <v>8219</v>
      </c>
      <c r="V865">
        <v>38</v>
      </c>
      <c r="Z865" t="s">
        <v>8220</v>
      </c>
      <c r="AA865">
        <v>2</v>
      </c>
    </row>
    <row r="866" spans="21:27" x14ac:dyDescent="0.25">
      <c r="U866" t="s">
        <v>8219</v>
      </c>
      <c r="V866">
        <v>64</v>
      </c>
      <c r="Z866" t="s">
        <v>8220</v>
      </c>
      <c r="AA866">
        <v>1</v>
      </c>
    </row>
    <row r="867" spans="21:27" x14ac:dyDescent="0.25">
      <c r="U867" t="s">
        <v>8219</v>
      </c>
      <c r="V867">
        <v>13</v>
      </c>
      <c r="Z867" t="s">
        <v>8220</v>
      </c>
      <c r="AA867">
        <v>1</v>
      </c>
    </row>
    <row r="868" spans="21:27" x14ac:dyDescent="0.25">
      <c r="U868" t="s">
        <v>8219</v>
      </c>
      <c r="V868">
        <v>33</v>
      </c>
      <c r="Z868" t="s">
        <v>8220</v>
      </c>
      <c r="AA868">
        <v>59</v>
      </c>
    </row>
    <row r="869" spans="21:27" x14ac:dyDescent="0.25">
      <c r="U869" t="s">
        <v>8219</v>
      </c>
      <c r="V869">
        <v>52</v>
      </c>
      <c r="Z869" t="s">
        <v>8220</v>
      </c>
      <c r="AA869">
        <v>13</v>
      </c>
    </row>
    <row r="870" spans="21:27" x14ac:dyDescent="0.25">
      <c r="U870" t="s">
        <v>8219</v>
      </c>
      <c r="V870">
        <v>107</v>
      </c>
      <c r="Z870" t="s">
        <v>8220</v>
      </c>
      <c r="AA870">
        <v>22</v>
      </c>
    </row>
    <row r="871" spans="21:27" x14ac:dyDescent="0.25">
      <c r="U871" t="s">
        <v>8219</v>
      </c>
      <c r="V871">
        <v>11</v>
      </c>
      <c r="Z871" t="s">
        <v>8220</v>
      </c>
      <c r="AA871">
        <v>0</v>
      </c>
    </row>
    <row r="872" spans="21:27" x14ac:dyDescent="0.25">
      <c r="U872" t="s">
        <v>8219</v>
      </c>
      <c r="V872">
        <v>34</v>
      </c>
      <c r="Z872" t="s">
        <v>8220</v>
      </c>
      <c r="AA872">
        <v>52</v>
      </c>
    </row>
    <row r="873" spans="21:27" x14ac:dyDescent="0.25">
      <c r="U873" t="s">
        <v>8219</v>
      </c>
      <c r="V873">
        <v>75</v>
      </c>
      <c r="Z873" t="s">
        <v>8220</v>
      </c>
      <c r="AA873">
        <v>4</v>
      </c>
    </row>
    <row r="874" spans="21:27" x14ac:dyDescent="0.25">
      <c r="U874" t="s">
        <v>8219</v>
      </c>
      <c r="V874">
        <v>26</v>
      </c>
      <c r="Z874" t="s">
        <v>8220</v>
      </c>
      <c r="AA874">
        <v>3</v>
      </c>
    </row>
    <row r="875" spans="21:27" x14ac:dyDescent="0.25">
      <c r="U875" t="s">
        <v>8219</v>
      </c>
      <c r="V875">
        <v>50</v>
      </c>
      <c r="Z875" t="s">
        <v>8220</v>
      </c>
      <c r="AA875">
        <v>3</v>
      </c>
    </row>
    <row r="876" spans="21:27" x14ac:dyDescent="0.25">
      <c r="U876" t="s">
        <v>8219</v>
      </c>
      <c r="V876">
        <v>80</v>
      </c>
      <c r="Z876" t="s">
        <v>8220</v>
      </c>
      <c r="AA876">
        <v>6</v>
      </c>
    </row>
    <row r="877" spans="21:27" x14ac:dyDescent="0.25">
      <c r="U877" t="s">
        <v>8219</v>
      </c>
      <c r="V877">
        <v>110</v>
      </c>
      <c r="Z877" t="s">
        <v>8220</v>
      </c>
      <c r="AA877">
        <v>35</v>
      </c>
    </row>
    <row r="878" spans="21:27" x14ac:dyDescent="0.25">
      <c r="U878" t="s">
        <v>8219</v>
      </c>
      <c r="V878">
        <v>77</v>
      </c>
      <c r="Z878" t="s">
        <v>8220</v>
      </c>
      <c r="AA878">
        <v>10</v>
      </c>
    </row>
    <row r="879" spans="21:27" x14ac:dyDescent="0.25">
      <c r="U879" t="s">
        <v>8219</v>
      </c>
      <c r="V879">
        <v>50</v>
      </c>
      <c r="Z879" t="s">
        <v>8220</v>
      </c>
      <c r="AA879">
        <v>2</v>
      </c>
    </row>
    <row r="880" spans="21:27" x14ac:dyDescent="0.25">
      <c r="U880" t="s">
        <v>8219</v>
      </c>
      <c r="V880">
        <v>145</v>
      </c>
      <c r="Z880" t="s">
        <v>8220</v>
      </c>
      <c r="AA880">
        <v>4</v>
      </c>
    </row>
    <row r="881" spans="21:27" x14ac:dyDescent="0.25">
      <c r="U881" t="s">
        <v>8219</v>
      </c>
      <c r="V881">
        <v>29</v>
      </c>
      <c r="Z881" t="s">
        <v>8220</v>
      </c>
      <c r="AA881">
        <v>2</v>
      </c>
    </row>
    <row r="882" spans="21:27" x14ac:dyDescent="0.25">
      <c r="U882" t="s">
        <v>8219</v>
      </c>
      <c r="V882">
        <v>114</v>
      </c>
      <c r="Z882" t="s">
        <v>8220</v>
      </c>
      <c r="AA882">
        <v>0</v>
      </c>
    </row>
    <row r="883" spans="21:27" x14ac:dyDescent="0.25">
      <c r="U883" t="s">
        <v>8219</v>
      </c>
      <c r="V883">
        <v>96</v>
      </c>
      <c r="Z883" t="s">
        <v>8221</v>
      </c>
      <c r="AA883">
        <v>1</v>
      </c>
    </row>
    <row r="884" spans="21:27" x14ac:dyDescent="0.25">
      <c r="U884" t="s">
        <v>8219</v>
      </c>
      <c r="V884">
        <v>31</v>
      </c>
      <c r="Z884" t="s">
        <v>8221</v>
      </c>
      <c r="AA884">
        <v>3</v>
      </c>
    </row>
    <row r="885" spans="21:27" x14ac:dyDescent="0.25">
      <c r="U885" t="s">
        <v>8219</v>
      </c>
      <c r="V885">
        <v>4883</v>
      </c>
      <c r="Z885" t="s">
        <v>8221</v>
      </c>
      <c r="AA885">
        <v>1</v>
      </c>
    </row>
    <row r="886" spans="21:27" x14ac:dyDescent="0.25">
      <c r="U886" t="s">
        <v>8219</v>
      </c>
      <c r="V886">
        <v>95</v>
      </c>
      <c r="Z886" t="s">
        <v>8221</v>
      </c>
      <c r="AA886">
        <v>0</v>
      </c>
    </row>
    <row r="887" spans="21:27" x14ac:dyDescent="0.25">
      <c r="U887" t="s">
        <v>8219</v>
      </c>
      <c r="V887">
        <v>2478</v>
      </c>
      <c r="Z887" t="s">
        <v>8221</v>
      </c>
      <c r="AA887">
        <v>12</v>
      </c>
    </row>
    <row r="888" spans="21:27" x14ac:dyDescent="0.25">
      <c r="U888" t="s">
        <v>8219</v>
      </c>
      <c r="V888">
        <v>1789</v>
      </c>
      <c r="Z888" t="s">
        <v>8221</v>
      </c>
      <c r="AA888">
        <v>0</v>
      </c>
    </row>
    <row r="889" spans="21:27" x14ac:dyDescent="0.25">
      <c r="U889" t="s">
        <v>8219</v>
      </c>
      <c r="V889">
        <v>680</v>
      </c>
      <c r="Z889" t="s">
        <v>8221</v>
      </c>
      <c r="AA889">
        <v>1</v>
      </c>
    </row>
    <row r="890" spans="21:27" x14ac:dyDescent="0.25">
      <c r="U890" t="s">
        <v>8219</v>
      </c>
      <c r="V890">
        <v>70</v>
      </c>
      <c r="Z890" t="s">
        <v>8221</v>
      </c>
      <c r="AA890">
        <v>0</v>
      </c>
    </row>
    <row r="891" spans="21:27" x14ac:dyDescent="0.25">
      <c r="U891" t="s">
        <v>8219</v>
      </c>
      <c r="V891">
        <v>23</v>
      </c>
      <c r="Z891" t="s">
        <v>8221</v>
      </c>
      <c r="AA891">
        <v>0</v>
      </c>
    </row>
    <row r="892" spans="21:27" x14ac:dyDescent="0.25">
      <c r="U892" t="s">
        <v>8219</v>
      </c>
      <c r="V892">
        <v>4245</v>
      </c>
      <c r="Z892" t="s">
        <v>8221</v>
      </c>
      <c r="AA892">
        <v>2</v>
      </c>
    </row>
    <row r="893" spans="21:27" x14ac:dyDescent="0.25">
      <c r="U893" t="s">
        <v>8219</v>
      </c>
      <c r="V893">
        <v>943</v>
      </c>
      <c r="Z893" t="s">
        <v>8221</v>
      </c>
      <c r="AA893">
        <v>92</v>
      </c>
    </row>
    <row r="894" spans="21:27" x14ac:dyDescent="0.25">
      <c r="U894" t="s">
        <v>8219</v>
      </c>
      <c r="V894">
        <v>1876</v>
      </c>
      <c r="Z894" t="s">
        <v>8221</v>
      </c>
      <c r="AA894">
        <v>0</v>
      </c>
    </row>
    <row r="895" spans="21:27" x14ac:dyDescent="0.25">
      <c r="U895" t="s">
        <v>8219</v>
      </c>
      <c r="V895">
        <v>834</v>
      </c>
      <c r="Z895" t="s">
        <v>8221</v>
      </c>
      <c r="AA895">
        <v>3</v>
      </c>
    </row>
    <row r="896" spans="21:27" x14ac:dyDescent="0.25">
      <c r="U896" t="s">
        <v>8219</v>
      </c>
      <c r="V896">
        <v>682</v>
      </c>
      <c r="Z896" t="s">
        <v>8221</v>
      </c>
      <c r="AA896">
        <v>10</v>
      </c>
    </row>
    <row r="897" spans="21:27" x14ac:dyDescent="0.25">
      <c r="U897" t="s">
        <v>8219</v>
      </c>
      <c r="V897">
        <v>147</v>
      </c>
      <c r="Z897" t="s">
        <v>8221</v>
      </c>
      <c r="AA897">
        <v>7</v>
      </c>
    </row>
    <row r="898" spans="21:27" x14ac:dyDescent="0.25">
      <c r="U898" t="s">
        <v>8219</v>
      </c>
      <c r="V898">
        <v>415</v>
      </c>
      <c r="Z898" t="s">
        <v>8221</v>
      </c>
      <c r="AA898">
        <v>3</v>
      </c>
    </row>
    <row r="899" spans="21:27" x14ac:dyDescent="0.25">
      <c r="U899" t="s">
        <v>8219</v>
      </c>
      <c r="V899">
        <v>290</v>
      </c>
      <c r="Z899" t="s">
        <v>8221</v>
      </c>
      <c r="AA899">
        <v>0</v>
      </c>
    </row>
    <row r="900" spans="21:27" x14ac:dyDescent="0.25">
      <c r="U900" t="s">
        <v>8219</v>
      </c>
      <c r="V900">
        <v>365</v>
      </c>
      <c r="Z900" t="s">
        <v>8221</v>
      </c>
      <c r="AA900">
        <v>1</v>
      </c>
    </row>
    <row r="901" spans="21:27" x14ac:dyDescent="0.25">
      <c r="U901" t="s">
        <v>8219</v>
      </c>
      <c r="V901">
        <v>660</v>
      </c>
      <c r="Z901" t="s">
        <v>8221</v>
      </c>
      <c r="AA901">
        <v>0</v>
      </c>
    </row>
    <row r="902" spans="21:27" x14ac:dyDescent="0.25">
      <c r="U902" t="s">
        <v>8219</v>
      </c>
      <c r="V902">
        <v>1356</v>
      </c>
      <c r="Z902" t="s">
        <v>8221</v>
      </c>
      <c r="AA902">
        <v>9</v>
      </c>
    </row>
    <row r="903" spans="21:27" x14ac:dyDescent="0.25">
      <c r="U903" t="s">
        <v>8219</v>
      </c>
      <c r="V903">
        <v>424</v>
      </c>
      <c r="Z903" t="s">
        <v>8221</v>
      </c>
      <c r="AA903">
        <v>2</v>
      </c>
    </row>
    <row r="904" spans="21:27" x14ac:dyDescent="0.25">
      <c r="U904" t="s">
        <v>8219</v>
      </c>
      <c r="V904">
        <v>33</v>
      </c>
      <c r="Z904" t="s">
        <v>8221</v>
      </c>
      <c r="AA904">
        <v>1</v>
      </c>
    </row>
    <row r="905" spans="21:27" x14ac:dyDescent="0.25">
      <c r="U905" t="s">
        <v>8219</v>
      </c>
      <c r="V905">
        <v>1633</v>
      </c>
      <c r="Z905" t="s">
        <v>8221</v>
      </c>
      <c r="AA905">
        <v>2</v>
      </c>
    </row>
    <row r="906" spans="21:27" x14ac:dyDescent="0.25">
      <c r="U906" t="s">
        <v>8219</v>
      </c>
      <c r="V906">
        <v>306</v>
      </c>
      <c r="Z906" t="s">
        <v>8221</v>
      </c>
      <c r="AA906">
        <v>11</v>
      </c>
    </row>
    <row r="907" spans="21:27" x14ac:dyDescent="0.25">
      <c r="U907" t="s">
        <v>8219</v>
      </c>
      <c r="V907">
        <v>205</v>
      </c>
      <c r="Z907" t="s">
        <v>8221</v>
      </c>
      <c r="AA907">
        <v>0</v>
      </c>
    </row>
    <row r="908" spans="21:27" x14ac:dyDescent="0.25">
      <c r="U908" t="s">
        <v>8219</v>
      </c>
      <c r="V908">
        <v>1281</v>
      </c>
      <c r="Z908" t="s">
        <v>8221</v>
      </c>
      <c r="AA908">
        <v>0</v>
      </c>
    </row>
    <row r="909" spans="21:27" x14ac:dyDescent="0.25">
      <c r="U909" t="s">
        <v>8219</v>
      </c>
      <c r="V909">
        <v>103</v>
      </c>
      <c r="Z909" t="s">
        <v>8221</v>
      </c>
      <c r="AA909">
        <v>9</v>
      </c>
    </row>
    <row r="910" spans="21:27" x14ac:dyDescent="0.25">
      <c r="U910" t="s">
        <v>8219</v>
      </c>
      <c r="V910">
        <v>1513</v>
      </c>
      <c r="Z910" t="s">
        <v>8221</v>
      </c>
      <c r="AA910">
        <v>0</v>
      </c>
    </row>
    <row r="911" spans="21:27" x14ac:dyDescent="0.25">
      <c r="U911" t="s">
        <v>8219</v>
      </c>
      <c r="V911">
        <v>405</v>
      </c>
      <c r="Z911" t="s">
        <v>8221</v>
      </c>
      <c r="AA911">
        <v>4</v>
      </c>
    </row>
    <row r="912" spans="21:27" x14ac:dyDescent="0.25">
      <c r="U912" t="s">
        <v>8219</v>
      </c>
      <c r="V912">
        <v>510</v>
      </c>
      <c r="Z912" t="s">
        <v>8221</v>
      </c>
      <c r="AA912">
        <v>1</v>
      </c>
    </row>
    <row r="913" spans="21:27" x14ac:dyDescent="0.25">
      <c r="U913" t="s">
        <v>8219</v>
      </c>
      <c r="V913">
        <v>1887</v>
      </c>
      <c r="Z913" t="s">
        <v>8221</v>
      </c>
      <c r="AA913">
        <v>2</v>
      </c>
    </row>
    <row r="914" spans="21:27" x14ac:dyDescent="0.25">
      <c r="U914" t="s">
        <v>8219</v>
      </c>
      <c r="V914">
        <v>701</v>
      </c>
      <c r="Z914" t="s">
        <v>8221</v>
      </c>
      <c r="AA914">
        <v>0</v>
      </c>
    </row>
    <row r="915" spans="21:27" x14ac:dyDescent="0.25">
      <c r="U915" t="s">
        <v>8219</v>
      </c>
      <c r="V915">
        <v>3863</v>
      </c>
      <c r="Z915" t="s">
        <v>8221</v>
      </c>
      <c r="AA915">
        <v>1</v>
      </c>
    </row>
    <row r="916" spans="21:27" x14ac:dyDescent="0.25">
      <c r="U916" t="s">
        <v>8219</v>
      </c>
      <c r="V916">
        <v>238</v>
      </c>
      <c r="Z916" t="s">
        <v>8221</v>
      </c>
      <c r="AA916">
        <v>17</v>
      </c>
    </row>
    <row r="917" spans="21:27" x14ac:dyDescent="0.25">
      <c r="U917" t="s">
        <v>8219</v>
      </c>
      <c r="V917">
        <v>2051</v>
      </c>
      <c r="Z917" t="s">
        <v>8221</v>
      </c>
      <c r="AA917">
        <v>2</v>
      </c>
    </row>
    <row r="918" spans="21:27" x14ac:dyDescent="0.25">
      <c r="U918" t="s">
        <v>8219</v>
      </c>
      <c r="V918">
        <v>402</v>
      </c>
      <c r="Z918" t="s">
        <v>8221</v>
      </c>
      <c r="AA918">
        <v>3</v>
      </c>
    </row>
    <row r="919" spans="21:27" x14ac:dyDescent="0.25">
      <c r="U919" t="s">
        <v>8219</v>
      </c>
      <c r="V919">
        <v>253</v>
      </c>
      <c r="Z919" t="s">
        <v>8221</v>
      </c>
      <c r="AA919">
        <v>41</v>
      </c>
    </row>
    <row r="920" spans="21:27" x14ac:dyDescent="0.25">
      <c r="U920" t="s">
        <v>8219</v>
      </c>
      <c r="V920">
        <v>473</v>
      </c>
      <c r="Z920" t="s">
        <v>8221</v>
      </c>
      <c r="AA920">
        <v>2</v>
      </c>
    </row>
    <row r="921" spans="21:27" x14ac:dyDescent="0.25">
      <c r="U921" t="s">
        <v>8219</v>
      </c>
      <c r="V921">
        <v>821</v>
      </c>
      <c r="Z921" t="s">
        <v>8221</v>
      </c>
      <c r="AA921">
        <v>3</v>
      </c>
    </row>
    <row r="922" spans="21:27" x14ac:dyDescent="0.25">
      <c r="U922" t="s">
        <v>8219</v>
      </c>
      <c r="V922">
        <v>388</v>
      </c>
      <c r="Z922" t="s">
        <v>8221</v>
      </c>
      <c r="AA922">
        <v>8</v>
      </c>
    </row>
    <row r="923" spans="21:27" x14ac:dyDescent="0.25">
      <c r="U923" t="s">
        <v>8219</v>
      </c>
      <c r="V923">
        <v>813</v>
      </c>
      <c r="Z923" t="s">
        <v>8221</v>
      </c>
      <c r="AA923">
        <v>0</v>
      </c>
    </row>
    <row r="924" spans="21:27" x14ac:dyDescent="0.25">
      <c r="U924" t="s">
        <v>8219</v>
      </c>
      <c r="V924">
        <v>1945</v>
      </c>
      <c r="Z924" t="s">
        <v>8221</v>
      </c>
      <c r="AA924">
        <v>1</v>
      </c>
    </row>
    <row r="925" spans="21:27" x14ac:dyDescent="0.25">
      <c r="U925" t="s">
        <v>8219</v>
      </c>
      <c r="V925">
        <v>1637</v>
      </c>
      <c r="Z925" t="s">
        <v>8221</v>
      </c>
      <c r="AA925">
        <v>3</v>
      </c>
    </row>
    <row r="926" spans="21:27" x14ac:dyDescent="0.25">
      <c r="U926" t="s">
        <v>8219</v>
      </c>
      <c r="V926">
        <v>1375</v>
      </c>
      <c r="Z926" t="s">
        <v>8221</v>
      </c>
      <c r="AA926">
        <v>4</v>
      </c>
    </row>
    <row r="927" spans="21:27" x14ac:dyDescent="0.25">
      <c r="U927" t="s">
        <v>8219</v>
      </c>
      <c r="V927">
        <v>17</v>
      </c>
      <c r="Z927" t="s">
        <v>8221</v>
      </c>
      <c r="AA927">
        <v>9</v>
      </c>
    </row>
    <row r="928" spans="21:27" x14ac:dyDescent="0.25">
      <c r="U928" t="s">
        <v>8219</v>
      </c>
      <c r="V928">
        <v>354</v>
      </c>
      <c r="Z928" t="s">
        <v>8221</v>
      </c>
      <c r="AA928">
        <v>16</v>
      </c>
    </row>
    <row r="929" spans="21:27" x14ac:dyDescent="0.25">
      <c r="U929" t="s">
        <v>8219</v>
      </c>
      <c r="V929">
        <v>191</v>
      </c>
      <c r="Z929" t="s">
        <v>8221</v>
      </c>
      <c r="AA929">
        <v>1</v>
      </c>
    </row>
    <row r="930" spans="21:27" x14ac:dyDescent="0.25">
      <c r="U930" t="s">
        <v>8219</v>
      </c>
      <c r="V930">
        <v>303</v>
      </c>
      <c r="Z930" t="s">
        <v>8221</v>
      </c>
      <c r="AA930">
        <v>7</v>
      </c>
    </row>
    <row r="931" spans="21:27" x14ac:dyDescent="0.25">
      <c r="U931" t="s">
        <v>8219</v>
      </c>
      <c r="V931">
        <v>137</v>
      </c>
      <c r="Z931" t="s">
        <v>8221</v>
      </c>
      <c r="AA931">
        <v>0</v>
      </c>
    </row>
    <row r="932" spans="21:27" x14ac:dyDescent="0.25">
      <c r="U932" t="s">
        <v>8219</v>
      </c>
      <c r="V932">
        <v>41</v>
      </c>
      <c r="Z932" t="s">
        <v>8221</v>
      </c>
      <c r="AA932">
        <v>0</v>
      </c>
    </row>
    <row r="933" spans="21:27" x14ac:dyDescent="0.25">
      <c r="U933" t="s">
        <v>8219</v>
      </c>
      <c r="V933">
        <v>398</v>
      </c>
      <c r="Z933" t="s">
        <v>8221</v>
      </c>
      <c r="AA933">
        <v>0</v>
      </c>
    </row>
    <row r="934" spans="21:27" x14ac:dyDescent="0.25">
      <c r="U934" t="s">
        <v>8219</v>
      </c>
      <c r="V934">
        <v>1737</v>
      </c>
      <c r="Z934" t="s">
        <v>8221</v>
      </c>
      <c r="AA934">
        <v>0</v>
      </c>
    </row>
    <row r="935" spans="21:27" x14ac:dyDescent="0.25">
      <c r="U935" t="s">
        <v>8219</v>
      </c>
      <c r="V935">
        <v>971</v>
      </c>
      <c r="Z935" t="s">
        <v>8221</v>
      </c>
      <c r="AA935">
        <v>0</v>
      </c>
    </row>
    <row r="936" spans="21:27" x14ac:dyDescent="0.25">
      <c r="U936" t="s">
        <v>8219</v>
      </c>
      <c r="V936">
        <v>183</v>
      </c>
      <c r="Z936" t="s">
        <v>8221</v>
      </c>
      <c r="AA936">
        <v>1</v>
      </c>
    </row>
    <row r="937" spans="21:27" x14ac:dyDescent="0.25">
      <c r="U937" t="s">
        <v>8219</v>
      </c>
      <c r="V937">
        <v>4562</v>
      </c>
      <c r="Z937" t="s">
        <v>8221</v>
      </c>
      <c r="AA937">
        <v>2</v>
      </c>
    </row>
    <row r="938" spans="21:27" x14ac:dyDescent="0.25">
      <c r="U938" t="s">
        <v>8219</v>
      </c>
      <c r="V938">
        <v>26457</v>
      </c>
      <c r="Z938" t="s">
        <v>8221</v>
      </c>
      <c r="AA938">
        <v>1</v>
      </c>
    </row>
    <row r="939" spans="21:27" x14ac:dyDescent="0.25">
      <c r="U939" t="s">
        <v>8219</v>
      </c>
      <c r="V939">
        <v>162</v>
      </c>
      <c r="Z939" t="s">
        <v>8221</v>
      </c>
      <c r="AA939">
        <v>15</v>
      </c>
    </row>
    <row r="940" spans="21:27" x14ac:dyDescent="0.25">
      <c r="U940" t="s">
        <v>8219</v>
      </c>
      <c r="V940">
        <v>479</v>
      </c>
      <c r="Z940" t="s">
        <v>8221</v>
      </c>
      <c r="AA940">
        <v>1</v>
      </c>
    </row>
    <row r="941" spans="21:27" x14ac:dyDescent="0.25">
      <c r="U941" t="s">
        <v>8219</v>
      </c>
      <c r="V941">
        <v>426</v>
      </c>
      <c r="Z941" t="s">
        <v>8221</v>
      </c>
      <c r="AA941">
        <v>1</v>
      </c>
    </row>
    <row r="942" spans="21:27" x14ac:dyDescent="0.25">
      <c r="U942" t="s">
        <v>8219</v>
      </c>
      <c r="V942">
        <v>450</v>
      </c>
      <c r="Z942" t="s">
        <v>8221</v>
      </c>
      <c r="AA942">
        <v>0</v>
      </c>
    </row>
    <row r="943" spans="21:27" x14ac:dyDescent="0.25">
      <c r="U943" t="s">
        <v>8219</v>
      </c>
      <c r="V943">
        <v>1780</v>
      </c>
      <c r="Z943" t="s">
        <v>8221</v>
      </c>
      <c r="AA943">
        <v>39</v>
      </c>
    </row>
    <row r="944" spans="21:27" x14ac:dyDescent="0.25">
      <c r="U944" t="s">
        <v>8219</v>
      </c>
      <c r="V944">
        <v>122</v>
      </c>
      <c r="Z944" t="s">
        <v>8221</v>
      </c>
      <c r="AA944">
        <v>103</v>
      </c>
    </row>
    <row r="945" spans="21:27" x14ac:dyDescent="0.25">
      <c r="U945" t="s">
        <v>8219</v>
      </c>
      <c r="V945">
        <v>95</v>
      </c>
      <c r="Z945" t="s">
        <v>8221</v>
      </c>
      <c r="AA945">
        <v>0</v>
      </c>
    </row>
    <row r="946" spans="21:27" x14ac:dyDescent="0.25">
      <c r="U946" t="s">
        <v>8219</v>
      </c>
      <c r="V946">
        <v>325</v>
      </c>
      <c r="Z946" t="s">
        <v>8221</v>
      </c>
      <c r="AA946">
        <v>39</v>
      </c>
    </row>
    <row r="947" spans="21:27" x14ac:dyDescent="0.25">
      <c r="U947" t="s">
        <v>8219</v>
      </c>
      <c r="V947">
        <v>353</v>
      </c>
      <c r="Z947" t="s">
        <v>8221</v>
      </c>
      <c r="AA947">
        <v>15</v>
      </c>
    </row>
    <row r="948" spans="21:27" x14ac:dyDescent="0.25">
      <c r="U948" t="s">
        <v>8219</v>
      </c>
      <c r="V948">
        <v>105</v>
      </c>
      <c r="Z948" t="s">
        <v>8221</v>
      </c>
      <c r="AA948">
        <v>22</v>
      </c>
    </row>
    <row r="949" spans="21:27" x14ac:dyDescent="0.25">
      <c r="U949" t="s">
        <v>8219</v>
      </c>
      <c r="V949">
        <v>729</v>
      </c>
      <c r="Z949" t="s">
        <v>8221</v>
      </c>
      <c r="AA949">
        <v>92</v>
      </c>
    </row>
    <row r="950" spans="21:27" x14ac:dyDescent="0.25">
      <c r="U950" t="s">
        <v>8219</v>
      </c>
      <c r="V950">
        <v>454</v>
      </c>
      <c r="Z950" t="s">
        <v>8221</v>
      </c>
      <c r="AA950">
        <v>25</v>
      </c>
    </row>
    <row r="951" spans="21:27" x14ac:dyDescent="0.25">
      <c r="U951" t="s">
        <v>8219</v>
      </c>
      <c r="V951">
        <v>539</v>
      </c>
      <c r="Z951" t="s">
        <v>8221</v>
      </c>
      <c r="AA951">
        <v>19</v>
      </c>
    </row>
    <row r="952" spans="21:27" x14ac:dyDescent="0.25">
      <c r="U952" t="s">
        <v>8219</v>
      </c>
      <c r="V952">
        <v>79</v>
      </c>
      <c r="Z952" t="s">
        <v>8221</v>
      </c>
      <c r="AA952">
        <v>19</v>
      </c>
    </row>
    <row r="953" spans="21:27" x14ac:dyDescent="0.25">
      <c r="U953" t="s">
        <v>8219</v>
      </c>
      <c r="V953">
        <v>94</v>
      </c>
      <c r="Z953" t="s">
        <v>8221</v>
      </c>
      <c r="AA953">
        <v>13</v>
      </c>
    </row>
    <row r="954" spans="21:27" x14ac:dyDescent="0.25">
      <c r="U954" t="s">
        <v>8219</v>
      </c>
      <c r="V954">
        <v>625</v>
      </c>
      <c r="Z954" t="s">
        <v>8221</v>
      </c>
      <c r="AA954">
        <v>124</v>
      </c>
    </row>
    <row r="955" spans="21:27" x14ac:dyDescent="0.25">
      <c r="U955" t="s">
        <v>8219</v>
      </c>
      <c r="V955">
        <v>508</v>
      </c>
      <c r="Z955" t="s">
        <v>8221</v>
      </c>
      <c r="AA955">
        <v>4</v>
      </c>
    </row>
    <row r="956" spans="21:27" x14ac:dyDescent="0.25">
      <c r="U956" t="s">
        <v>8219</v>
      </c>
      <c r="V956">
        <v>531</v>
      </c>
      <c r="Z956" t="s">
        <v>8221</v>
      </c>
      <c r="AA956">
        <v>10</v>
      </c>
    </row>
    <row r="957" spans="21:27" x14ac:dyDescent="0.25">
      <c r="U957" t="s">
        <v>8219</v>
      </c>
      <c r="V957">
        <v>158</v>
      </c>
      <c r="Z957" t="s">
        <v>8221</v>
      </c>
      <c r="AA957">
        <v>15</v>
      </c>
    </row>
    <row r="958" spans="21:27" x14ac:dyDescent="0.25">
      <c r="U958" t="s">
        <v>8219</v>
      </c>
      <c r="V958">
        <v>508</v>
      </c>
      <c r="Z958" t="s">
        <v>8221</v>
      </c>
      <c r="AA958">
        <v>38</v>
      </c>
    </row>
    <row r="959" spans="21:27" x14ac:dyDescent="0.25">
      <c r="U959" t="s">
        <v>8219</v>
      </c>
      <c r="V959">
        <v>644</v>
      </c>
      <c r="Z959" t="s">
        <v>8221</v>
      </c>
      <c r="AA959">
        <v>152</v>
      </c>
    </row>
    <row r="960" spans="21:27" x14ac:dyDescent="0.25">
      <c r="U960" t="s">
        <v>8219</v>
      </c>
      <c r="V960">
        <v>848</v>
      </c>
      <c r="Z960" t="s">
        <v>8221</v>
      </c>
      <c r="AA960">
        <v>24</v>
      </c>
    </row>
    <row r="961" spans="21:27" x14ac:dyDescent="0.25">
      <c r="U961" t="s">
        <v>8219</v>
      </c>
      <c r="V961">
        <v>429</v>
      </c>
      <c r="Z961" t="s">
        <v>8221</v>
      </c>
      <c r="AA961">
        <v>76</v>
      </c>
    </row>
    <row r="962" spans="21:27" x14ac:dyDescent="0.25">
      <c r="U962" t="s">
        <v>8219</v>
      </c>
      <c r="V962">
        <v>204</v>
      </c>
      <c r="Z962" t="s">
        <v>8221</v>
      </c>
      <c r="AA962">
        <v>185</v>
      </c>
    </row>
    <row r="963" spans="21:27" x14ac:dyDescent="0.25">
      <c r="U963" t="s">
        <v>8219</v>
      </c>
      <c r="V963">
        <v>379</v>
      </c>
      <c r="Z963" t="s">
        <v>8221</v>
      </c>
      <c r="AA963">
        <v>33</v>
      </c>
    </row>
    <row r="964" spans="21:27" x14ac:dyDescent="0.25">
      <c r="U964" t="s">
        <v>8219</v>
      </c>
      <c r="V964">
        <v>271</v>
      </c>
      <c r="Z964" t="s">
        <v>8221</v>
      </c>
      <c r="AA964">
        <v>108</v>
      </c>
    </row>
    <row r="965" spans="21:27" x14ac:dyDescent="0.25">
      <c r="U965" t="s">
        <v>8219</v>
      </c>
      <c r="V965">
        <v>120</v>
      </c>
      <c r="Z965" t="s">
        <v>8221</v>
      </c>
      <c r="AA965">
        <v>29</v>
      </c>
    </row>
    <row r="966" spans="21:27" x14ac:dyDescent="0.25">
      <c r="U966" t="s">
        <v>8219</v>
      </c>
      <c r="V966">
        <v>140</v>
      </c>
      <c r="Z966" t="s">
        <v>8221</v>
      </c>
      <c r="AA966">
        <v>24</v>
      </c>
    </row>
    <row r="967" spans="21:27" x14ac:dyDescent="0.25">
      <c r="U967" t="s">
        <v>8219</v>
      </c>
      <c r="V967">
        <v>193</v>
      </c>
      <c r="Z967" t="s">
        <v>8221</v>
      </c>
      <c r="AA967">
        <v>4</v>
      </c>
    </row>
    <row r="968" spans="21:27" x14ac:dyDescent="0.25">
      <c r="U968" t="s">
        <v>8219</v>
      </c>
      <c r="V968">
        <v>180</v>
      </c>
      <c r="Z968" t="s">
        <v>8221</v>
      </c>
      <c r="AA968">
        <v>4</v>
      </c>
    </row>
    <row r="969" spans="21:27" x14ac:dyDescent="0.25">
      <c r="U969" t="s">
        <v>8219</v>
      </c>
      <c r="V969">
        <v>263</v>
      </c>
      <c r="Z969" t="s">
        <v>8221</v>
      </c>
      <c r="AA969">
        <v>15</v>
      </c>
    </row>
    <row r="970" spans="21:27" x14ac:dyDescent="0.25">
      <c r="U970" t="s">
        <v>8219</v>
      </c>
      <c r="V970">
        <v>217</v>
      </c>
      <c r="Z970" t="s">
        <v>8221</v>
      </c>
      <c r="AA970">
        <v>4</v>
      </c>
    </row>
    <row r="971" spans="21:27" x14ac:dyDescent="0.25">
      <c r="U971" t="s">
        <v>8219</v>
      </c>
      <c r="V971">
        <v>443</v>
      </c>
      <c r="Z971" t="s">
        <v>8221</v>
      </c>
      <c r="AA971">
        <v>139</v>
      </c>
    </row>
    <row r="972" spans="21:27" x14ac:dyDescent="0.25">
      <c r="U972" t="s">
        <v>8219</v>
      </c>
      <c r="V972">
        <v>1373</v>
      </c>
      <c r="Z972" t="s">
        <v>8221</v>
      </c>
      <c r="AA972">
        <v>2</v>
      </c>
    </row>
    <row r="973" spans="21:27" x14ac:dyDescent="0.25">
      <c r="U973" t="s">
        <v>8219</v>
      </c>
      <c r="V973">
        <v>742</v>
      </c>
      <c r="Z973" t="s">
        <v>8221</v>
      </c>
      <c r="AA973">
        <v>18</v>
      </c>
    </row>
    <row r="974" spans="21:27" x14ac:dyDescent="0.25">
      <c r="U974" t="s">
        <v>8219</v>
      </c>
      <c r="V974">
        <v>170</v>
      </c>
      <c r="Z974" t="s">
        <v>8221</v>
      </c>
      <c r="AA974">
        <v>81</v>
      </c>
    </row>
    <row r="975" spans="21:27" x14ac:dyDescent="0.25">
      <c r="U975" t="s">
        <v>8219</v>
      </c>
      <c r="V975">
        <v>242</v>
      </c>
      <c r="Z975" t="s">
        <v>8221</v>
      </c>
      <c r="AA975">
        <v>86</v>
      </c>
    </row>
    <row r="976" spans="21:27" x14ac:dyDescent="0.25">
      <c r="U976" t="s">
        <v>8219</v>
      </c>
      <c r="V976">
        <v>541</v>
      </c>
      <c r="Z976" t="s">
        <v>8221</v>
      </c>
      <c r="AA976">
        <v>140</v>
      </c>
    </row>
    <row r="977" spans="21:27" x14ac:dyDescent="0.25">
      <c r="U977" t="s">
        <v>8219</v>
      </c>
      <c r="V977">
        <v>121</v>
      </c>
      <c r="Z977" t="s">
        <v>8221</v>
      </c>
      <c r="AA977">
        <v>37</v>
      </c>
    </row>
    <row r="978" spans="21:27" x14ac:dyDescent="0.25">
      <c r="U978" t="s">
        <v>8219</v>
      </c>
      <c r="V978">
        <v>621</v>
      </c>
      <c r="Z978" t="s">
        <v>8221</v>
      </c>
      <c r="AA978">
        <v>6</v>
      </c>
    </row>
    <row r="979" spans="21:27" x14ac:dyDescent="0.25">
      <c r="U979" t="s">
        <v>8219</v>
      </c>
      <c r="V979">
        <v>101</v>
      </c>
      <c r="Z979" t="s">
        <v>8221</v>
      </c>
      <c r="AA979">
        <v>113</v>
      </c>
    </row>
    <row r="980" spans="21:27" x14ac:dyDescent="0.25">
      <c r="U980" t="s">
        <v>8219</v>
      </c>
      <c r="V980">
        <v>554</v>
      </c>
      <c r="Z980" t="s">
        <v>8221</v>
      </c>
      <c r="AA980">
        <v>37</v>
      </c>
    </row>
    <row r="981" spans="21:27" x14ac:dyDescent="0.25">
      <c r="U981" t="s">
        <v>8219</v>
      </c>
      <c r="V981">
        <v>666</v>
      </c>
      <c r="Z981" t="s">
        <v>8221</v>
      </c>
      <c r="AA981">
        <v>18</v>
      </c>
    </row>
    <row r="982" spans="21:27" x14ac:dyDescent="0.25">
      <c r="U982" t="s">
        <v>8219</v>
      </c>
      <c r="V982">
        <v>410</v>
      </c>
      <c r="Z982" t="s">
        <v>8221</v>
      </c>
      <c r="AA982">
        <v>75</v>
      </c>
    </row>
    <row r="983" spans="21:27" x14ac:dyDescent="0.25">
      <c r="U983" t="s">
        <v>8219</v>
      </c>
      <c r="V983">
        <v>375</v>
      </c>
      <c r="Z983" t="s">
        <v>8221</v>
      </c>
      <c r="AA983">
        <v>52</v>
      </c>
    </row>
    <row r="984" spans="21:27" x14ac:dyDescent="0.25">
      <c r="U984" t="s">
        <v>8219</v>
      </c>
      <c r="V984">
        <v>1364</v>
      </c>
      <c r="Z984" t="s">
        <v>8221</v>
      </c>
      <c r="AA984">
        <v>122</v>
      </c>
    </row>
    <row r="985" spans="21:27" x14ac:dyDescent="0.25">
      <c r="U985" t="s">
        <v>8219</v>
      </c>
      <c r="V985">
        <v>35</v>
      </c>
      <c r="Z985" t="s">
        <v>8221</v>
      </c>
      <c r="AA985">
        <v>8</v>
      </c>
    </row>
    <row r="986" spans="21:27" x14ac:dyDescent="0.25">
      <c r="U986" t="s">
        <v>8219</v>
      </c>
      <c r="V986">
        <v>203</v>
      </c>
      <c r="Z986" t="s">
        <v>8221</v>
      </c>
      <c r="AA986">
        <v>8</v>
      </c>
    </row>
    <row r="987" spans="21:27" x14ac:dyDescent="0.25">
      <c r="U987" t="s">
        <v>8219</v>
      </c>
      <c r="V987">
        <v>49</v>
      </c>
      <c r="Z987" t="s">
        <v>8221</v>
      </c>
      <c r="AA987">
        <v>96</v>
      </c>
    </row>
    <row r="988" spans="21:27" x14ac:dyDescent="0.25">
      <c r="U988" t="s">
        <v>8219</v>
      </c>
      <c r="V988">
        <v>5812</v>
      </c>
      <c r="Z988" t="s">
        <v>8221</v>
      </c>
      <c r="AA988">
        <v>9</v>
      </c>
    </row>
    <row r="989" spans="21:27" x14ac:dyDescent="0.25">
      <c r="U989" t="s">
        <v>8219</v>
      </c>
      <c r="V989">
        <v>1556</v>
      </c>
      <c r="Z989" t="s">
        <v>8221</v>
      </c>
      <c r="AA989">
        <v>2</v>
      </c>
    </row>
    <row r="990" spans="21:27" x14ac:dyDescent="0.25">
      <c r="U990" t="s">
        <v>8219</v>
      </c>
      <c r="V990">
        <v>65</v>
      </c>
      <c r="Z990" t="s">
        <v>8221</v>
      </c>
      <c r="AA990">
        <v>26</v>
      </c>
    </row>
    <row r="991" spans="21:27" x14ac:dyDescent="0.25">
      <c r="U991" t="s">
        <v>8219</v>
      </c>
      <c r="V991">
        <v>10</v>
      </c>
      <c r="Z991" t="s">
        <v>8221</v>
      </c>
      <c r="AA991">
        <v>23</v>
      </c>
    </row>
    <row r="992" spans="21:27" x14ac:dyDescent="0.25">
      <c r="U992" t="s">
        <v>8219</v>
      </c>
      <c r="V992">
        <v>76</v>
      </c>
      <c r="Z992" t="s">
        <v>8221</v>
      </c>
      <c r="AA992">
        <v>0</v>
      </c>
    </row>
    <row r="993" spans="21:27" x14ac:dyDescent="0.25">
      <c r="U993" t="s">
        <v>8219</v>
      </c>
      <c r="V993">
        <v>263</v>
      </c>
      <c r="Z993" t="s">
        <v>8221</v>
      </c>
      <c r="AA993">
        <v>140</v>
      </c>
    </row>
    <row r="994" spans="21:27" x14ac:dyDescent="0.25">
      <c r="U994" t="s">
        <v>8219</v>
      </c>
      <c r="V994">
        <v>1530</v>
      </c>
      <c r="Z994" t="s">
        <v>8221</v>
      </c>
      <c r="AA994">
        <v>0</v>
      </c>
    </row>
    <row r="995" spans="21:27" x14ac:dyDescent="0.25">
      <c r="U995" t="s">
        <v>8219</v>
      </c>
      <c r="V995">
        <v>278</v>
      </c>
      <c r="Z995" t="s">
        <v>8221</v>
      </c>
      <c r="AA995">
        <v>6</v>
      </c>
    </row>
    <row r="996" spans="21:27" x14ac:dyDescent="0.25">
      <c r="U996" t="s">
        <v>8219</v>
      </c>
      <c r="V996">
        <v>350</v>
      </c>
      <c r="Z996" t="s">
        <v>8221</v>
      </c>
      <c r="AA996">
        <v>100</v>
      </c>
    </row>
    <row r="997" spans="21:27" x14ac:dyDescent="0.25">
      <c r="U997" t="s">
        <v>8219</v>
      </c>
      <c r="V997">
        <v>470</v>
      </c>
      <c r="Z997" t="s">
        <v>8221</v>
      </c>
      <c r="AA997">
        <v>0</v>
      </c>
    </row>
    <row r="998" spans="21:27" x14ac:dyDescent="0.25">
      <c r="U998" t="s">
        <v>8219</v>
      </c>
      <c r="V998">
        <v>3</v>
      </c>
      <c r="Z998" t="s">
        <v>8221</v>
      </c>
      <c r="AA998">
        <v>4</v>
      </c>
    </row>
    <row r="999" spans="21:27" x14ac:dyDescent="0.25">
      <c r="U999" t="s">
        <v>8219</v>
      </c>
      <c r="V999">
        <v>8200</v>
      </c>
      <c r="Z999" t="s">
        <v>8221</v>
      </c>
      <c r="AA999">
        <v>8</v>
      </c>
    </row>
    <row r="1000" spans="21:27" x14ac:dyDescent="0.25">
      <c r="U1000" t="s">
        <v>8219</v>
      </c>
      <c r="V1000">
        <v>8359</v>
      </c>
      <c r="Z1000" t="s">
        <v>8221</v>
      </c>
      <c r="AA1000">
        <v>0</v>
      </c>
    </row>
    <row r="1001" spans="21:27" x14ac:dyDescent="0.25">
      <c r="U1001" t="s">
        <v>8219</v>
      </c>
      <c r="V1001">
        <v>188</v>
      </c>
      <c r="Z1001" t="s">
        <v>8221</v>
      </c>
      <c r="AA1001">
        <v>16</v>
      </c>
    </row>
    <row r="1002" spans="21:27" x14ac:dyDescent="0.25">
      <c r="U1002" t="s">
        <v>8219</v>
      </c>
      <c r="V1002">
        <v>48</v>
      </c>
      <c r="Z1002" t="s">
        <v>8221</v>
      </c>
      <c r="AA1002">
        <v>2</v>
      </c>
    </row>
    <row r="1003" spans="21:27" x14ac:dyDescent="0.25">
      <c r="U1003" t="s">
        <v>8219</v>
      </c>
      <c r="V1003">
        <v>607</v>
      </c>
      <c r="Z1003" t="s">
        <v>8221</v>
      </c>
      <c r="AA1003">
        <v>48</v>
      </c>
    </row>
    <row r="1004" spans="21:27" x14ac:dyDescent="0.25">
      <c r="U1004" t="s">
        <v>8219</v>
      </c>
      <c r="V1004">
        <v>50</v>
      </c>
      <c r="Z1004" t="s">
        <v>8221</v>
      </c>
      <c r="AA1004">
        <v>2</v>
      </c>
    </row>
    <row r="1005" spans="21:27" x14ac:dyDescent="0.25">
      <c r="U1005" t="s">
        <v>8219</v>
      </c>
      <c r="V1005">
        <v>55</v>
      </c>
      <c r="Z1005" t="s">
        <v>8221</v>
      </c>
      <c r="AA1005">
        <v>2</v>
      </c>
    </row>
    <row r="1006" spans="21:27" x14ac:dyDescent="0.25">
      <c r="U1006" t="s">
        <v>8219</v>
      </c>
      <c r="V1006">
        <v>38</v>
      </c>
      <c r="Z1006" t="s">
        <v>8221</v>
      </c>
      <c r="AA1006">
        <v>1</v>
      </c>
    </row>
    <row r="1007" spans="21:27" x14ac:dyDescent="0.25">
      <c r="U1007" t="s">
        <v>8219</v>
      </c>
      <c r="V1007">
        <v>25</v>
      </c>
      <c r="Z1007" t="s">
        <v>8221</v>
      </c>
      <c r="AA1007">
        <v>17</v>
      </c>
    </row>
    <row r="1008" spans="21:27" x14ac:dyDescent="0.25">
      <c r="U1008" t="s">
        <v>8219</v>
      </c>
      <c r="V1008">
        <v>46</v>
      </c>
      <c r="Z1008" t="s">
        <v>8221</v>
      </c>
      <c r="AA1008">
        <v>0</v>
      </c>
    </row>
    <row r="1009" spans="21:27" x14ac:dyDescent="0.25">
      <c r="U1009" t="s">
        <v>8219</v>
      </c>
      <c r="V1009">
        <v>83</v>
      </c>
      <c r="Z1009" t="s">
        <v>8221</v>
      </c>
      <c r="AA1009">
        <v>11</v>
      </c>
    </row>
    <row r="1010" spans="21:27" x14ac:dyDescent="0.25">
      <c r="U1010" t="s">
        <v>8219</v>
      </c>
      <c r="V1010">
        <v>35</v>
      </c>
      <c r="Z1010" t="s">
        <v>8221</v>
      </c>
      <c r="AA1010">
        <v>95</v>
      </c>
    </row>
    <row r="1011" spans="21:27" x14ac:dyDescent="0.25">
      <c r="U1011" t="s">
        <v>8219</v>
      </c>
      <c r="V1011">
        <v>25</v>
      </c>
      <c r="Z1011" t="s">
        <v>8221</v>
      </c>
      <c r="AA1011">
        <v>13</v>
      </c>
    </row>
    <row r="1012" spans="21:27" x14ac:dyDescent="0.25">
      <c r="U1012" t="s">
        <v>8219</v>
      </c>
      <c r="V1012">
        <v>75</v>
      </c>
      <c r="Z1012" t="s">
        <v>8221</v>
      </c>
      <c r="AA1012">
        <v>2</v>
      </c>
    </row>
    <row r="1013" spans="21:27" x14ac:dyDescent="0.25">
      <c r="U1013" t="s">
        <v>8219</v>
      </c>
      <c r="V1013">
        <v>62</v>
      </c>
      <c r="Z1013" t="s">
        <v>8221</v>
      </c>
      <c r="AA1013">
        <v>2</v>
      </c>
    </row>
    <row r="1014" spans="21:27" x14ac:dyDescent="0.25">
      <c r="U1014" t="s">
        <v>8219</v>
      </c>
      <c r="V1014">
        <v>160</v>
      </c>
      <c r="Z1014" t="s">
        <v>8221</v>
      </c>
      <c r="AA1014">
        <v>3</v>
      </c>
    </row>
    <row r="1015" spans="21:27" x14ac:dyDescent="0.25">
      <c r="U1015" t="s">
        <v>8219</v>
      </c>
      <c r="V1015">
        <v>246</v>
      </c>
      <c r="Z1015" t="s">
        <v>8221</v>
      </c>
      <c r="AA1015">
        <v>0</v>
      </c>
    </row>
    <row r="1016" spans="21:27" x14ac:dyDescent="0.25">
      <c r="U1016" t="s">
        <v>8219</v>
      </c>
      <c r="V1016">
        <v>55</v>
      </c>
      <c r="Z1016" t="s">
        <v>8221</v>
      </c>
      <c r="AA1016">
        <v>0</v>
      </c>
    </row>
    <row r="1017" spans="21:27" x14ac:dyDescent="0.25">
      <c r="U1017" t="s">
        <v>8219</v>
      </c>
      <c r="V1017">
        <v>23</v>
      </c>
      <c r="Z1017" t="s">
        <v>8221</v>
      </c>
      <c r="AA1017">
        <v>0</v>
      </c>
    </row>
    <row r="1018" spans="21:27" x14ac:dyDescent="0.25">
      <c r="U1018" t="s">
        <v>8219</v>
      </c>
      <c r="V1018">
        <v>72</v>
      </c>
      <c r="Z1018" t="s">
        <v>8221</v>
      </c>
      <c r="AA1018">
        <v>2</v>
      </c>
    </row>
    <row r="1019" spans="21:27" x14ac:dyDescent="0.25">
      <c r="U1019" t="s">
        <v>8219</v>
      </c>
      <c r="V1019">
        <v>22</v>
      </c>
      <c r="Z1019" t="s">
        <v>8221</v>
      </c>
      <c r="AA1019">
        <v>24</v>
      </c>
    </row>
    <row r="1020" spans="21:27" x14ac:dyDescent="0.25">
      <c r="U1020" t="s">
        <v>8219</v>
      </c>
      <c r="V1020">
        <v>14</v>
      </c>
      <c r="Z1020" t="s">
        <v>8221</v>
      </c>
      <c r="AA1020">
        <v>25</v>
      </c>
    </row>
    <row r="1021" spans="21:27" x14ac:dyDescent="0.25">
      <c r="U1021" t="s">
        <v>8219</v>
      </c>
      <c r="V1021">
        <v>38</v>
      </c>
      <c r="Z1021" t="s">
        <v>8221</v>
      </c>
      <c r="AA1021">
        <v>3</v>
      </c>
    </row>
    <row r="1022" spans="21:27" x14ac:dyDescent="0.25">
      <c r="U1022" t="s">
        <v>8219</v>
      </c>
      <c r="V1022">
        <v>32</v>
      </c>
      <c r="Z1022" t="s">
        <v>8221</v>
      </c>
      <c r="AA1022">
        <v>41</v>
      </c>
    </row>
    <row r="1023" spans="21:27" x14ac:dyDescent="0.25">
      <c r="U1023" t="s">
        <v>8219</v>
      </c>
      <c r="V1023">
        <v>63</v>
      </c>
      <c r="Z1023" t="s">
        <v>8221</v>
      </c>
      <c r="AA1023">
        <v>2</v>
      </c>
    </row>
    <row r="1024" spans="21:27" x14ac:dyDescent="0.25">
      <c r="U1024" t="s">
        <v>8219</v>
      </c>
      <c r="V1024">
        <v>27</v>
      </c>
      <c r="Z1024" t="s">
        <v>8221</v>
      </c>
      <c r="AA1024">
        <v>4</v>
      </c>
    </row>
    <row r="1025" spans="21:27" x14ac:dyDescent="0.25">
      <c r="U1025" t="s">
        <v>8219</v>
      </c>
      <c r="V1025">
        <v>44</v>
      </c>
      <c r="Z1025" t="s">
        <v>8221</v>
      </c>
      <c r="AA1025">
        <v>99</v>
      </c>
    </row>
    <row r="1026" spans="21:27" x14ac:dyDescent="0.25">
      <c r="U1026" t="s">
        <v>8219</v>
      </c>
      <c r="V1026">
        <v>38</v>
      </c>
      <c r="Z1026" t="s">
        <v>8221</v>
      </c>
      <c r="AA1026">
        <v>4</v>
      </c>
    </row>
    <row r="1027" spans="21:27" x14ac:dyDescent="0.25">
      <c r="U1027" t="s">
        <v>8219</v>
      </c>
      <c r="V1027">
        <v>115</v>
      </c>
      <c r="Z1027" t="s">
        <v>8221</v>
      </c>
      <c r="AA1027">
        <v>4</v>
      </c>
    </row>
    <row r="1028" spans="21:27" x14ac:dyDescent="0.25">
      <c r="U1028" t="s">
        <v>8219</v>
      </c>
      <c r="V1028">
        <v>37</v>
      </c>
      <c r="Z1028" t="s">
        <v>8221</v>
      </c>
      <c r="AA1028">
        <v>38</v>
      </c>
    </row>
    <row r="1029" spans="21:27" x14ac:dyDescent="0.25">
      <c r="U1029" t="s">
        <v>8219</v>
      </c>
      <c r="V1029">
        <v>99</v>
      </c>
      <c r="Z1029" t="s">
        <v>8221</v>
      </c>
      <c r="AA1029">
        <v>285</v>
      </c>
    </row>
    <row r="1030" spans="21:27" x14ac:dyDescent="0.25">
      <c r="U1030" t="s">
        <v>8219</v>
      </c>
      <c r="V1030">
        <v>44</v>
      </c>
      <c r="Z1030" t="s">
        <v>8221</v>
      </c>
      <c r="AA1030">
        <v>1</v>
      </c>
    </row>
    <row r="1031" spans="21:27" x14ac:dyDescent="0.25">
      <c r="U1031" t="s">
        <v>8219</v>
      </c>
      <c r="V1031">
        <v>58</v>
      </c>
      <c r="Z1031" t="s">
        <v>8221</v>
      </c>
      <c r="AA1031">
        <v>42</v>
      </c>
    </row>
    <row r="1032" spans="21:27" x14ac:dyDescent="0.25">
      <c r="U1032" t="s">
        <v>8219</v>
      </c>
      <c r="V1032">
        <v>191</v>
      </c>
      <c r="Z1032" t="s">
        <v>8221</v>
      </c>
      <c r="AA1032">
        <v>26</v>
      </c>
    </row>
    <row r="1033" spans="21:27" x14ac:dyDescent="0.25">
      <c r="U1033" t="s">
        <v>8219</v>
      </c>
      <c r="V1033">
        <v>40</v>
      </c>
      <c r="Z1033" t="s">
        <v>8221</v>
      </c>
      <c r="AA1033">
        <v>2</v>
      </c>
    </row>
    <row r="1034" spans="21:27" x14ac:dyDescent="0.25">
      <c r="U1034" t="s">
        <v>8219</v>
      </c>
      <c r="V1034">
        <v>38</v>
      </c>
      <c r="Z1034" t="s">
        <v>8221</v>
      </c>
      <c r="AA1034">
        <v>4</v>
      </c>
    </row>
    <row r="1035" spans="21:27" x14ac:dyDescent="0.25">
      <c r="U1035" t="s">
        <v>8219</v>
      </c>
      <c r="V1035">
        <v>39</v>
      </c>
      <c r="Z1035" t="s">
        <v>8221</v>
      </c>
      <c r="AA1035">
        <v>6</v>
      </c>
    </row>
    <row r="1036" spans="21:27" x14ac:dyDescent="0.25">
      <c r="U1036" t="s">
        <v>8219</v>
      </c>
      <c r="V1036">
        <v>11</v>
      </c>
      <c r="Z1036" t="s">
        <v>8221</v>
      </c>
      <c r="AA1036">
        <v>70</v>
      </c>
    </row>
    <row r="1037" spans="21:27" x14ac:dyDescent="0.25">
      <c r="U1037" t="s">
        <v>8219</v>
      </c>
      <c r="V1037">
        <v>107</v>
      </c>
      <c r="Z1037" t="s">
        <v>8221</v>
      </c>
      <c r="AA1037">
        <v>9</v>
      </c>
    </row>
    <row r="1038" spans="21:27" x14ac:dyDescent="0.25">
      <c r="U1038" t="s">
        <v>8219</v>
      </c>
      <c r="V1038">
        <v>147</v>
      </c>
      <c r="Z1038" t="s">
        <v>8221</v>
      </c>
      <c r="AA1038">
        <v>8</v>
      </c>
    </row>
    <row r="1039" spans="21:27" x14ac:dyDescent="0.25">
      <c r="U1039" t="s">
        <v>8219</v>
      </c>
      <c r="V1039">
        <v>36</v>
      </c>
      <c r="Z1039" t="s">
        <v>8221</v>
      </c>
      <c r="AA1039">
        <v>105</v>
      </c>
    </row>
    <row r="1040" spans="21:27" x14ac:dyDescent="0.25">
      <c r="U1040" t="s">
        <v>8219</v>
      </c>
      <c r="V1040">
        <v>92</v>
      </c>
      <c r="Z1040" t="s">
        <v>8221</v>
      </c>
      <c r="AA1040">
        <v>12</v>
      </c>
    </row>
    <row r="1041" spans="21:27" x14ac:dyDescent="0.25">
      <c r="U1041" t="s">
        <v>8219</v>
      </c>
      <c r="V1041">
        <v>35</v>
      </c>
      <c r="Z1041" t="s">
        <v>8221</v>
      </c>
      <c r="AA1041">
        <v>0</v>
      </c>
    </row>
    <row r="1042" spans="21:27" x14ac:dyDescent="0.25">
      <c r="U1042" t="s">
        <v>8219</v>
      </c>
      <c r="V1042">
        <v>17</v>
      </c>
      <c r="Z1042" t="s">
        <v>8221</v>
      </c>
      <c r="AA1042">
        <v>16</v>
      </c>
    </row>
    <row r="1043" spans="21:27" x14ac:dyDescent="0.25">
      <c r="U1043" t="s">
        <v>8219</v>
      </c>
      <c r="V1043">
        <v>22</v>
      </c>
      <c r="Z1043" t="s">
        <v>8221</v>
      </c>
      <c r="AA1043">
        <v>7</v>
      </c>
    </row>
    <row r="1044" spans="21:27" x14ac:dyDescent="0.25">
      <c r="U1044" t="s">
        <v>8219</v>
      </c>
      <c r="V1044">
        <v>69</v>
      </c>
      <c r="Z1044" t="s">
        <v>8221</v>
      </c>
      <c r="AA1044">
        <v>4</v>
      </c>
    </row>
    <row r="1045" spans="21:27" x14ac:dyDescent="0.25">
      <c r="U1045" t="s">
        <v>8219</v>
      </c>
      <c r="V1045">
        <v>13</v>
      </c>
      <c r="Z1045" t="s">
        <v>8221</v>
      </c>
      <c r="AA1045">
        <v>1</v>
      </c>
    </row>
    <row r="1046" spans="21:27" x14ac:dyDescent="0.25">
      <c r="U1046" t="s">
        <v>8219</v>
      </c>
      <c r="V1046">
        <v>58</v>
      </c>
      <c r="Z1046" t="s">
        <v>8221</v>
      </c>
      <c r="AA1046">
        <v>28</v>
      </c>
    </row>
    <row r="1047" spans="21:27" x14ac:dyDescent="0.25">
      <c r="U1047" t="s">
        <v>8219</v>
      </c>
      <c r="V1047">
        <v>44</v>
      </c>
      <c r="Z1047" t="s">
        <v>8221</v>
      </c>
      <c r="AA1047">
        <v>1</v>
      </c>
    </row>
    <row r="1048" spans="21:27" x14ac:dyDescent="0.25">
      <c r="U1048" t="s">
        <v>8219</v>
      </c>
      <c r="V1048">
        <v>83</v>
      </c>
      <c r="Z1048" t="s">
        <v>8221</v>
      </c>
      <c r="AA1048">
        <v>1</v>
      </c>
    </row>
    <row r="1049" spans="21:27" x14ac:dyDescent="0.25">
      <c r="U1049" t="s">
        <v>8219</v>
      </c>
      <c r="V1049">
        <v>117</v>
      </c>
      <c r="Z1049" t="s">
        <v>8221</v>
      </c>
      <c r="AA1049">
        <v>5</v>
      </c>
    </row>
    <row r="1050" spans="21:27" x14ac:dyDescent="0.25">
      <c r="U1050" t="s">
        <v>8219</v>
      </c>
      <c r="V1050">
        <v>32</v>
      </c>
      <c r="Z1050" t="s">
        <v>8221</v>
      </c>
      <c r="AA1050">
        <v>3</v>
      </c>
    </row>
    <row r="1051" spans="21:27" x14ac:dyDescent="0.25">
      <c r="U1051" t="s">
        <v>8219</v>
      </c>
      <c r="V1051">
        <v>8</v>
      </c>
      <c r="Z1051" t="s">
        <v>8221</v>
      </c>
      <c r="AA1051">
        <v>2</v>
      </c>
    </row>
    <row r="1052" spans="21:27" x14ac:dyDescent="0.25">
      <c r="U1052" t="s">
        <v>8219</v>
      </c>
      <c r="V1052">
        <v>340</v>
      </c>
      <c r="Z1052" t="s">
        <v>8221</v>
      </c>
      <c r="AA1052">
        <v>0</v>
      </c>
    </row>
    <row r="1053" spans="21:27" x14ac:dyDescent="0.25">
      <c r="U1053" t="s">
        <v>8219</v>
      </c>
      <c r="V1053">
        <v>7</v>
      </c>
      <c r="Z1053" t="s">
        <v>8221</v>
      </c>
      <c r="AA1053">
        <v>0</v>
      </c>
    </row>
    <row r="1054" spans="21:27" x14ac:dyDescent="0.25">
      <c r="U1054" t="s">
        <v>8219</v>
      </c>
      <c r="V1054">
        <v>19</v>
      </c>
      <c r="Z1054" t="s">
        <v>8221</v>
      </c>
      <c r="AA1054">
        <v>3</v>
      </c>
    </row>
    <row r="1055" spans="21:27" x14ac:dyDescent="0.25">
      <c r="U1055" t="s">
        <v>8219</v>
      </c>
      <c r="V1055">
        <v>47</v>
      </c>
      <c r="Z1055" t="s">
        <v>8221</v>
      </c>
      <c r="AA1055">
        <v>0</v>
      </c>
    </row>
    <row r="1056" spans="21:27" x14ac:dyDescent="0.25">
      <c r="U1056" t="s">
        <v>8219</v>
      </c>
      <c r="V1056">
        <v>13</v>
      </c>
      <c r="Z1056" t="s">
        <v>8221</v>
      </c>
      <c r="AA1056">
        <v>0</v>
      </c>
    </row>
    <row r="1057" spans="21:27" x14ac:dyDescent="0.25">
      <c r="U1057" t="s">
        <v>8219</v>
      </c>
      <c r="V1057">
        <v>90</v>
      </c>
      <c r="Z1057" t="s">
        <v>8221</v>
      </c>
      <c r="AA1057">
        <v>3</v>
      </c>
    </row>
    <row r="1058" spans="21:27" x14ac:dyDescent="0.25">
      <c r="U1058" t="s">
        <v>8219</v>
      </c>
      <c r="V1058">
        <v>63</v>
      </c>
      <c r="Z1058" t="s">
        <v>8221</v>
      </c>
      <c r="AA1058">
        <v>7</v>
      </c>
    </row>
    <row r="1059" spans="21:27" x14ac:dyDescent="0.25">
      <c r="U1059" t="s">
        <v>8219</v>
      </c>
      <c r="V1059">
        <v>26</v>
      </c>
      <c r="Z1059" t="s">
        <v>8221</v>
      </c>
      <c r="AA1059">
        <v>25</v>
      </c>
    </row>
    <row r="1060" spans="21:27" x14ac:dyDescent="0.25">
      <c r="U1060" t="s">
        <v>8219</v>
      </c>
      <c r="V1060">
        <v>71</v>
      </c>
      <c r="Z1060" t="s">
        <v>8221</v>
      </c>
      <c r="AA1060">
        <v>10</v>
      </c>
    </row>
    <row r="1061" spans="21:27" x14ac:dyDescent="0.25">
      <c r="U1061" t="s">
        <v>8219</v>
      </c>
      <c r="V1061">
        <v>38</v>
      </c>
      <c r="Z1061" t="s">
        <v>8221</v>
      </c>
      <c r="AA1061">
        <v>3</v>
      </c>
    </row>
    <row r="1062" spans="21:27" x14ac:dyDescent="0.25">
      <c r="U1062" t="s">
        <v>8219</v>
      </c>
      <c r="V1062">
        <v>859</v>
      </c>
      <c r="Z1062" t="s">
        <v>8221</v>
      </c>
      <c r="AA1062">
        <v>5</v>
      </c>
    </row>
    <row r="1063" spans="21:27" x14ac:dyDescent="0.25">
      <c r="U1063" t="s">
        <v>8219</v>
      </c>
      <c r="V1063">
        <v>21</v>
      </c>
      <c r="Z1063" t="s">
        <v>8221</v>
      </c>
      <c r="AA1063">
        <v>5</v>
      </c>
    </row>
    <row r="1064" spans="21:27" x14ac:dyDescent="0.25">
      <c r="U1064" t="s">
        <v>8219</v>
      </c>
      <c r="V1064">
        <v>78</v>
      </c>
      <c r="Z1064" t="s">
        <v>8221</v>
      </c>
      <c r="AA1064">
        <v>27</v>
      </c>
    </row>
    <row r="1065" spans="21:27" x14ac:dyDescent="0.25">
      <c r="U1065" t="s">
        <v>8219</v>
      </c>
      <c r="V1065">
        <v>53</v>
      </c>
      <c r="Z1065" t="s">
        <v>8221</v>
      </c>
      <c r="AA1065">
        <v>2</v>
      </c>
    </row>
    <row r="1066" spans="21:27" x14ac:dyDescent="0.25">
      <c r="U1066" t="s">
        <v>8219</v>
      </c>
      <c r="V1066">
        <v>356</v>
      </c>
      <c r="Z1066" t="s">
        <v>8221</v>
      </c>
      <c r="AA1066">
        <v>236</v>
      </c>
    </row>
    <row r="1067" spans="21:27" x14ac:dyDescent="0.25">
      <c r="U1067" t="s">
        <v>8219</v>
      </c>
      <c r="V1067">
        <v>279</v>
      </c>
      <c r="Z1067" t="s">
        <v>8221</v>
      </c>
      <c r="AA1067">
        <v>1</v>
      </c>
    </row>
    <row r="1068" spans="21:27" x14ac:dyDescent="0.25">
      <c r="U1068" t="s">
        <v>8219</v>
      </c>
      <c r="V1068">
        <v>266</v>
      </c>
      <c r="Z1068" t="s">
        <v>8221</v>
      </c>
      <c r="AA1068">
        <v>12</v>
      </c>
    </row>
    <row r="1069" spans="21:27" x14ac:dyDescent="0.25">
      <c r="U1069" t="s">
        <v>8219</v>
      </c>
      <c r="V1069">
        <v>623</v>
      </c>
      <c r="Z1069" t="s">
        <v>8221</v>
      </c>
      <c r="AA1069">
        <v>4</v>
      </c>
    </row>
    <row r="1070" spans="21:27" x14ac:dyDescent="0.25">
      <c r="U1070" t="s">
        <v>8219</v>
      </c>
      <c r="V1070">
        <v>392</v>
      </c>
      <c r="Z1070" t="s">
        <v>8221</v>
      </c>
      <c r="AA1070">
        <v>3</v>
      </c>
    </row>
    <row r="1071" spans="21:27" x14ac:dyDescent="0.25">
      <c r="U1071" t="s">
        <v>8219</v>
      </c>
      <c r="V1071">
        <v>3562</v>
      </c>
      <c r="Z1071" t="s">
        <v>8221</v>
      </c>
      <c r="AA1071">
        <v>99</v>
      </c>
    </row>
    <row r="1072" spans="21:27" x14ac:dyDescent="0.25">
      <c r="U1072" t="s">
        <v>8219</v>
      </c>
      <c r="V1072">
        <v>514</v>
      </c>
      <c r="Z1072" t="s">
        <v>8221</v>
      </c>
      <c r="AA1072">
        <v>3</v>
      </c>
    </row>
    <row r="1073" spans="21:27" x14ac:dyDescent="0.25">
      <c r="U1073" t="s">
        <v>8219</v>
      </c>
      <c r="V1073">
        <v>88</v>
      </c>
      <c r="Z1073" t="s">
        <v>8221</v>
      </c>
      <c r="AA1073">
        <v>3</v>
      </c>
    </row>
    <row r="1074" spans="21:27" x14ac:dyDescent="0.25">
      <c r="U1074" t="s">
        <v>8219</v>
      </c>
      <c r="V1074">
        <v>537</v>
      </c>
      <c r="Z1074" t="s">
        <v>8221</v>
      </c>
      <c r="AA1074">
        <v>22</v>
      </c>
    </row>
    <row r="1075" spans="21:27" x14ac:dyDescent="0.25">
      <c r="U1075" t="s">
        <v>8219</v>
      </c>
      <c r="V1075">
        <v>25</v>
      </c>
      <c r="Z1075" t="s">
        <v>8221</v>
      </c>
      <c r="AA1075">
        <v>4</v>
      </c>
    </row>
    <row r="1076" spans="21:27" x14ac:dyDescent="0.25">
      <c r="U1076" t="s">
        <v>8219</v>
      </c>
      <c r="V1076">
        <v>3238</v>
      </c>
      <c r="Z1076" t="s">
        <v>8221</v>
      </c>
      <c r="AA1076">
        <v>534</v>
      </c>
    </row>
    <row r="1077" spans="21:27" x14ac:dyDescent="0.25">
      <c r="U1077" t="s">
        <v>8219</v>
      </c>
      <c r="V1077">
        <v>897</v>
      </c>
      <c r="Z1077" t="s">
        <v>8221</v>
      </c>
      <c r="AA1077">
        <v>12</v>
      </c>
    </row>
    <row r="1078" spans="21:27" x14ac:dyDescent="0.25">
      <c r="U1078" t="s">
        <v>8219</v>
      </c>
      <c r="V1078">
        <v>878</v>
      </c>
      <c r="Z1078" t="s">
        <v>8221</v>
      </c>
      <c r="AA1078">
        <v>56</v>
      </c>
    </row>
    <row r="1079" spans="21:27" x14ac:dyDescent="0.25">
      <c r="U1079" t="s">
        <v>8219</v>
      </c>
      <c r="V1079">
        <v>115</v>
      </c>
      <c r="Z1079" t="s">
        <v>8221</v>
      </c>
      <c r="AA1079">
        <v>11</v>
      </c>
    </row>
    <row r="1080" spans="21:27" x14ac:dyDescent="0.25">
      <c r="U1080" t="s">
        <v>8219</v>
      </c>
      <c r="V1080">
        <v>234</v>
      </c>
      <c r="Z1080" t="s">
        <v>8221</v>
      </c>
      <c r="AA1080">
        <v>0</v>
      </c>
    </row>
    <row r="1081" spans="21:27" x14ac:dyDescent="0.25">
      <c r="U1081" t="s">
        <v>8219</v>
      </c>
      <c r="V1081">
        <v>4330</v>
      </c>
      <c r="Z1081" t="s">
        <v>8221</v>
      </c>
      <c r="AA1081">
        <v>12</v>
      </c>
    </row>
    <row r="1082" spans="21:27" x14ac:dyDescent="0.25">
      <c r="U1082" t="s">
        <v>8219</v>
      </c>
      <c r="V1082">
        <v>651</v>
      </c>
      <c r="Z1082" t="s">
        <v>8221</v>
      </c>
      <c r="AA1082">
        <v>5</v>
      </c>
    </row>
    <row r="1083" spans="21:27" x14ac:dyDescent="0.25">
      <c r="U1083" t="s">
        <v>8219</v>
      </c>
      <c r="V1083">
        <v>251</v>
      </c>
      <c r="Z1083" t="s">
        <v>8221</v>
      </c>
      <c r="AA1083">
        <v>24</v>
      </c>
    </row>
    <row r="1084" spans="21:27" x14ac:dyDescent="0.25">
      <c r="U1084" t="s">
        <v>8219</v>
      </c>
      <c r="V1084">
        <v>263</v>
      </c>
      <c r="Z1084" t="s">
        <v>8221</v>
      </c>
      <c r="AA1084">
        <v>89</v>
      </c>
    </row>
    <row r="1085" spans="21:27" x14ac:dyDescent="0.25">
      <c r="U1085" t="s">
        <v>8219</v>
      </c>
      <c r="V1085">
        <v>28</v>
      </c>
      <c r="Z1085" t="s">
        <v>8221</v>
      </c>
      <c r="AA1085">
        <v>1</v>
      </c>
    </row>
    <row r="1086" spans="21:27" x14ac:dyDescent="0.25">
      <c r="U1086" t="s">
        <v>8219</v>
      </c>
      <c r="V1086">
        <v>721</v>
      </c>
      <c r="Z1086" t="s">
        <v>8221</v>
      </c>
      <c r="AA1086">
        <v>55</v>
      </c>
    </row>
    <row r="1087" spans="21:27" x14ac:dyDescent="0.25">
      <c r="U1087" t="s">
        <v>8219</v>
      </c>
      <c r="V1087">
        <v>50</v>
      </c>
      <c r="Z1087" t="s">
        <v>8221</v>
      </c>
      <c r="AA1087">
        <v>2</v>
      </c>
    </row>
    <row r="1088" spans="21:27" x14ac:dyDescent="0.25">
      <c r="U1088" t="s">
        <v>8219</v>
      </c>
      <c r="V1088">
        <v>73</v>
      </c>
      <c r="Z1088" t="s">
        <v>8221</v>
      </c>
      <c r="AA1088">
        <v>0</v>
      </c>
    </row>
    <row r="1089" spans="21:27" x14ac:dyDescent="0.25">
      <c r="U1089" t="s">
        <v>8219</v>
      </c>
      <c r="V1089">
        <v>27</v>
      </c>
      <c r="Z1089" t="s">
        <v>8221</v>
      </c>
      <c r="AA1089">
        <v>4</v>
      </c>
    </row>
    <row r="1090" spans="21:27" x14ac:dyDescent="0.25">
      <c r="U1090" t="s">
        <v>8219</v>
      </c>
      <c r="V1090">
        <v>34</v>
      </c>
      <c r="Z1090" t="s">
        <v>8221</v>
      </c>
      <c r="AA1090">
        <v>6</v>
      </c>
    </row>
    <row r="1091" spans="21:27" x14ac:dyDescent="0.25">
      <c r="U1091" t="s">
        <v>8219</v>
      </c>
      <c r="V1091">
        <v>7</v>
      </c>
      <c r="Z1091" t="s">
        <v>8221</v>
      </c>
      <c r="AA1091">
        <v>4</v>
      </c>
    </row>
    <row r="1092" spans="21:27" x14ac:dyDescent="0.25">
      <c r="U1092" t="s">
        <v>8219</v>
      </c>
      <c r="V1092">
        <v>24</v>
      </c>
      <c r="Z1092" t="s">
        <v>8221</v>
      </c>
      <c r="AA1092">
        <v>4</v>
      </c>
    </row>
    <row r="1093" spans="21:27" x14ac:dyDescent="0.25">
      <c r="U1093" t="s">
        <v>8219</v>
      </c>
      <c r="V1093">
        <v>15</v>
      </c>
      <c r="Z1093" t="s">
        <v>8221</v>
      </c>
      <c r="AA1093">
        <v>2</v>
      </c>
    </row>
    <row r="1094" spans="21:27" x14ac:dyDescent="0.25">
      <c r="U1094" t="s">
        <v>8219</v>
      </c>
      <c r="V1094">
        <v>72</v>
      </c>
      <c r="Z1094" t="s">
        <v>8221</v>
      </c>
      <c r="AA1094">
        <v>5</v>
      </c>
    </row>
    <row r="1095" spans="21:27" x14ac:dyDescent="0.25">
      <c r="U1095" t="s">
        <v>8219</v>
      </c>
      <c r="V1095">
        <v>120</v>
      </c>
      <c r="Z1095" t="s">
        <v>8221</v>
      </c>
      <c r="AA1095">
        <v>83</v>
      </c>
    </row>
    <row r="1096" spans="21:27" x14ac:dyDescent="0.25">
      <c r="U1096" t="s">
        <v>8219</v>
      </c>
      <c r="V1096">
        <v>123</v>
      </c>
      <c r="Z1096" t="s">
        <v>8221</v>
      </c>
      <c r="AA1096">
        <v>57</v>
      </c>
    </row>
    <row r="1097" spans="21:27" x14ac:dyDescent="0.25">
      <c r="U1097" t="s">
        <v>8219</v>
      </c>
      <c r="V1097">
        <v>1</v>
      </c>
      <c r="Z1097" t="s">
        <v>8221</v>
      </c>
      <c r="AA1097">
        <v>311</v>
      </c>
    </row>
    <row r="1098" spans="21:27" x14ac:dyDescent="0.25">
      <c r="U1098" t="s">
        <v>8219</v>
      </c>
      <c r="V1098">
        <v>24</v>
      </c>
      <c r="Z1098" t="s">
        <v>8221</v>
      </c>
      <c r="AA1098">
        <v>2</v>
      </c>
    </row>
    <row r="1099" spans="21:27" x14ac:dyDescent="0.25">
      <c r="U1099" t="s">
        <v>8219</v>
      </c>
      <c r="V1099">
        <v>33</v>
      </c>
      <c r="Z1099" t="s">
        <v>8221</v>
      </c>
      <c r="AA1099">
        <v>16</v>
      </c>
    </row>
    <row r="1100" spans="21:27" x14ac:dyDescent="0.25">
      <c r="U1100" t="s">
        <v>8219</v>
      </c>
      <c r="V1100">
        <v>14</v>
      </c>
      <c r="Z1100" t="s">
        <v>8220</v>
      </c>
      <c r="AA1100">
        <v>0</v>
      </c>
    </row>
    <row r="1101" spans="21:27" x14ac:dyDescent="0.25">
      <c r="U1101" t="s">
        <v>8219</v>
      </c>
      <c r="V1101">
        <v>9</v>
      </c>
      <c r="Z1101" t="s">
        <v>8220</v>
      </c>
      <c r="AA1101">
        <v>0</v>
      </c>
    </row>
    <row r="1102" spans="21:27" x14ac:dyDescent="0.25">
      <c r="U1102" t="s">
        <v>8219</v>
      </c>
      <c r="V1102">
        <v>76</v>
      </c>
      <c r="Z1102" t="s">
        <v>8220</v>
      </c>
      <c r="AA1102">
        <v>1</v>
      </c>
    </row>
    <row r="1103" spans="21:27" x14ac:dyDescent="0.25">
      <c r="U1103" t="s">
        <v>8219</v>
      </c>
      <c r="V1103">
        <v>19</v>
      </c>
      <c r="Z1103" t="s">
        <v>8220</v>
      </c>
      <c r="AA1103">
        <v>1</v>
      </c>
    </row>
    <row r="1104" spans="21:27" x14ac:dyDescent="0.25">
      <c r="U1104" t="s">
        <v>8219</v>
      </c>
      <c r="V1104">
        <v>69</v>
      </c>
      <c r="Z1104" t="s">
        <v>8220</v>
      </c>
      <c r="AA1104">
        <v>0</v>
      </c>
    </row>
    <row r="1105" spans="21:27" x14ac:dyDescent="0.25">
      <c r="U1105" t="s">
        <v>8219</v>
      </c>
      <c r="V1105">
        <v>218</v>
      </c>
      <c r="Z1105" t="s">
        <v>8220</v>
      </c>
      <c r="AA1105">
        <v>3</v>
      </c>
    </row>
    <row r="1106" spans="21:27" x14ac:dyDescent="0.25">
      <c r="U1106" t="s">
        <v>8219</v>
      </c>
      <c r="V1106">
        <v>30</v>
      </c>
      <c r="Z1106" t="s">
        <v>8220</v>
      </c>
      <c r="AA1106">
        <v>1</v>
      </c>
    </row>
    <row r="1107" spans="21:27" x14ac:dyDescent="0.25">
      <c r="U1107" t="s">
        <v>8219</v>
      </c>
      <c r="V1107">
        <v>100</v>
      </c>
      <c r="Z1107" t="s">
        <v>8220</v>
      </c>
      <c r="AA1107">
        <v>5</v>
      </c>
    </row>
    <row r="1108" spans="21:27" x14ac:dyDescent="0.25">
      <c r="U1108" t="s">
        <v>8219</v>
      </c>
      <c r="V1108">
        <v>296</v>
      </c>
      <c r="Z1108" t="s">
        <v>8220</v>
      </c>
      <c r="AA1108">
        <v>0</v>
      </c>
    </row>
    <row r="1109" spans="21:27" x14ac:dyDescent="0.25">
      <c r="U1109" t="s">
        <v>8219</v>
      </c>
      <c r="V1109">
        <v>1204</v>
      </c>
      <c r="Z1109" t="s">
        <v>8220</v>
      </c>
      <c r="AA1109">
        <v>0</v>
      </c>
    </row>
    <row r="1110" spans="21:27" x14ac:dyDescent="0.25">
      <c r="U1110" t="s">
        <v>8219</v>
      </c>
      <c r="V1110">
        <v>321</v>
      </c>
      <c r="Z1110" t="s">
        <v>8220</v>
      </c>
      <c r="AA1110">
        <v>7</v>
      </c>
    </row>
    <row r="1111" spans="21:27" x14ac:dyDescent="0.25">
      <c r="U1111" t="s">
        <v>8219</v>
      </c>
      <c r="V1111">
        <v>301</v>
      </c>
      <c r="Z1111" t="s">
        <v>8220</v>
      </c>
      <c r="AA1111">
        <v>0</v>
      </c>
    </row>
    <row r="1112" spans="21:27" x14ac:dyDescent="0.25">
      <c r="U1112" t="s">
        <v>8219</v>
      </c>
      <c r="V1112">
        <v>144</v>
      </c>
      <c r="Z1112" t="s">
        <v>8220</v>
      </c>
      <c r="AA1112">
        <v>0</v>
      </c>
    </row>
    <row r="1113" spans="21:27" x14ac:dyDescent="0.25">
      <c r="U1113" t="s">
        <v>8219</v>
      </c>
      <c r="V1113">
        <v>539</v>
      </c>
      <c r="Z1113" t="s">
        <v>8220</v>
      </c>
      <c r="AA1113">
        <v>1</v>
      </c>
    </row>
    <row r="1114" spans="21:27" x14ac:dyDescent="0.25">
      <c r="U1114" t="s">
        <v>8219</v>
      </c>
      <c r="V1114">
        <v>498</v>
      </c>
      <c r="Z1114" t="s">
        <v>8220</v>
      </c>
      <c r="AA1114">
        <v>2</v>
      </c>
    </row>
    <row r="1115" spans="21:27" x14ac:dyDescent="0.25">
      <c r="U1115" t="s">
        <v>8219</v>
      </c>
      <c r="V1115">
        <v>1113</v>
      </c>
      <c r="Z1115" t="s">
        <v>8220</v>
      </c>
      <c r="AA1115">
        <v>0</v>
      </c>
    </row>
    <row r="1116" spans="21:27" x14ac:dyDescent="0.25">
      <c r="U1116" t="s">
        <v>8219</v>
      </c>
      <c r="V1116">
        <v>988</v>
      </c>
      <c r="Z1116" t="s">
        <v>8220</v>
      </c>
      <c r="AA1116">
        <v>0</v>
      </c>
    </row>
    <row r="1117" spans="21:27" x14ac:dyDescent="0.25">
      <c r="U1117" t="s">
        <v>8219</v>
      </c>
      <c r="V1117">
        <v>391</v>
      </c>
      <c r="Z1117" t="s">
        <v>8220</v>
      </c>
      <c r="AA1117">
        <v>0</v>
      </c>
    </row>
    <row r="1118" spans="21:27" x14ac:dyDescent="0.25">
      <c r="U1118" t="s">
        <v>8219</v>
      </c>
      <c r="V1118">
        <v>28</v>
      </c>
      <c r="Z1118" t="s">
        <v>8220</v>
      </c>
      <c r="AA1118">
        <v>3</v>
      </c>
    </row>
    <row r="1119" spans="21:27" x14ac:dyDescent="0.25">
      <c r="U1119" t="s">
        <v>8219</v>
      </c>
      <c r="V1119">
        <v>147</v>
      </c>
      <c r="Z1119" t="s">
        <v>8220</v>
      </c>
      <c r="AA1119">
        <v>1</v>
      </c>
    </row>
    <row r="1120" spans="21:27" x14ac:dyDescent="0.25">
      <c r="U1120" t="s">
        <v>8219</v>
      </c>
      <c r="V1120">
        <v>680</v>
      </c>
      <c r="Z1120" t="s">
        <v>8220</v>
      </c>
      <c r="AA1120">
        <v>0</v>
      </c>
    </row>
    <row r="1121" spans="21:27" x14ac:dyDescent="0.25">
      <c r="U1121" t="s">
        <v>8219</v>
      </c>
      <c r="V1121">
        <v>983</v>
      </c>
      <c r="Z1121" t="s">
        <v>8220</v>
      </c>
      <c r="AA1121">
        <v>2</v>
      </c>
    </row>
    <row r="1122" spans="21:27" x14ac:dyDescent="0.25">
      <c r="U1122" t="s">
        <v>8219</v>
      </c>
      <c r="V1122">
        <v>79</v>
      </c>
      <c r="Z1122" t="s">
        <v>8220</v>
      </c>
      <c r="AA1122">
        <v>0</v>
      </c>
    </row>
    <row r="1123" spans="21:27" x14ac:dyDescent="0.25">
      <c r="U1123" t="s">
        <v>8219</v>
      </c>
      <c r="V1123">
        <v>426</v>
      </c>
      <c r="Z1123" t="s">
        <v>8220</v>
      </c>
      <c r="AA1123">
        <v>0</v>
      </c>
    </row>
    <row r="1124" spans="21:27" x14ac:dyDescent="0.25">
      <c r="U1124" t="s">
        <v>8219</v>
      </c>
      <c r="V1124">
        <v>96</v>
      </c>
      <c r="Z1124" t="s">
        <v>8220</v>
      </c>
      <c r="AA1124">
        <v>0</v>
      </c>
    </row>
    <row r="1125" spans="21:27" x14ac:dyDescent="0.25">
      <c r="U1125" t="s">
        <v>8219</v>
      </c>
      <c r="V1125">
        <v>163</v>
      </c>
      <c r="Z1125" t="s">
        <v>8220</v>
      </c>
      <c r="AA1125">
        <v>27</v>
      </c>
    </row>
    <row r="1126" spans="21:27" x14ac:dyDescent="0.25">
      <c r="U1126" t="s">
        <v>8219</v>
      </c>
      <c r="V1126">
        <v>2525</v>
      </c>
      <c r="Z1126" t="s">
        <v>8220</v>
      </c>
      <c r="AA1126">
        <v>14</v>
      </c>
    </row>
    <row r="1127" spans="21:27" x14ac:dyDescent="0.25">
      <c r="U1127" t="s">
        <v>8219</v>
      </c>
      <c r="V1127">
        <v>2035</v>
      </c>
      <c r="Z1127" t="s">
        <v>8220</v>
      </c>
      <c r="AA1127">
        <v>2</v>
      </c>
    </row>
    <row r="1128" spans="21:27" x14ac:dyDescent="0.25">
      <c r="U1128" t="s">
        <v>8219</v>
      </c>
      <c r="V1128">
        <v>290</v>
      </c>
      <c r="Z1128" t="s">
        <v>8220</v>
      </c>
      <c r="AA1128">
        <v>0</v>
      </c>
    </row>
    <row r="1129" spans="21:27" x14ac:dyDescent="0.25">
      <c r="U1129" t="s">
        <v>8219</v>
      </c>
      <c r="V1129">
        <v>1980</v>
      </c>
      <c r="Z1129" t="s">
        <v>8220</v>
      </c>
      <c r="AA1129">
        <v>4</v>
      </c>
    </row>
    <row r="1130" spans="21:27" x14ac:dyDescent="0.25">
      <c r="U1130" t="s">
        <v>8219</v>
      </c>
      <c r="V1130">
        <v>57</v>
      </c>
      <c r="Z1130" t="s">
        <v>8220</v>
      </c>
      <c r="AA1130">
        <v>0</v>
      </c>
    </row>
    <row r="1131" spans="21:27" x14ac:dyDescent="0.25">
      <c r="U1131" t="s">
        <v>8219</v>
      </c>
      <c r="V1131">
        <v>380</v>
      </c>
      <c r="Z1131" t="s">
        <v>8220</v>
      </c>
      <c r="AA1131">
        <v>6</v>
      </c>
    </row>
    <row r="1132" spans="21:27" x14ac:dyDescent="0.25">
      <c r="U1132" t="s">
        <v>8219</v>
      </c>
      <c r="V1132">
        <v>128</v>
      </c>
      <c r="Z1132" t="s">
        <v>8220</v>
      </c>
      <c r="AA1132">
        <v>1</v>
      </c>
    </row>
    <row r="1133" spans="21:27" x14ac:dyDescent="0.25">
      <c r="U1133" t="s">
        <v>8219</v>
      </c>
      <c r="V1133">
        <v>180</v>
      </c>
      <c r="Z1133" t="s">
        <v>8220</v>
      </c>
      <c r="AA1133">
        <v>1</v>
      </c>
    </row>
    <row r="1134" spans="21:27" x14ac:dyDescent="0.25">
      <c r="U1134" t="s">
        <v>8219</v>
      </c>
      <c r="V1134">
        <v>571</v>
      </c>
      <c r="Z1134" t="s">
        <v>8220</v>
      </c>
      <c r="AA1134">
        <v>0</v>
      </c>
    </row>
    <row r="1135" spans="21:27" x14ac:dyDescent="0.25">
      <c r="U1135" t="s">
        <v>8219</v>
      </c>
      <c r="V1135">
        <v>480</v>
      </c>
      <c r="Z1135" t="s">
        <v>8220</v>
      </c>
      <c r="AA1135">
        <v>4</v>
      </c>
    </row>
    <row r="1136" spans="21:27" x14ac:dyDescent="0.25">
      <c r="U1136" t="s">
        <v>8219</v>
      </c>
      <c r="V1136">
        <v>249</v>
      </c>
      <c r="Z1136" t="s">
        <v>8220</v>
      </c>
      <c r="AA1136">
        <v>0</v>
      </c>
    </row>
    <row r="1137" spans="21:27" x14ac:dyDescent="0.25">
      <c r="U1137" t="s">
        <v>8219</v>
      </c>
      <c r="V1137">
        <v>84</v>
      </c>
      <c r="Z1137" t="s">
        <v>8220</v>
      </c>
      <c r="AA1137">
        <v>0</v>
      </c>
    </row>
    <row r="1138" spans="21:27" x14ac:dyDescent="0.25">
      <c r="U1138" t="s">
        <v>8219</v>
      </c>
      <c r="V1138">
        <v>197</v>
      </c>
      <c r="Z1138" t="s">
        <v>8220</v>
      </c>
      <c r="AA1138">
        <v>0</v>
      </c>
    </row>
    <row r="1139" spans="21:27" x14ac:dyDescent="0.25">
      <c r="U1139" t="s">
        <v>8219</v>
      </c>
      <c r="V1139">
        <v>271</v>
      </c>
      <c r="Z1139" t="s">
        <v>8220</v>
      </c>
      <c r="AA1139">
        <v>3</v>
      </c>
    </row>
    <row r="1140" spans="21:27" x14ac:dyDescent="0.25">
      <c r="U1140" t="s">
        <v>8219</v>
      </c>
      <c r="V1140">
        <v>50</v>
      </c>
      <c r="Z1140" t="s">
        <v>8220</v>
      </c>
      <c r="AA1140">
        <v>7</v>
      </c>
    </row>
    <row r="1141" spans="21:27" x14ac:dyDescent="0.25">
      <c r="U1141" t="s">
        <v>8219</v>
      </c>
      <c r="V1141">
        <v>169</v>
      </c>
      <c r="Z1141" t="s">
        <v>8220</v>
      </c>
      <c r="AA1141">
        <v>2</v>
      </c>
    </row>
    <row r="1142" spans="21:27" x14ac:dyDescent="0.25">
      <c r="U1142" t="s">
        <v>8219</v>
      </c>
      <c r="V1142">
        <v>205</v>
      </c>
      <c r="Z1142" t="s">
        <v>8220</v>
      </c>
      <c r="AA1142">
        <v>3</v>
      </c>
    </row>
    <row r="1143" spans="21:27" x14ac:dyDescent="0.25">
      <c r="U1143" t="s">
        <v>8219</v>
      </c>
      <c r="V1143">
        <v>206</v>
      </c>
      <c r="Z1143" t="s">
        <v>8220</v>
      </c>
      <c r="AA1143">
        <v>8</v>
      </c>
    </row>
    <row r="1144" spans="21:27" x14ac:dyDescent="0.25">
      <c r="U1144" t="s">
        <v>8219</v>
      </c>
      <c r="V1144">
        <v>84</v>
      </c>
      <c r="Z1144" t="s">
        <v>8220</v>
      </c>
      <c r="AA1144">
        <v>7</v>
      </c>
    </row>
    <row r="1145" spans="21:27" x14ac:dyDescent="0.25">
      <c r="U1145" t="s">
        <v>8219</v>
      </c>
      <c r="V1145">
        <v>210</v>
      </c>
      <c r="Z1145" t="s">
        <v>8220</v>
      </c>
      <c r="AA1145">
        <v>0</v>
      </c>
    </row>
    <row r="1146" spans="21:27" x14ac:dyDescent="0.25">
      <c r="U1146" t="s">
        <v>8219</v>
      </c>
      <c r="V1146">
        <v>181</v>
      </c>
      <c r="Z1146" t="s">
        <v>8220</v>
      </c>
      <c r="AA1146">
        <v>3</v>
      </c>
    </row>
    <row r="1147" spans="21:27" x14ac:dyDescent="0.25">
      <c r="U1147" t="s">
        <v>8219</v>
      </c>
      <c r="V1147">
        <v>60</v>
      </c>
      <c r="Z1147" t="s">
        <v>8220</v>
      </c>
      <c r="AA1147">
        <v>8</v>
      </c>
    </row>
    <row r="1148" spans="21:27" x14ac:dyDescent="0.25">
      <c r="U1148" t="s">
        <v>8219</v>
      </c>
      <c r="V1148">
        <v>445</v>
      </c>
      <c r="Z1148" t="s">
        <v>8220</v>
      </c>
      <c r="AA1148">
        <v>1</v>
      </c>
    </row>
    <row r="1149" spans="21:27" x14ac:dyDescent="0.25">
      <c r="U1149" t="s">
        <v>8219</v>
      </c>
      <c r="V1149">
        <v>17</v>
      </c>
      <c r="Z1149" t="s">
        <v>8220</v>
      </c>
      <c r="AA1149">
        <v>0</v>
      </c>
    </row>
    <row r="1150" spans="21:27" x14ac:dyDescent="0.25">
      <c r="U1150" t="s">
        <v>8219</v>
      </c>
      <c r="V1150">
        <v>194</v>
      </c>
      <c r="Z1150" t="s">
        <v>8220</v>
      </c>
      <c r="AA1150">
        <v>1</v>
      </c>
    </row>
    <row r="1151" spans="21:27" x14ac:dyDescent="0.25">
      <c r="U1151" t="s">
        <v>8219</v>
      </c>
      <c r="V1151">
        <v>404</v>
      </c>
      <c r="Z1151" t="s">
        <v>8220</v>
      </c>
      <c r="AA1151">
        <v>0</v>
      </c>
    </row>
    <row r="1152" spans="21:27" x14ac:dyDescent="0.25">
      <c r="U1152" t="s">
        <v>8219</v>
      </c>
      <c r="V1152">
        <v>194</v>
      </c>
      <c r="Z1152" t="s">
        <v>8220</v>
      </c>
      <c r="AA1152">
        <v>1</v>
      </c>
    </row>
    <row r="1153" spans="21:27" x14ac:dyDescent="0.25">
      <c r="U1153" t="s">
        <v>8219</v>
      </c>
      <c r="V1153">
        <v>902</v>
      </c>
      <c r="Z1153" t="s">
        <v>8220</v>
      </c>
      <c r="AA1153">
        <v>2</v>
      </c>
    </row>
    <row r="1154" spans="21:27" x14ac:dyDescent="0.25">
      <c r="U1154" t="s">
        <v>8219</v>
      </c>
      <c r="V1154">
        <v>1670</v>
      </c>
      <c r="Z1154" t="s">
        <v>8220</v>
      </c>
      <c r="AA1154">
        <v>0</v>
      </c>
    </row>
    <row r="1155" spans="21:27" x14ac:dyDescent="0.25">
      <c r="U1155" t="s">
        <v>8219</v>
      </c>
      <c r="V1155">
        <v>1328</v>
      </c>
      <c r="Z1155" t="s">
        <v>8220</v>
      </c>
      <c r="AA1155">
        <v>1</v>
      </c>
    </row>
    <row r="1156" spans="21:27" x14ac:dyDescent="0.25">
      <c r="U1156" t="s">
        <v>8219</v>
      </c>
      <c r="V1156">
        <v>944</v>
      </c>
      <c r="Z1156" t="s">
        <v>8220</v>
      </c>
      <c r="AA1156">
        <v>0</v>
      </c>
    </row>
    <row r="1157" spans="21:27" x14ac:dyDescent="0.25">
      <c r="U1157" t="s">
        <v>8219</v>
      </c>
      <c r="V1157">
        <v>147</v>
      </c>
      <c r="Z1157" t="s">
        <v>8220</v>
      </c>
      <c r="AA1157">
        <v>0</v>
      </c>
    </row>
    <row r="1158" spans="21:27" x14ac:dyDescent="0.25">
      <c r="U1158" t="s">
        <v>8219</v>
      </c>
      <c r="V1158">
        <v>99</v>
      </c>
      <c r="Z1158" t="s">
        <v>8220</v>
      </c>
      <c r="AA1158">
        <v>0</v>
      </c>
    </row>
    <row r="1159" spans="21:27" x14ac:dyDescent="0.25">
      <c r="U1159" t="s">
        <v>8219</v>
      </c>
      <c r="V1159">
        <v>79</v>
      </c>
      <c r="Z1159" t="s">
        <v>8220</v>
      </c>
      <c r="AA1159">
        <v>0</v>
      </c>
    </row>
    <row r="1160" spans="21:27" x14ac:dyDescent="0.25">
      <c r="U1160" t="s">
        <v>8219</v>
      </c>
      <c r="V1160">
        <v>75</v>
      </c>
      <c r="Z1160" t="s">
        <v>8221</v>
      </c>
      <c r="AA1160">
        <v>9</v>
      </c>
    </row>
    <row r="1161" spans="21:27" x14ac:dyDescent="0.25">
      <c r="U1161" t="s">
        <v>8219</v>
      </c>
      <c r="V1161">
        <v>207</v>
      </c>
      <c r="Z1161" t="s">
        <v>8221</v>
      </c>
      <c r="AA1161">
        <v>1</v>
      </c>
    </row>
    <row r="1162" spans="21:27" x14ac:dyDescent="0.25">
      <c r="U1162" t="s">
        <v>8219</v>
      </c>
      <c r="V1162">
        <v>102</v>
      </c>
      <c r="Z1162" t="s">
        <v>8221</v>
      </c>
      <c r="AA1162">
        <v>12</v>
      </c>
    </row>
    <row r="1163" spans="21:27" x14ac:dyDescent="0.25">
      <c r="U1163" t="s">
        <v>8219</v>
      </c>
      <c r="V1163">
        <v>32</v>
      </c>
      <c r="Z1163" t="s">
        <v>8221</v>
      </c>
      <c r="AA1163">
        <v>0</v>
      </c>
    </row>
    <row r="1164" spans="21:27" x14ac:dyDescent="0.25">
      <c r="U1164" t="s">
        <v>8219</v>
      </c>
      <c r="V1164">
        <v>480</v>
      </c>
      <c r="Z1164" t="s">
        <v>8221</v>
      </c>
      <c r="AA1164">
        <v>20</v>
      </c>
    </row>
    <row r="1165" spans="21:27" x14ac:dyDescent="0.25">
      <c r="U1165" t="s">
        <v>8219</v>
      </c>
      <c r="V1165">
        <v>11</v>
      </c>
      <c r="Z1165" t="s">
        <v>8221</v>
      </c>
      <c r="AA1165">
        <v>16</v>
      </c>
    </row>
    <row r="1166" spans="21:27" x14ac:dyDescent="0.25">
      <c r="U1166" t="s">
        <v>8219</v>
      </c>
      <c r="V1166">
        <v>12</v>
      </c>
      <c r="Z1166" t="s">
        <v>8221</v>
      </c>
      <c r="AA1166">
        <v>33</v>
      </c>
    </row>
    <row r="1167" spans="21:27" x14ac:dyDescent="0.25">
      <c r="U1167" t="s">
        <v>8219</v>
      </c>
      <c r="V1167">
        <v>48</v>
      </c>
      <c r="Z1167" t="s">
        <v>8221</v>
      </c>
      <c r="AA1167">
        <v>2</v>
      </c>
    </row>
    <row r="1168" spans="21:27" x14ac:dyDescent="0.25">
      <c r="U1168" t="s">
        <v>8219</v>
      </c>
      <c r="V1168">
        <v>59</v>
      </c>
      <c r="Z1168" t="s">
        <v>8221</v>
      </c>
      <c r="AA1168">
        <v>6</v>
      </c>
    </row>
    <row r="1169" spans="21:27" x14ac:dyDescent="0.25">
      <c r="U1169" t="s">
        <v>8219</v>
      </c>
      <c r="V1169">
        <v>79</v>
      </c>
      <c r="Z1169" t="s">
        <v>8221</v>
      </c>
      <c r="AA1169">
        <v>0</v>
      </c>
    </row>
    <row r="1170" spans="21:27" x14ac:dyDescent="0.25">
      <c r="U1170" t="s">
        <v>8219</v>
      </c>
      <c r="V1170">
        <v>14</v>
      </c>
      <c r="Z1170" t="s">
        <v>8221</v>
      </c>
      <c r="AA1170">
        <v>3</v>
      </c>
    </row>
    <row r="1171" spans="21:27" x14ac:dyDescent="0.25">
      <c r="U1171" t="s">
        <v>8219</v>
      </c>
      <c r="V1171">
        <v>106</v>
      </c>
      <c r="Z1171" t="s">
        <v>8221</v>
      </c>
      <c r="AA1171">
        <v>0</v>
      </c>
    </row>
    <row r="1172" spans="21:27" x14ac:dyDescent="0.25">
      <c r="U1172" t="s">
        <v>8219</v>
      </c>
      <c r="V1172">
        <v>25</v>
      </c>
      <c r="Z1172" t="s">
        <v>8221</v>
      </c>
      <c r="AA1172">
        <v>3</v>
      </c>
    </row>
    <row r="1173" spans="21:27" x14ac:dyDescent="0.25">
      <c r="U1173" t="s">
        <v>8219</v>
      </c>
      <c r="V1173">
        <v>25</v>
      </c>
      <c r="Z1173" t="s">
        <v>8221</v>
      </c>
      <c r="AA1173">
        <v>13</v>
      </c>
    </row>
    <row r="1174" spans="21:27" x14ac:dyDescent="0.25">
      <c r="U1174" t="s">
        <v>8219</v>
      </c>
      <c r="V1174">
        <v>29</v>
      </c>
      <c r="Z1174" t="s">
        <v>8221</v>
      </c>
      <c r="AA1174">
        <v>6</v>
      </c>
    </row>
    <row r="1175" spans="21:27" x14ac:dyDescent="0.25">
      <c r="U1175" t="s">
        <v>8219</v>
      </c>
      <c r="V1175">
        <v>43</v>
      </c>
      <c r="Z1175" t="s">
        <v>8221</v>
      </c>
      <c r="AA1175">
        <v>1</v>
      </c>
    </row>
    <row r="1176" spans="21:27" x14ac:dyDescent="0.25">
      <c r="U1176" t="s">
        <v>8219</v>
      </c>
      <c r="V1176">
        <v>46</v>
      </c>
      <c r="Z1176" t="s">
        <v>8221</v>
      </c>
      <c r="AA1176">
        <v>0</v>
      </c>
    </row>
    <row r="1177" spans="21:27" x14ac:dyDescent="0.25">
      <c r="U1177" t="s">
        <v>8219</v>
      </c>
      <c r="V1177">
        <v>27</v>
      </c>
      <c r="Z1177" t="s">
        <v>8221</v>
      </c>
      <c r="AA1177">
        <v>5</v>
      </c>
    </row>
    <row r="1178" spans="21:27" x14ac:dyDescent="0.25">
      <c r="U1178" t="s">
        <v>8219</v>
      </c>
      <c r="V1178">
        <v>112</v>
      </c>
      <c r="Z1178" t="s">
        <v>8221</v>
      </c>
      <c r="AA1178">
        <v>0</v>
      </c>
    </row>
    <row r="1179" spans="21:27" x14ac:dyDescent="0.25">
      <c r="U1179" t="s">
        <v>8219</v>
      </c>
      <c r="V1179">
        <v>34</v>
      </c>
      <c r="Z1179" t="s">
        <v>8221</v>
      </c>
      <c r="AA1179">
        <v>36</v>
      </c>
    </row>
    <row r="1180" spans="21:27" x14ac:dyDescent="0.25">
      <c r="U1180" t="s">
        <v>8219</v>
      </c>
      <c r="V1180">
        <v>145</v>
      </c>
      <c r="Z1180" t="s">
        <v>8221</v>
      </c>
      <c r="AA1180">
        <v>1</v>
      </c>
    </row>
    <row r="1181" spans="21:27" x14ac:dyDescent="0.25">
      <c r="U1181" t="s">
        <v>8219</v>
      </c>
      <c r="V1181">
        <v>19</v>
      </c>
      <c r="Z1181" t="s">
        <v>8221</v>
      </c>
      <c r="AA1181">
        <v>1</v>
      </c>
    </row>
    <row r="1182" spans="21:27" x14ac:dyDescent="0.25">
      <c r="U1182" t="s">
        <v>8219</v>
      </c>
      <c r="V1182">
        <v>288</v>
      </c>
      <c r="Z1182" t="s">
        <v>8221</v>
      </c>
      <c r="AA1182">
        <v>1</v>
      </c>
    </row>
    <row r="1183" spans="21:27" x14ac:dyDescent="0.25">
      <c r="U1183" t="s">
        <v>8219</v>
      </c>
      <c r="V1183">
        <v>14</v>
      </c>
      <c r="Z1183" t="s">
        <v>8221</v>
      </c>
      <c r="AA1183">
        <v>9</v>
      </c>
    </row>
    <row r="1184" spans="21:27" x14ac:dyDescent="0.25">
      <c r="U1184" t="s">
        <v>8219</v>
      </c>
      <c r="V1184">
        <v>7</v>
      </c>
      <c r="Z1184" t="s">
        <v>8221</v>
      </c>
      <c r="AA1184">
        <v>1</v>
      </c>
    </row>
    <row r="1185" spans="21:27" x14ac:dyDescent="0.25">
      <c r="U1185" t="s">
        <v>8219</v>
      </c>
      <c r="V1185">
        <v>211</v>
      </c>
      <c r="Z1185" t="s">
        <v>8221</v>
      </c>
      <c r="AA1185">
        <v>0</v>
      </c>
    </row>
    <row r="1186" spans="21:27" x14ac:dyDescent="0.25">
      <c r="U1186" t="s">
        <v>8219</v>
      </c>
      <c r="V1186">
        <v>85</v>
      </c>
      <c r="Z1186" t="s">
        <v>8221</v>
      </c>
      <c r="AA1186">
        <v>1</v>
      </c>
    </row>
    <row r="1187" spans="21:27" x14ac:dyDescent="0.25">
      <c r="U1187" t="s">
        <v>8219</v>
      </c>
      <c r="V1187">
        <v>103</v>
      </c>
      <c r="Z1187" t="s">
        <v>8221</v>
      </c>
      <c r="AA1187">
        <v>1</v>
      </c>
    </row>
    <row r="1188" spans="21:27" x14ac:dyDescent="0.25">
      <c r="U1188" t="s">
        <v>8219</v>
      </c>
      <c r="V1188">
        <v>113</v>
      </c>
      <c r="Z1188" t="s">
        <v>8221</v>
      </c>
      <c r="AA1188">
        <v>4</v>
      </c>
    </row>
    <row r="1189" spans="21:27" x14ac:dyDescent="0.25">
      <c r="U1189" t="s">
        <v>8219</v>
      </c>
      <c r="V1189">
        <v>167</v>
      </c>
      <c r="Z1189" t="s">
        <v>8221</v>
      </c>
      <c r="AA1189">
        <v>2</v>
      </c>
    </row>
    <row r="1190" spans="21:27" x14ac:dyDescent="0.25">
      <c r="U1190" t="s">
        <v>8219</v>
      </c>
      <c r="V1190">
        <v>73</v>
      </c>
      <c r="Z1190" t="s">
        <v>8221</v>
      </c>
      <c r="AA1190">
        <v>2</v>
      </c>
    </row>
    <row r="1191" spans="21:27" x14ac:dyDescent="0.25">
      <c r="U1191" t="s">
        <v>8219</v>
      </c>
      <c r="V1191">
        <v>75</v>
      </c>
      <c r="Z1191" t="s">
        <v>8221</v>
      </c>
      <c r="AA1191">
        <v>2</v>
      </c>
    </row>
    <row r="1192" spans="21:27" x14ac:dyDescent="0.25">
      <c r="U1192" t="s">
        <v>8219</v>
      </c>
      <c r="V1192">
        <v>614</v>
      </c>
      <c r="Z1192" t="s">
        <v>8221</v>
      </c>
      <c r="AA1192">
        <v>0</v>
      </c>
    </row>
    <row r="1193" spans="21:27" x14ac:dyDescent="0.25">
      <c r="U1193" t="s">
        <v>8219</v>
      </c>
      <c r="V1193">
        <v>107</v>
      </c>
      <c r="Z1193" t="s">
        <v>8221</v>
      </c>
      <c r="AA1193">
        <v>2</v>
      </c>
    </row>
    <row r="1194" spans="21:27" x14ac:dyDescent="0.25">
      <c r="U1194" t="s">
        <v>8219</v>
      </c>
      <c r="V1194">
        <v>1224</v>
      </c>
      <c r="Z1194" t="s">
        <v>8221</v>
      </c>
      <c r="AA1194">
        <v>4</v>
      </c>
    </row>
    <row r="1195" spans="21:27" x14ac:dyDescent="0.25">
      <c r="U1195" t="s">
        <v>8219</v>
      </c>
      <c r="V1195">
        <v>104</v>
      </c>
      <c r="Z1195" t="s">
        <v>8221</v>
      </c>
      <c r="AA1195">
        <v>2</v>
      </c>
    </row>
    <row r="1196" spans="21:27" x14ac:dyDescent="0.25">
      <c r="U1196" t="s">
        <v>8219</v>
      </c>
      <c r="V1196">
        <v>79</v>
      </c>
      <c r="Z1196" t="s">
        <v>8221</v>
      </c>
      <c r="AA1196">
        <v>0</v>
      </c>
    </row>
    <row r="1197" spans="21:27" x14ac:dyDescent="0.25">
      <c r="U1197" t="s">
        <v>8219</v>
      </c>
      <c r="V1197">
        <v>157</v>
      </c>
      <c r="Z1197" t="s">
        <v>8221</v>
      </c>
      <c r="AA1197">
        <v>1</v>
      </c>
    </row>
    <row r="1198" spans="21:27" x14ac:dyDescent="0.25">
      <c r="U1198" t="s">
        <v>8219</v>
      </c>
      <c r="V1198">
        <v>50</v>
      </c>
      <c r="Z1198" t="s">
        <v>8221</v>
      </c>
      <c r="AA1198">
        <v>0</v>
      </c>
    </row>
    <row r="1199" spans="21:27" x14ac:dyDescent="0.25">
      <c r="U1199" t="s">
        <v>8219</v>
      </c>
      <c r="V1199">
        <v>64</v>
      </c>
      <c r="Z1199" t="s">
        <v>8221</v>
      </c>
      <c r="AA1199">
        <v>2</v>
      </c>
    </row>
    <row r="1200" spans="21:27" x14ac:dyDescent="0.25">
      <c r="U1200" t="s">
        <v>8219</v>
      </c>
      <c r="V1200">
        <v>200</v>
      </c>
      <c r="Z1200" t="s">
        <v>8221</v>
      </c>
      <c r="AA1200">
        <v>7</v>
      </c>
    </row>
    <row r="1201" spans="21:27" x14ac:dyDescent="0.25">
      <c r="U1201" t="s">
        <v>8219</v>
      </c>
      <c r="V1201">
        <v>22</v>
      </c>
      <c r="Z1201" t="s">
        <v>8221</v>
      </c>
      <c r="AA1201">
        <v>5</v>
      </c>
    </row>
    <row r="1202" spans="21:27" x14ac:dyDescent="0.25">
      <c r="U1202" t="s">
        <v>8219</v>
      </c>
      <c r="V1202">
        <v>163</v>
      </c>
      <c r="Z1202" t="s">
        <v>8221</v>
      </c>
      <c r="AA1202">
        <v>0</v>
      </c>
    </row>
    <row r="1203" spans="21:27" x14ac:dyDescent="0.25">
      <c r="U1203" t="s">
        <v>8219</v>
      </c>
      <c r="V1203">
        <v>77</v>
      </c>
      <c r="Z1203" t="s">
        <v>8221</v>
      </c>
      <c r="AA1203">
        <v>0</v>
      </c>
    </row>
    <row r="1204" spans="21:27" x14ac:dyDescent="0.25">
      <c r="U1204" t="s">
        <v>8219</v>
      </c>
      <c r="V1204">
        <v>89</v>
      </c>
      <c r="Z1204" t="s">
        <v>8221</v>
      </c>
      <c r="AA1204">
        <v>0</v>
      </c>
    </row>
    <row r="1205" spans="21:27" x14ac:dyDescent="0.25">
      <c r="U1205" t="s">
        <v>8219</v>
      </c>
      <c r="V1205">
        <v>3355</v>
      </c>
      <c r="Z1205" t="s">
        <v>8221</v>
      </c>
      <c r="AA1205">
        <v>2</v>
      </c>
    </row>
    <row r="1206" spans="21:27" x14ac:dyDescent="0.25">
      <c r="U1206" t="s">
        <v>8219</v>
      </c>
      <c r="V1206">
        <v>537</v>
      </c>
      <c r="Z1206" t="s">
        <v>8221</v>
      </c>
      <c r="AA1206">
        <v>0</v>
      </c>
    </row>
    <row r="1207" spans="21:27" x14ac:dyDescent="0.25">
      <c r="U1207" t="s">
        <v>8219</v>
      </c>
      <c r="V1207">
        <v>125</v>
      </c>
      <c r="Z1207" t="s">
        <v>8221</v>
      </c>
      <c r="AA1207">
        <v>0</v>
      </c>
    </row>
    <row r="1208" spans="21:27" x14ac:dyDescent="0.25">
      <c r="U1208" t="s">
        <v>8219</v>
      </c>
      <c r="V1208">
        <v>163</v>
      </c>
      <c r="Z1208" t="s">
        <v>8221</v>
      </c>
      <c r="AA1208">
        <v>28</v>
      </c>
    </row>
    <row r="1209" spans="21:27" x14ac:dyDescent="0.25">
      <c r="U1209" t="s">
        <v>8219</v>
      </c>
      <c r="V1209">
        <v>283</v>
      </c>
      <c r="Z1209" t="s">
        <v>8221</v>
      </c>
      <c r="AA1209">
        <v>2</v>
      </c>
    </row>
    <row r="1210" spans="21:27" x14ac:dyDescent="0.25">
      <c r="U1210" t="s">
        <v>8219</v>
      </c>
      <c r="V1210">
        <v>352</v>
      </c>
      <c r="Z1210" t="s">
        <v>8221</v>
      </c>
      <c r="AA1210">
        <v>0</v>
      </c>
    </row>
    <row r="1211" spans="21:27" x14ac:dyDescent="0.25">
      <c r="U1211" t="s">
        <v>8219</v>
      </c>
      <c r="V1211">
        <v>94</v>
      </c>
      <c r="Z1211" t="s">
        <v>8221</v>
      </c>
      <c r="AA1211">
        <v>0</v>
      </c>
    </row>
    <row r="1212" spans="21:27" x14ac:dyDescent="0.25">
      <c r="U1212" t="s">
        <v>8219</v>
      </c>
      <c r="V1212">
        <v>67</v>
      </c>
      <c r="Z1212" t="s">
        <v>8221</v>
      </c>
      <c r="AA1212">
        <v>0</v>
      </c>
    </row>
    <row r="1213" spans="21:27" x14ac:dyDescent="0.25">
      <c r="U1213" t="s">
        <v>8219</v>
      </c>
      <c r="V1213">
        <v>221</v>
      </c>
      <c r="Z1213" t="s">
        <v>8221</v>
      </c>
      <c r="AA1213">
        <v>4</v>
      </c>
    </row>
    <row r="1214" spans="21:27" x14ac:dyDescent="0.25">
      <c r="U1214" t="s">
        <v>8219</v>
      </c>
      <c r="V1214">
        <v>2165</v>
      </c>
      <c r="Z1214" t="s">
        <v>8221</v>
      </c>
      <c r="AA1214">
        <v>12</v>
      </c>
    </row>
    <row r="1215" spans="21:27" x14ac:dyDescent="0.25">
      <c r="U1215" t="s">
        <v>8219</v>
      </c>
      <c r="V1215">
        <v>179</v>
      </c>
      <c r="Z1215" t="s">
        <v>8221</v>
      </c>
      <c r="AA1215">
        <v>0</v>
      </c>
    </row>
    <row r="1216" spans="21:27" x14ac:dyDescent="0.25">
      <c r="U1216" t="s">
        <v>8219</v>
      </c>
      <c r="V1216">
        <v>123</v>
      </c>
      <c r="Z1216" t="s">
        <v>8221</v>
      </c>
      <c r="AA1216">
        <v>33</v>
      </c>
    </row>
    <row r="1217" spans="21:27" x14ac:dyDescent="0.25">
      <c r="U1217" t="s">
        <v>8219</v>
      </c>
      <c r="V1217">
        <v>1104</v>
      </c>
      <c r="Z1217" t="s">
        <v>8221</v>
      </c>
      <c r="AA1217">
        <v>0</v>
      </c>
    </row>
    <row r="1218" spans="21:27" x14ac:dyDescent="0.25">
      <c r="U1218" t="s">
        <v>8219</v>
      </c>
      <c r="V1218">
        <v>403</v>
      </c>
      <c r="Z1218" t="s">
        <v>8221</v>
      </c>
      <c r="AA1218">
        <v>4</v>
      </c>
    </row>
    <row r="1219" spans="21:27" x14ac:dyDescent="0.25">
      <c r="U1219" t="s">
        <v>8219</v>
      </c>
      <c r="V1219">
        <v>109</v>
      </c>
      <c r="Z1219" t="s">
        <v>8221</v>
      </c>
      <c r="AA1219">
        <v>0</v>
      </c>
    </row>
    <row r="1220" spans="21:27" x14ac:dyDescent="0.25">
      <c r="U1220" t="s">
        <v>8219</v>
      </c>
      <c r="V1220">
        <v>372</v>
      </c>
      <c r="Z1220" t="s">
        <v>8220</v>
      </c>
      <c r="AA1220">
        <v>0</v>
      </c>
    </row>
    <row r="1221" spans="21:27" x14ac:dyDescent="0.25">
      <c r="U1221" t="s">
        <v>8219</v>
      </c>
      <c r="V1221">
        <v>311</v>
      </c>
      <c r="Z1221" t="s">
        <v>8220</v>
      </c>
      <c r="AA1221">
        <v>3</v>
      </c>
    </row>
    <row r="1222" spans="21:27" x14ac:dyDescent="0.25">
      <c r="U1222" t="s">
        <v>8219</v>
      </c>
      <c r="V1222">
        <v>61</v>
      </c>
      <c r="Z1222" t="s">
        <v>8220</v>
      </c>
      <c r="AA1222">
        <v>0</v>
      </c>
    </row>
    <row r="1223" spans="21:27" x14ac:dyDescent="0.25">
      <c r="U1223" t="s">
        <v>8219</v>
      </c>
      <c r="V1223">
        <v>115</v>
      </c>
      <c r="Z1223" t="s">
        <v>8220</v>
      </c>
      <c r="AA1223">
        <v>0</v>
      </c>
    </row>
    <row r="1224" spans="21:27" x14ac:dyDescent="0.25">
      <c r="U1224" t="s">
        <v>8219</v>
      </c>
      <c r="V1224">
        <v>111</v>
      </c>
      <c r="Z1224" t="s">
        <v>8220</v>
      </c>
      <c r="AA1224">
        <v>1</v>
      </c>
    </row>
    <row r="1225" spans="21:27" x14ac:dyDescent="0.25">
      <c r="U1225" t="s">
        <v>8219</v>
      </c>
      <c r="V1225">
        <v>337</v>
      </c>
      <c r="Z1225" t="s">
        <v>8220</v>
      </c>
      <c r="AA1225">
        <v>0</v>
      </c>
    </row>
    <row r="1226" spans="21:27" x14ac:dyDescent="0.25">
      <c r="U1226" t="s">
        <v>8219</v>
      </c>
      <c r="V1226">
        <v>9</v>
      </c>
      <c r="Z1226" t="s">
        <v>8220</v>
      </c>
      <c r="AA1226">
        <v>2</v>
      </c>
    </row>
    <row r="1227" spans="21:27" x14ac:dyDescent="0.25">
      <c r="U1227" t="s">
        <v>8219</v>
      </c>
      <c r="V1227">
        <v>120</v>
      </c>
      <c r="Z1227" t="s">
        <v>8220</v>
      </c>
      <c r="AA1227">
        <v>1</v>
      </c>
    </row>
    <row r="1228" spans="21:27" x14ac:dyDescent="0.25">
      <c r="U1228" t="s">
        <v>8219</v>
      </c>
      <c r="V1228">
        <v>102</v>
      </c>
      <c r="Z1228" t="s">
        <v>8220</v>
      </c>
      <c r="AA1228">
        <v>2</v>
      </c>
    </row>
    <row r="1229" spans="21:27" x14ac:dyDescent="0.25">
      <c r="U1229" t="s">
        <v>8219</v>
      </c>
      <c r="V1229">
        <v>186</v>
      </c>
      <c r="Z1229" t="s">
        <v>8220</v>
      </c>
      <c r="AA1229">
        <v>2</v>
      </c>
    </row>
    <row r="1230" spans="21:27" x14ac:dyDescent="0.25">
      <c r="U1230" t="s">
        <v>8219</v>
      </c>
      <c r="V1230">
        <v>15</v>
      </c>
      <c r="Z1230" t="s">
        <v>8220</v>
      </c>
      <c r="AA1230">
        <v>4</v>
      </c>
    </row>
    <row r="1231" spans="21:27" x14ac:dyDescent="0.25">
      <c r="U1231" t="s">
        <v>8219</v>
      </c>
      <c r="V1231">
        <v>67</v>
      </c>
      <c r="Z1231" t="s">
        <v>8220</v>
      </c>
      <c r="AA1231">
        <v>0</v>
      </c>
    </row>
    <row r="1232" spans="21:27" x14ac:dyDescent="0.25">
      <c r="U1232" t="s">
        <v>8219</v>
      </c>
      <c r="V1232">
        <v>130</v>
      </c>
      <c r="Z1232" t="s">
        <v>8220</v>
      </c>
      <c r="AA1232">
        <v>0</v>
      </c>
    </row>
    <row r="1233" spans="21:27" x14ac:dyDescent="0.25">
      <c r="U1233" t="s">
        <v>8219</v>
      </c>
      <c r="V1233">
        <v>16</v>
      </c>
      <c r="Z1233" t="s">
        <v>8220</v>
      </c>
      <c r="AA1233">
        <v>0</v>
      </c>
    </row>
    <row r="1234" spans="21:27" x14ac:dyDescent="0.25">
      <c r="U1234" t="s">
        <v>8219</v>
      </c>
      <c r="V1234">
        <v>67</v>
      </c>
      <c r="Z1234" t="s">
        <v>8220</v>
      </c>
      <c r="AA1234">
        <v>0</v>
      </c>
    </row>
    <row r="1235" spans="21:27" x14ac:dyDescent="0.25">
      <c r="U1235" t="s">
        <v>8219</v>
      </c>
      <c r="V1235">
        <v>124</v>
      </c>
      <c r="Z1235" t="s">
        <v>8220</v>
      </c>
      <c r="AA1235">
        <v>0</v>
      </c>
    </row>
    <row r="1236" spans="21:27" x14ac:dyDescent="0.25">
      <c r="U1236" t="s">
        <v>8219</v>
      </c>
      <c r="V1236">
        <v>80</v>
      </c>
      <c r="Z1236" t="s">
        <v>8220</v>
      </c>
      <c r="AA1236">
        <v>0</v>
      </c>
    </row>
    <row r="1237" spans="21:27" x14ac:dyDescent="0.25">
      <c r="U1237" t="s">
        <v>8219</v>
      </c>
      <c r="V1237">
        <v>282</v>
      </c>
      <c r="Z1237" t="s">
        <v>8220</v>
      </c>
      <c r="AA1237">
        <v>0</v>
      </c>
    </row>
    <row r="1238" spans="21:27" x14ac:dyDescent="0.25">
      <c r="U1238" t="s">
        <v>8219</v>
      </c>
      <c r="V1238">
        <v>68</v>
      </c>
      <c r="Z1238" t="s">
        <v>8220</v>
      </c>
      <c r="AA1238">
        <v>12</v>
      </c>
    </row>
    <row r="1239" spans="21:27" x14ac:dyDescent="0.25">
      <c r="U1239" t="s">
        <v>8219</v>
      </c>
      <c r="V1239">
        <v>86</v>
      </c>
      <c r="Z1239" t="s">
        <v>8220</v>
      </c>
      <c r="AA1239">
        <v>2</v>
      </c>
    </row>
    <row r="1240" spans="21:27" x14ac:dyDescent="0.25">
      <c r="U1240" t="s">
        <v>8219</v>
      </c>
      <c r="V1240">
        <v>115</v>
      </c>
      <c r="Z1240" t="s">
        <v>8221</v>
      </c>
      <c r="AA1240">
        <v>11</v>
      </c>
    </row>
    <row r="1241" spans="21:27" x14ac:dyDescent="0.25">
      <c r="U1241" t="s">
        <v>8219</v>
      </c>
      <c r="V1241">
        <v>75</v>
      </c>
      <c r="Z1241" t="s">
        <v>8221</v>
      </c>
      <c r="AA1241">
        <v>1</v>
      </c>
    </row>
    <row r="1242" spans="21:27" x14ac:dyDescent="0.25">
      <c r="U1242" t="s">
        <v>8219</v>
      </c>
      <c r="V1242">
        <v>43</v>
      </c>
      <c r="Z1242" t="s">
        <v>8221</v>
      </c>
      <c r="AA1242">
        <v>5</v>
      </c>
    </row>
    <row r="1243" spans="21:27" x14ac:dyDescent="0.25">
      <c r="U1243" t="s">
        <v>8219</v>
      </c>
      <c r="V1243">
        <v>48</v>
      </c>
      <c r="Z1243" t="s">
        <v>8221</v>
      </c>
      <c r="AA1243">
        <v>0</v>
      </c>
    </row>
    <row r="1244" spans="21:27" x14ac:dyDescent="0.25">
      <c r="U1244" t="s">
        <v>8219</v>
      </c>
      <c r="V1244">
        <v>52</v>
      </c>
      <c r="Z1244" t="s">
        <v>8221</v>
      </c>
      <c r="AA1244">
        <v>1</v>
      </c>
    </row>
    <row r="1245" spans="21:27" x14ac:dyDescent="0.25">
      <c r="U1245" t="s">
        <v>8219</v>
      </c>
      <c r="V1245">
        <v>43</v>
      </c>
      <c r="Z1245" t="s">
        <v>8221</v>
      </c>
      <c r="AA1245">
        <v>1</v>
      </c>
    </row>
    <row r="1246" spans="21:27" x14ac:dyDescent="0.25">
      <c r="U1246" t="s">
        <v>8219</v>
      </c>
      <c r="V1246">
        <v>58</v>
      </c>
      <c r="Z1246" t="s">
        <v>8221</v>
      </c>
      <c r="AA1246">
        <v>6</v>
      </c>
    </row>
    <row r="1247" spans="21:27" x14ac:dyDescent="0.25">
      <c r="U1247" t="s">
        <v>8219</v>
      </c>
      <c r="V1247">
        <v>47</v>
      </c>
      <c r="Z1247" t="s">
        <v>8221</v>
      </c>
      <c r="AA1247">
        <v>8</v>
      </c>
    </row>
    <row r="1248" spans="21:27" x14ac:dyDescent="0.25">
      <c r="U1248" t="s">
        <v>8219</v>
      </c>
      <c r="V1248">
        <v>36</v>
      </c>
      <c r="Z1248" t="s">
        <v>8221</v>
      </c>
      <c r="AA1248">
        <v>1</v>
      </c>
    </row>
    <row r="1249" spans="21:27" x14ac:dyDescent="0.25">
      <c r="U1249" t="s">
        <v>8219</v>
      </c>
      <c r="V1249">
        <v>17</v>
      </c>
      <c r="Z1249" t="s">
        <v>8221</v>
      </c>
      <c r="AA1249">
        <v>0</v>
      </c>
    </row>
    <row r="1250" spans="21:27" x14ac:dyDescent="0.25">
      <c r="U1250" t="s">
        <v>8219</v>
      </c>
      <c r="V1250">
        <v>104</v>
      </c>
      <c r="Z1250" t="s">
        <v>8221</v>
      </c>
      <c r="AA1250">
        <v>2</v>
      </c>
    </row>
    <row r="1251" spans="21:27" x14ac:dyDescent="0.25">
      <c r="U1251" t="s">
        <v>8219</v>
      </c>
      <c r="V1251">
        <v>47</v>
      </c>
      <c r="Z1251" t="s">
        <v>8221</v>
      </c>
      <c r="AA1251">
        <v>1</v>
      </c>
    </row>
    <row r="1252" spans="21:27" x14ac:dyDescent="0.25">
      <c r="U1252" t="s">
        <v>8219</v>
      </c>
      <c r="V1252">
        <v>38</v>
      </c>
      <c r="Z1252" t="s">
        <v>8221</v>
      </c>
      <c r="AA1252">
        <v>0</v>
      </c>
    </row>
    <row r="1253" spans="21:27" x14ac:dyDescent="0.25">
      <c r="U1253" t="s">
        <v>8219</v>
      </c>
      <c r="V1253">
        <v>81</v>
      </c>
      <c r="Z1253" t="s">
        <v>8221</v>
      </c>
      <c r="AA1253">
        <v>1</v>
      </c>
    </row>
    <row r="1254" spans="21:27" x14ac:dyDescent="0.25">
      <c r="U1254" t="s">
        <v>8219</v>
      </c>
      <c r="V1254">
        <v>55</v>
      </c>
      <c r="Z1254" t="s">
        <v>8221</v>
      </c>
      <c r="AA1254">
        <v>19</v>
      </c>
    </row>
    <row r="1255" spans="21:27" x14ac:dyDescent="0.25">
      <c r="U1255" t="s">
        <v>8219</v>
      </c>
      <c r="V1255">
        <v>41</v>
      </c>
      <c r="Z1255" t="s">
        <v>8221</v>
      </c>
      <c r="AA1255">
        <v>27</v>
      </c>
    </row>
    <row r="1256" spans="21:27" x14ac:dyDescent="0.25">
      <c r="U1256" t="s">
        <v>8219</v>
      </c>
      <c r="V1256">
        <v>79</v>
      </c>
      <c r="Z1256" t="s">
        <v>8221</v>
      </c>
      <c r="AA1256">
        <v>7</v>
      </c>
    </row>
    <row r="1257" spans="21:27" x14ac:dyDescent="0.25">
      <c r="U1257" t="s">
        <v>8219</v>
      </c>
      <c r="V1257">
        <v>16</v>
      </c>
      <c r="Z1257" t="s">
        <v>8221</v>
      </c>
      <c r="AA1257">
        <v>14</v>
      </c>
    </row>
    <row r="1258" spans="21:27" x14ac:dyDescent="0.25">
      <c r="U1258" t="s">
        <v>8219</v>
      </c>
      <c r="V1258">
        <v>8</v>
      </c>
      <c r="Z1258" t="s">
        <v>8221</v>
      </c>
      <c r="AA1258">
        <v>5</v>
      </c>
    </row>
    <row r="1259" spans="21:27" x14ac:dyDescent="0.25">
      <c r="U1259" t="s">
        <v>8219</v>
      </c>
      <c r="V1259">
        <v>95</v>
      </c>
      <c r="Z1259" t="s">
        <v>8221</v>
      </c>
      <c r="AA1259">
        <v>30</v>
      </c>
    </row>
    <row r="1260" spans="21:27" x14ac:dyDescent="0.25">
      <c r="U1260" t="s">
        <v>8219</v>
      </c>
      <c r="V1260">
        <v>25</v>
      </c>
      <c r="Z1260" t="s">
        <v>8221</v>
      </c>
      <c r="AA1260">
        <v>1</v>
      </c>
    </row>
    <row r="1261" spans="21:27" x14ac:dyDescent="0.25">
      <c r="U1261" t="s">
        <v>8219</v>
      </c>
      <c r="V1261">
        <v>19</v>
      </c>
      <c r="Z1261" t="s">
        <v>8221</v>
      </c>
      <c r="AA1261">
        <v>0</v>
      </c>
    </row>
    <row r="1262" spans="21:27" x14ac:dyDescent="0.25">
      <c r="U1262" t="s">
        <v>8219</v>
      </c>
      <c r="V1262">
        <v>90</v>
      </c>
      <c r="Z1262" t="s">
        <v>8220</v>
      </c>
      <c r="AA1262">
        <v>1501</v>
      </c>
    </row>
    <row r="1263" spans="21:27" x14ac:dyDescent="0.25">
      <c r="U1263" t="s">
        <v>8219</v>
      </c>
      <c r="V1263">
        <v>41</v>
      </c>
      <c r="Z1263" t="s">
        <v>8220</v>
      </c>
      <c r="AA1263">
        <v>52</v>
      </c>
    </row>
    <row r="1264" spans="21:27" x14ac:dyDescent="0.25">
      <c r="U1264" t="s">
        <v>8219</v>
      </c>
      <c r="V1264">
        <v>30</v>
      </c>
      <c r="Z1264" t="s">
        <v>8220</v>
      </c>
      <c r="AA1264">
        <v>23</v>
      </c>
    </row>
    <row r="1265" spans="21:27" x14ac:dyDescent="0.25">
      <c r="U1265" t="s">
        <v>8219</v>
      </c>
      <c r="V1265">
        <v>38</v>
      </c>
      <c r="Z1265" t="s">
        <v>8220</v>
      </c>
      <c r="AA1265">
        <v>535</v>
      </c>
    </row>
    <row r="1266" spans="21:27" x14ac:dyDescent="0.25">
      <c r="U1266" t="s">
        <v>8219</v>
      </c>
      <c r="V1266">
        <v>65</v>
      </c>
      <c r="Z1266" t="s">
        <v>8220</v>
      </c>
      <c r="AA1266">
        <v>3</v>
      </c>
    </row>
    <row r="1267" spans="21:27" x14ac:dyDescent="0.25">
      <c r="U1267" t="s">
        <v>8219</v>
      </c>
      <c r="V1267">
        <v>75</v>
      </c>
      <c r="Z1267" t="s">
        <v>8220</v>
      </c>
      <c r="AA1267">
        <v>6</v>
      </c>
    </row>
    <row r="1268" spans="21:27" x14ac:dyDescent="0.25">
      <c r="U1268" t="s">
        <v>8219</v>
      </c>
      <c r="V1268">
        <v>16</v>
      </c>
      <c r="Z1268" t="s">
        <v>8220</v>
      </c>
      <c r="AA1268">
        <v>3</v>
      </c>
    </row>
    <row r="1269" spans="21:27" x14ac:dyDescent="0.25">
      <c r="U1269" t="s">
        <v>8219</v>
      </c>
      <c r="V1269">
        <v>10</v>
      </c>
      <c r="Z1269" t="s">
        <v>8220</v>
      </c>
      <c r="AA1269">
        <v>5</v>
      </c>
    </row>
    <row r="1270" spans="21:27" x14ac:dyDescent="0.25">
      <c r="U1270" t="s">
        <v>8219</v>
      </c>
      <c r="V1270">
        <v>27</v>
      </c>
      <c r="Z1270" t="s">
        <v>8220</v>
      </c>
      <c r="AA1270">
        <v>17</v>
      </c>
    </row>
    <row r="1271" spans="21:27" x14ac:dyDescent="0.25">
      <c r="U1271" t="s">
        <v>8219</v>
      </c>
      <c r="V1271">
        <v>259</v>
      </c>
      <c r="Z1271" t="s">
        <v>8220</v>
      </c>
      <c r="AA1271">
        <v>11</v>
      </c>
    </row>
    <row r="1272" spans="21:27" x14ac:dyDescent="0.25">
      <c r="U1272" t="s">
        <v>8219</v>
      </c>
      <c r="V1272">
        <v>39</v>
      </c>
      <c r="Z1272" t="s">
        <v>8220</v>
      </c>
      <c r="AA1272">
        <v>70</v>
      </c>
    </row>
    <row r="1273" spans="21:27" x14ac:dyDescent="0.25">
      <c r="U1273" t="s">
        <v>8219</v>
      </c>
      <c r="V1273">
        <v>42</v>
      </c>
      <c r="Z1273" t="s">
        <v>8220</v>
      </c>
      <c r="AA1273">
        <v>6</v>
      </c>
    </row>
    <row r="1274" spans="21:27" x14ac:dyDescent="0.25">
      <c r="U1274" t="s">
        <v>8219</v>
      </c>
      <c r="V1274">
        <v>10</v>
      </c>
      <c r="Z1274" t="s">
        <v>8220</v>
      </c>
      <c r="AA1274">
        <v>43</v>
      </c>
    </row>
    <row r="1275" spans="21:27" x14ac:dyDescent="0.25">
      <c r="U1275" t="s">
        <v>8219</v>
      </c>
      <c r="V1275">
        <v>56</v>
      </c>
      <c r="Z1275" t="s">
        <v>8220</v>
      </c>
      <c r="AA1275">
        <v>152</v>
      </c>
    </row>
    <row r="1276" spans="21:27" x14ac:dyDescent="0.25">
      <c r="U1276" t="s">
        <v>8219</v>
      </c>
      <c r="V1276">
        <v>20</v>
      </c>
      <c r="Z1276" t="s">
        <v>8220</v>
      </c>
      <c r="AA1276">
        <v>59</v>
      </c>
    </row>
    <row r="1277" spans="21:27" x14ac:dyDescent="0.25">
      <c r="U1277" t="s">
        <v>8219</v>
      </c>
      <c r="V1277">
        <v>170</v>
      </c>
      <c r="Z1277" t="s">
        <v>8220</v>
      </c>
      <c r="AA1277">
        <v>4</v>
      </c>
    </row>
    <row r="1278" spans="21:27" x14ac:dyDescent="0.25">
      <c r="U1278" t="s">
        <v>8219</v>
      </c>
      <c r="V1278">
        <v>29</v>
      </c>
      <c r="Z1278" t="s">
        <v>8220</v>
      </c>
      <c r="AA1278">
        <v>10</v>
      </c>
    </row>
    <row r="1279" spans="21:27" x14ac:dyDescent="0.25">
      <c r="U1279" t="s">
        <v>8219</v>
      </c>
      <c r="V1279">
        <v>132</v>
      </c>
      <c r="Z1279" t="s">
        <v>8220</v>
      </c>
      <c r="AA1279">
        <v>5</v>
      </c>
    </row>
    <row r="1280" spans="21:27" x14ac:dyDescent="0.25">
      <c r="U1280" t="s">
        <v>8219</v>
      </c>
      <c r="V1280">
        <v>27</v>
      </c>
      <c r="Z1280" t="s">
        <v>8221</v>
      </c>
      <c r="AA1280">
        <v>60</v>
      </c>
    </row>
    <row r="1281" spans="21:27" x14ac:dyDescent="0.25">
      <c r="U1281" t="s">
        <v>8219</v>
      </c>
      <c r="V1281">
        <v>26</v>
      </c>
      <c r="Z1281" t="s">
        <v>8221</v>
      </c>
      <c r="AA1281">
        <v>84</v>
      </c>
    </row>
    <row r="1282" spans="21:27" x14ac:dyDescent="0.25">
      <c r="U1282" t="s">
        <v>8219</v>
      </c>
      <c r="V1282">
        <v>43</v>
      </c>
      <c r="Z1282" t="s">
        <v>8221</v>
      </c>
      <c r="AA1282">
        <v>47</v>
      </c>
    </row>
    <row r="1283" spans="21:27" x14ac:dyDescent="0.25">
      <c r="U1283" t="s">
        <v>8219</v>
      </c>
      <c r="V1283">
        <v>80</v>
      </c>
      <c r="Z1283" t="s">
        <v>8221</v>
      </c>
      <c r="AA1283">
        <v>66</v>
      </c>
    </row>
    <row r="1284" spans="21:27" x14ac:dyDescent="0.25">
      <c r="U1284" t="s">
        <v>8219</v>
      </c>
      <c r="V1284">
        <v>33</v>
      </c>
      <c r="Z1284" t="s">
        <v>8221</v>
      </c>
      <c r="AA1284">
        <v>171</v>
      </c>
    </row>
    <row r="1285" spans="21:27" x14ac:dyDescent="0.25">
      <c r="U1285" t="s">
        <v>8219</v>
      </c>
      <c r="V1285">
        <v>71</v>
      </c>
      <c r="Z1285" t="s">
        <v>8221</v>
      </c>
      <c r="AA1285">
        <v>29</v>
      </c>
    </row>
    <row r="1286" spans="21:27" x14ac:dyDescent="0.25">
      <c r="U1286" t="s">
        <v>8219</v>
      </c>
      <c r="V1286">
        <v>81</v>
      </c>
      <c r="Z1286" t="s">
        <v>8221</v>
      </c>
      <c r="AA1286">
        <v>9</v>
      </c>
    </row>
    <row r="1287" spans="21:27" x14ac:dyDescent="0.25">
      <c r="U1287" t="s">
        <v>8219</v>
      </c>
      <c r="V1287">
        <v>76</v>
      </c>
      <c r="Z1287" t="s">
        <v>8221</v>
      </c>
      <c r="AA1287">
        <v>27</v>
      </c>
    </row>
    <row r="1288" spans="21:27" x14ac:dyDescent="0.25">
      <c r="U1288" t="s">
        <v>8219</v>
      </c>
      <c r="V1288">
        <v>48</v>
      </c>
      <c r="Z1288" t="s">
        <v>8221</v>
      </c>
      <c r="AA1288">
        <v>2</v>
      </c>
    </row>
    <row r="1289" spans="21:27" x14ac:dyDescent="0.25">
      <c r="U1289" t="s">
        <v>8219</v>
      </c>
      <c r="V1289">
        <v>61</v>
      </c>
      <c r="Z1289" t="s">
        <v>8221</v>
      </c>
      <c r="AA1289">
        <v>3</v>
      </c>
    </row>
    <row r="1290" spans="21:27" x14ac:dyDescent="0.25">
      <c r="U1290" t="s">
        <v>8219</v>
      </c>
      <c r="V1290">
        <v>60</v>
      </c>
      <c r="Z1290" t="s">
        <v>8221</v>
      </c>
      <c r="AA1290">
        <v>4</v>
      </c>
    </row>
    <row r="1291" spans="21:27" x14ac:dyDescent="0.25">
      <c r="U1291" t="s">
        <v>8219</v>
      </c>
      <c r="V1291">
        <v>136</v>
      </c>
      <c r="Z1291" t="s">
        <v>8221</v>
      </c>
      <c r="AA1291">
        <v>2</v>
      </c>
    </row>
    <row r="1292" spans="21:27" x14ac:dyDescent="0.25">
      <c r="U1292" t="s">
        <v>8219</v>
      </c>
      <c r="V1292">
        <v>14</v>
      </c>
      <c r="Z1292" t="s">
        <v>8221</v>
      </c>
      <c r="AA1292">
        <v>20</v>
      </c>
    </row>
    <row r="1293" spans="21:27" x14ac:dyDescent="0.25">
      <c r="U1293" t="s">
        <v>8219</v>
      </c>
      <c r="V1293">
        <v>78</v>
      </c>
      <c r="Z1293" t="s">
        <v>8221</v>
      </c>
      <c r="AA1293">
        <v>3</v>
      </c>
    </row>
    <row r="1294" spans="21:27" x14ac:dyDescent="0.25">
      <c r="U1294" t="s">
        <v>8219</v>
      </c>
      <c r="V1294">
        <v>4</v>
      </c>
      <c r="Z1294" t="s">
        <v>8221</v>
      </c>
      <c r="AA1294">
        <v>4</v>
      </c>
    </row>
    <row r="1295" spans="21:27" x14ac:dyDescent="0.25">
      <c r="U1295" t="s">
        <v>8219</v>
      </c>
      <c r="V1295">
        <v>11</v>
      </c>
      <c r="Z1295" t="s">
        <v>8221</v>
      </c>
      <c r="AA1295">
        <v>1</v>
      </c>
    </row>
    <row r="1296" spans="21:27" x14ac:dyDescent="0.25">
      <c r="U1296" t="s">
        <v>8219</v>
      </c>
      <c r="V1296">
        <v>185</v>
      </c>
      <c r="Z1296" t="s">
        <v>8221</v>
      </c>
      <c r="AA1296">
        <v>0</v>
      </c>
    </row>
    <row r="1297" spans="21:27" x14ac:dyDescent="0.25">
      <c r="U1297" t="s">
        <v>8219</v>
      </c>
      <c r="V1297">
        <v>59</v>
      </c>
      <c r="Z1297" t="s">
        <v>8221</v>
      </c>
      <c r="AA1297">
        <v>0</v>
      </c>
    </row>
    <row r="1298" spans="21:27" x14ac:dyDescent="0.25">
      <c r="U1298" t="s">
        <v>8219</v>
      </c>
      <c r="V1298">
        <v>27</v>
      </c>
      <c r="Z1298" t="s">
        <v>8221</v>
      </c>
      <c r="AA1298">
        <v>14</v>
      </c>
    </row>
    <row r="1299" spans="21:27" x14ac:dyDescent="0.25">
      <c r="U1299" t="s">
        <v>8219</v>
      </c>
      <c r="V1299">
        <v>63</v>
      </c>
      <c r="Z1299" t="s">
        <v>8221</v>
      </c>
      <c r="AA1299">
        <v>1</v>
      </c>
    </row>
    <row r="1300" spans="21:27" x14ac:dyDescent="0.25">
      <c r="U1300" t="s">
        <v>8219</v>
      </c>
      <c r="V1300">
        <v>13</v>
      </c>
      <c r="Z1300" t="s">
        <v>8221</v>
      </c>
      <c r="AA1300">
        <v>118</v>
      </c>
    </row>
    <row r="1301" spans="21:27" x14ac:dyDescent="0.25">
      <c r="U1301" t="s">
        <v>8219</v>
      </c>
      <c r="V1301">
        <v>13</v>
      </c>
      <c r="Z1301" t="s">
        <v>8221</v>
      </c>
      <c r="AA1301">
        <v>2</v>
      </c>
    </row>
    <row r="1302" spans="21:27" x14ac:dyDescent="0.25">
      <c r="U1302" t="s">
        <v>8219</v>
      </c>
      <c r="V1302">
        <v>57</v>
      </c>
      <c r="Z1302" t="s">
        <v>8221</v>
      </c>
      <c r="AA1302">
        <v>1</v>
      </c>
    </row>
    <row r="1303" spans="21:27" x14ac:dyDescent="0.25">
      <c r="U1303" t="s">
        <v>8219</v>
      </c>
      <c r="V1303">
        <v>61</v>
      </c>
      <c r="Z1303" t="s">
        <v>8221</v>
      </c>
      <c r="AA1303">
        <v>3</v>
      </c>
    </row>
    <row r="1304" spans="21:27" x14ac:dyDescent="0.25">
      <c r="U1304" t="s">
        <v>8219</v>
      </c>
      <c r="V1304">
        <v>65</v>
      </c>
      <c r="Z1304" t="s">
        <v>8221</v>
      </c>
      <c r="AA1304">
        <v>1</v>
      </c>
    </row>
    <row r="1305" spans="21:27" x14ac:dyDescent="0.25">
      <c r="U1305" t="s">
        <v>8219</v>
      </c>
      <c r="V1305">
        <v>134</v>
      </c>
      <c r="Z1305" t="s">
        <v>8221</v>
      </c>
      <c r="AA1305">
        <v>3</v>
      </c>
    </row>
    <row r="1306" spans="21:27" x14ac:dyDescent="0.25">
      <c r="U1306" t="s">
        <v>8219</v>
      </c>
      <c r="V1306">
        <v>37</v>
      </c>
      <c r="Z1306" t="s">
        <v>8221</v>
      </c>
      <c r="AA1306">
        <v>38</v>
      </c>
    </row>
    <row r="1307" spans="21:27" x14ac:dyDescent="0.25">
      <c r="U1307" t="s">
        <v>8219</v>
      </c>
      <c r="V1307">
        <v>37</v>
      </c>
      <c r="Z1307" t="s">
        <v>8221</v>
      </c>
      <c r="AA1307">
        <v>52</v>
      </c>
    </row>
    <row r="1308" spans="21:27" x14ac:dyDescent="0.25">
      <c r="U1308" t="s">
        <v>8219</v>
      </c>
      <c r="V1308">
        <v>150</v>
      </c>
      <c r="Z1308" t="s">
        <v>8221</v>
      </c>
      <c r="AA1308">
        <v>2</v>
      </c>
    </row>
    <row r="1309" spans="21:27" x14ac:dyDescent="0.25">
      <c r="U1309" t="s">
        <v>8219</v>
      </c>
      <c r="V1309">
        <v>56</v>
      </c>
      <c r="Z1309" t="s">
        <v>8221</v>
      </c>
      <c r="AA1309">
        <v>0</v>
      </c>
    </row>
    <row r="1310" spans="21:27" x14ac:dyDescent="0.25">
      <c r="U1310" t="s">
        <v>8219</v>
      </c>
      <c r="V1310">
        <v>18</v>
      </c>
      <c r="Z1310" t="s">
        <v>8221</v>
      </c>
      <c r="AA1310">
        <v>4</v>
      </c>
    </row>
    <row r="1311" spans="21:27" x14ac:dyDescent="0.25">
      <c r="U1311" t="s">
        <v>8219</v>
      </c>
      <c r="V1311">
        <v>60</v>
      </c>
      <c r="Z1311" t="s">
        <v>8221</v>
      </c>
      <c r="AA1311">
        <v>4</v>
      </c>
    </row>
    <row r="1312" spans="21:27" x14ac:dyDescent="0.25">
      <c r="U1312" t="s">
        <v>8219</v>
      </c>
      <c r="V1312">
        <v>67</v>
      </c>
      <c r="Z1312" t="s">
        <v>8221</v>
      </c>
      <c r="AA1312">
        <v>18</v>
      </c>
    </row>
    <row r="1313" spans="21:27" x14ac:dyDescent="0.25">
      <c r="U1313" t="s">
        <v>8219</v>
      </c>
      <c r="V1313">
        <v>35</v>
      </c>
      <c r="Z1313" t="s">
        <v>8221</v>
      </c>
      <c r="AA1313">
        <v>0</v>
      </c>
    </row>
    <row r="1314" spans="21:27" x14ac:dyDescent="0.25">
      <c r="U1314" t="s">
        <v>8219</v>
      </c>
      <c r="V1314">
        <v>34</v>
      </c>
      <c r="Z1314" t="s">
        <v>8221</v>
      </c>
      <c r="AA1314">
        <v>22</v>
      </c>
    </row>
    <row r="1315" spans="21:27" x14ac:dyDescent="0.25">
      <c r="U1315" t="s">
        <v>8219</v>
      </c>
      <c r="V1315">
        <v>36</v>
      </c>
      <c r="Z1315" t="s">
        <v>8221</v>
      </c>
      <c r="AA1315">
        <v>49</v>
      </c>
    </row>
    <row r="1316" spans="21:27" x14ac:dyDescent="0.25">
      <c r="U1316" t="s">
        <v>8219</v>
      </c>
      <c r="V1316">
        <v>18</v>
      </c>
      <c r="Z1316" t="s">
        <v>8221</v>
      </c>
      <c r="AA1316">
        <v>19</v>
      </c>
    </row>
    <row r="1317" spans="21:27" x14ac:dyDescent="0.25">
      <c r="U1317" t="s">
        <v>8219</v>
      </c>
      <c r="V1317">
        <v>25</v>
      </c>
      <c r="Z1317" t="s">
        <v>8221</v>
      </c>
      <c r="AA1317">
        <v>4</v>
      </c>
    </row>
    <row r="1318" spans="21:27" x14ac:dyDescent="0.25">
      <c r="U1318" t="s">
        <v>8219</v>
      </c>
      <c r="V1318">
        <v>21</v>
      </c>
      <c r="Z1318" t="s">
        <v>8221</v>
      </c>
      <c r="AA1318">
        <v>4</v>
      </c>
    </row>
    <row r="1319" spans="21:27" x14ac:dyDescent="0.25">
      <c r="U1319" t="s">
        <v>8219</v>
      </c>
      <c r="V1319">
        <v>151</v>
      </c>
      <c r="Z1319" t="s">
        <v>8221</v>
      </c>
      <c r="AA1319">
        <v>2</v>
      </c>
    </row>
    <row r="1320" spans="21:27" x14ac:dyDescent="0.25">
      <c r="U1320" t="s">
        <v>8219</v>
      </c>
      <c r="V1320">
        <v>489</v>
      </c>
      <c r="Z1320" t="s">
        <v>8221</v>
      </c>
      <c r="AA1320">
        <v>0</v>
      </c>
    </row>
    <row r="1321" spans="21:27" x14ac:dyDescent="0.25">
      <c r="U1321" t="s">
        <v>8219</v>
      </c>
      <c r="V1321">
        <v>50</v>
      </c>
      <c r="Z1321" t="s">
        <v>8221</v>
      </c>
      <c r="AA1321">
        <v>0</v>
      </c>
    </row>
    <row r="1322" spans="21:27" x14ac:dyDescent="0.25">
      <c r="U1322" t="s">
        <v>8219</v>
      </c>
      <c r="V1322">
        <v>321</v>
      </c>
      <c r="Z1322" t="s">
        <v>8221</v>
      </c>
      <c r="AA1322">
        <v>14</v>
      </c>
    </row>
    <row r="1323" spans="21:27" x14ac:dyDescent="0.25">
      <c r="U1323" t="s">
        <v>8219</v>
      </c>
      <c r="V1323">
        <v>1762</v>
      </c>
      <c r="Z1323" t="s">
        <v>8221</v>
      </c>
      <c r="AA1323">
        <v>8</v>
      </c>
    </row>
    <row r="1324" spans="21:27" x14ac:dyDescent="0.25">
      <c r="U1324" t="s">
        <v>8219</v>
      </c>
      <c r="V1324">
        <v>385</v>
      </c>
      <c r="Z1324" t="s">
        <v>8221</v>
      </c>
      <c r="AA1324">
        <v>0</v>
      </c>
    </row>
    <row r="1325" spans="21:27" x14ac:dyDescent="0.25">
      <c r="U1325" t="s">
        <v>8219</v>
      </c>
      <c r="V1325">
        <v>398</v>
      </c>
      <c r="Z1325" t="s">
        <v>8221</v>
      </c>
      <c r="AA1325">
        <v>15</v>
      </c>
    </row>
    <row r="1326" spans="21:27" x14ac:dyDescent="0.25">
      <c r="U1326" t="s">
        <v>8219</v>
      </c>
      <c r="V1326">
        <v>304</v>
      </c>
      <c r="Z1326" t="s">
        <v>8221</v>
      </c>
      <c r="AA1326">
        <v>33</v>
      </c>
    </row>
    <row r="1327" spans="21:27" x14ac:dyDescent="0.25">
      <c r="U1327" t="s">
        <v>8219</v>
      </c>
      <c r="V1327">
        <v>676</v>
      </c>
      <c r="Z1327" t="s">
        <v>8221</v>
      </c>
      <c r="AA1327">
        <v>2</v>
      </c>
    </row>
    <row r="1328" spans="21:27" x14ac:dyDescent="0.25">
      <c r="U1328" t="s">
        <v>8219</v>
      </c>
      <c r="V1328">
        <v>577</v>
      </c>
      <c r="Z1328" t="s">
        <v>8221</v>
      </c>
      <c r="AA1328">
        <v>6</v>
      </c>
    </row>
    <row r="1329" spans="21:27" x14ac:dyDescent="0.25">
      <c r="U1329" t="s">
        <v>8219</v>
      </c>
      <c r="V1329">
        <v>3663</v>
      </c>
      <c r="Z1329" t="s">
        <v>8221</v>
      </c>
      <c r="AA1329">
        <v>2</v>
      </c>
    </row>
    <row r="1330" spans="21:27" x14ac:dyDescent="0.25">
      <c r="U1330" t="s">
        <v>8219</v>
      </c>
      <c r="V1330">
        <v>294</v>
      </c>
      <c r="Z1330" t="s">
        <v>8221</v>
      </c>
      <c r="AA1330">
        <v>0</v>
      </c>
    </row>
    <row r="1331" spans="21:27" x14ac:dyDescent="0.25">
      <c r="U1331" t="s">
        <v>8219</v>
      </c>
      <c r="V1331">
        <v>28</v>
      </c>
      <c r="Z1331" t="s">
        <v>8221</v>
      </c>
      <c r="AA1331">
        <v>4</v>
      </c>
    </row>
    <row r="1332" spans="21:27" x14ac:dyDescent="0.25">
      <c r="U1332" t="s">
        <v>8219</v>
      </c>
      <c r="V1332">
        <v>100</v>
      </c>
      <c r="Z1332" t="s">
        <v>8221</v>
      </c>
      <c r="AA1332">
        <v>1</v>
      </c>
    </row>
    <row r="1333" spans="21:27" x14ac:dyDescent="0.25">
      <c r="U1333" t="s">
        <v>8219</v>
      </c>
      <c r="V1333">
        <v>72</v>
      </c>
      <c r="Z1333" t="s">
        <v>8221</v>
      </c>
      <c r="AA1333">
        <v>3</v>
      </c>
    </row>
    <row r="1334" spans="21:27" x14ac:dyDescent="0.25">
      <c r="U1334" t="s">
        <v>8219</v>
      </c>
      <c r="V1334">
        <v>238</v>
      </c>
      <c r="Z1334" t="s">
        <v>8221</v>
      </c>
      <c r="AA1334">
        <v>4</v>
      </c>
    </row>
    <row r="1335" spans="21:27" x14ac:dyDescent="0.25">
      <c r="U1335" t="s">
        <v>8219</v>
      </c>
      <c r="V1335">
        <v>159</v>
      </c>
      <c r="Z1335" t="s">
        <v>8221</v>
      </c>
      <c r="AA1335">
        <v>0</v>
      </c>
    </row>
    <row r="1336" spans="21:27" x14ac:dyDescent="0.25">
      <c r="U1336" t="s">
        <v>8219</v>
      </c>
      <c r="V1336">
        <v>77</v>
      </c>
      <c r="Z1336" t="s">
        <v>8221</v>
      </c>
      <c r="AA1336">
        <v>4</v>
      </c>
    </row>
    <row r="1337" spans="21:27" x14ac:dyDescent="0.25">
      <c r="U1337" t="s">
        <v>8219</v>
      </c>
      <c r="V1337">
        <v>53</v>
      </c>
      <c r="Z1337" t="s">
        <v>8221</v>
      </c>
      <c r="AA1337">
        <v>3</v>
      </c>
    </row>
    <row r="1338" spans="21:27" x14ac:dyDescent="0.25">
      <c r="U1338" t="s">
        <v>8219</v>
      </c>
      <c r="V1338">
        <v>1251</v>
      </c>
      <c r="Z1338" t="s">
        <v>8221</v>
      </c>
      <c r="AA1338">
        <v>34</v>
      </c>
    </row>
    <row r="1339" spans="21:27" x14ac:dyDescent="0.25">
      <c r="U1339" t="s">
        <v>8219</v>
      </c>
      <c r="V1339">
        <v>465</v>
      </c>
      <c r="Z1339" t="s">
        <v>8221</v>
      </c>
      <c r="AA1339">
        <v>2</v>
      </c>
    </row>
    <row r="1340" spans="21:27" x14ac:dyDescent="0.25">
      <c r="U1340" t="s">
        <v>8219</v>
      </c>
      <c r="V1340">
        <v>74</v>
      </c>
      <c r="Z1340" t="s">
        <v>8221</v>
      </c>
      <c r="AA1340">
        <v>33</v>
      </c>
    </row>
    <row r="1341" spans="21:27" x14ac:dyDescent="0.25">
      <c r="U1341" t="s">
        <v>8219</v>
      </c>
      <c r="V1341">
        <v>62</v>
      </c>
      <c r="Z1341" t="s">
        <v>8221</v>
      </c>
      <c r="AA1341">
        <v>0</v>
      </c>
    </row>
    <row r="1342" spans="21:27" x14ac:dyDescent="0.25">
      <c r="U1342" t="s">
        <v>8219</v>
      </c>
      <c r="V1342">
        <v>3468</v>
      </c>
      <c r="Z1342" t="s">
        <v>8221</v>
      </c>
      <c r="AA1342">
        <v>0</v>
      </c>
    </row>
    <row r="1343" spans="21:27" x14ac:dyDescent="0.25">
      <c r="U1343" t="s">
        <v>8219</v>
      </c>
      <c r="V1343">
        <v>52</v>
      </c>
      <c r="Z1343" t="s">
        <v>8221</v>
      </c>
      <c r="AA1343">
        <v>1</v>
      </c>
    </row>
    <row r="1344" spans="21:27" x14ac:dyDescent="0.25">
      <c r="U1344" t="s">
        <v>8219</v>
      </c>
      <c r="V1344">
        <v>50</v>
      </c>
      <c r="Z1344" t="s">
        <v>8221</v>
      </c>
      <c r="AA1344">
        <v>13</v>
      </c>
    </row>
    <row r="1345" spans="21:27" x14ac:dyDescent="0.25">
      <c r="U1345" t="s">
        <v>8219</v>
      </c>
      <c r="V1345">
        <v>45</v>
      </c>
      <c r="Z1345" t="s">
        <v>8221</v>
      </c>
      <c r="AA1345">
        <v>2</v>
      </c>
    </row>
    <row r="1346" spans="21:27" x14ac:dyDescent="0.25">
      <c r="U1346" t="s">
        <v>8219</v>
      </c>
      <c r="V1346">
        <v>21</v>
      </c>
      <c r="Z1346" t="s">
        <v>8221</v>
      </c>
      <c r="AA1346">
        <v>36</v>
      </c>
    </row>
    <row r="1347" spans="21:27" x14ac:dyDescent="0.25">
      <c r="U1347" t="s">
        <v>8219</v>
      </c>
      <c r="V1347">
        <v>100</v>
      </c>
      <c r="Z1347" t="s">
        <v>8221</v>
      </c>
      <c r="AA1347">
        <v>1</v>
      </c>
    </row>
    <row r="1348" spans="21:27" x14ac:dyDescent="0.25">
      <c r="U1348" t="s">
        <v>8219</v>
      </c>
      <c r="V1348">
        <v>81</v>
      </c>
      <c r="Z1348" t="s">
        <v>8221</v>
      </c>
      <c r="AA1348">
        <v>15</v>
      </c>
    </row>
    <row r="1349" spans="21:27" x14ac:dyDescent="0.25">
      <c r="U1349" t="s">
        <v>8219</v>
      </c>
      <c r="V1349">
        <v>286</v>
      </c>
      <c r="Z1349" t="s">
        <v>8221</v>
      </c>
      <c r="AA1349">
        <v>1</v>
      </c>
    </row>
    <row r="1350" spans="21:27" x14ac:dyDescent="0.25">
      <c r="U1350" t="s">
        <v>8219</v>
      </c>
      <c r="V1350">
        <v>42</v>
      </c>
      <c r="Z1350" t="s">
        <v>8221</v>
      </c>
      <c r="AA1350">
        <v>0</v>
      </c>
    </row>
    <row r="1351" spans="21:27" x14ac:dyDescent="0.25">
      <c r="U1351" t="s">
        <v>8219</v>
      </c>
      <c r="V1351">
        <v>199</v>
      </c>
      <c r="Z1351" t="s">
        <v>8221</v>
      </c>
      <c r="AA1351">
        <v>1</v>
      </c>
    </row>
    <row r="1352" spans="21:27" x14ac:dyDescent="0.25">
      <c r="U1352" t="s">
        <v>8219</v>
      </c>
      <c r="V1352">
        <v>25</v>
      </c>
      <c r="Z1352" t="s">
        <v>8221</v>
      </c>
      <c r="AA1352">
        <v>0</v>
      </c>
    </row>
    <row r="1353" spans="21:27" x14ac:dyDescent="0.25">
      <c r="U1353" t="s">
        <v>8219</v>
      </c>
      <c r="V1353">
        <v>84</v>
      </c>
      <c r="Z1353" t="s">
        <v>8221</v>
      </c>
      <c r="AA1353">
        <v>0</v>
      </c>
    </row>
    <row r="1354" spans="21:27" x14ac:dyDescent="0.25">
      <c r="U1354" t="s">
        <v>8219</v>
      </c>
      <c r="V1354">
        <v>50</v>
      </c>
      <c r="Z1354" t="s">
        <v>8221</v>
      </c>
      <c r="AA1354">
        <v>1</v>
      </c>
    </row>
    <row r="1355" spans="21:27" x14ac:dyDescent="0.25">
      <c r="U1355" t="s">
        <v>8219</v>
      </c>
      <c r="V1355">
        <v>26</v>
      </c>
      <c r="Z1355" t="s">
        <v>8221</v>
      </c>
      <c r="AA1355">
        <v>39</v>
      </c>
    </row>
    <row r="1356" spans="21:27" x14ac:dyDescent="0.25">
      <c r="U1356" t="s">
        <v>8219</v>
      </c>
      <c r="V1356">
        <v>14</v>
      </c>
      <c r="Z1356" t="s">
        <v>8221</v>
      </c>
      <c r="AA1356">
        <v>0</v>
      </c>
    </row>
    <row r="1357" spans="21:27" x14ac:dyDescent="0.25">
      <c r="U1357" t="s">
        <v>8219</v>
      </c>
      <c r="V1357">
        <v>49</v>
      </c>
      <c r="Z1357" t="s">
        <v>8221</v>
      </c>
      <c r="AA1357">
        <v>0</v>
      </c>
    </row>
    <row r="1358" spans="21:27" x14ac:dyDescent="0.25">
      <c r="U1358" t="s">
        <v>8219</v>
      </c>
      <c r="V1358">
        <v>69</v>
      </c>
      <c r="Z1358" t="s">
        <v>8221</v>
      </c>
      <c r="AA1358">
        <v>3</v>
      </c>
    </row>
    <row r="1359" spans="21:27" x14ac:dyDescent="0.25">
      <c r="U1359" t="s">
        <v>8219</v>
      </c>
      <c r="V1359">
        <v>60</v>
      </c>
      <c r="Z1359" t="s">
        <v>8221</v>
      </c>
      <c r="AA1359">
        <v>1</v>
      </c>
    </row>
    <row r="1360" spans="21:27" x14ac:dyDescent="0.25">
      <c r="U1360" t="s">
        <v>8219</v>
      </c>
      <c r="V1360">
        <v>80</v>
      </c>
      <c r="Z1360" t="s">
        <v>8221</v>
      </c>
      <c r="AA1360">
        <v>13</v>
      </c>
    </row>
    <row r="1361" spans="21:27" x14ac:dyDescent="0.25">
      <c r="U1361" t="s">
        <v>8219</v>
      </c>
      <c r="V1361">
        <v>56</v>
      </c>
      <c r="Z1361" t="s">
        <v>8221</v>
      </c>
      <c r="AA1361">
        <v>0</v>
      </c>
    </row>
    <row r="1362" spans="21:27" x14ac:dyDescent="0.25">
      <c r="U1362" t="s">
        <v>8219</v>
      </c>
      <c r="V1362">
        <v>104</v>
      </c>
      <c r="Z1362" t="s">
        <v>8221</v>
      </c>
      <c r="AA1362">
        <v>6</v>
      </c>
    </row>
    <row r="1363" spans="21:27" x14ac:dyDescent="0.25">
      <c r="U1363" t="s">
        <v>8219</v>
      </c>
      <c r="V1363">
        <v>46</v>
      </c>
      <c r="Z1363" t="s">
        <v>8221</v>
      </c>
      <c r="AA1363">
        <v>0</v>
      </c>
    </row>
    <row r="1364" spans="21:27" x14ac:dyDescent="0.25">
      <c r="U1364" t="s">
        <v>8219</v>
      </c>
      <c r="V1364">
        <v>206</v>
      </c>
      <c r="Z1364" t="s">
        <v>8221</v>
      </c>
      <c r="AA1364">
        <v>14</v>
      </c>
    </row>
    <row r="1365" spans="21:27" x14ac:dyDescent="0.25">
      <c r="U1365" t="s">
        <v>8219</v>
      </c>
      <c r="V1365">
        <v>18</v>
      </c>
      <c r="Z1365" t="s">
        <v>8221</v>
      </c>
      <c r="AA1365">
        <v>5</v>
      </c>
    </row>
    <row r="1366" spans="21:27" x14ac:dyDescent="0.25">
      <c r="U1366" t="s">
        <v>8219</v>
      </c>
      <c r="V1366">
        <v>28</v>
      </c>
      <c r="Z1366" t="s">
        <v>8221</v>
      </c>
      <c r="AA1366">
        <v>6</v>
      </c>
    </row>
    <row r="1367" spans="21:27" x14ac:dyDescent="0.25">
      <c r="U1367" t="s">
        <v>8219</v>
      </c>
      <c r="V1367">
        <v>11</v>
      </c>
      <c r="Z1367" t="s">
        <v>8221</v>
      </c>
      <c r="AA1367">
        <v>15</v>
      </c>
    </row>
    <row r="1368" spans="21:27" x14ac:dyDescent="0.25">
      <c r="U1368" t="s">
        <v>8219</v>
      </c>
      <c r="V1368">
        <v>263</v>
      </c>
      <c r="Z1368" t="s">
        <v>8221</v>
      </c>
      <c r="AA1368">
        <v>0</v>
      </c>
    </row>
    <row r="1369" spans="21:27" x14ac:dyDescent="0.25">
      <c r="U1369" t="s">
        <v>8219</v>
      </c>
      <c r="V1369">
        <v>394</v>
      </c>
      <c r="Z1369" t="s">
        <v>8221</v>
      </c>
      <c r="AA1369">
        <v>1</v>
      </c>
    </row>
    <row r="1370" spans="21:27" x14ac:dyDescent="0.25">
      <c r="U1370" t="s">
        <v>8219</v>
      </c>
      <c r="V1370">
        <v>1049</v>
      </c>
      <c r="Z1370" t="s">
        <v>8221</v>
      </c>
      <c r="AA1370">
        <v>9</v>
      </c>
    </row>
    <row r="1371" spans="21:27" x14ac:dyDescent="0.25">
      <c r="U1371" t="s">
        <v>8219</v>
      </c>
      <c r="V1371">
        <v>308</v>
      </c>
      <c r="Z1371" t="s">
        <v>8221</v>
      </c>
      <c r="AA1371">
        <v>3</v>
      </c>
    </row>
    <row r="1372" spans="21:27" x14ac:dyDescent="0.25">
      <c r="U1372" t="s">
        <v>8219</v>
      </c>
      <c r="V1372">
        <v>1088</v>
      </c>
      <c r="Z1372" t="s">
        <v>8221</v>
      </c>
      <c r="AA1372">
        <v>3</v>
      </c>
    </row>
    <row r="1373" spans="21:27" x14ac:dyDescent="0.25">
      <c r="U1373" t="s">
        <v>8219</v>
      </c>
      <c r="V1373">
        <v>73</v>
      </c>
      <c r="Z1373" t="s">
        <v>8221</v>
      </c>
      <c r="AA1373">
        <v>1</v>
      </c>
    </row>
    <row r="1374" spans="21:27" x14ac:dyDescent="0.25">
      <c r="U1374" t="s">
        <v>8219</v>
      </c>
      <c r="V1374">
        <v>143</v>
      </c>
      <c r="Z1374" t="s">
        <v>8221</v>
      </c>
      <c r="AA1374">
        <v>3</v>
      </c>
    </row>
    <row r="1375" spans="21:27" x14ac:dyDescent="0.25">
      <c r="U1375" t="s">
        <v>8219</v>
      </c>
      <c r="V1375">
        <v>1420</v>
      </c>
      <c r="Z1375" t="s">
        <v>8221</v>
      </c>
      <c r="AA1375">
        <v>0</v>
      </c>
    </row>
    <row r="1376" spans="21:27" x14ac:dyDescent="0.25">
      <c r="U1376" t="s">
        <v>8219</v>
      </c>
      <c r="V1376">
        <v>305</v>
      </c>
      <c r="Z1376" t="s">
        <v>8221</v>
      </c>
      <c r="AA1376">
        <v>2</v>
      </c>
    </row>
    <row r="1377" spans="21:27" x14ac:dyDescent="0.25">
      <c r="U1377" t="s">
        <v>8219</v>
      </c>
      <c r="V1377">
        <v>551</v>
      </c>
      <c r="Z1377" t="s">
        <v>8221</v>
      </c>
      <c r="AA1377">
        <v>10</v>
      </c>
    </row>
    <row r="1378" spans="21:27" x14ac:dyDescent="0.25">
      <c r="U1378" t="s">
        <v>8219</v>
      </c>
      <c r="V1378">
        <v>187</v>
      </c>
      <c r="Z1378" t="s">
        <v>8221</v>
      </c>
      <c r="AA1378">
        <v>60</v>
      </c>
    </row>
    <row r="1379" spans="21:27" x14ac:dyDescent="0.25">
      <c r="U1379" t="s">
        <v>8219</v>
      </c>
      <c r="V1379">
        <v>325</v>
      </c>
      <c r="Z1379" t="s">
        <v>8221</v>
      </c>
      <c r="AA1379">
        <v>5</v>
      </c>
    </row>
    <row r="1380" spans="21:27" x14ac:dyDescent="0.25">
      <c r="U1380" t="s">
        <v>8219</v>
      </c>
      <c r="V1380">
        <v>148</v>
      </c>
      <c r="Z1380" t="s">
        <v>8221</v>
      </c>
      <c r="AA1380">
        <v>9</v>
      </c>
    </row>
    <row r="1381" spans="21:27" x14ac:dyDescent="0.25">
      <c r="U1381" t="s">
        <v>8219</v>
      </c>
      <c r="V1381">
        <v>69</v>
      </c>
      <c r="Z1381" t="s">
        <v>8221</v>
      </c>
      <c r="AA1381">
        <v>13</v>
      </c>
    </row>
    <row r="1382" spans="21:27" x14ac:dyDescent="0.25">
      <c r="U1382" t="s">
        <v>8219</v>
      </c>
      <c r="V1382">
        <v>173</v>
      </c>
      <c r="Z1382" t="s">
        <v>8221</v>
      </c>
      <c r="AA1382">
        <v>0</v>
      </c>
    </row>
    <row r="1383" spans="21:27" x14ac:dyDescent="0.25">
      <c r="U1383" t="s">
        <v>8219</v>
      </c>
      <c r="V1383">
        <v>269</v>
      </c>
      <c r="Z1383" t="s">
        <v>8221</v>
      </c>
      <c r="AA1383">
        <v>8</v>
      </c>
    </row>
    <row r="1384" spans="21:27" x14ac:dyDescent="0.25">
      <c r="U1384" t="s">
        <v>8219</v>
      </c>
      <c r="V1384">
        <v>185</v>
      </c>
      <c r="Z1384" t="s">
        <v>8221</v>
      </c>
      <c r="AA1384">
        <v>3</v>
      </c>
    </row>
    <row r="1385" spans="21:27" x14ac:dyDescent="0.25">
      <c r="U1385" t="s">
        <v>8219</v>
      </c>
      <c r="V1385">
        <v>176</v>
      </c>
      <c r="Z1385" t="s">
        <v>8221</v>
      </c>
      <c r="AA1385">
        <v>3</v>
      </c>
    </row>
    <row r="1386" spans="21:27" x14ac:dyDescent="0.25">
      <c r="U1386" t="s">
        <v>8219</v>
      </c>
      <c r="V1386">
        <v>1019</v>
      </c>
      <c r="Z1386" t="s">
        <v>8221</v>
      </c>
      <c r="AA1386">
        <v>0</v>
      </c>
    </row>
    <row r="1387" spans="21:27" x14ac:dyDescent="0.25">
      <c r="U1387" t="s">
        <v>8219</v>
      </c>
      <c r="V1387">
        <v>113</v>
      </c>
      <c r="Z1387" t="s">
        <v>8221</v>
      </c>
      <c r="AA1387">
        <v>6</v>
      </c>
    </row>
    <row r="1388" spans="21:27" x14ac:dyDescent="0.25">
      <c r="U1388" t="s">
        <v>8219</v>
      </c>
      <c r="V1388">
        <v>404</v>
      </c>
      <c r="Z1388" t="s">
        <v>8221</v>
      </c>
      <c r="AA1388">
        <v>4</v>
      </c>
    </row>
    <row r="1389" spans="21:27" x14ac:dyDescent="0.25">
      <c r="U1389" t="s">
        <v>8219</v>
      </c>
      <c r="V1389">
        <v>707</v>
      </c>
      <c r="Z1389" t="s">
        <v>8221</v>
      </c>
      <c r="AA1389">
        <v>1</v>
      </c>
    </row>
    <row r="1390" spans="21:27" x14ac:dyDescent="0.25">
      <c r="U1390" t="s">
        <v>8219</v>
      </c>
      <c r="V1390">
        <v>392</v>
      </c>
      <c r="Z1390" t="s">
        <v>8221</v>
      </c>
      <c r="AA1390">
        <v>29</v>
      </c>
    </row>
    <row r="1391" spans="21:27" x14ac:dyDescent="0.25">
      <c r="U1391" t="s">
        <v>8219</v>
      </c>
      <c r="V1391">
        <v>23</v>
      </c>
      <c r="Z1391" t="s">
        <v>8221</v>
      </c>
      <c r="AA1391">
        <v>0</v>
      </c>
    </row>
    <row r="1392" spans="21:27" x14ac:dyDescent="0.25">
      <c r="U1392" t="s">
        <v>8219</v>
      </c>
      <c r="V1392">
        <v>682</v>
      </c>
      <c r="Z1392" t="s">
        <v>8221</v>
      </c>
      <c r="AA1392">
        <v>4</v>
      </c>
    </row>
    <row r="1393" spans="21:27" x14ac:dyDescent="0.25">
      <c r="U1393" t="s">
        <v>8219</v>
      </c>
      <c r="V1393">
        <v>37</v>
      </c>
      <c r="Z1393" t="s">
        <v>8221</v>
      </c>
      <c r="AA1393">
        <v>5</v>
      </c>
    </row>
    <row r="1394" spans="21:27" x14ac:dyDescent="0.25">
      <c r="U1394" t="s">
        <v>8219</v>
      </c>
      <c r="V1394">
        <v>146</v>
      </c>
      <c r="Z1394" t="s">
        <v>8221</v>
      </c>
      <c r="AA1394">
        <v>4</v>
      </c>
    </row>
    <row r="1395" spans="21:27" x14ac:dyDescent="0.25">
      <c r="U1395" t="s">
        <v>8219</v>
      </c>
      <c r="V1395">
        <v>119</v>
      </c>
      <c r="Z1395" t="s">
        <v>8221</v>
      </c>
      <c r="AA1395">
        <v>5</v>
      </c>
    </row>
    <row r="1396" spans="21:27" x14ac:dyDescent="0.25">
      <c r="U1396" t="s">
        <v>8219</v>
      </c>
      <c r="V1396">
        <v>163</v>
      </c>
      <c r="Z1396" t="s">
        <v>8221</v>
      </c>
      <c r="AA1396">
        <v>1</v>
      </c>
    </row>
    <row r="1397" spans="21:27" x14ac:dyDescent="0.25">
      <c r="U1397" t="s">
        <v>8219</v>
      </c>
      <c r="V1397">
        <v>339</v>
      </c>
      <c r="Z1397" t="s">
        <v>8221</v>
      </c>
      <c r="AA1397">
        <v>1</v>
      </c>
    </row>
    <row r="1398" spans="21:27" x14ac:dyDescent="0.25">
      <c r="U1398" t="s">
        <v>8219</v>
      </c>
      <c r="V1398">
        <v>58</v>
      </c>
      <c r="Z1398" t="s">
        <v>8221</v>
      </c>
      <c r="AA1398">
        <v>0</v>
      </c>
    </row>
    <row r="1399" spans="21:27" x14ac:dyDescent="0.25">
      <c r="U1399" t="s">
        <v>8219</v>
      </c>
      <c r="V1399">
        <v>456</v>
      </c>
      <c r="Z1399" t="s">
        <v>8221</v>
      </c>
      <c r="AA1399">
        <v>14</v>
      </c>
    </row>
    <row r="1400" spans="21:27" x14ac:dyDescent="0.25">
      <c r="U1400" t="s">
        <v>8219</v>
      </c>
      <c r="V1400">
        <v>15</v>
      </c>
      <c r="Z1400" t="s">
        <v>8221</v>
      </c>
      <c r="AA1400">
        <v>3</v>
      </c>
    </row>
    <row r="1401" spans="21:27" x14ac:dyDescent="0.25">
      <c r="U1401" t="s">
        <v>8219</v>
      </c>
      <c r="V1401">
        <v>191</v>
      </c>
      <c r="Z1401" t="s">
        <v>8221</v>
      </c>
      <c r="AA1401">
        <v>10</v>
      </c>
    </row>
    <row r="1402" spans="21:27" x14ac:dyDescent="0.25">
      <c r="U1402" t="s">
        <v>8219</v>
      </c>
      <c r="V1402">
        <v>17</v>
      </c>
      <c r="Z1402" t="s">
        <v>8221</v>
      </c>
      <c r="AA1402">
        <v>17</v>
      </c>
    </row>
    <row r="1403" spans="21:27" x14ac:dyDescent="0.25">
      <c r="U1403" t="s">
        <v>8219</v>
      </c>
      <c r="V1403">
        <v>28</v>
      </c>
      <c r="Z1403" t="s">
        <v>8221</v>
      </c>
      <c r="AA1403">
        <v>2</v>
      </c>
    </row>
    <row r="1404" spans="21:27" x14ac:dyDescent="0.25">
      <c r="U1404" t="s">
        <v>8219</v>
      </c>
      <c r="V1404">
        <v>18</v>
      </c>
      <c r="Z1404" t="s">
        <v>8221</v>
      </c>
      <c r="AA1404">
        <v>0</v>
      </c>
    </row>
    <row r="1405" spans="21:27" x14ac:dyDescent="0.25">
      <c r="U1405" t="s">
        <v>8219</v>
      </c>
      <c r="V1405">
        <v>61</v>
      </c>
      <c r="Z1405" t="s">
        <v>8221</v>
      </c>
      <c r="AA1405">
        <v>4</v>
      </c>
    </row>
    <row r="1406" spans="21:27" x14ac:dyDescent="0.25">
      <c r="U1406" t="s">
        <v>8219</v>
      </c>
      <c r="V1406">
        <v>108</v>
      </c>
      <c r="Z1406" t="s">
        <v>8221</v>
      </c>
      <c r="AA1406">
        <v>12</v>
      </c>
    </row>
    <row r="1407" spans="21:27" x14ac:dyDescent="0.25">
      <c r="U1407" t="s">
        <v>8219</v>
      </c>
      <c r="V1407">
        <v>142</v>
      </c>
      <c r="Z1407" t="s">
        <v>8221</v>
      </c>
      <c r="AA1407">
        <v>3</v>
      </c>
    </row>
    <row r="1408" spans="21:27" x14ac:dyDescent="0.25">
      <c r="U1408" t="s">
        <v>8219</v>
      </c>
      <c r="V1408">
        <v>74</v>
      </c>
      <c r="Z1408" t="s">
        <v>8221</v>
      </c>
      <c r="AA1408">
        <v>12</v>
      </c>
    </row>
    <row r="1409" spans="21:27" x14ac:dyDescent="0.25">
      <c r="U1409" t="s">
        <v>8219</v>
      </c>
      <c r="V1409">
        <v>38</v>
      </c>
      <c r="Z1409" t="s">
        <v>8221</v>
      </c>
      <c r="AA1409">
        <v>0</v>
      </c>
    </row>
    <row r="1410" spans="21:27" x14ac:dyDescent="0.25">
      <c r="U1410" t="s">
        <v>8219</v>
      </c>
      <c r="V1410">
        <v>20</v>
      </c>
      <c r="Z1410" t="s">
        <v>8221</v>
      </c>
      <c r="AA1410">
        <v>7</v>
      </c>
    </row>
    <row r="1411" spans="21:27" x14ac:dyDescent="0.25">
      <c r="U1411" t="s">
        <v>8219</v>
      </c>
      <c r="V1411">
        <v>24</v>
      </c>
      <c r="Z1411" t="s">
        <v>8221</v>
      </c>
      <c r="AA1411">
        <v>2</v>
      </c>
    </row>
    <row r="1412" spans="21:27" x14ac:dyDescent="0.25">
      <c r="U1412" t="s">
        <v>8219</v>
      </c>
      <c r="V1412">
        <v>66</v>
      </c>
      <c r="Z1412" t="s">
        <v>8221</v>
      </c>
      <c r="AA1412">
        <v>1</v>
      </c>
    </row>
    <row r="1413" spans="21:27" x14ac:dyDescent="0.25">
      <c r="U1413" t="s">
        <v>8219</v>
      </c>
      <c r="V1413">
        <v>28</v>
      </c>
      <c r="Z1413" t="s">
        <v>8221</v>
      </c>
      <c r="AA1413">
        <v>4</v>
      </c>
    </row>
    <row r="1414" spans="21:27" x14ac:dyDescent="0.25">
      <c r="U1414" t="s">
        <v>8219</v>
      </c>
      <c r="V1414">
        <v>24</v>
      </c>
      <c r="Z1414" t="s">
        <v>8221</v>
      </c>
      <c r="AA1414">
        <v>4</v>
      </c>
    </row>
    <row r="1415" spans="21:27" x14ac:dyDescent="0.25">
      <c r="U1415" t="s">
        <v>8219</v>
      </c>
      <c r="V1415">
        <v>73</v>
      </c>
      <c r="Z1415" t="s">
        <v>8221</v>
      </c>
      <c r="AA1415">
        <v>17</v>
      </c>
    </row>
    <row r="1416" spans="21:27" x14ac:dyDescent="0.25">
      <c r="U1416" t="s">
        <v>8219</v>
      </c>
      <c r="V1416">
        <v>3</v>
      </c>
      <c r="Z1416" t="s">
        <v>8221</v>
      </c>
      <c r="AA1416">
        <v>7</v>
      </c>
    </row>
    <row r="1417" spans="21:27" x14ac:dyDescent="0.25">
      <c r="U1417" t="s">
        <v>8219</v>
      </c>
      <c r="V1417">
        <v>20</v>
      </c>
      <c r="Z1417" t="s">
        <v>8221</v>
      </c>
      <c r="AA1417">
        <v>2</v>
      </c>
    </row>
    <row r="1418" spans="21:27" x14ac:dyDescent="0.25">
      <c r="U1418" t="s">
        <v>8219</v>
      </c>
      <c r="V1418">
        <v>21</v>
      </c>
      <c r="Z1418" t="s">
        <v>8221</v>
      </c>
      <c r="AA1418">
        <v>5</v>
      </c>
    </row>
    <row r="1419" spans="21:27" x14ac:dyDescent="0.25">
      <c r="U1419" t="s">
        <v>8219</v>
      </c>
      <c r="V1419">
        <v>94</v>
      </c>
      <c r="Z1419" t="s">
        <v>8221</v>
      </c>
      <c r="AA1419">
        <v>1</v>
      </c>
    </row>
    <row r="1420" spans="21:27" x14ac:dyDescent="0.25">
      <c r="U1420" t="s">
        <v>8219</v>
      </c>
      <c r="V1420">
        <v>139</v>
      </c>
      <c r="Z1420" t="s">
        <v>8221</v>
      </c>
      <c r="AA1420">
        <v>1</v>
      </c>
    </row>
    <row r="1421" spans="21:27" x14ac:dyDescent="0.25">
      <c r="U1421" t="s">
        <v>8219</v>
      </c>
      <c r="V1421">
        <v>130</v>
      </c>
      <c r="Z1421" t="s">
        <v>8221</v>
      </c>
      <c r="AA1421">
        <v>14</v>
      </c>
    </row>
    <row r="1422" spans="21:27" x14ac:dyDescent="0.25">
      <c r="U1422" t="s">
        <v>8219</v>
      </c>
      <c r="V1422">
        <v>31</v>
      </c>
      <c r="Z1422" t="s">
        <v>8221</v>
      </c>
      <c r="AA1422">
        <v>26</v>
      </c>
    </row>
    <row r="1423" spans="21:27" x14ac:dyDescent="0.25">
      <c r="U1423" t="s">
        <v>8219</v>
      </c>
      <c r="V1423">
        <v>13</v>
      </c>
      <c r="Z1423" t="s">
        <v>8221</v>
      </c>
      <c r="AA1423">
        <v>2</v>
      </c>
    </row>
    <row r="1424" spans="21:27" x14ac:dyDescent="0.25">
      <c r="U1424" t="s">
        <v>8219</v>
      </c>
      <c r="V1424">
        <v>90</v>
      </c>
      <c r="Z1424" t="s">
        <v>8221</v>
      </c>
      <c r="AA1424">
        <v>1</v>
      </c>
    </row>
    <row r="1425" spans="21:27" x14ac:dyDescent="0.25">
      <c r="U1425" t="s">
        <v>8219</v>
      </c>
      <c r="V1425">
        <v>141</v>
      </c>
      <c r="Z1425" t="s">
        <v>8221</v>
      </c>
      <c r="AA1425">
        <v>3</v>
      </c>
    </row>
    <row r="1426" spans="21:27" x14ac:dyDescent="0.25">
      <c r="U1426" t="s">
        <v>8219</v>
      </c>
      <c r="V1426">
        <v>23</v>
      </c>
      <c r="Z1426" t="s">
        <v>8221</v>
      </c>
      <c r="AA1426">
        <v>7</v>
      </c>
    </row>
    <row r="1427" spans="21:27" x14ac:dyDescent="0.25">
      <c r="U1427" t="s">
        <v>8219</v>
      </c>
      <c r="V1427">
        <v>18</v>
      </c>
      <c r="Z1427" t="s">
        <v>8221</v>
      </c>
      <c r="AA1427">
        <v>9</v>
      </c>
    </row>
    <row r="1428" spans="21:27" x14ac:dyDescent="0.25">
      <c r="U1428" t="s">
        <v>8219</v>
      </c>
      <c r="V1428">
        <v>76</v>
      </c>
      <c r="Z1428" t="s">
        <v>8221</v>
      </c>
      <c r="AA1428">
        <v>20</v>
      </c>
    </row>
    <row r="1429" spans="21:27" x14ac:dyDescent="0.25">
      <c r="U1429" t="s">
        <v>8219</v>
      </c>
      <c r="V1429">
        <v>93</v>
      </c>
      <c r="Z1429" t="s">
        <v>8221</v>
      </c>
      <c r="AA1429">
        <v>6</v>
      </c>
    </row>
    <row r="1430" spans="21:27" x14ac:dyDescent="0.25">
      <c r="U1430" t="s">
        <v>8219</v>
      </c>
      <c r="V1430">
        <v>69</v>
      </c>
      <c r="Z1430" t="s">
        <v>8221</v>
      </c>
      <c r="AA1430">
        <v>13</v>
      </c>
    </row>
    <row r="1431" spans="21:27" x14ac:dyDescent="0.25">
      <c r="U1431" t="s">
        <v>8219</v>
      </c>
      <c r="V1431">
        <v>21</v>
      </c>
      <c r="Z1431" t="s">
        <v>8221</v>
      </c>
      <c r="AA1431">
        <v>1</v>
      </c>
    </row>
    <row r="1432" spans="21:27" x14ac:dyDescent="0.25">
      <c r="U1432" t="s">
        <v>8219</v>
      </c>
      <c r="V1432">
        <v>57</v>
      </c>
      <c r="Z1432" t="s">
        <v>8221</v>
      </c>
      <c r="AA1432">
        <v>202</v>
      </c>
    </row>
    <row r="1433" spans="21:27" x14ac:dyDescent="0.25">
      <c r="U1433" t="s">
        <v>8219</v>
      </c>
      <c r="V1433">
        <v>108</v>
      </c>
      <c r="Z1433" t="s">
        <v>8221</v>
      </c>
      <c r="AA1433">
        <v>0</v>
      </c>
    </row>
    <row r="1434" spans="21:27" x14ac:dyDescent="0.25">
      <c r="U1434" t="s">
        <v>8219</v>
      </c>
      <c r="V1434">
        <v>83</v>
      </c>
      <c r="Z1434" t="s">
        <v>8221</v>
      </c>
      <c r="AA1434">
        <v>1</v>
      </c>
    </row>
    <row r="1435" spans="21:27" x14ac:dyDescent="0.25">
      <c r="U1435" t="s">
        <v>8219</v>
      </c>
      <c r="V1435">
        <v>96</v>
      </c>
      <c r="Z1435" t="s">
        <v>8221</v>
      </c>
      <c r="AA1435">
        <v>0</v>
      </c>
    </row>
    <row r="1436" spans="21:27" x14ac:dyDescent="0.25">
      <c r="U1436" t="s">
        <v>8219</v>
      </c>
      <c r="V1436">
        <v>64</v>
      </c>
      <c r="Z1436" t="s">
        <v>8221</v>
      </c>
      <c r="AA1436">
        <v>2</v>
      </c>
    </row>
    <row r="1437" spans="21:27" x14ac:dyDescent="0.25">
      <c r="U1437" t="s">
        <v>8219</v>
      </c>
      <c r="V1437">
        <v>14</v>
      </c>
      <c r="Z1437" t="s">
        <v>8221</v>
      </c>
      <c r="AA1437">
        <v>13</v>
      </c>
    </row>
    <row r="1438" spans="21:27" x14ac:dyDescent="0.25">
      <c r="U1438" t="s">
        <v>8219</v>
      </c>
      <c r="V1438">
        <v>169</v>
      </c>
      <c r="Z1438" t="s">
        <v>8221</v>
      </c>
      <c r="AA1438">
        <v>9</v>
      </c>
    </row>
    <row r="1439" spans="21:27" x14ac:dyDescent="0.25">
      <c r="U1439" t="s">
        <v>8219</v>
      </c>
      <c r="V1439">
        <v>33</v>
      </c>
      <c r="Z1439" t="s">
        <v>8221</v>
      </c>
      <c r="AA1439">
        <v>2</v>
      </c>
    </row>
    <row r="1440" spans="21:27" x14ac:dyDescent="0.25">
      <c r="U1440" t="s">
        <v>8219</v>
      </c>
      <c r="V1440">
        <v>102</v>
      </c>
      <c r="Z1440" t="s">
        <v>8221</v>
      </c>
      <c r="AA1440">
        <v>0</v>
      </c>
    </row>
    <row r="1441" spans="21:27" x14ac:dyDescent="0.25">
      <c r="U1441" t="s">
        <v>8219</v>
      </c>
      <c r="V1441">
        <v>104</v>
      </c>
      <c r="Z1441" t="s">
        <v>8220</v>
      </c>
      <c r="AA1441">
        <v>58</v>
      </c>
    </row>
    <row r="1442" spans="21:27" x14ac:dyDescent="0.25">
      <c r="U1442" t="s">
        <v>8219</v>
      </c>
      <c r="V1442">
        <v>20</v>
      </c>
      <c r="Z1442" t="s">
        <v>8220</v>
      </c>
      <c r="AA1442">
        <v>8</v>
      </c>
    </row>
    <row r="1443" spans="21:27" x14ac:dyDescent="0.25">
      <c r="U1443" t="s">
        <v>8219</v>
      </c>
      <c r="V1443">
        <v>35</v>
      </c>
      <c r="Z1443" t="s">
        <v>8220</v>
      </c>
      <c r="AA1443">
        <v>3</v>
      </c>
    </row>
    <row r="1444" spans="21:27" x14ac:dyDescent="0.25">
      <c r="U1444" t="s">
        <v>8219</v>
      </c>
      <c r="V1444">
        <v>94</v>
      </c>
      <c r="Z1444" t="s">
        <v>8220</v>
      </c>
      <c r="AA1444">
        <v>0</v>
      </c>
    </row>
    <row r="1445" spans="21:27" x14ac:dyDescent="0.25">
      <c r="U1445" t="s">
        <v>8219</v>
      </c>
      <c r="V1445">
        <v>14</v>
      </c>
      <c r="Z1445" t="s">
        <v>8220</v>
      </c>
      <c r="AA1445">
        <v>11</v>
      </c>
    </row>
    <row r="1446" spans="21:27" x14ac:dyDescent="0.25">
      <c r="U1446" t="s">
        <v>8219</v>
      </c>
      <c r="V1446">
        <v>15</v>
      </c>
      <c r="Z1446" t="s">
        <v>8220</v>
      </c>
      <c r="AA1446">
        <v>20</v>
      </c>
    </row>
    <row r="1447" spans="21:27" x14ac:dyDescent="0.25">
      <c r="U1447" t="s">
        <v>8219</v>
      </c>
      <c r="V1447">
        <v>51</v>
      </c>
      <c r="Z1447" t="s">
        <v>8220</v>
      </c>
      <c r="AA1447">
        <v>3</v>
      </c>
    </row>
    <row r="1448" spans="21:27" x14ac:dyDescent="0.25">
      <c r="U1448" t="s">
        <v>8219</v>
      </c>
      <c r="V1448">
        <v>19</v>
      </c>
      <c r="Z1448" t="s">
        <v>8220</v>
      </c>
      <c r="AA1448">
        <v>0</v>
      </c>
    </row>
    <row r="1449" spans="21:27" x14ac:dyDescent="0.25">
      <c r="U1449" t="s">
        <v>8219</v>
      </c>
      <c r="V1449">
        <v>23</v>
      </c>
      <c r="Z1449" t="s">
        <v>8220</v>
      </c>
      <c r="AA1449">
        <v>0</v>
      </c>
    </row>
    <row r="1450" spans="21:27" x14ac:dyDescent="0.25">
      <c r="U1450" t="s">
        <v>8219</v>
      </c>
      <c r="V1450">
        <v>97</v>
      </c>
      <c r="Z1450" t="s">
        <v>8220</v>
      </c>
      <c r="AA1450">
        <v>0</v>
      </c>
    </row>
    <row r="1451" spans="21:27" x14ac:dyDescent="0.25">
      <c r="U1451" t="s">
        <v>8219</v>
      </c>
      <c r="V1451">
        <v>76</v>
      </c>
      <c r="Z1451" t="s">
        <v>8221</v>
      </c>
      <c r="AA1451">
        <v>35</v>
      </c>
    </row>
    <row r="1452" spans="21:27" x14ac:dyDescent="0.25">
      <c r="U1452" t="s">
        <v>8219</v>
      </c>
      <c r="V1452">
        <v>11</v>
      </c>
      <c r="Z1452" t="s">
        <v>8221</v>
      </c>
      <c r="AA1452">
        <v>2</v>
      </c>
    </row>
    <row r="1453" spans="21:27" x14ac:dyDescent="0.25">
      <c r="U1453" t="s">
        <v>8219</v>
      </c>
      <c r="V1453">
        <v>52</v>
      </c>
      <c r="Z1453" t="s">
        <v>8221</v>
      </c>
      <c r="AA1453">
        <v>3</v>
      </c>
    </row>
    <row r="1454" spans="21:27" x14ac:dyDescent="0.25">
      <c r="U1454" t="s">
        <v>8219</v>
      </c>
      <c r="V1454">
        <v>95</v>
      </c>
      <c r="Z1454" t="s">
        <v>8221</v>
      </c>
      <c r="AA1454">
        <v>0</v>
      </c>
    </row>
    <row r="1455" spans="21:27" x14ac:dyDescent="0.25">
      <c r="U1455" t="s">
        <v>8219</v>
      </c>
      <c r="V1455">
        <v>35</v>
      </c>
      <c r="Z1455" t="s">
        <v>8221</v>
      </c>
      <c r="AA1455">
        <v>1</v>
      </c>
    </row>
    <row r="1456" spans="21:27" x14ac:dyDescent="0.25">
      <c r="U1456" t="s">
        <v>8219</v>
      </c>
      <c r="V1456">
        <v>21</v>
      </c>
      <c r="Z1456" t="s">
        <v>8221</v>
      </c>
      <c r="AA1456">
        <v>0</v>
      </c>
    </row>
    <row r="1457" spans="21:27" x14ac:dyDescent="0.25">
      <c r="U1457" t="s">
        <v>8219</v>
      </c>
      <c r="V1457">
        <v>93</v>
      </c>
      <c r="Z1457" t="s">
        <v>8221</v>
      </c>
      <c r="AA1457">
        <v>0</v>
      </c>
    </row>
    <row r="1458" spans="21:27" x14ac:dyDescent="0.25">
      <c r="U1458" t="s">
        <v>8219</v>
      </c>
      <c r="V1458">
        <v>11</v>
      </c>
      <c r="Z1458" t="s">
        <v>8221</v>
      </c>
      <c r="AA1458">
        <v>3</v>
      </c>
    </row>
    <row r="1459" spans="21:27" x14ac:dyDescent="0.25">
      <c r="U1459" t="s">
        <v>8219</v>
      </c>
      <c r="V1459">
        <v>21</v>
      </c>
      <c r="Z1459" t="s">
        <v>8221</v>
      </c>
      <c r="AA1459">
        <v>11</v>
      </c>
    </row>
    <row r="1460" spans="21:27" x14ac:dyDescent="0.25">
      <c r="U1460" t="s">
        <v>8219</v>
      </c>
      <c r="V1460">
        <v>54</v>
      </c>
      <c r="Z1460" t="s">
        <v>8221</v>
      </c>
      <c r="AA1460">
        <v>6</v>
      </c>
    </row>
    <row r="1461" spans="21:27" x14ac:dyDescent="0.25">
      <c r="U1461" t="s">
        <v>8219</v>
      </c>
      <c r="V1461">
        <v>31</v>
      </c>
      <c r="Z1461" t="s">
        <v>8221</v>
      </c>
      <c r="AA1461">
        <v>0</v>
      </c>
    </row>
    <row r="1462" spans="21:27" x14ac:dyDescent="0.25">
      <c r="U1462" t="s">
        <v>8219</v>
      </c>
      <c r="V1462">
        <v>132</v>
      </c>
      <c r="Z1462" t="s">
        <v>8221</v>
      </c>
      <c r="AA1462">
        <v>67</v>
      </c>
    </row>
    <row r="1463" spans="21:27" x14ac:dyDescent="0.25">
      <c r="U1463" t="s">
        <v>8219</v>
      </c>
      <c r="V1463">
        <v>3</v>
      </c>
      <c r="Z1463" t="s">
        <v>8221</v>
      </c>
      <c r="AA1463">
        <v>23</v>
      </c>
    </row>
    <row r="1464" spans="21:27" x14ac:dyDescent="0.25">
      <c r="U1464" t="s">
        <v>8219</v>
      </c>
      <c r="V1464">
        <v>6</v>
      </c>
      <c r="Z1464" t="s">
        <v>8221</v>
      </c>
      <c r="AA1464">
        <v>72</v>
      </c>
    </row>
    <row r="1465" spans="21:27" x14ac:dyDescent="0.25">
      <c r="U1465" t="s">
        <v>8219</v>
      </c>
      <c r="V1465">
        <v>10</v>
      </c>
      <c r="Z1465" t="s">
        <v>8221</v>
      </c>
      <c r="AA1465">
        <v>2</v>
      </c>
    </row>
    <row r="1466" spans="21:27" x14ac:dyDescent="0.25">
      <c r="U1466" t="s">
        <v>8219</v>
      </c>
      <c r="V1466">
        <v>147</v>
      </c>
      <c r="Z1466" t="s">
        <v>8221</v>
      </c>
      <c r="AA1466">
        <v>15</v>
      </c>
    </row>
    <row r="1467" spans="21:27" x14ac:dyDescent="0.25">
      <c r="U1467" t="s">
        <v>8219</v>
      </c>
      <c r="V1467">
        <v>199</v>
      </c>
      <c r="Z1467" t="s">
        <v>8221</v>
      </c>
      <c r="AA1467">
        <v>1</v>
      </c>
    </row>
    <row r="1468" spans="21:27" x14ac:dyDescent="0.25">
      <c r="U1468" t="s">
        <v>8219</v>
      </c>
      <c r="V1468">
        <v>50</v>
      </c>
      <c r="Z1468" t="s">
        <v>8221</v>
      </c>
      <c r="AA1468">
        <v>2</v>
      </c>
    </row>
    <row r="1469" spans="21:27" x14ac:dyDescent="0.25">
      <c r="U1469" t="s">
        <v>8219</v>
      </c>
      <c r="V1469">
        <v>21</v>
      </c>
      <c r="Z1469" t="s">
        <v>8221</v>
      </c>
      <c r="AA1469">
        <v>7</v>
      </c>
    </row>
    <row r="1470" spans="21:27" x14ac:dyDescent="0.25">
      <c r="U1470" t="s">
        <v>8219</v>
      </c>
      <c r="V1470">
        <v>24</v>
      </c>
      <c r="Z1470" t="s">
        <v>8221</v>
      </c>
      <c r="AA1470">
        <v>16</v>
      </c>
    </row>
    <row r="1471" spans="21:27" x14ac:dyDescent="0.25">
      <c r="U1471" t="s">
        <v>8219</v>
      </c>
      <c r="V1471">
        <v>32</v>
      </c>
      <c r="Z1471" t="s">
        <v>8221</v>
      </c>
      <c r="AA1471">
        <v>117</v>
      </c>
    </row>
    <row r="1472" spans="21:27" x14ac:dyDescent="0.25">
      <c r="U1472" t="s">
        <v>8219</v>
      </c>
      <c r="V1472">
        <v>62</v>
      </c>
      <c r="Z1472" t="s">
        <v>8221</v>
      </c>
      <c r="AA1472">
        <v>2</v>
      </c>
    </row>
    <row r="1473" spans="21:27" x14ac:dyDescent="0.25">
      <c r="U1473" t="s">
        <v>8219</v>
      </c>
      <c r="V1473">
        <v>9</v>
      </c>
      <c r="Z1473" t="s">
        <v>8221</v>
      </c>
      <c r="AA1473">
        <v>7</v>
      </c>
    </row>
    <row r="1474" spans="21:27" x14ac:dyDescent="0.25">
      <c r="U1474" t="s">
        <v>8219</v>
      </c>
      <c r="V1474">
        <v>38</v>
      </c>
      <c r="Z1474" t="s">
        <v>8221</v>
      </c>
      <c r="AA1474">
        <v>3</v>
      </c>
    </row>
    <row r="1475" spans="21:27" x14ac:dyDescent="0.25">
      <c r="U1475" t="s">
        <v>8219</v>
      </c>
      <c r="V1475">
        <v>54</v>
      </c>
      <c r="Z1475" t="s">
        <v>8221</v>
      </c>
      <c r="AA1475">
        <v>20</v>
      </c>
    </row>
    <row r="1476" spans="21:27" x14ac:dyDescent="0.25">
      <c r="U1476" t="s">
        <v>8219</v>
      </c>
      <c r="V1476">
        <v>37</v>
      </c>
      <c r="Z1476" t="s">
        <v>8221</v>
      </c>
      <c r="AA1476">
        <v>50</v>
      </c>
    </row>
    <row r="1477" spans="21:27" x14ac:dyDescent="0.25">
      <c r="U1477" t="s">
        <v>8219</v>
      </c>
      <c r="V1477">
        <v>39</v>
      </c>
      <c r="Z1477" t="s">
        <v>8221</v>
      </c>
      <c r="AA1477">
        <v>2</v>
      </c>
    </row>
    <row r="1478" spans="21:27" x14ac:dyDescent="0.25">
      <c r="U1478" t="s">
        <v>8219</v>
      </c>
      <c r="V1478">
        <v>34</v>
      </c>
      <c r="Z1478" t="s">
        <v>8221</v>
      </c>
      <c r="AA1478">
        <v>3</v>
      </c>
    </row>
    <row r="1479" spans="21:27" x14ac:dyDescent="0.25">
      <c r="U1479" t="s">
        <v>8219</v>
      </c>
      <c r="V1479">
        <v>55</v>
      </c>
      <c r="Z1479" t="s">
        <v>8221</v>
      </c>
      <c r="AA1479">
        <v>27</v>
      </c>
    </row>
    <row r="1480" spans="21:27" x14ac:dyDescent="0.25">
      <c r="U1480" t="s">
        <v>8219</v>
      </c>
      <c r="V1480">
        <v>32</v>
      </c>
      <c r="Z1480" t="s">
        <v>8221</v>
      </c>
      <c r="AA1480">
        <v>7</v>
      </c>
    </row>
    <row r="1481" spans="21:27" x14ac:dyDescent="0.25">
      <c r="U1481" t="s">
        <v>8219</v>
      </c>
      <c r="V1481">
        <v>25</v>
      </c>
      <c r="Z1481" t="s">
        <v>8221</v>
      </c>
      <c r="AA1481">
        <v>5</v>
      </c>
    </row>
    <row r="1482" spans="21:27" x14ac:dyDescent="0.25">
      <c r="U1482" t="s">
        <v>8219</v>
      </c>
      <c r="V1482">
        <v>33</v>
      </c>
      <c r="Z1482" t="s">
        <v>8221</v>
      </c>
      <c r="AA1482">
        <v>0</v>
      </c>
    </row>
    <row r="1483" spans="21:27" x14ac:dyDescent="0.25">
      <c r="U1483" t="s">
        <v>8219</v>
      </c>
      <c r="V1483">
        <v>108</v>
      </c>
      <c r="Z1483" t="s">
        <v>8221</v>
      </c>
      <c r="AA1483">
        <v>3</v>
      </c>
    </row>
    <row r="1484" spans="21:27" x14ac:dyDescent="0.25">
      <c r="U1484" t="s">
        <v>8219</v>
      </c>
      <c r="V1484">
        <v>20</v>
      </c>
      <c r="Z1484" t="s">
        <v>8221</v>
      </c>
      <c r="AA1484">
        <v>6</v>
      </c>
    </row>
    <row r="1485" spans="21:27" x14ac:dyDescent="0.25">
      <c r="U1485" t="s">
        <v>8219</v>
      </c>
      <c r="V1485">
        <v>98</v>
      </c>
      <c r="Z1485" t="s">
        <v>8221</v>
      </c>
      <c r="AA1485">
        <v>9</v>
      </c>
    </row>
    <row r="1486" spans="21:27" x14ac:dyDescent="0.25">
      <c r="U1486" t="s">
        <v>8219</v>
      </c>
      <c r="V1486">
        <v>196</v>
      </c>
      <c r="Z1486" t="s">
        <v>8221</v>
      </c>
      <c r="AA1486">
        <v>3</v>
      </c>
    </row>
    <row r="1487" spans="21:27" x14ac:dyDescent="0.25">
      <c r="U1487" t="s">
        <v>8219</v>
      </c>
      <c r="V1487">
        <v>39</v>
      </c>
      <c r="Z1487" t="s">
        <v>8221</v>
      </c>
      <c r="AA1487">
        <v>2</v>
      </c>
    </row>
    <row r="1488" spans="21:27" x14ac:dyDescent="0.25">
      <c r="U1488" t="s">
        <v>8219</v>
      </c>
      <c r="V1488">
        <v>128</v>
      </c>
      <c r="Z1488" t="s">
        <v>8221</v>
      </c>
      <c r="AA1488">
        <v>3</v>
      </c>
    </row>
    <row r="1489" spans="21:27" x14ac:dyDescent="0.25">
      <c r="U1489" t="s">
        <v>8219</v>
      </c>
      <c r="V1489">
        <v>71</v>
      </c>
      <c r="Z1489" t="s">
        <v>8221</v>
      </c>
      <c r="AA1489">
        <v>45</v>
      </c>
    </row>
    <row r="1490" spans="21:27" x14ac:dyDescent="0.25">
      <c r="U1490" t="s">
        <v>8219</v>
      </c>
      <c r="V1490">
        <v>47</v>
      </c>
      <c r="Z1490" t="s">
        <v>8221</v>
      </c>
      <c r="AA1490">
        <v>9</v>
      </c>
    </row>
    <row r="1491" spans="21:27" x14ac:dyDescent="0.25">
      <c r="U1491" t="s">
        <v>8219</v>
      </c>
      <c r="V1491">
        <v>17</v>
      </c>
      <c r="Z1491" t="s">
        <v>8221</v>
      </c>
      <c r="AA1491">
        <v>9</v>
      </c>
    </row>
    <row r="1492" spans="21:27" x14ac:dyDescent="0.25">
      <c r="U1492" t="s">
        <v>8219</v>
      </c>
      <c r="V1492">
        <v>91</v>
      </c>
      <c r="Z1492" t="s">
        <v>8221</v>
      </c>
      <c r="AA1492">
        <v>21</v>
      </c>
    </row>
    <row r="1493" spans="21:27" x14ac:dyDescent="0.25">
      <c r="U1493" t="s">
        <v>8219</v>
      </c>
      <c r="V1493">
        <v>43</v>
      </c>
      <c r="Z1493" t="s">
        <v>8221</v>
      </c>
      <c r="AA1493">
        <v>17</v>
      </c>
    </row>
    <row r="1494" spans="21:27" x14ac:dyDescent="0.25">
      <c r="U1494" t="s">
        <v>8219</v>
      </c>
      <c r="V1494">
        <v>17</v>
      </c>
      <c r="Z1494" t="s">
        <v>8221</v>
      </c>
      <c r="AA1494">
        <v>1</v>
      </c>
    </row>
    <row r="1495" spans="21:27" x14ac:dyDescent="0.25">
      <c r="U1495" t="s">
        <v>8219</v>
      </c>
      <c r="V1495">
        <v>33</v>
      </c>
      <c r="Z1495" t="s">
        <v>8221</v>
      </c>
      <c r="AA1495">
        <v>1</v>
      </c>
    </row>
    <row r="1496" spans="21:27" x14ac:dyDescent="0.25">
      <c r="U1496" t="s">
        <v>8219</v>
      </c>
      <c r="V1496">
        <v>87</v>
      </c>
      <c r="Z1496" t="s">
        <v>8221</v>
      </c>
      <c r="AA1496">
        <v>14</v>
      </c>
    </row>
    <row r="1497" spans="21:27" x14ac:dyDescent="0.25">
      <c r="U1497" t="s">
        <v>8219</v>
      </c>
      <c r="V1497">
        <v>113</v>
      </c>
      <c r="Z1497" t="s">
        <v>8221</v>
      </c>
      <c r="AA1497">
        <v>42</v>
      </c>
    </row>
    <row r="1498" spans="21:27" x14ac:dyDescent="0.25">
      <c r="U1498" t="s">
        <v>8219</v>
      </c>
      <c r="V1498">
        <v>14</v>
      </c>
      <c r="Z1498" t="s">
        <v>8221</v>
      </c>
      <c r="AA1498">
        <v>27</v>
      </c>
    </row>
    <row r="1499" spans="21:27" x14ac:dyDescent="0.25">
      <c r="U1499" t="s">
        <v>8219</v>
      </c>
      <c r="V1499">
        <v>30</v>
      </c>
      <c r="Z1499" t="s">
        <v>8221</v>
      </c>
      <c r="AA1499">
        <v>5</v>
      </c>
    </row>
    <row r="1500" spans="21:27" x14ac:dyDescent="0.25">
      <c r="U1500" t="s">
        <v>8219</v>
      </c>
      <c r="V1500">
        <v>16</v>
      </c>
      <c r="Z1500" t="s">
        <v>8221</v>
      </c>
      <c r="AA1500">
        <v>13</v>
      </c>
    </row>
    <row r="1501" spans="21:27" x14ac:dyDescent="0.25">
      <c r="U1501" t="s">
        <v>8219</v>
      </c>
      <c r="V1501">
        <v>46</v>
      </c>
      <c r="Z1501" t="s">
        <v>8221</v>
      </c>
      <c r="AA1501">
        <v>12</v>
      </c>
    </row>
    <row r="1502" spans="21:27" x14ac:dyDescent="0.25">
      <c r="U1502" t="s">
        <v>8219</v>
      </c>
      <c r="V1502">
        <v>24</v>
      </c>
      <c r="Z1502" t="s">
        <v>8221</v>
      </c>
      <c r="AA1502">
        <v>90</v>
      </c>
    </row>
    <row r="1503" spans="21:27" x14ac:dyDescent="0.25">
      <c r="U1503" t="s">
        <v>8219</v>
      </c>
      <c r="V1503">
        <v>97</v>
      </c>
      <c r="Z1503" t="s">
        <v>8221</v>
      </c>
      <c r="AA1503">
        <v>2</v>
      </c>
    </row>
    <row r="1504" spans="21:27" x14ac:dyDescent="0.25">
      <c r="U1504" t="s">
        <v>8219</v>
      </c>
      <c r="V1504">
        <v>59</v>
      </c>
      <c r="Z1504" t="s">
        <v>8221</v>
      </c>
      <c r="AA1504">
        <v>5</v>
      </c>
    </row>
    <row r="1505" spans="21:27" x14ac:dyDescent="0.25">
      <c r="U1505" t="s">
        <v>8219</v>
      </c>
      <c r="V1505">
        <v>1095</v>
      </c>
      <c r="Z1505" t="s">
        <v>8221</v>
      </c>
      <c r="AA1505">
        <v>31</v>
      </c>
    </row>
    <row r="1506" spans="21:27" x14ac:dyDescent="0.25">
      <c r="U1506" t="s">
        <v>8219</v>
      </c>
      <c r="V1506">
        <v>218</v>
      </c>
      <c r="Z1506" t="s">
        <v>8221</v>
      </c>
      <c r="AA1506">
        <v>4</v>
      </c>
    </row>
    <row r="1507" spans="21:27" x14ac:dyDescent="0.25">
      <c r="U1507" t="s">
        <v>8219</v>
      </c>
      <c r="V1507">
        <v>111</v>
      </c>
      <c r="Z1507" t="s">
        <v>8221</v>
      </c>
      <c r="AA1507">
        <v>29</v>
      </c>
    </row>
    <row r="1508" spans="21:27" x14ac:dyDescent="0.25">
      <c r="U1508" t="s">
        <v>8219</v>
      </c>
      <c r="V1508">
        <v>56</v>
      </c>
      <c r="Z1508" t="s">
        <v>8221</v>
      </c>
      <c r="AA1508">
        <v>2</v>
      </c>
    </row>
    <row r="1509" spans="21:27" x14ac:dyDescent="0.25">
      <c r="U1509" t="s">
        <v>8219</v>
      </c>
      <c r="V1509">
        <v>265</v>
      </c>
      <c r="Z1509" t="s">
        <v>8221</v>
      </c>
      <c r="AA1509">
        <v>114</v>
      </c>
    </row>
    <row r="1510" spans="21:27" x14ac:dyDescent="0.25">
      <c r="U1510" t="s">
        <v>8219</v>
      </c>
      <c r="V1510">
        <v>28</v>
      </c>
      <c r="Z1510" t="s">
        <v>8221</v>
      </c>
      <c r="AA1510">
        <v>1</v>
      </c>
    </row>
    <row r="1511" spans="21:27" x14ac:dyDescent="0.25">
      <c r="U1511" t="s">
        <v>8219</v>
      </c>
      <c r="V1511">
        <v>364</v>
      </c>
      <c r="Z1511" t="s">
        <v>8221</v>
      </c>
      <c r="AA1511">
        <v>76</v>
      </c>
    </row>
    <row r="1512" spans="21:27" x14ac:dyDescent="0.25">
      <c r="U1512" t="s">
        <v>8219</v>
      </c>
      <c r="V1512">
        <v>27</v>
      </c>
      <c r="Z1512" t="s">
        <v>8221</v>
      </c>
      <c r="AA1512">
        <v>9</v>
      </c>
    </row>
    <row r="1513" spans="21:27" x14ac:dyDescent="0.25">
      <c r="U1513" t="s">
        <v>8219</v>
      </c>
      <c r="V1513">
        <v>93</v>
      </c>
      <c r="Z1513" t="s">
        <v>8221</v>
      </c>
      <c r="AA1513">
        <v>37</v>
      </c>
    </row>
    <row r="1514" spans="21:27" x14ac:dyDescent="0.25">
      <c r="U1514" t="s">
        <v>8219</v>
      </c>
      <c r="V1514">
        <v>64</v>
      </c>
      <c r="Z1514" t="s">
        <v>8221</v>
      </c>
      <c r="AA1514">
        <v>0</v>
      </c>
    </row>
    <row r="1515" spans="21:27" x14ac:dyDescent="0.25">
      <c r="U1515" t="s">
        <v>8219</v>
      </c>
      <c r="V1515">
        <v>22</v>
      </c>
      <c r="Z1515" t="s">
        <v>8221</v>
      </c>
      <c r="AA1515">
        <v>1</v>
      </c>
    </row>
    <row r="1516" spans="21:27" x14ac:dyDescent="0.25">
      <c r="U1516" t="s">
        <v>8219</v>
      </c>
      <c r="V1516">
        <v>59</v>
      </c>
      <c r="Z1516" t="s">
        <v>8221</v>
      </c>
      <c r="AA1516">
        <v>10</v>
      </c>
    </row>
    <row r="1517" spans="21:27" x14ac:dyDescent="0.25">
      <c r="U1517" t="s">
        <v>8219</v>
      </c>
      <c r="V1517">
        <v>249</v>
      </c>
      <c r="Z1517" t="s">
        <v>8221</v>
      </c>
      <c r="AA1517">
        <v>1</v>
      </c>
    </row>
    <row r="1518" spans="21:27" x14ac:dyDescent="0.25">
      <c r="U1518" t="s">
        <v>8219</v>
      </c>
      <c r="V1518">
        <v>392</v>
      </c>
      <c r="Z1518" t="s">
        <v>8221</v>
      </c>
      <c r="AA1518">
        <v>2</v>
      </c>
    </row>
    <row r="1519" spans="21:27" x14ac:dyDescent="0.25">
      <c r="U1519" t="s">
        <v>8219</v>
      </c>
      <c r="V1519">
        <v>115</v>
      </c>
      <c r="Z1519" t="s">
        <v>8221</v>
      </c>
      <c r="AA1519">
        <v>1</v>
      </c>
    </row>
    <row r="1520" spans="21:27" x14ac:dyDescent="0.25">
      <c r="U1520" t="s">
        <v>8219</v>
      </c>
      <c r="V1520">
        <v>433</v>
      </c>
      <c r="Z1520" t="s">
        <v>8221</v>
      </c>
      <c r="AA1520">
        <v>10</v>
      </c>
    </row>
    <row r="1521" spans="21:27" x14ac:dyDescent="0.25">
      <c r="U1521" t="s">
        <v>8219</v>
      </c>
      <c r="V1521">
        <v>20</v>
      </c>
      <c r="Z1521" t="s">
        <v>8220</v>
      </c>
      <c r="AA1521">
        <v>1</v>
      </c>
    </row>
    <row r="1522" spans="21:27" x14ac:dyDescent="0.25">
      <c r="U1522" t="s">
        <v>8219</v>
      </c>
      <c r="V1522">
        <v>8</v>
      </c>
      <c r="Z1522" t="s">
        <v>8220</v>
      </c>
      <c r="AA1522">
        <v>2</v>
      </c>
    </row>
    <row r="1523" spans="21:27" x14ac:dyDescent="0.25">
      <c r="U1523" t="s">
        <v>8219</v>
      </c>
      <c r="V1523">
        <v>175</v>
      </c>
      <c r="Z1523" t="s">
        <v>8220</v>
      </c>
      <c r="AA1523">
        <v>348</v>
      </c>
    </row>
    <row r="1524" spans="21:27" x14ac:dyDescent="0.25">
      <c r="U1524" t="s">
        <v>8219</v>
      </c>
      <c r="V1524">
        <v>104</v>
      </c>
      <c r="Z1524" t="s">
        <v>8220</v>
      </c>
      <c r="AA1524">
        <v>4</v>
      </c>
    </row>
    <row r="1525" spans="21:27" x14ac:dyDescent="0.25">
      <c r="U1525" t="s">
        <v>8219</v>
      </c>
      <c r="V1525">
        <v>17</v>
      </c>
      <c r="Z1525" t="s">
        <v>8220</v>
      </c>
      <c r="AA1525">
        <v>0</v>
      </c>
    </row>
    <row r="1526" spans="21:27" x14ac:dyDescent="0.25">
      <c r="U1526" t="s">
        <v>8219</v>
      </c>
      <c r="V1526">
        <v>277</v>
      </c>
      <c r="Z1526" t="s">
        <v>8220</v>
      </c>
      <c r="AA1526">
        <v>17</v>
      </c>
    </row>
    <row r="1527" spans="21:27" x14ac:dyDescent="0.25">
      <c r="U1527" t="s">
        <v>8219</v>
      </c>
      <c r="V1527">
        <v>118</v>
      </c>
      <c r="Z1527" t="s">
        <v>8220</v>
      </c>
      <c r="AA1527">
        <v>0</v>
      </c>
    </row>
    <row r="1528" spans="21:27" x14ac:dyDescent="0.25">
      <c r="U1528" t="s">
        <v>8219</v>
      </c>
      <c r="V1528">
        <v>97</v>
      </c>
      <c r="Z1528" t="s">
        <v>8221</v>
      </c>
      <c r="AA1528">
        <v>9</v>
      </c>
    </row>
    <row r="1529" spans="21:27" x14ac:dyDescent="0.25">
      <c r="U1529" t="s">
        <v>8219</v>
      </c>
      <c r="V1529">
        <v>20</v>
      </c>
      <c r="Z1529" t="s">
        <v>8221</v>
      </c>
      <c r="AA1529">
        <v>19</v>
      </c>
    </row>
    <row r="1530" spans="21:27" x14ac:dyDescent="0.25">
      <c r="U1530" t="s">
        <v>8219</v>
      </c>
      <c r="V1530">
        <v>26</v>
      </c>
      <c r="Z1530" t="s">
        <v>8221</v>
      </c>
      <c r="AA1530">
        <v>0</v>
      </c>
    </row>
    <row r="1531" spans="21:27" x14ac:dyDescent="0.25">
      <c r="U1531" t="s">
        <v>8219</v>
      </c>
      <c r="V1531">
        <v>128</v>
      </c>
      <c r="Z1531" t="s">
        <v>8221</v>
      </c>
      <c r="AA1531">
        <v>4</v>
      </c>
    </row>
    <row r="1532" spans="21:27" x14ac:dyDescent="0.25">
      <c r="U1532" t="s">
        <v>8219</v>
      </c>
      <c r="V1532">
        <v>15</v>
      </c>
      <c r="Z1532" t="s">
        <v>8221</v>
      </c>
      <c r="AA1532">
        <v>8</v>
      </c>
    </row>
    <row r="1533" spans="21:27" x14ac:dyDescent="0.25">
      <c r="U1533" t="s">
        <v>8219</v>
      </c>
      <c r="V1533">
        <v>25</v>
      </c>
      <c r="Z1533" t="s">
        <v>8221</v>
      </c>
      <c r="AA1533">
        <v>24</v>
      </c>
    </row>
    <row r="1534" spans="21:27" x14ac:dyDescent="0.25">
      <c r="U1534" t="s">
        <v>8219</v>
      </c>
      <c r="V1534">
        <v>55</v>
      </c>
      <c r="Z1534" t="s">
        <v>8221</v>
      </c>
      <c r="AA1534">
        <v>0</v>
      </c>
    </row>
    <row r="1535" spans="21:27" x14ac:dyDescent="0.25">
      <c r="U1535" t="s">
        <v>8219</v>
      </c>
      <c r="V1535">
        <v>107</v>
      </c>
      <c r="Z1535" t="s">
        <v>8221</v>
      </c>
      <c r="AA1535">
        <v>39</v>
      </c>
    </row>
    <row r="1536" spans="21:27" x14ac:dyDescent="0.25">
      <c r="U1536" t="s">
        <v>8219</v>
      </c>
      <c r="V1536">
        <v>557</v>
      </c>
      <c r="Z1536" t="s">
        <v>8221</v>
      </c>
      <c r="AA1536">
        <v>6</v>
      </c>
    </row>
    <row r="1537" spans="21:27" x14ac:dyDescent="0.25">
      <c r="U1537" t="s">
        <v>8219</v>
      </c>
      <c r="V1537">
        <v>40</v>
      </c>
      <c r="Z1537" t="s">
        <v>8221</v>
      </c>
      <c r="AA1537">
        <v>4</v>
      </c>
    </row>
    <row r="1538" spans="21:27" x14ac:dyDescent="0.25">
      <c r="U1538" t="s">
        <v>8219</v>
      </c>
      <c r="V1538">
        <v>36</v>
      </c>
      <c r="Z1538" t="s">
        <v>8221</v>
      </c>
      <c r="AA1538">
        <v>3</v>
      </c>
    </row>
    <row r="1539" spans="21:27" x14ac:dyDescent="0.25">
      <c r="U1539" t="s">
        <v>8219</v>
      </c>
      <c r="V1539">
        <v>159</v>
      </c>
      <c r="Z1539" t="s">
        <v>8221</v>
      </c>
      <c r="AA1539">
        <v>53</v>
      </c>
    </row>
    <row r="1540" spans="21:27" x14ac:dyDescent="0.25">
      <c r="U1540" t="s">
        <v>8219</v>
      </c>
      <c r="V1540">
        <v>41</v>
      </c>
      <c r="Z1540" t="s">
        <v>8221</v>
      </c>
      <c r="AA1540">
        <v>1</v>
      </c>
    </row>
    <row r="1541" spans="21:27" x14ac:dyDescent="0.25">
      <c r="U1541" t="s">
        <v>8219</v>
      </c>
      <c r="V1541">
        <v>226</v>
      </c>
      <c r="Z1541" t="s">
        <v>8221</v>
      </c>
      <c r="AA1541">
        <v>2</v>
      </c>
    </row>
    <row r="1542" spans="21:27" x14ac:dyDescent="0.25">
      <c r="U1542" t="s">
        <v>8219</v>
      </c>
      <c r="V1542">
        <v>30</v>
      </c>
      <c r="Z1542" t="s">
        <v>8221</v>
      </c>
      <c r="AA1542">
        <v>25</v>
      </c>
    </row>
    <row r="1543" spans="21:27" x14ac:dyDescent="0.25">
      <c r="U1543" t="s">
        <v>8219</v>
      </c>
      <c r="V1543">
        <v>103</v>
      </c>
      <c r="Z1543" t="s">
        <v>8221</v>
      </c>
      <c r="AA1543">
        <v>6</v>
      </c>
    </row>
    <row r="1544" spans="21:27" x14ac:dyDescent="0.25">
      <c r="U1544" t="s">
        <v>8219</v>
      </c>
      <c r="V1544">
        <v>62</v>
      </c>
      <c r="Z1544" t="s">
        <v>8221</v>
      </c>
      <c r="AA1544">
        <v>0</v>
      </c>
    </row>
    <row r="1545" spans="21:27" x14ac:dyDescent="0.25">
      <c r="U1545" t="s">
        <v>8219</v>
      </c>
      <c r="V1545">
        <v>6</v>
      </c>
      <c r="Z1545" t="s">
        <v>8221</v>
      </c>
      <c r="AA1545">
        <v>12</v>
      </c>
    </row>
    <row r="1546" spans="21:27" x14ac:dyDescent="0.25">
      <c r="U1546" t="s">
        <v>8219</v>
      </c>
      <c r="V1546">
        <v>182</v>
      </c>
      <c r="Z1546" t="s">
        <v>8221</v>
      </c>
      <c r="AA1546">
        <v>0</v>
      </c>
    </row>
    <row r="1547" spans="21:27" x14ac:dyDescent="0.25">
      <c r="U1547" t="s">
        <v>8219</v>
      </c>
      <c r="V1547">
        <v>145</v>
      </c>
      <c r="Z1547" t="s">
        <v>8221</v>
      </c>
      <c r="AA1547">
        <v>36</v>
      </c>
    </row>
    <row r="1548" spans="21:27" x14ac:dyDescent="0.25">
      <c r="U1548" t="s">
        <v>8219</v>
      </c>
      <c r="V1548">
        <v>25</v>
      </c>
      <c r="Z1548" t="s">
        <v>8221</v>
      </c>
      <c r="AA1548">
        <v>0</v>
      </c>
    </row>
    <row r="1549" spans="21:27" x14ac:dyDescent="0.25">
      <c r="U1549" t="s">
        <v>8219</v>
      </c>
      <c r="V1549">
        <v>320</v>
      </c>
      <c r="Z1549" t="s">
        <v>8221</v>
      </c>
      <c r="AA1549">
        <v>2</v>
      </c>
    </row>
    <row r="1550" spans="21:27" x14ac:dyDescent="0.25">
      <c r="U1550" t="s">
        <v>8219</v>
      </c>
      <c r="V1550">
        <v>99</v>
      </c>
      <c r="Z1550" t="s">
        <v>8221</v>
      </c>
      <c r="AA1550">
        <v>1</v>
      </c>
    </row>
    <row r="1551" spans="21:27" x14ac:dyDescent="0.25">
      <c r="U1551" t="s">
        <v>8219</v>
      </c>
      <c r="V1551">
        <v>348</v>
      </c>
      <c r="Z1551" t="s">
        <v>8221</v>
      </c>
      <c r="AA1551">
        <v>59</v>
      </c>
    </row>
    <row r="1552" spans="21:27" x14ac:dyDescent="0.25">
      <c r="U1552" t="s">
        <v>8219</v>
      </c>
      <c r="V1552">
        <v>41</v>
      </c>
      <c r="Z1552" t="s">
        <v>8221</v>
      </c>
      <c r="AA1552">
        <v>1</v>
      </c>
    </row>
    <row r="1553" spans="21:27" x14ac:dyDescent="0.25">
      <c r="U1553" t="s">
        <v>8219</v>
      </c>
      <c r="V1553">
        <v>29</v>
      </c>
      <c r="Z1553" t="s">
        <v>8221</v>
      </c>
      <c r="AA1553">
        <v>31</v>
      </c>
    </row>
    <row r="1554" spans="21:27" x14ac:dyDescent="0.25">
      <c r="U1554" t="s">
        <v>8219</v>
      </c>
      <c r="V1554">
        <v>25</v>
      </c>
      <c r="Z1554" t="s">
        <v>8221</v>
      </c>
      <c r="AA1554">
        <v>18</v>
      </c>
    </row>
    <row r="1555" spans="21:27" x14ac:dyDescent="0.25">
      <c r="U1555" t="s">
        <v>8219</v>
      </c>
      <c r="V1555">
        <v>23</v>
      </c>
      <c r="Z1555" t="s">
        <v>8221</v>
      </c>
      <c r="AA1555">
        <v>10</v>
      </c>
    </row>
    <row r="1556" spans="21:27" x14ac:dyDescent="0.25">
      <c r="U1556" t="s">
        <v>8219</v>
      </c>
      <c r="V1556">
        <v>1260</v>
      </c>
      <c r="Z1556" t="s">
        <v>8221</v>
      </c>
      <c r="AA1556">
        <v>0</v>
      </c>
    </row>
    <row r="1557" spans="21:27" x14ac:dyDescent="0.25">
      <c r="U1557" t="s">
        <v>8219</v>
      </c>
      <c r="V1557">
        <v>307</v>
      </c>
      <c r="Z1557" t="s">
        <v>8221</v>
      </c>
      <c r="AA1557">
        <v>14</v>
      </c>
    </row>
    <row r="1558" spans="21:27" x14ac:dyDescent="0.25">
      <c r="U1558" t="s">
        <v>8219</v>
      </c>
      <c r="V1558">
        <v>329</v>
      </c>
      <c r="Z1558" t="s">
        <v>8221</v>
      </c>
      <c r="AA1558">
        <v>2</v>
      </c>
    </row>
    <row r="1559" spans="21:27" x14ac:dyDescent="0.25">
      <c r="U1559" t="s">
        <v>8219</v>
      </c>
      <c r="V1559">
        <v>32</v>
      </c>
      <c r="Z1559" t="s">
        <v>8221</v>
      </c>
      <c r="AA1559">
        <v>1</v>
      </c>
    </row>
    <row r="1560" spans="21:27" x14ac:dyDescent="0.25">
      <c r="U1560" t="s">
        <v>8219</v>
      </c>
      <c r="V1560">
        <v>27</v>
      </c>
      <c r="Z1560" t="s">
        <v>8221</v>
      </c>
      <c r="AA1560">
        <v>3</v>
      </c>
    </row>
    <row r="1561" spans="21:27" x14ac:dyDescent="0.25">
      <c r="U1561" t="s">
        <v>8219</v>
      </c>
      <c r="V1561">
        <v>236</v>
      </c>
      <c r="Z1561" t="s">
        <v>8221</v>
      </c>
      <c r="AA1561">
        <v>0</v>
      </c>
    </row>
    <row r="1562" spans="21:27" x14ac:dyDescent="0.25">
      <c r="U1562" t="s">
        <v>8219</v>
      </c>
      <c r="V1562">
        <v>42</v>
      </c>
      <c r="Z1562" t="s">
        <v>8221</v>
      </c>
      <c r="AA1562">
        <v>2</v>
      </c>
    </row>
    <row r="1563" spans="21:27" x14ac:dyDescent="0.25">
      <c r="U1563" t="s">
        <v>8219</v>
      </c>
      <c r="V1563">
        <v>95</v>
      </c>
      <c r="Z1563" t="s">
        <v>8221</v>
      </c>
      <c r="AA1563">
        <v>0</v>
      </c>
    </row>
    <row r="1564" spans="21:27" x14ac:dyDescent="0.25">
      <c r="U1564" t="s">
        <v>8219</v>
      </c>
      <c r="V1564">
        <v>37</v>
      </c>
      <c r="Z1564" t="s">
        <v>8221</v>
      </c>
      <c r="AA1564">
        <v>12</v>
      </c>
    </row>
    <row r="1565" spans="21:27" x14ac:dyDescent="0.25">
      <c r="U1565" t="s">
        <v>8219</v>
      </c>
      <c r="V1565">
        <v>128</v>
      </c>
      <c r="Z1565" t="s">
        <v>8221</v>
      </c>
      <c r="AA1565">
        <v>1</v>
      </c>
    </row>
    <row r="1566" spans="21:27" x14ac:dyDescent="0.25">
      <c r="U1566" t="s">
        <v>8219</v>
      </c>
      <c r="V1566">
        <v>156</v>
      </c>
      <c r="Z1566" t="s">
        <v>8221</v>
      </c>
      <c r="AA1566">
        <v>8</v>
      </c>
    </row>
    <row r="1567" spans="21:27" x14ac:dyDescent="0.25">
      <c r="U1567" t="s">
        <v>8219</v>
      </c>
      <c r="V1567">
        <v>64</v>
      </c>
      <c r="Z1567" t="s">
        <v>8221</v>
      </c>
      <c r="AA1567">
        <v>2</v>
      </c>
    </row>
    <row r="1568" spans="21:27" x14ac:dyDescent="0.25">
      <c r="U1568" t="s">
        <v>8219</v>
      </c>
      <c r="V1568">
        <v>58</v>
      </c>
      <c r="Z1568" t="s">
        <v>8221</v>
      </c>
      <c r="AA1568">
        <v>31</v>
      </c>
    </row>
    <row r="1569" spans="21:27" x14ac:dyDescent="0.25">
      <c r="U1569" t="s">
        <v>8219</v>
      </c>
      <c r="V1569">
        <v>20</v>
      </c>
      <c r="Z1569" t="s">
        <v>8221</v>
      </c>
      <c r="AA1569">
        <v>5</v>
      </c>
    </row>
    <row r="1570" spans="21:27" x14ac:dyDescent="0.25">
      <c r="U1570" t="s">
        <v>8219</v>
      </c>
      <c r="V1570">
        <v>47</v>
      </c>
      <c r="Z1570" t="s">
        <v>8221</v>
      </c>
      <c r="AA1570">
        <v>1</v>
      </c>
    </row>
    <row r="1571" spans="21:27" x14ac:dyDescent="0.25">
      <c r="U1571" t="s">
        <v>8219</v>
      </c>
      <c r="V1571">
        <v>54</v>
      </c>
      <c r="Z1571" t="s">
        <v>8221</v>
      </c>
      <c r="AA1571">
        <v>12</v>
      </c>
    </row>
    <row r="1572" spans="21:27" x14ac:dyDescent="0.25">
      <c r="U1572" t="s">
        <v>8219</v>
      </c>
      <c r="V1572">
        <v>9</v>
      </c>
      <c r="Z1572" t="s">
        <v>8221</v>
      </c>
      <c r="AA1572">
        <v>4</v>
      </c>
    </row>
    <row r="1573" spans="21:27" x14ac:dyDescent="0.25">
      <c r="U1573" t="s">
        <v>8219</v>
      </c>
      <c r="V1573">
        <v>213</v>
      </c>
      <c r="Z1573" t="s">
        <v>8221</v>
      </c>
      <c r="AA1573">
        <v>0</v>
      </c>
    </row>
    <row r="1574" spans="21:27" x14ac:dyDescent="0.25">
      <c r="U1574" t="s">
        <v>8219</v>
      </c>
      <c r="V1574">
        <v>57</v>
      </c>
      <c r="Z1574" t="s">
        <v>8221</v>
      </c>
      <c r="AA1574">
        <v>7</v>
      </c>
    </row>
    <row r="1575" spans="21:27" x14ac:dyDescent="0.25">
      <c r="U1575" t="s">
        <v>8219</v>
      </c>
      <c r="V1575">
        <v>25</v>
      </c>
      <c r="Z1575" t="s">
        <v>8221</v>
      </c>
      <c r="AA1575">
        <v>2</v>
      </c>
    </row>
    <row r="1576" spans="21:27" x14ac:dyDescent="0.25">
      <c r="U1576" t="s">
        <v>8219</v>
      </c>
      <c r="V1576">
        <v>104</v>
      </c>
      <c r="Z1576" t="s">
        <v>8221</v>
      </c>
      <c r="AA1576">
        <v>1</v>
      </c>
    </row>
    <row r="1577" spans="21:27" x14ac:dyDescent="0.25">
      <c r="U1577" t="s">
        <v>8219</v>
      </c>
      <c r="V1577">
        <v>34</v>
      </c>
      <c r="Z1577" t="s">
        <v>8221</v>
      </c>
      <c r="AA1577">
        <v>4</v>
      </c>
    </row>
    <row r="1578" spans="21:27" x14ac:dyDescent="0.25">
      <c r="U1578" t="s">
        <v>8219</v>
      </c>
      <c r="V1578">
        <v>67</v>
      </c>
      <c r="Z1578" t="s">
        <v>8221</v>
      </c>
      <c r="AA1578">
        <v>6</v>
      </c>
    </row>
    <row r="1579" spans="21:27" x14ac:dyDescent="0.25">
      <c r="U1579" t="s">
        <v>8219</v>
      </c>
      <c r="V1579">
        <v>241</v>
      </c>
      <c r="Z1579" t="s">
        <v>8221</v>
      </c>
      <c r="AA1579">
        <v>8</v>
      </c>
    </row>
    <row r="1580" spans="21:27" x14ac:dyDescent="0.25">
      <c r="U1580" t="s">
        <v>8219</v>
      </c>
      <c r="V1580">
        <v>123</v>
      </c>
      <c r="Z1580" t="s">
        <v>8221</v>
      </c>
      <c r="AA1580">
        <v>14</v>
      </c>
    </row>
    <row r="1581" spans="21:27" x14ac:dyDescent="0.25">
      <c r="U1581" t="s">
        <v>8219</v>
      </c>
      <c r="V1581">
        <v>302</v>
      </c>
      <c r="Z1581" t="s">
        <v>8221</v>
      </c>
      <c r="AA1581">
        <v>0</v>
      </c>
    </row>
    <row r="1582" spans="21:27" x14ac:dyDescent="0.25">
      <c r="U1582" t="s">
        <v>8219</v>
      </c>
      <c r="V1582">
        <v>89</v>
      </c>
      <c r="Z1582" t="s">
        <v>8221</v>
      </c>
      <c r="AA1582">
        <v>4</v>
      </c>
    </row>
    <row r="1583" spans="21:27" x14ac:dyDescent="0.25">
      <c r="U1583" t="s">
        <v>8219</v>
      </c>
      <c r="V1583">
        <v>41</v>
      </c>
      <c r="Z1583" t="s">
        <v>8221</v>
      </c>
      <c r="AA1583">
        <v>0</v>
      </c>
    </row>
    <row r="1584" spans="21:27" x14ac:dyDescent="0.25">
      <c r="U1584" t="s">
        <v>8219</v>
      </c>
      <c r="V1584">
        <v>69</v>
      </c>
      <c r="Z1584" t="s">
        <v>8221</v>
      </c>
      <c r="AA1584">
        <v>0</v>
      </c>
    </row>
    <row r="1585" spans="21:27" x14ac:dyDescent="0.25">
      <c r="U1585" t="s">
        <v>8219</v>
      </c>
      <c r="V1585">
        <v>52</v>
      </c>
      <c r="Z1585" t="s">
        <v>8221</v>
      </c>
      <c r="AA1585">
        <v>1</v>
      </c>
    </row>
    <row r="1586" spans="21:27" x14ac:dyDescent="0.25">
      <c r="U1586" t="s">
        <v>8219</v>
      </c>
      <c r="V1586">
        <v>57</v>
      </c>
      <c r="Z1586" t="s">
        <v>8221</v>
      </c>
      <c r="AA1586">
        <v>1</v>
      </c>
    </row>
    <row r="1587" spans="21:27" x14ac:dyDescent="0.25">
      <c r="U1587" t="s">
        <v>8219</v>
      </c>
      <c r="V1587">
        <v>74</v>
      </c>
      <c r="Z1587" t="s">
        <v>8221</v>
      </c>
      <c r="AA1587">
        <v>1</v>
      </c>
    </row>
    <row r="1588" spans="21:27" x14ac:dyDescent="0.25">
      <c r="U1588" t="s">
        <v>8219</v>
      </c>
      <c r="V1588">
        <v>63</v>
      </c>
      <c r="Z1588" t="s">
        <v>8221</v>
      </c>
      <c r="AA1588">
        <v>1</v>
      </c>
    </row>
    <row r="1589" spans="21:27" x14ac:dyDescent="0.25">
      <c r="U1589" t="s">
        <v>8219</v>
      </c>
      <c r="V1589">
        <v>72</v>
      </c>
      <c r="Z1589" t="s">
        <v>8221</v>
      </c>
      <c r="AA1589">
        <v>4</v>
      </c>
    </row>
    <row r="1590" spans="21:27" x14ac:dyDescent="0.25">
      <c r="U1590" t="s">
        <v>8219</v>
      </c>
      <c r="V1590">
        <v>71</v>
      </c>
      <c r="Z1590" t="s">
        <v>8221</v>
      </c>
      <c r="AA1590">
        <v>0</v>
      </c>
    </row>
    <row r="1591" spans="21:27" x14ac:dyDescent="0.25">
      <c r="U1591" t="s">
        <v>8219</v>
      </c>
      <c r="V1591">
        <v>21</v>
      </c>
      <c r="Z1591" t="s">
        <v>8221</v>
      </c>
      <c r="AA1591">
        <v>0</v>
      </c>
    </row>
    <row r="1592" spans="21:27" x14ac:dyDescent="0.25">
      <c r="U1592" t="s">
        <v>8219</v>
      </c>
      <c r="V1592">
        <v>930</v>
      </c>
      <c r="Z1592" t="s">
        <v>8221</v>
      </c>
      <c r="AA1592">
        <v>2</v>
      </c>
    </row>
    <row r="1593" spans="21:27" x14ac:dyDescent="0.25">
      <c r="U1593" t="s">
        <v>8219</v>
      </c>
      <c r="V1593">
        <v>55</v>
      </c>
      <c r="Z1593" t="s">
        <v>8221</v>
      </c>
      <c r="AA1593">
        <v>24</v>
      </c>
    </row>
    <row r="1594" spans="21:27" x14ac:dyDescent="0.25">
      <c r="U1594" t="s">
        <v>8219</v>
      </c>
      <c r="V1594">
        <v>61</v>
      </c>
      <c r="Z1594" t="s">
        <v>8221</v>
      </c>
      <c r="AA1594">
        <v>1</v>
      </c>
    </row>
    <row r="1595" spans="21:27" x14ac:dyDescent="0.25">
      <c r="U1595" t="s">
        <v>8219</v>
      </c>
      <c r="V1595">
        <v>82</v>
      </c>
      <c r="Z1595" t="s">
        <v>8221</v>
      </c>
      <c r="AA1595">
        <v>2</v>
      </c>
    </row>
    <row r="1596" spans="21:27" x14ac:dyDescent="0.25">
      <c r="U1596" t="s">
        <v>8219</v>
      </c>
      <c r="V1596">
        <v>71</v>
      </c>
      <c r="Z1596" t="s">
        <v>8221</v>
      </c>
      <c r="AA1596">
        <v>1</v>
      </c>
    </row>
    <row r="1597" spans="21:27" x14ac:dyDescent="0.25">
      <c r="U1597" t="s">
        <v>8219</v>
      </c>
      <c r="V1597">
        <v>117</v>
      </c>
      <c r="Z1597" t="s">
        <v>8221</v>
      </c>
      <c r="AA1597">
        <v>37</v>
      </c>
    </row>
    <row r="1598" spans="21:27" x14ac:dyDescent="0.25">
      <c r="U1598" t="s">
        <v>8219</v>
      </c>
      <c r="V1598">
        <v>29</v>
      </c>
      <c r="Z1598" t="s">
        <v>8221</v>
      </c>
      <c r="AA1598">
        <v>5</v>
      </c>
    </row>
    <row r="1599" spans="21:27" x14ac:dyDescent="0.25">
      <c r="U1599" t="s">
        <v>8219</v>
      </c>
      <c r="V1599">
        <v>74</v>
      </c>
      <c r="Z1599" t="s">
        <v>8221</v>
      </c>
      <c r="AA1599">
        <v>4</v>
      </c>
    </row>
    <row r="1600" spans="21:27" x14ac:dyDescent="0.25">
      <c r="U1600" t="s">
        <v>8219</v>
      </c>
      <c r="V1600">
        <v>23</v>
      </c>
      <c r="Z1600" t="s">
        <v>8221</v>
      </c>
      <c r="AA1600">
        <v>16</v>
      </c>
    </row>
    <row r="1601" spans="21:27" x14ac:dyDescent="0.25">
      <c r="U1601" t="s">
        <v>8219</v>
      </c>
      <c r="V1601">
        <v>60</v>
      </c>
      <c r="Z1601" t="s">
        <v>8221</v>
      </c>
      <c r="AA1601">
        <v>9</v>
      </c>
    </row>
    <row r="1602" spans="21:27" x14ac:dyDescent="0.25">
      <c r="U1602" t="s">
        <v>8219</v>
      </c>
      <c r="V1602">
        <v>55</v>
      </c>
      <c r="Z1602" t="s">
        <v>8221</v>
      </c>
      <c r="AA1602">
        <v>0</v>
      </c>
    </row>
    <row r="1603" spans="21:27" x14ac:dyDescent="0.25">
      <c r="U1603" t="s">
        <v>8219</v>
      </c>
      <c r="V1603">
        <v>51</v>
      </c>
      <c r="Z1603" t="s">
        <v>8221</v>
      </c>
      <c r="AA1603">
        <v>40</v>
      </c>
    </row>
    <row r="1604" spans="21:27" x14ac:dyDescent="0.25">
      <c r="U1604" t="s">
        <v>8219</v>
      </c>
      <c r="V1604">
        <v>78</v>
      </c>
      <c r="Z1604" t="s">
        <v>8221</v>
      </c>
      <c r="AA1604">
        <v>0</v>
      </c>
    </row>
    <row r="1605" spans="21:27" x14ac:dyDescent="0.25">
      <c r="U1605" t="s">
        <v>8219</v>
      </c>
      <c r="V1605">
        <v>62</v>
      </c>
      <c r="Z1605" t="s">
        <v>8221</v>
      </c>
      <c r="AA1605">
        <v>2</v>
      </c>
    </row>
    <row r="1606" spans="21:27" x14ac:dyDescent="0.25">
      <c r="U1606" t="s">
        <v>8219</v>
      </c>
      <c r="V1606">
        <v>45</v>
      </c>
      <c r="Z1606" t="s">
        <v>8221</v>
      </c>
      <c r="AA1606">
        <v>1</v>
      </c>
    </row>
    <row r="1607" spans="21:27" x14ac:dyDescent="0.25">
      <c r="U1607" t="s">
        <v>8219</v>
      </c>
      <c r="V1607">
        <v>15</v>
      </c>
      <c r="Z1607" t="s">
        <v>8221</v>
      </c>
      <c r="AA1607">
        <v>9</v>
      </c>
    </row>
    <row r="1608" spans="21:27" x14ac:dyDescent="0.25">
      <c r="U1608" t="s">
        <v>8219</v>
      </c>
      <c r="V1608">
        <v>151</v>
      </c>
      <c r="Z1608" t="s">
        <v>8221</v>
      </c>
      <c r="AA1608">
        <v>34</v>
      </c>
    </row>
    <row r="1609" spans="21:27" x14ac:dyDescent="0.25">
      <c r="U1609" t="s">
        <v>8219</v>
      </c>
      <c r="V1609">
        <v>68</v>
      </c>
      <c r="Z1609" t="s">
        <v>8221</v>
      </c>
      <c r="AA1609">
        <v>23</v>
      </c>
    </row>
    <row r="1610" spans="21:27" x14ac:dyDescent="0.25">
      <c r="U1610" t="s">
        <v>8219</v>
      </c>
      <c r="V1610">
        <v>46</v>
      </c>
      <c r="Z1610" t="s">
        <v>8221</v>
      </c>
      <c r="AA1610">
        <v>19</v>
      </c>
    </row>
    <row r="1611" spans="21:27" x14ac:dyDescent="0.25">
      <c r="U1611" t="s">
        <v>8219</v>
      </c>
      <c r="V1611">
        <v>24</v>
      </c>
      <c r="Z1611" t="s">
        <v>8221</v>
      </c>
      <c r="AA1611">
        <v>50</v>
      </c>
    </row>
    <row r="1612" spans="21:27" x14ac:dyDescent="0.25">
      <c r="U1612" t="s">
        <v>8219</v>
      </c>
      <c r="V1612">
        <v>70</v>
      </c>
      <c r="Z1612" t="s">
        <v>8221</v>
      </c>
      <c r="AA1612">
        <v>12</v>
      </c>
    </row>
    <row r="1613" spans="21:27" x14ac:dyDescent="0.25">
      <c r="U1613" t="s">
        <v>8219</v>
      </c>
      <c r="V1613">
        <v>244</v>
      </c>
      <c r="Z1613" t="s">
        <v>8221</v>
      </c>
      <c r="AA1613">
        <v>8</v>
      </c>
    </row>
    <row r="1614" spans="21:27" x14ac:dyDescent="0.25">
      <c r="U1614" t="s">
        <v>8219</v>
      </c>
      <c r="V1614">
        <v>82</v>
      </c>
      <c r="Z1614" t="s">
        <v>8221</v>
      </c>
      <c r="AA1614">
        <v>9</v>
      </c>
    </row>
    <row r="1615" spans="21:27" x14ac:dyDescent="0.25">
      <c r="U1615" t="s">
        <v>8219</v>
      </c>
      <c r="V1615">
        <v>226</v>
      </c>
      <c r="Z1615" t="s">
        <v>8221</v>
      </c>
      <c r="AA1615">
        <v>43</v>
      </c>
    </row>
    <row r="1616" spans="21:27" x14ac:dyDescent="0.25">
      <c r="U1616" t="s">
        <v>8219</v>
      </c>
      <c r="V1616">
        <v>60</v>
      </c>
      <c r="Z1616" t="s">
        <v>8221</v>
      </c>
      <c r="AA1616">
        <v>28</v>
      </c>
    </row>
    <row r="1617" spans="21:27" x14ac:dyDescent="0.25">
      <c r="U1617" t="s">
        <v>8219</v>
      </c>
      <c r="V1617">
        <v>322</v>
      </c>
      <c r="Z1617" t="s">
        <v>8221</v>
      </c>
      <c r="AA1617">
        <v>4</v>
      </c>
    </row>
    <row r="1618" spans="21:27" x14ac:dyDescent="0.25">
      <c r="U1618" t="s">
        <v>8219</v>
      </c>
      <c r="V1618">
        <v>94</v>
      </c>
      <c r="Z1618" t="s">
        <v>8221</v>
      </c>
      <c r="AA1618">
        <v>24</v>
      </c>
    </row>
    <row r="1619" spans="21:27" x14ac:dyDescent="0.25">
      <c r="U1619" t="s">
        <v>8219</v>
      </c>
      <c r="V1619">
        <v>47</v>
      </c>
      <c r="Z1619" t="s">
        <v>8221</v>
      </c>
      <c r="AA1619">
        <v>2</v>
      </c>
    </row>
    <row r="1620" spans="21:27" x14ac:dyDescent="0.25">
      <c r="U1620" t="s">
        <v>8219</v>
      </c>
      <c r="V1620">
        <v>115</v>
      </c>
      <c r="Z1620" t="s">
        <v>8221</v>
      </c>
      <c r="AA1620">
        <v>2</v>
      </c>
    </row>
    <row r="1621" spans="21:27" x14ac:dyDescent="0.25">
      <c r="U1621" t="s">
        <v>8219</v>
      </c>
      <c r="V1621">
        <v>134</v>
      </c>
      <c r="Z1621" t="s">
        <v>8221</v>
      </c>
      <c r="AA1621">
        <v>20</v>
      </c>
    </row>
    <row r="1622" spans="21:27" x14ac:dyDescent="0.25">
      <c r="U1622" t="s">
        <v>8219</v>
      </c>
      <c r="V1622">
        <v>35</v>
      </c>
      <c r="Z1622" t="s">
        <v>8221</v>
      </c>
      <c r="AA1622">
        <v>1</v>
      </c>
    </row>
    <row r="1623" spans="21:27" x14ac:dyDescent="0.25">
      <c r="U1623" t="s">
        <v>8219</v>
      </c>
      <c r="V1623">
        <v>104</v>
      </c>
      <c r="Z1623" t="s">
        <v>8221</v>
      </c>
      <c r="AA1623">
        <v>1</v>
      </c>
    </row>
    <row r="1624" spans="21:27" x14ac:dyDescent="0.25">
      <c r="U1624" t="s">
        <v>8219</v>
      </c>
      <c r="V1624">
        <v>184</v>
      </c>
      <c r="Z1624" t="s">
        <v>8221</v>
      </c>
      <c r="AA1624">
        <v>4</v>
      </c>
    </row>
    <row r="1625" spans="21:27" x14ac:dyDescent="0.25">
      <c r="U1625" t="s">
        <v>8219</v>
      </c>
      <c r="V1625">
        <v>119</v>
      </c>
      <c r="Z1625" t="s">
        <v>8221</v>
      </c>
      <c r="AA1625">
        <v>1</v>
      </c>
    </row>
    <row r="1626" spans="21:27" x14ac:dyDescent="0.25">
      <c r="U1626" t="s">
        <v>8219</v>
      </c>
      <c r="V1626">
        <v>59</v>
      </c>
      <c r="Z1626" t="s">
        <v>8221</v>
      </c>
      <c r="AA1626">
        <v>1</v>
      </c>
    </row>
    <row r="1627" spans="21:27" x14ac:dyDescent="0.25">
      <c r="U1627" t="s">
        <v>8219</v>
      </c>
      <c r="V1627">
        <v>113</v>
      </c>
      <c r="Z1627" t="s">
        <v>8221</v>
      </c>
      <c r="AA1627">
        <v>13</v>
      </c>
    </row>
    <row r="1628" spans="21:27" x14ac:dyDescent="0.25">
      <c r="U1628" t="s">
        <v>8219</v>
      </c>
      <c r="V1628">
        <v>84</v>
      </c>
      <c r="Z1628" t="s">
        <v>8221</v>
      </c>
      <c r="AA1628">
        <v>1</v>
      </c>
    </row>
    <row r="1629" spans="21:27" x14ac:dyDescent="0.25">
      <c r="U1629" t="s">
        <v>8219</v>
      </c>
      <c r="V1629">
        <v>74</v>
      </c>
      <c r="Z1629" t="s">
        <v>8221</v>
      </c>
      <c r="AA1629">
        <v>1</v>
      </c>
    </row>
    <row r="1630" spans="21:27" x14ac:dyDescent="0.25">
      <c r="U1630" t="s">
        <v>8219</v>
      </c>
      <c r="V1630">
        <v>216</v>
      </c>
      <c r="Z1630" t="s">
        <v>8221</v>
      </c>
      <c r="AA1630">
        <v>0</v>
      </c>
    </row>
    <row r="1631" spans="21:27" x14ac:dyDescent="0.25">
      <c r="U1631" t="s">
        <v>8219</v>
      </c>
      <c r="V1631">
        <v>39</v>
      </c>
      <c r="Z1631" t="s">
        <v>8221</v>
      </c>
      <c r="AA1631">
        <v>3</v>
      </c>
    </row>
    <row r="1632" spans="21:27" x14ac:dyDescent="0.25">
      <c r="U1632" t="s">
        <v>8219</v>
      </c>
      <c r="V1632">
        <v>21</v>
      </c>
      <c r="Z1632" t="s">
        <v>8221</v>
      </c>
      <c r="AA1632">
        <v>14</v>
      </c>
    </row>
    <row r="1633" spans="21:27" x14ac:dyDescent="0.25">
      <c r="U1633" t="s">
        <v>8219</v>
      </c>
      <c r="V1633">
        <v>30</v>
      </c>
      <c r="Z1633" t="s">
        <v>8221</v>
      </c>
      <c r="AA1633">
        <v>2</v>
      </c>
    </row>
    <row r="1634" spans="21:27" x14ac:dyDescent="0.25">
      <c r="U1634" t="s">
        <v>8219</v>
      </c>
      <c r="V1634">
        <v>37</v>
      </c>
      <c r="Z1634" t="s">
        <v>8221</v>
      </c>
      <c r="AA1634">
        <v>5</v>
      </c>
    </row>
    <row r="1635" spans="21:27" x14ac:dyDescent="0.25">
      <c r="U1635" t="s">
        <v>8219</v>
      </c>
      <c r="V1635">
        <v>202</v>
      </c>
      <c r="Z1635" t="s">
        <v>8220</v>
      </c>
      <c r="AA1635">
        <v>1</v>
      </c>
    </row>
    <row r="1636" spans="21:27" x14ac:dyDescent="0.25">
      <c r="U1636" t="s">
        <v>8219</v>
      </c>
      <c r="V1636">
        <v>37</v>
      </c>
      <c r="Z1636" t="s">
        <v>8220</v>
      </c>
      <c r="AA1636">
        <v>15</v>
      </c>
    </row>
    <row r="1637" spans="21:27" x14ac:dyDescent="0.25">
      <c r="U1637" t="s">
        <v>8219</v>
      </c>
      <c r="V1637">
        <v>28</v>
      </c>
      <c r="Z1637" t="s">
        <v>8220</v>
      </c>
      <c r="AA1637">
        <v>10</v>
      </c>
    </row>
    <row r="1638" spans="21:27" x14ac:dyDescent="0.25">
      <c r="U1638" t="s">
        <v>8219</v>
      </c>
      <c r="V1638">
        <v>26</v>
      </c>
      <c r="Z1638" t="s">
        <v>8220</v>
      </c>
      <c r="AA1638">
        <v>3</v>
      </c>
    </row>
    <row r="1639" spans="21:27" x14ac:dyDescent="0.25">
      <c r="U1639" t="s">
        <v>8219</v>
      </c>
      <c r="V1639">
        <v>61</v>
      </c>
      <c r="Z1639" t="s">
        <v>8220</v>
      </c>
      <c r="AA1639">
        <v>0</v>
      </c>
    </row>
    <row r="1640" spans="21:27" x14ac:dyDescent="0.25">
      <c r="U1640" t="s">
        <v>8219</v>
      </c>
      <c r="V1640">
        <v>115</v>
      </c>
      <c r="Z1640" t="s">
        <v>8220</v>
      </c>
      <c r="AA1640">
        <v>0</v>
      </c>
    </row>
    <row r="1641" spans="21:27" x14ac:dyDescent="0.25">
      <c r="U1641" t="s">
        <v>8219</v>
      </c>
      <c r="V1641">
        <v>181</v>
      </c>
      <c r="Z1641" t="s">
        <v>8220</v>
      </c>
      <c r="AA1641">
        <v>0</v>
      </c>
    </row>
    <row r="1642" spans="21:27" x14ac:dyDescent="0.25">
      <c r="U1642" t="s">
        <v>8219</v>
      </c>
      <c r="V1642">
        <v>110</v>
      </c>
      <c r="Z1642" t="s">
        <v>8220</v>
      </c>
      <c r="AA1642">
        <v>0</v>
      </c>
    </row>
    <row r="1643" spans="21:27" x14ac:dyDescent="0.25">
      <c r="U1643" t="s">
        <v>8219</v>
      </c>
      <c r="V1643">
        <v>269</v>
      </c>
      <c r="Z1643" t="s">
        <v>8220</v>
      </c>
      <c r="AA1643">
        <v>46</v>
      </c>
    </row>
    <row r="1644" spans="21:27" x14ac:dyDescent="0.25">
      <c r="U1644" t="s">
        <v>8219</v>
      </c>
      <c r="V1644">
        <v>79</v>
      </c>
      <c r="Z1644" t="s">
        <v>8220</v>
      </c>
      <c r="AA1644">
        <v>14</v>
      </c>
    </row>
    <row r="1645" spans="21:27" x14ac:dyDescent="0.25">
      <c r="U1645" t="s">
        <v>8219</v>
      </c>
      <c r="V1645">
        <v>104</v>
      </c>
      <c r="Z1645" t="s">
        <v>8220</v>
      </c>
      <c r="AA1645">
        <v>1</v>
      </c>
    </row>
    <row r="1646" spans="21:27" x14ac:dyDescent="0.25">
      <c r="U1646" t="s">
        <v>8219</v>
      </c>
      <c r="V1646">
        <v>34</v>
      </c>
      <c r="Z1646" t="s">
        <v>8220</v>
      </c>
      <c r="AA1646">
        <v>0</v>
      </c>
    </row>
    <row r="1647" spans="21:27" x14ac:dyDescent="0.25">
      <c r="U1647" t="s">
        <v>8219</v>
      </c>
      <c r="V1647">
        <v>167</v>
      </c>
      <c r="Z1647" t="s">
        <v>8220</v>
      </c>
      <c r="AA1647">
        <v>17</v>
      </c>
    </row>
    <row r="1648" spans="21:27" x14ac:dyDescent="0.25">
      <c r="U1648" t="s">
        <v>8219</v>
      </c>
      <c r="V1648">
        <v>183</v>
      </c>
      <c r="Z1648" t="s">
        <v>8220</v>
      </c>
      <c r="AA1648">
        <v>1</v>
      </c>
    </row>
    <row r="1649" spans="21:27" x14ac:dyDescent="0.25">
      <c r="U1649" t="s">
        <v>8219</v>
      </c>
      <c r="V1649">
        <v>71</v>
      </c>
      <c r="Z1649" t="s">
        <v>8220</v>
      </c>
      <c r="AA1649">
        <v>0</v>
      </c>
    </row>
    <row r="1650" spans="21:27" x14ac:dyDescent="0.25">
      <c r="U1650" t="s">
        <v>8219</v>
      </c>
      <c r="V1650">
        <v>69</v>
      </c>
      <c r="Z1650" t="s">
        <v>8220</v>
      </c>
      <c r="AA1650">
        <v>0</v>
      </c>
    </row>
    <row r="1651" spans="21:27" x14ac:dyDescent="0.25">
      <c r="U1651" t="s">
        <v>8219</v>
      </c>
      <c r="V1651">
        <v>270</v>
      </c>
      <c r="Z1651" t="s">
        <v>8220</v>
      </c>
      <c r="AA1651">
        <v>0</v>
      </c>
    </row>
    <row r="1652" spans="21:27" x14ac:dyDescent="0.25">
      <c r="U1652" t="s">
        <v>8219</v>
      </c>
      <c r="V1652">
        <v>193</v>
      </c>
      <c r="Z1652" t="s">
        <v>8220</v>
      </c>
      <c r="AA1652">
        <v>0</v>
      </c>
    </row>
    <row r="1653" spans="21:27" x14ac:dyDescent="0.25">
      <c r="U1653" t="s">
        <v>8219</v>
      </c>
      <c r="V1653">
        <v>57</v>
      </c>
      <c r="Z1653" t="s">
        <v>8220</v>
      </c>
      <c r="AA1653">
        <v>0</v>
      </c>
    </row>
    <row r="1654" spans="21:27" x14ac:dyDescent="0.25">
      <c r="U1654" t="s">
        <v>8219</v>
      </c>
      <c r="V1654">
        <v>200</v>
      </c>
      <c r="Z1654" t="s">
        <v>8220</v>
      </c>
      <c r="AA1654">
        <v>2</v>
      </c>
    </row>
    <row r="1655" spans="21:27" x14ac:dyDescent="0.25">
      <c r="U1655" t="s">
        <v>8219</v>
      </c>
      <c r="V1655">
        <v>88</v>
      </c>
      <c r="Z1655" t="s">
        <v>8221</v>
      </c>
      <c r="AA1655">
        <v>14</v>
      </c>
    </row>
    <row r="1656" spans="21:27" x14ac:dyDescent="0.25">
      <c r="U1656" t="s">
        <v>8219</v>
      </c>
      <c r="V1656">
        <v>213</v>
      </c>
      <c r="Z1656" t="s">
        <v>8221</v>
      </c>
      <c r="AA1656">
        <v>9</v>
      </c>
    </row>
    <row r="1657" spans="21:27" x14ac:dyDescent="0.25">
      <c r="U1657" t="s">
        <v>8219</v>
      </c>
      <c r="V1657">
        <v>20</v>
      </c>
      <c r="Z1657" t="s">
        <v>8221</v>
      </c>
      <c r="AA1657">
        <v>8</v>
      </c>
    </row>
    <row r="1658" spans="21:27" x14ac:dyDescent="0.25">
      <c r="U1658" t="s">
        <v>8219</v>
      </c>
      <c r="V1658">
        <v>50</v>
      </c>
      <c r="Z1658" t="s">
        <v>8221</v>
      </c>
      <c r="AA1658">
        <v>7</v>
      </c>
    </row>
    <row r="1659" spans="21:27" x14ac:dyDescent="0.25">
      <c r="U1659" t="s">
        <v>8219</v>
      </c>
      <c r="V1659">
        <v>115</v>
      </c>
      <c r="Z1659" t="s">
        <v>8221</v>
      </c>
      <c r="AA1659">
        <v>0</v>
      </c>
    </row>
    <row r="1660" spans="21:27" x14ac:dyDescent="0.25">
      <c r="U1660" t="s">
        <v>8219</v>
      </c>
      <c r="V1660">
        <v>186</v>
      </c>
      <c r="Z1660" t="s">
        <v>8221</v>
      </c>
      <c r="AA1660">
        <v>84</v>
      </c>
    </row>
    <row r="1661" spans="21:27" x14ac:dyDescent="0.25">
      <c r="U1661" t="s">
        <v>8219</v>
      </c>
      <c r="V1661">
        <v>18</v>
      </c>
      <c r="Z1661" t="s">
        <v>8221</v>
      </c>
      <c r="AA1661">
        <v>11</v>
      </c>
    </row>
    <row r="1662" spans="21:27" x14ac:dyDescent="0.25">
      <c r="U1662" t="s">
        <v>8219</v>
      </c>
      <c r="V1662">
        <v>176</v>
      </c>
      <c r="Z1662" t="s">
        <v>8221</v>
      </c>
      <c r="AA1662">
        <v>1</v>
      </c>
    </row>
    <row r="1663" spans="21:27" x14ac:dyDescent="0.25">
      <c r="U1663" t="s">
        <v>8219</v>
      </c>
      <c r="V1663">
        <v>41</v>
      </c>
      <c r="Z1663" t="s">
        <v>8221</v>
      </c>
      <c r="AA1663">
        <v>4</v>
      </c>
    </row>
    <row r="1664" spans="21:27" x14ac:dyDescent="0.25">
      <c r="U1664" t="s">
        <v>8219</v>
      </c>
      <c r="V1664">
        <v>75</v>
      </c>
      <c r="Z1664" t="s">
        <v>8221</v>
      </c>
      <c r="AA1664">
        <v>10</v>
      </c>
    </row>
    <row r="1665" spans="21:27" x14ac:dyDescent="0.25">
      <c r="U1665" t="s">
        <v>8219</v>
      </c>
      <c r="V1665">
        <v>97</v>
      </c>
      <c r="Z1665" t="s">
        <v>8221</v>
      </c>
      <c r="AA1665">
        <v>16</v>
      </c>
    </row>
    <row r="1666" spans="21:27" x14ac:dyDescent="0.25">
      <c r="U1666" t="s">
        <v>8219</v>
      </c>
      <c r="V1666">
        <v>73</v>
      </c>
      <c r="Z1666" t="s">
        <v>8221</v>
      </c>
      <c r="AA1666">
        <v>2</v>
      </c>
    </row>
    <row r="1667" spans="21:27" x14ac:dyDescent="0.25">
      <c r="U1667" t="s">
        <v>8219</v>
      </c>
      <c r="V1667">
        <v>49</v>
      </c>
      <c r="Z1667" t="s">
        <v>8221</v>
      </c>
      <c r="AA1667">
        <v>5</v>
      </c>
    </row>
    <row r="1668" spans="21:27" x14ac:dyDescent="0.25">
      <c r="U1668" t="s">
        <v>8219</v>
      </c>
      <c r="V1668">
        <v>134</v>
      </c>
      <c r="Z1668" t="s">
        <v>8221</v>
      </c>
      <c r="AA1668">
        <v>1</v>
      </c>
    </row>
    <row r="1669" spans="21:27" x14ac:dyDescent="0.25">
      <c r="U1669" t="s">
        <v>8219</v>
      </c>
      <c r="V1669">
        <v>68</v>
      </c>
      <c r="Z1669" t="s">
        <v>8221</v>
      </c>
      <c r="AA1669">
        <v>31</v>
      </c>
    </row>
    <row r="1670" spans="21:27" x14ac:dyDescent="0.25">
      <c r="U1670" t="s">
        <v>8219</v>
      </c>
      <c r="V1670">
        <v>49</v>
      </c>
      <c r="Z1670" t="s">
        <v>8221</v>
      </c>
      <c r="AA1670">
        <v>0</v>
      </c>
    </row>
    <row r="1671" spans="21:27" x14ac:dyDescent="0.25">
      <c r="U1671" t="s">
        <v>8219</v>
      </c>
      <c r="V1671">
        <v>63</v>
      </c>
      <c r="Z1671" t="s">
        <v>8221</v>
      </c>
      <c r="AA1671">
        <v>2</v>
      </c>
    </row>
    <row r="1672" spans="21:27" x14ac:dyDescent="0.25">
      <c r="U1672" t="s">
        <v>8219</v>
      </c>
      <c r="V1672">
        <v>163</v>
      </c>
      <c r="Z1672" t="s">
        <v>8221</v>
      </c>
      <c r="AA1672">
        <v>7</v>
      </c>
    </row>
    <row r="1673" spans="21:27" x14ac:dyDescent="0.25">
      <c r="U1673" t="s">
        <v>8219</v>
      </c>
      <c r="V1673">
        <v>288</v>
      </c>
      <c r="Z1673" t="s">
        <v>8221</v>
      </c>
      <c r="AA1673">
        <v>16</v>
      </c>
    </row>
    <row r="1674" spans="21:27" x14ac:dyDescent="0.25">
      <c r="U1674" t="s">
        <v>8219</v>
      </c>
      <c r="V1674">
        <v>42</v>
      </c>
      <c r="Z1674" t="s">
        <v>8221</v>
      </c>
      <c r="AA1674">
        <v>4</v>
      </c>
    </row>
    <row r="1675" spans="21:27" x14ac:dyDescent="0.25">
      <c r="U1675" t="s">
        <v>8219</v>
      </c>
      <c r="V1675">
        <v>70</v>
      </c>
      <c r="Z1675" t="s">
        <v>8221</v>
      </c>
      <c r="AA1675">
        <v>4</v>
      </c>
    </row>
    <row r="1676" spans="21:27" x14ac:dyDescent="0.25">
      <c r="U1676" t="s">
        <v>8219</v>
      </c>
      <c r="V1676">
        <v>30</v>
      </c>
      <c r="Z1676" t="s">
        <v>8221</v>
      </c>
      <c r="AA1676">
        <v>4</v>
      </c>
    </row>
    <row r="1677" spans="21:27" x14ac:dyDescent="0.25">
      <c r="U1677" t="s">
        <v>8219</v>
      </c>
      <c r="V1677">
        <v>51</v>
      </c>
      <c r="Z1677" t="s">
        <v>8221</v>
      </c>
      <c r="AA1677">
        <v>3</v>
      </c>
    </row>
    <row r="1678" spans="21:27" x14ac:dyDescent="0.25">
      <c r="U1678" t="s">
        <v>8219</v>
      </c>
      <c r="V1678">
        <v>145</v>
      </c>
      <c r="Z1678" t="s">
        <v>8221</v>
      </c>
      <c r="AA1678">
        <v>36</v>
      </c>
    </row>
    <row r="1679" spans="21:27" x14ac:dyDescent="0.25">
      <c r="U1679" t="s">
        <v>8219</v>
      </c>
      <c r="V1679">
        <v>21</v>
      </c>
      <c r="Z1679" t="s">
        <v>8221</v>
      </c>
      <c r="AA1679">
        <v>1</v>
      </c>
    </row>
    <row r="1680" spans="21:27" x14ac:dyDescent="0.25">
      <c r="U1680" t="s">
        <v>8219</v>
      </c>
      <c r="V1680">
        <v>286</v>
      </c>
      <c r="Z1680" t="s">
        <v>8221</v>
      </c>
      <c r="AA1680">
        <v>7</v>
      </c>
    </row>
    <row r="1681" spans="21:27" x14ac:dyDescent="0.25">
      <c r="U1681" t="s">
        <v>8219</v>
      </c>
      <c r="V1681">
        <v>12</v>
      </c>
      <c r="Z1681" t="s">
        <v>8221</v>
      </c>
      <c r="AA1681">
        <v>27</v>
      </c>
    </row>
    <row r="1682" spans="21:27" x14ac:dyDescent="0.25">
      <c r="U1682" t="s">
        <v>8219</v>
      </c>
      <c r="V1682">
        <v>100</v>
      </c>
      <c r="Z1682" t="s">
        <v>8221</v>
      </c>
      <c r="AA1682">
        <v>1</v>
      </c>
    </row>
    <row r="1683" spans="21:27" x14ac:dyDescent="0.25">
      <c r="U1683" t="s">
        <v>8219</v>
      </c>
      <c r="V1683">
        <v>100</v>
      </c>
      <c r="Z1683" t="s">
        <v>8221</v>
      </c>
      <c r="AA1683">
        <v>0</v>
      </c>
    </row>
    <row r="1684" spans="21:27" x14ac:dyDescent="0.25">
      <c r="U1684" t="s">
        <v>8219</v>
      </c>
      <c r="V1684">
        <v>34</v>
      </c>
      <c r="Z1684" t="s">
        <v>8221</v>
      </c>
      <c r="AA1684">
        <v>1</v>
      </c>
    </row>
    <row r="1685" spans="21:27" x14ac:dyDescent="0.25">
      <c r="U1685" t="s">
        <v>8219</v>
      </c>
      <c r="V1685">
        <v>63</v>
      </c>
      <c r="Z1685" t="s">
        <v>8221</v>
      </c>
      <c r="AA1685">
        <v>3</v>
      </c>
    </row>
    <row r="1686" spans="21:27" x14ac:dyDescent="0.25">
      <c r="U1686" t="s">
        <v>8219</v>
      </c>
      <c r="V1686">
        <v>30</v>
      </c>
      <c r="Z1686" t="s">
        <v>8221</v>
      </c>
      <c r="AA1686">
        <v>3</v>
      </c>
    </row>
    <row r="1687" spans="21:27" x14ac:dyDescent="0.25">
      <c r="U1687" t="s">
        <v>8219</v>
      </c>
      <c r="V1687">
        <v>47</v>
      </c>
      <c r="Z1687" t="s">
        <v>8221</v>
      </c>
      <c r="AA1687">
        <v>3</v>
      </c>
    </row>
    <row r="1688" spans="21:27" x14ac:dyDescent="0.25">
      <c r="U1688" t="s">
        <v>8219</v>
      </c>
      <c r="V1688">
        <v>237</v>
      </c>
      <c r="Z1688" t="s">
        <v>8221</v>
      </c>
      <c r="AA1688">
        <v>0</v>
      </c>
    </row>
    <row r="1689" spans="21:27" x14ac:dyDescent="0.25">
      <c r="U1689" t="s">
        <v>8219</v>
      </c>
      <c r="V1689">
        <v>47</v>
      </c>
      <c r="Z1689" t="s">
        <v>8221</v>
      </c>
      <c r="AA1689">
        <v>6</v>
      </c>
    </row>
    <row r="1690" spans="21:27" x14ac:dyDescent="0.25">
      <c r="U1690" t="s">
        <v>8219</v>
      </c>
      <c r="V1690">
        <v>15</v>
      </c>
      <c r="Z1690" t="s">
        <v>8221</v>
      </c>
      <c r="AA1690">
        <v>17</v>
      </c>
    </row>
    <row r="1691" spans="21:27" x14ac:dyDescent="0.25">
      <c r="U1691" t="s">
        <v>8219</v>
      </c>
      <c r="V1691">
        <v>81</v>
      </c>
      <c r="Z1691" t="s">
        <v>8221</v>
      </c>
      <c r="AA1691">
        <v>40</v>
      </c>
    </row>
    <row r="1692" spans="21:27" x14ac:dyDescent="0.25">
      <c r="U1692" t="s">
        <v>8219</v>
      </c>
      <c r="V1692">
        <v>122</v>
      </c>
      <c r="Z1692" t="s">
        <v>8221</v>
      </c>
      <c r="AA1692">
        <v>3</v>
      </c>
    </row>
    <row r="1693" spans="21:27" x14ac:dyDescent="0.25">
      <c r="U1693" t="s">
        <v>8219</v>
      </c>
      <c r="V1693">
        <v>34</v>
      </c>
      <c r="Z1693" t="s">
        <v>8221</v>
      </c>
      <c r="AA1693">
        <v>1</v>
      </c>
    </row>
    <row r="1694" spans="21:27" x14ac:dyDescent="0.25">
      <c r="U1694" t="s">
        <v>8219</v>
      </c>
      <c r="V1694">
        <v>207</v>
      </c>
      <c r="Z1694" t="s">
        <v>8221</v>
      </c>
      <c r="AA1694">
        <v>2</v>
      </c>
    </row>
    <row r="1695" spans="21:27" x14ac:dyDescent="0.25">
      <c r="U1695" t="s">
        <v>8219</v>
      </c>
      <c r="V1695">
        <v>25</v>
      </c>
      <c r="Z1695" t="s">
        <v>8221</v>
      </c>
      <c r="AA1695">
        <v>7</v>
      </c>
    </row>
    <row r="1696" spans="21:27" x14ac:dyDescent="0.25">
      <c r="U1696" t="s">
        <v>8219</v>
      </c>
      <c r="V1696">
        <v>72</v>
      </c>
      <c r="Z1696" t="s">
        <v>8221</v>
      </c>
      <c r="AA1696">
        <v>14</v>
      </c>
    </row>
    <row r="1697" spans="21:27" x14ac:dyDescent="0.25">
      <c r="U1697" t="s">
        <v>8219</v>
      </c>
      <c r="V1697">
        <v>14</v>
      </c>
      <c r="Z1697" t="s">
        <v>8221</v>
      </c>
      <c r="AA1697">
        <v>0</v>
      </c>
    </row>
    <row r="1698" spans="21:27" x14ac:dyDescent="0.25">
      <c r="U1698" t="s">
        <v>8219</v>
      </c>
      <c r="V1698">
        <v>15</v>
      </c>
      <c r="Z1698" t="s">
        <v>8221</v>
      </c>
      <c r="AA1698">
        <v>0</v>
      </c>
    </row>
    <row r="1699" spans="21:27" x14ac:dyDescent="0.25">
      <c r="U1699" t="s">
        <v>8219</v>
      </c>
      <c r="V1699">
        <v>91</v>
      </c>
      <c r="Z1699" t="s">
        <v>8221</v>
      </c>
      <c r="AA1699">
        <v>1</v>
      </c>
    </row>
    <row r="1700" spans="21:27" x14ac:dyDescent="0.25">
      <c r="U1700" t="s">
        <v>8219</v>
      </c>
      <c r="V1700">
        <v>24</v>
      </c>
      <c r="Z1700" t="s">
        <v>8221</v>
      </c>
      <c r="AA1700">
        <v>12</v>
      </c>
    </row>
    <row r="1701" spans="21:27" x14ac:dyDescent="0.25">
      <c r="U1701" t="s">
        <v>8219</v>
      </c>
      <c r="V1701">
        <v>27</v>
      </c>
      <c r="Z1701" t="s">
        <v>8221</v>
      </c>
      <c r="AA1701">
        <v>12</v>
      </c>
    </row>
    <row r="1702" spans="21:27" x14ac:dyDescent="0.25">
      <c r="U1702" t="s">
        <v>8219</v>
      </c>
      <c r="V1702">
        <v>47</v>
      </c>
      <c r="Z1702" t="s">
        <v>8221</v>
      </c>
      <c r="AA1702">
        <v>23</v>
      </c>
    </row>
    <row r="1703" spans="21:27" x14ac:dyDescent="0.25">
      <c r="U1703" t="s">
        <v>8219</v>
      </c>
      <c r="V1703">
        <v>44</v>
      </c>
      <c r="Z1703" t="s">
        <v>8221</v>
      </c>
      <c r="AA1703">
        <v>0</v>
      </c>
    </row>
    <row r="1704" spans="21:27" x14ac:dyDescent="0.25">
      <c r="U1704" t="s">
        <v>8219</v>
      </c>
      <c r="V1704">
        <v>72</v>
      </c>
      <c r="Z1704" t="s">
        <v>8221</v>
      </c>
      <c r="AA1704">
        <v>10</v>
      </c>
    </row>
    <row r="1705" spans="21:27" x14ac:dyDescent="0.25">
      <c r="U1705" t="s">
        <v>8219</v>
      </c>
      <c r="V1705">
        <v>63</v>
      </c>
      <c r="Z1705" t="s">
        <v>8221</v>
      </c>
      <c r="AA1705">
        <v>5</v>
      </c>
    </row>
    <row r="1706" spans="21:27" x14ac:dyDescent="0.25">
      <c r="U1706" t="s">
        <v>8219</v>
      </c>
      <c r="V1706">
        <v>88</v>
      </c>
      <c r="Z1706" t="s">
        <v>8221</v>
      </c>
      <c r="AA1706">
        <v>1</v>
      </c>
    </row>
    <row r="1707" spans="21:27" x14ac:dyDescent="0.25">
      <c r="U1707" t="s">
        <v>8219</v>
      </c>
      <c r="V1707">
        <v>70</v>
      </c>
      <c r="Z1707" t="s">
        <v>8221</v>
      </c>
      <c r="AA1707">
        <v>2</v>
      </c>
    </row>
    <row r="1708" spans="21:27" x14ac:dyDescent="0.25">
      <c r="U1708" t="s">
        <v>8219</v>
      </c>
      <c r="V1708">
        <v>50</v>
      </c>
      <c r="Z1708" t="s">
        <v>8221</v>
      </c>
      <c r="AA1708">
        <v>2</v>
      </c>
    </row>
    <row r="1709" spans="21:27" x14ac:dyDescent="0.25">
      <c r="U1709" t="s">
        <v>8219</v>
      </c>
      <c r="V1709">
        <v>35</v>
      </c>
      <c r="Z1709" t="s">
        <v>8221</v>
      </c>
      <c r="AA1709">
        <v>0</v>
      </c>
    </row>
    <row r="1710" spans="21:27" x14ac:dyDescent="0.25">
      <c r="U1710" t="s">
        <v>8219</v>
      </c>
      <c r="V1710">
        <v>175</v>
      </c>
      <c r="Z1710" t="s">
        <v>8221</v>
      </c>
      <c r="AA1710">
        <v>13</v>
      </c>
    </row>
    <row r="1711" spans="21:27" x14ac:dyDescent="0.25">
      <c r="U1711" t="s">
        <v>8219</v>
      </c>
      <c r="V1711">
        <v>20</v>
      </c>
      <c r="Z1711" t="s">
        <v>8221</v>
      </c>
      <c r="AA1711">
        <v>0</v>
      </c>
    </row>
    <row r="1712" spans="21:27" x14ac:dyDescent="0.25">
      <c r="U1712" t="s">
        <v>8219</v>
      </c>
      <c r="V1712">
        <v>54</v>
      </c>
      <c r="Z1712" t="s">
        <v>8221</v>
      </c>
      <c r="AA1712">
        <v>1</v>
      </c>
    </row>
    <row r="1713" spans="21:27" x14ac:dyDescent="0.25">
      <c r="U1713" t="s">
        <v>8219</v>
      </c>
      <c r="V1713">
        <v>20</v>
      </c>
      <c r="Z1713" t="s">
        <v>8221</v>
      </c>
      <c r="AA1713">
        <v>5</v>
      </c>
    </row>
    <row r="1714" spans="21:27" x14ac:dyDescent="0.25">
      <c r="U1714" t="s">
        <v>8219</v>
      </c>
      <c r="V1714">
        <v>57</v>
      </c>
      <c r="Z1714" t="s">
        <v>8221</v>
      </c>
      <c r="AA1714">
        <v>2</v>
      </c>
    </row>
    <row r="1715" spans="21:27" x14ac:dyDescent="0.25">
      <c r="U1715" t="s">
        <v>8219</v>
      </c>
      <c r="V1715">
        <v>31</v>
      </c>
      <c r="Z1715" t="s">
        <v>8221</v>
      </c>
      <c r="AA1715">
        <v>0</v>
      </c>
    </row>
    <row r="1716" spans="21:27" x14ac:dyDescent="0.25">
      <c r="U1716" t="s">
        <v>8219</v>
      </c>
      <c r="V1716">
        <v>31</v>
      </c>
      <c r="Z1716" t="s">
        <v>8221</v>
      </c>
      <c r="AA1716">
        <v>32</v>
      </c>
    </row>
    <row r="1717" spans="21:27" x14ac:dyDescent="0.25">
      <c r="U1717" t="s">
        <v>8219</v>
      </c>
      <c r="V1717">
        <v>45</v>
      </c>
      <c r="Z1717" t="s">
        <v>8221</v>
      </c>
      <c r="AA1717">
        <v>1</v>
      </c>
    </row>
    <row r="1718" spans="21:27" x14ac:dyDescent="0.25">
      <c r="U1718" t="s">
        <v>8219</v>
      </c>
      <c r="V1718">
        <v>41</v>
      </c>
      <c r="Z1718" t="s">
        <v>8221</v>
      </c>
      <c r="AA1718">
        <v>1</v>
      </c>
    </row>
    <row r="1719" spans="21:27" x14ac:dyDescent="0.25">
      <c r="U1719" t="s">
        <v>8219</v>
      </c>
      <c r="V1719">
        <v>29</v>
      </c>
      <c r="Z1719" t="s">
        <v>8221</v>
      </c>
      <c r="AA1719">
        <v>1</v>
      </c>
    </row>
    <row r="1720" spans="21:27" x14ac:dyDescent="0.25">
      <c r="U1720" t="s">
        <v>8219</v>
      </c>
      <c r="V1720">
        <v>58</v>
      </c>
      <c r="Z1720" t="s">
        <v>8221</v>
      </c>
      <c r="AA1720">
        <v>0</v>
      </c>
    </row>
    <row r="1721" spans="21:27" x14ac:dyDescent="0.25">
      <c r="U1721" t="s">
        <v>8219</v>
      </c>
      <c r="V1721">
        <v>89</v>
      </c>
      <c r="Z1721" t="s">
        <v>8221</v>
      </c>
      <c r="AA1721">
        <v>0</v>
      </c>
    </row>
    <row r="1722" spans="21:27" x14ac:dyDescent="0.25">
      <c r="U1722" t="s">
        <v>8219</v>
      </c>
      <c r="V1722">
        <v>125</v>
      </c>
      <c r="Z1722" t="s">
        <v>8221</v>
      </c>
      <c r="AA1722">
        <v>8</v>
      </c>
    </row>
    <row r="1723" spans="21:27" x14ac:dyDescent="0.25">
      <c r="U1723" t="s">
        <v>8219</v>
      </c>
      <c r="V1723">
        <v>18</v>
      </c>
      <c r="Z1723" t="s">
        <v>8221</v>
      </c>
      <c r="AA1723">
        <v>0</v>
      </c>
    </row>
    <row r="1724" spans="21:27" x14ac:dyDescent="0.25">
      <c r="U1724" t="s">
        <v>8219</v>
      </c>
      <c r="V1724">
        <v>32</v>
      </c>
      <c r="Z1724" t="s">
        <v>8221</v>
      </c>
      <c r="AA1724">
        <v>1</v>
      </c>
    </row>
    <row r="1725" spans="21:27" x14ac:dyDescent="0.25">
      <c r="U1725" t="s">
        <v>8219</v>
      </c>
      <c r="V1725">
        <v>16</v>
      </c>
      <c r="Z1725" t="s">
        <v>8221</v>
      </c>
      <c r="AA1725">
        <v>16</v>
      </c>
    </row>
    <row r="1726" spans="21:27" x14ac:dyDescent="0.25">
      <c r="U1726" t="s">
        <v>8219</v>
      </c>
      <c r="V1726">
        <v>38</v>
      </c>
      <c r="Z1726" t="s">
        <v>8221</v>
      </c>
      <c r="AA1726">
        <v>12</v>
      </c>
    </row>
    <row r="1727" spans="21:27" x14ac:dyDescent="0.25">
      <c r="U1727" t="s">
        <v>8219</v>
      </c>
      <c r="V1727">
        <v>15</v>
      </c>
      <c r="Z1727" t="s">
        <v>8221</v>
      </c>
      <c r="AA1727">
        <v>4</v>
      </c>
    </row>
    <row r="1728" spans="21:27" x14ac:dyDescent="0.25">
      <c r="U1728" t="s">
        <v>8219</v>
      </c>
      <c r="V1728">
        <v>23</v>
      </c>
      <c r="Z1728" t="s">
        <v>8221</v>
      </c>
      <c r="AA1728">
        <v>2</v>
      </c>
    </row>
    <row r="1729" spans="21:27" x14ac:dyDescent="0.25">
      <c r="U1729" t="s">
        <v>8219</v>
      </c>
      <c r="V1729">
        <v>49</v>
      </c>
      <c r="Z1729" t="s">
        <v>8221</v>
      </c>
      <c r="AA1729">
        <v>3</v>
      </c>
    </row>
    <row r="1730" spans="21:27" x14ac:dyDescent="0.25">
      <c r="U1730" t="s">
        <v>8219</v>
      </c>
      <c r="V1730">
        <v>10</v>
      </c>
      <c r="Z1730" t="s">
        <v>8221</v>
      </c>
      <c r="AA1730">
        <v>0</v>
      </c>
    </row>
    <row r="1731" spans="21:27" x14ac:dyDescent="0.25">
      <c r="U1731" t="s">
        <v>8219</v>
      </c>
      <c r="V1731">
        <v>15</v>
      </c>
      <c r="Z1731" t="s">
        <v>8221</v>
      </c>
      <c r="AA1731">
        <v>3</v>
      </c>
    </row>
    <row r="1732" spans="21:27" x14ac:dyDescent="0.25">
      <c r="U1732" t="s">
        <v>8219</v>
      </c>
      <c r="V1732">
        <v>57</v>
      </c>
      <c r="Z1732" t="s">
        <v>8221</v>
      </c>
      <c r="AA1732">
        <v>4</v>
      </c>
    </row>
    <row r="1733" spans="21:27" x14ac:dyDescent="0.25">
      <c r="U1733" t="s">
        <v>8219</v>
      </c>
      <c r="V1733">
        <v>33</v>
      </c>
      <c r="Z1733" t="s">
        <v>8221</v>
      </c>
      <c r="AA1733">
        <v>2</v>
      </c>
    </row>
    <row r="1734" spans="21:27" x14ac:dyDescent="0.25">
      <c r="U1734" t="s">
        <v>8219</v>
      </c>
      <c r="V1734">
        <v>9</v>
      </c>
      <c r="Z1734" t="s">
        <v>8221</v>
      </c>
      <c r="AA1734">
        <v>10</v>
      </c>
    </row>
    <row r="1735" spans="21:27" x14ac:dyDescent="0.25">
      <c r="U1735" t="s">
        <v>8219</v>
      </c>
      <c r="V1735">
        <v>26</v>
      </c>
      <c r="Z1735" t="s">
        <v>8221</v>
      </c>
      <c r="AA1735">
        <v>11</v>
      </c>
    </row>
    <row r="1736" spans="21:27" x14ac:dyDescent="0.25">
      <c r="U1736" t="s">
        <v>8219</v>
      </c>
      <c r="V1736">
        <v>69</v>
      </c>
      <c r="Z1736" t="s">
        <v>8221</v>
      </c>
      <c r="AA1736">
        <v>6</v>
      </c>
    </row>
    <row r="1737" spans="21:27" x14ac:dyDescent="0.25">
      <c r="U1737" t="s">
        <v>8219</v>
      </c>
      <c r="V1737">
        <v>65</v>
      </c>
      <c r="Z1737" t="s">
        <v>8221</v>
      </c>
      <c r="AA1737">
        <v>2</v>
      </c>
    </row>
    <row r="1738" spans="21:27" x14ac:dyDescent="0.25">
      <c r="U1738" t="s">
        <v>8219</v>
      </c>
      <c r="V1738">
        <v>83</v>
      </c>
      <c r="Z1738" t="s">
        <v>8221</v>
      </c>
      <c r="AA1738">
        <v>6</v>
      </c>
    </row>
    <row r="1739" spans="21:27" x14ac:dyDescent="0.25">
      <c r="U1739" t="s">
        <v>8219</v>
      </c>
      <c r="V1739">
        <v>111</v>
      </c>
      <c r="Z1739" t="s">
        <v>8221</v>
      </c>
      <c r="AA1739">
        <v>8</v>
      </c>
    </row>
    <row r="1740" spans="21:27" x14ac:dyDescent="0.25">
      <c r="U1740" t="s">
        <v>8219</v>
      </c>
      <c r="V1740">
        <v>46</v>
      </c>
      <c r="Z1740" t="s">
        <v>8221</v>
      </c>
      <c r="AA1740">
        <v>37</v>
      </c>
    </row>
    <row r="1741" spans="21:27" x14ac:dyDescent="0.25">
      <c r="U1741" t="s">
        <v>8219</v>
      </c>
      <c r="V1741">
        <v>63</v>
      </c>
      <c r="Z1741" t="s">
        <v>8221</v>
      </c>
      <c r="AA1741">
        <v>11</v>
      </c>
    </row>
    <row r="1742" spans="21:27" x14ac:dyDescent="0.25">
      <c r="U1742" t="s">
        <v>8219</v>
      </c>
      <c r="V1742">
        <v>9</v>
      </c>
      <c r="Z1742" t="s">
        <v>8221</v>
      </c>
      <c r="AA1742">
        <v>0</v>
      </c>
    </row>
    <row r="1743" spans="21:27" x14ac:dyDescent="0.25">
      <c r="U1743" t="s">
        <v>8219</v>
      </c>
      <c r="V1743">
        <v>34</v>
      </c>
      <c r="Z1743" t="s">
        <v>8221</v>
      </c>
      <c r="AA1743">
        <v>10</v>
      </c>
    </row>
    <row r="1744" spans="21:27" x14ac:dyDescent="0.25">
      <c r="U1744" t="s">
        <v>8219</v>
      </c>
      <c r="V1744">
        <v>112</v>
      </c>
      <c r="Z1744" t="s">
        <v>8221</v>
      </c>
      <c r="AA1744">
        <v>6</v>
      </c>
    </row>
    <row r="1745" spans="21:27" x14ac:dyDescent="0.25">
      <c r="U1745" t="s">
        <v>8219</v>
      </c>
      <c r="V1745">
        <v>47</v>
      </c>
      <c r="Z1745" t="s">
        <v>8221</v>
      </c>
      <c r="AA1745">
        <v>8</v>
      </c>
    </row>
    <row r="1746" spans="21:27" x14ac:dyDescent="0.25">
      <c r="U1746" t="s">
        <v>8219</v>
      </c>
      <c r="V1746">
        <v>38</v>
      </c>
      <c r="Z1746" t="s">
        <v>8221</v>
      </c>
      <c r="AA1746">
        <v>6</v>
      </c>
    </row>
    <row r="1747" spans="21:27" x14ac:dyDescent="0.25">
      <c r="U1747" t="s">
        <v>8219</v>
      </c>
      <c r="V1747">
        <v>28</v>
      </c>
      <c r="Z1747" t="s">
        <v>8221</v>
      </c>
      <c r="AA1747">
        <v>7</v>
      </c>
    </row>
    <row r="1748" spans="21:27" x14ac:dyDescent="0.25">
      <c r="U1748" t="s">
        <v>8219</v>
      </c>
      <c r="V1748">
        <v>78</v>
      </c>
      <c r="Z1748" t="s">
        <v>8221</v>
      </c>
      <c r="AA1748">
        <v>7</v>
      </c>
    </row>
    <row r="1749" spans="21:27" x14ac:dyDescent="0.25">
      <c r="U1749" t="s">
        <v>8219</v>
      </c>
      <c r="V1749">
        <v>23</v>
      </c>
      <c r="Z1749" t="s">
        <v>8221</v>
      </c>
      <c r="AA1749">
        <v>5</v>
      </c>
    </row>
    <row r="1750" spans="21:27" x14ac:dyDescent="0.25">
      <c r="U1750" t="s">
        <v>8219</v>
      </c>
      <c r="V1750">
        <v>40</v>
      </c>
      <c r="Z1750" t="s">
        <v>8221</v>
      </c>
      <c r="AA1750">
        <v>46</v>
      </c>
    </row>
    <row r="1751" spans="21:27" x14ac:dyDescent="0.25">
      <c r="U1751" t="s">
        <v>8219</v>
      </c>
      <c r="V1751">
        <v>13</v>
      </c>
      <c r="Z1751" t="s">
        <v>8221</v>
      </c>
      <c r="AA1751">
        <v>10</v>
      </c>
    </row>
    <row r="1752" spans="21:27" x14ac:dyDescent="0.25">
      <c r="U1752" t="s">
        <v>8219</v>
      </c>
      <c r="V1752">
        <v>18</v>
      </c>
      <c r="Z1752" t="s">
        <v>8221</v>
      </c>
      <c r="AA1752">
        <v>19</v>
      </c>
    </row>
    <row r="1753" spans="21:27" x14ac:dyDescent="0.25">
      <c r="U1753" t="s">
        <v>8219</v>
      </c>
      <c r="V1753">
        <v>22</v>
      </c>
      <c r="Z1753" t="s">
        <v>8221</v>
      </c>
      <c r="AA1753">
        <v>13</v>
      </c>
    </row>
    <row r="1754" spans="21:27" x14ac:dyDescent="0.25">
      <c r="U1754" t="s">
        <v>8219</v>
      </c>
      <c r="V1754">
        <v>79</v>
      </c>
      <c r="Z1754" t="s">
        <v>8221</v>
      </c>
      <c r="AA1754">
        <v>13</v>
      </c>
    </row>
    <row r="1755" spans="21:27" x14ac:dyDescent="0.25">
      <c r="U1755" t="s">
        <v>8219</v>
      </c>
      <c r="V1755">
        <v>14</v>
      </c>
      <c r="Z1755" t="s">
        <v>8221</v>
      </c>
      <c r="AA1755">
        <v>4</v>
      </c>
    </row>
    <row r="1756" spans="21:27" x14ac:dyDescent="0.25">
      <c r="U1756" t="s">
        <v>8219</v>
      </c>
      <c r="V1756">
        <v>51</v>
      </c>
      <c r="Z1756" t="s">
        <v>8221</v>
      </c>
      <c r="AA1756">
        <v>0</v>
      </c>
    </row>
    <row r="1757" spans="21:27" x14ac:dyDescent="0.25">
      <c r="U1757" t="s">
        <v>8219</v>
      </c>
      <c r="V1757">
        <v>54</v>
      </c>
      <c r="Z1757" t="s">
        <v>8221</v>
      </c>
      <c r="AA1757">
        <v>3</v>
      </c>
    </row>
    <row r="1758" spans="21:27" x14ac:dyDescent="0.25">
      <c r="U1758" t="s">
        <v>8219</v>
      </c>
      <c r="V1758">
        <v>70</v>
      </c>
      <c r="Z1758" t="s">
        <v>8221</v>
      </c>
      <c r="AA1758">
        <v>1</v>
      </c>
    </row>
    <row r="1759" spans="21:27" x14ac:dyDescent="0.25">
      <c r="U1759" t="s">
        <v>8219</v>
      </c>
      <c r="V1759">
        <v>44</v>
      </c>
      <c r="Z1759" t="s">
        <v>8221</v>
      </c>
      <c r="AA1759">
        <v>9</v>
      </c>
    </row>
    <row r="1760" spans="21:27" x14ac:dyDescent="0.25">
      <c r="U1760" t="s">
        <v>8219</v>
      </c>
      <c r="V1760">
        <v>55</v>
      </c>
      <c r="Z1760" t="s">
        <v>8221</v>
      </c>
      <c r="AA1760">
        <v>1</v>
      </c>
    </row>
    <row r="1761" spans="21:27" x14ac:dyDescent="0.25">
      <c r="U1761" t="s">
        <v>8219</v>
      </c>
      <c r="V1761">
        <v>15</v>
      </c>
      <c r="Z1761" t="s">
        <v>8221</v>
      </c>
      <c r="AA1761">
        <v>1</v>
      </c>
    </row>
    <row r="1762" spans="21:27" x14ac:dyDescent="0.25">
      <c r="U1762" t="s">
        <v>8219</v>
      </c>
      <c r="V1762">
        <v>27</v>
      </c>
      <c r="Z1762" t="s">
        <v>8221</v>
      </c>
      <c r="AA1762">
        <v>4</v>
      </c>
    </row>
    <row r="1763" spans="21:27" x14ac:dyDescent="0.25">
      <c r="U1763" t="s">
        <v>8219</v>
      </c>
      <c r="V1763">
        <v>21</v>
      </c>
      <c r="Z1763" t="s">
        <v>8221</v>
      </c>
      <c r="AA1763">
        <v>17</v>
      </c>
    </row>
    <row r="1764" spans="21:27" x14ac:dyDescent="0.25">
      <c r="U1764" t="s">
        <v>8219</v>
      </c>
      <c r="V1764">
        <v>162</v>
      </c>
      <c r="Z1764" t="s">
        <v>8221</v>
      </c>
      <c r="AA1764">
        <v>0</v>
      </c>
    </row>
    <row r="1765" spans="21:27" x14ac:dyDescent="0.25">
      <c r="U1765" t="s">
        <v>8219</v>
      </c>
      <c r="V1765">
        <v>23</v>
      </c>
      <c r="Z1765" t="s">
        <v>8221</v>
      </c>
      <c r="AA1765">
        <v>12</v>
      </c>
    </row>
    <row r="1766" spans="21:27" x14ac:dyDescent="0.25">
      <c r="U1766" t="s">
        <v>8219</v>
      </c>
      <c r="V1766">
        <v>72</v>
      </c>
      <c r="Z1766" t="s">
        <v>8221</v>
      </c>
      <c r="AA1766">
        <v>14</v>
      </c>
    </row>
    <row r="1767" spans="21:27" x14ac:dyDescent="0.25">
      <c r="U1767" t="s">
        <v>8219</v>
      </c>
      <c r="V1767">
        <v>68</v>
      </c>
      <c r="Z1767" t="s">
        <v>8221</v>
      </c>
      <c r="AA1767">
        <v>1</v>
      </c>
    </row>
    <row r="1768" spans="21:27" x14ac:dyDescent="0.25">
      <c r="U1768" t="s">
        <v>8219</v>
      </c>
      <c r="V1768">
        <v>20</v>
      </c>
      <c r="Z1768" t="s">
        <v>8221</v>
      </c>
      <c r="AA1768">
        <v>14</v>
      </c>
    </row>
    <row r="1769" spans="21:27" x14ac:dyDescent="0.25">
      <c r="U1769" t="s">
        <v>8219</v>
      </c>
      <c r="V1769">
        <v>26</v>
      </c>
      <c r="Z1769" t="s">
        <v>8221</v>
      </c>
      <c r="AA1769">
        <v>4</v>
      </c>
    </row>
    <row r="1770" spans="21:27" x14ac:dyDescent="0.25">
      <c r="U1770" t="s">
        <v>8219</v>
      </c>
      <c r="V1770">
        <v>72</v>
      </c>
      <c r="Z1770" t="s">
        <v>8221</v>
      </c>
      <c r="AA1770">
        <v>2</v>
      </c>
    </row>
    <row r="1771" spans="21:27" x14ac:dyDescent="0.25">
      <c r="U1771" t="s">
        <v>8219</v>
      </c>
      <c r="V1771">
        <v>3</v>
      </c>
      <c r="Z1771" t="s">
        <v>8221</v>
      </c>
      <c r="AA1771">
        <v>1</v>
      </c>
    </row>
    <row r="1772" spans="21:27" x14ac:dyDescent="0.25">
      <c r="U1772" t="s">
        <v>8219</v>
      </c>
      <c r="V1772">
        <v>18</v>
      </c>
      <c r="Z1772" t="s">
        <v>8221</v>
      </c>
      <c r="AA1772">
        <v>2</v>
      </c>
    </row>
    <row r="1773" spans="21:27" x14ac:dyDescent="0.25">
      <c r="U1773" t="s">
        <v>8219</v>
      </c>
      <c r="V1773">
        <v>30</v>
      </c>
      <c r="Z1773" t="s">
        <v>8221</v>
      </c>
      <c r="AA1773">
        <v>1</v>
      </c>
    </row>
    <row r="1774" spans="21:27" x14ac:dyDescent="0.25">
      <c r="U1774" t="s">
        <v>8219</v>
      </c>
      <c r="V1774">
        <v>23</v>
      </c>
      <c r="Z1774" t="s">
        <v>8221</v>
      </c>
      <c r="AA1774">
        <v>1</v>
      </c>
    </row>
    <row r="1775" spans="21:27" x14ac:dyDescent="0.25">
      <c r="U1775" t="s">
        <v>8219</v>
      </c>
      <c r="V1775">
        <v>54</v>
      </c>
      <c r="Z1775" t="s">
        <v>8221</v>
      </c>
      <c r="AA1775">
        <v>4</v>
      </c>
    </row>
    <row r="1776" spans="21:27" x14ac:dyDescent="0.25">
      <c r="U1776" t="s">
        <v>8219</v>
      </c>
      <c r="V1776">
        <v>26</v>
      </c>
      <c r="Z1776" t="s">
        <v>8221</v>
      </c>
      <c r="AA1776">
        <v>3</v>
      </c>
    </row>
    <row r="1777" spans="21:27" x14ac:dyDescent="0.25">
      <c r="U1777" t="s">
        <v>8219</v>
      </c>
      <c r="V1777">
        <v>9</v>
      </c>
      <c r="Z1777" t="s">
        <v>8221</v>
      </c>
      <c r="AA1777">
        <v>38</v>
      </c>
    </row>
    <row r="1778" spans="21:27" x14ac:dyDescent="0.25">
      <c r="U1778" t="s">
        <v>8219</v>
      </c>
      <c r="V1778">
        <v>27</v>
      </c>
      <c r="Z1778" t="s">
        <v>8221</v>
      </c>
      <c r="AA1778">
        <v>4</v>
      </c>
    </row>
    <row r="1779" spans="21:27" x14ac:dyDescent="0.25">
      <c r="U1779" t="s">
        <v>8219</v>
      </c>
      <c r="V1779">
        <v>30</v>
      </c>
      <c r="Z1779" t="s">
        <v>8221</v>
      </c>
      <c r="AA1779">
        <v>0</v>
      </c>
    </row>
    <row r="1780" spans="21:27" x14ac:dyDescent="0.25">
      <c r="U1780" t="s">
        <v>8219</v>
      </c>
      <c r="V1780">
        <v>52</v>
      </c>
      <c r="Z1780" t="s">
        <v>8221</v>
      </c>
      <c r="AA1780">
        <v>2</v>
      </c>
    </row>
    <row r="1781" spans="21:27" x14ac:dyDescent="0.25">
      <c r="U1781" t="s">
        <v>8219</v>
      </c>
      <c r="V1781">
        <v>17</v>
      </c>
      <c r="Z1781" t="s">
        <v>8221</v>
      </c>
      <c r="AA1781">
        <v>0</v>
      </c>
    </row>
    <row r="1782" spans="21:27" x14ac:dyDescent="0.25">
      <c r="U1782" t="s">
        <v>8219</v>
      </c>
      <c r="V1782">
        <v>19</v>
      </c>
      <c r="Z1782" t="s">
        <v>8221</v>
      </c>
      <c r="AA1782">
        <v>1</v>
      </c>
    </row>
    <row r="1783" spans="21:27" x14ac:dyDescent="0.25">
      <c r="U1783" t="s">
        <v>8219</v>
      </c>
      <c r="V1783">
        <v>77</v>
      </c>
      <c r="Z1783" t="s">
        <v>8221</v>
      </c>
      <c r="AA1783">
        <v>7</v>
      </c>
    </row>
    <row r="1784" spans="21:27" x14ac:dyDescent="0.25">
      <c r="U1784" t="s">
        <v>8219</v>
      </c>
      <c r="V1784">
        <v>21</v>
      </c>
      <c r="Z1784" t="s">
        <v>8221</v>
      </c>
      <c r="AA1784">
        <v>2</v>
      </c>
    </row>
    <row r="1785" spans="21:27" x14ac:dyDescent="0.25">
      <c r="U1785" t="s">
        <v>8219</v>
      </c>
      <c r="V1785">
        <v>38</v>
      </c>
      <c r="Z1785" t="s">
        <v>8221</v>
      </c>
      <c r="AA1785">
        <v>4</v>
      </c>
    </row>
    <row r="1786" spans="21:27" x14ac:dyDescent="0.25">
      <c r="U1786" t="s">
        <v>8219</v>
      </c>
      <c r="V1786">
        <v>28</v>
      </c>
      <c r="Z1786" t="s">
        <v>8221</v>
      </c>
      <c r="AA1786">
        <v>4</v>
      </c>
    </row>
    <row r="1787" spans="21:27" x14ac:dyDescent="0.25">
      <c r="U1787" t="s">
        <v>8219</v>
      </c>
      <c r="V1787">
        <v>48</v>
      </c>
      <c r="Z1787" t="s">
        <v>8221</v>
      </c>
      <c r="AA1787">
        <v>3</v>
      </c>
    </row>
    <row r="1788" spans="21:27" x14ac:dyDescent="0.25">
      <c r="U1788" t="s">
        <v>8219</v>
      </c>
      <c r="V1788">
        <v>46</v>
      </c>
      <c r="Z1788" t="s">
        <v>8221</v>
      </c>
      <c r="AA1788">
        <v>2</v>
      </c>
    </row>
    <row r="1789" spans="21:27" x14ac:dyDescent="0.25">
      <c r="U1789" t="s">
        <v>8219</v>
      </c>
      <c r="V1789">
        <v>30</v>
      </c>
      <c r="Z1789" t="s">
        <v>8221</v>
      </c>
      <c r="AA1789">
        <v>197</v>
      </c>
    </row>
    <row r="1790" spans="21:27" x14ac:dyDescent="0.25">
      <c r="U1790" t="s">
        <v>8219</v>
      </c>
      <c r="V1790">
        <v>64</v>
      </c>
      <c r="Z1790" t="s">
        <v>8221</v>
      </c>
      <c r="AA1790">
        <v>0</v>
      </c>
    </row>
    <row r="1791" spans="21:27" x14ac:dyDescent="0.25">
      <c r="U1791" t="s">
        <v>8219</v>
      </c>
      <c r="V1791">
        <v>15</v>
      </c>
      <c r="Z1791" t="s">
        <v>8221</v>
      </c>
      <c r="AA1791">
        <v>1</v>
      </c>
    </row>
    <row r="1792" spans="21:27" x14ac:dyDescent="0.25">
      <c r="U1792" t="s">
        <v>8219</v>
      </c>
      <c r="V1792">
        <v>41</v>
      </c>
      <c r="Z1792" t="s">
        <v>8221</v>
      </c>
      <c r="AA1792">
        <v>4</v>
      </c>
    </row>
    <row r="1793" spans="21:27" x14ac:dyDescent="0.25">
      <c r="U1793" t="s">
        <v>8219</v>
      </c>
      <c r="V1793">
        <v>35</v>
      </c>
      <c r="Z1793" t="s">
        <v>8221</v>
      </c>
      <c r="AA1793">
        <v>0</v>
      </c>
    </row>
    <row r="1794" spans="21:27" x14ac:dyDescent="0.25">
      <c r="U1794" t="s">
        <v>8219</v>
      </c>
      <c r="V1794">
        <v>45</v>
      </c>
      <c r="Z1794" t="s">
        <v>8221</v>
      </c>
      <c r="AA1794">
        <v>7</v>
      </c>
    </row>
    <row r="1795" spans="21:27" x14ac:dyDescent="0.25">
      <c r="U1795" t="s">
        <v>8219</v>
      </c>
      <c r="V1795">
        <v>62</v>
      </c>
      <c r="Z1795" t="s">
        <v>8221</v>
      </c>
      <c r="AA1795">
        <v>11</v>
      </c>
    </row>
    <row r="1796" spans="21:27" x14ac:dyDescent="0.25">
      <c r="U1796" t="s">
        <v>8219</v>
      </c>
      <c r="V1796">
        <v>22</v>
      </c>
      <c r="Z1796" t="s">
        <v>8221</v>
      </c>
      <c r="AA1796">
        <v>0</v>
      </c>
    </row>
    <row r="1797" spans="21:27" x14ac:dyDescent="0.25">
      <c r="U1797" t="s">
        <v>8219</v>
      </c>
      <c r="V1797">
        <v>18</v>
      </c>
      <c r="Z1797" t="s">
        <v>8221</v>
      </c>
      <c r="AA1797">
        <v>6</v>
      </c>
    </row>
    <row r="1798" spans="21:27" x14ac:dyDescent="0.25">
      <c r="U1798" t="s">
        <v>8219</v>
      </c>
      <c r="V1798">
        <v>12</v>
      </c>
      <c r="Z1798" t="s">
        <v>8221</v>
      </c>
      <c r="AA1798">
        <v>0</v>
      </c>
    </row>
    <row r="1799" spans="21:27" x14ac:dyDescent="0.25">
      <c r="U1799" t="s">
        <v>8219</v>
      </c>
      <c r="V1799">
        <v>44</v>
      </c>
      <c r="Z1799" t="s">
        <v>8221</v>
      </c>
      <c r="AA1799">
        <v>7</v>
      </c>
    </row>
    <row r="1800" spans="21:27" x14ac:dyDescent="0.25">
      <c r="U1800" t="s">
        <v>8219</v>
      </c>
      <c r="V1800">
        <v>27</v>
      </c>
      <c r="Z1800" t="s">
        <v>8221</v>
      </c>
      <c r="AA1800">
        <v>94</v>
      </c>
    </row>
    <row r="1801" spans="21:27" x14ac:dyDescent="0.25">
      <c r="U1801" t="s">
        <v>8219</v>
      </c>
      <c r="V1801">
        <v>38</v>
      </c>
      <c r="Z1801" t="s">
        <v>8221</v>
      </c>
      <c r="AA1801">
        <v>2</v>
      </c>
    </row>
    <row r="1802" spans="21:27" x14ac:dyDescent="0.25">
      <c r="U1802" t="s">
        <v>8219</v>
      </c>
      <c r="V1802">
        <v>28</v>
      </c>
      <c r="Z1802" t="s">
        <v>8221</v>
      </c>
      <c r="AA1802">
        <v>25</v>
      </c>
    </row>
    <row r="1803" spans="21:27" x14ac:dyDescent="0.25">
      <c r="U1803" t="s">
        <v>8219</v>
      </c>
      <c r="V1803">
        <v>24</v>
      </c>
      <c r="Z1803" t="s">
        <v>8221</v>
      </c>
      <c r="AA1803">
        <v>17</v>
      </c>
    </row>
    <row r="1804" spans="21:27" x14ac:dyDescent="0.25">
      <c r="U1804" t="s">
        <v>8219</v>
      </c>
      <c r="V1804">
        <v>65</v>
      </c>
      <c r="Z1804" t="s">
        <v>8221</v>
      </c>
      <c r="AA1804">
        <v>2</v>
      </c>
    </row>
    <row r="1805" spans="21:27" x14ac:dyDescent="0.25">
      <c r="U1805" t="s">
        <v>8219</v>
      </c>
      <c r="V1805">
        <v>46</v>
      </c>
      <c r="Z1805" t="s">
        <v>8221</v>
      </c>
      <c r="AA1805">
        <v>4</v>
      </c>
    </row>
    <row r="1806" spans="21:27" x14ac:dyDescent="0.25">
      <c r="U1806" t="s">
        <v>8219</v>
      </c>
      <c r="V1806">
        <v>85</v>
      </c>
      <c r="Z1806" t="s">
        <v>8221</v>
      </c>
      <c r="AA1806">
        <v>5</v>
      </c>
    </row>
    <row r="1807" spans="21:27" x14ac:dyDescent="0.25">
      <c r="U1807" t="s">
        <v>8219</v>
      </c>
      <c r="V1807">
        <v>66</v>
      </c>
      <c r="Z1807" t="s">
        <v>8221</v>
      </c>
      <c r="AA1807">
        <v>2</v>
      </c>
    </row>
    <row r="1808" spans="21:27" x14ac:dyDescent="0.25">
      <c r="U1808" t="s">
        <v>8219</v>
      </c>
      <c r="V1808">
        <v>165</v>
      </c>
      <c r="Z1808" t="s">
        <v>8221</v>
      </c>
      <c r="AA1808">
        <v>2</v>
      </c>
    </row>
    <row r="1809" spans="21:27" x14ac:dyDescent="0.25">
      <c r="U1809" t="s">
        <v>8219</v>
      </c>
      <c r="V1809">
        <v>17</v>
      </c>
      <c r="Z1809" t="s">
        <v>8221</v>
      </c>
      <c r="AA1809">
        <v>3</v>
      </c>
    </row>
    <row r="1810" spans="21:27" x14ac:dyDescent="0.25">
      <c r="U1810" t="s">
        <v>8219</v>
      </c>
      <c r="V1810">
        <v>3</v>
      </c>
      <c r="Z1810" t="s">
        <v>8221</v>
      </c>
      <c r="AA1810">
        <v>0</v>
      </c>
    </row>
    <row r="1811" spans="21:27" x14ac:dyDescent="0.25">
      <c r="U1811" t="s">
        <v>8219</v>
      </c>
      <c r="V1811">
        <v>17</v>
      </c>
      <c r="Z1811" t="s">
        <v>8221</v>
      </c>
      <c r="AA1811">
        <v>4</v>
      </c>
    </row>
    <row r="1812" spans="21:27" x14ac:dyDescent="0.25">
      <c r="U1812" t="s">
        <v>8219</v>
      </c>
      <c r="V1812">
        <v>91</v>
      </c>
      <c r="Z1812" t="s">
        <v>8221</v>
      </c>
      <c r="AA1812">
        <v>1</v>
      </c>
    </row>
    <row r="1813" spans="21:27" x14ac:dyDescent="0.25">
      <c r="U1813" t="s">
        <v>8219</v>
      </c>
      <c r="V1813">
        <v>67</v>
      </c>
      <c r="Z1813" t="s">
        <v>8221</v>
      </c>
      <c r="AA1813">
        <v>12</v>
      </c>
    </row>
    <row r="1814" spans="21:27" x14ac:dyDescent="0.25">
      <c r="U1814" t="s">
        <v>8219</v>
      </c>
      <c r="V1814">
        <v>18</v>
      </c>
      <c r="Z1814" t="s">
        <v>8221</v>
      </c>
      <c r="AA1814">
        <v>4</v>
      </c>
    </row>
    <row r="1815" spans="21:27" x14ac:dyDescent="0.25">
      <c r="U1815" t="s">
        <v>8219</v>
      </c>
      <c r="V1815">
        <v>21</v>
      </c>
      <c r="Z1815" t="s">
        <v>8221</v>
      </c>
      <c r="AA1815">
        <v>91</v>
      </c>
    </row>
    <row r="1816" spans="21:27" x14ac:dyDescent="0.25">
      <c r="U1816" t="s">
        <v>8219</v>
      </c>
      <c r="V1816">
        <v>40</v>
      </c>
      <c r="Z1816" t="s">
        <v>8221</v>
      </c>
      <c r="AA1816">
        <v>1</v>
      </c>
    </row>
    <row r="1817" spans="21:27" x14ac:dyDescent="0.25">
      <c r="U1817" t="s">
        <v>8219</v>
      </c>
      <c r="V1817">
        <v>78</v>
      </c>
      <c r="Z1817" t="s">
        <v>8221</v>
      </c>
      <c r="AA1817">
        <v>1</v>
      </c>
    </row>
    <row r="1818" spans="21:27" x14ac:dyDescent="0.25">
      <c r="U1818" t="s">
        <v>8219</v>
      </c>
      <c r="V1818">
        <v>26</v>
      </c>
      <c r="Z1818" t="s">
        <v>8221</v>
      </c>
      <c r="AA1818">
        <v>0</v>
      </c>
    </row>
    <row r="1819" spans="21:27" x14ac:dyDescent="0.25">
      <c r="U1819" t="s">
        <v>8219</v>
      </c>
      <c r="V1819">
        <v>14</v>
      </c>
      <c r="Z1819" t="s">
        <v>8221</v>
      </c>
      <c r="AA1819">
        <v>13</v>
      </c>
    </row>
    <row r="1820" spans="21:27" x14ac:dyDescent="0.25">
      <c r="U1820" t="s">
        <v>8219</v>
      </c>
      <c r="V1820">
        <v>44</v>
      </c>
      <c r="Z1820" t="s">
        <v>8221</v>
      </c>
      <c r="AA1820">
        <v>2</v>
      </c>
    </row>
    <row r="1821" spans="21:27" x14ac:dyDescent="0.25">
      <c r="U1821" t="s">
        <v>8219</v>
      </c>
      <c r="V1821">
        <v>9</v>
      </c>
      <c r="Z1821" t="s">
        <v>8221</v>
      </c>
      <c r="AA1821">
        <v>0</v>
      </c>
    </row>
    <row r="1822" spans="21:27" x14ac:dyDescent="0.25">
      <c r="U1822" t="s">
        <v>8219</v>
      </c>
      <c r="V1822">
        <v>30</v>
      </c>
      <c r="Z1822" t="s">
        <v>8221</v>
      </c>
      <c r="AA1822">
        <v>21</v>
      </c>
    </row>
    <row r="1823" spans="21:27" x14ac:dyDescent="0.25">
      <c r="U1823" t="s">
        <v>8219</v>
      </c>
      <c r="V1823">
        <v>45</v>
      </c>
      <c r="Z1823" t="s">
        <v>8221</v>
      </c>
      <c r="AA1823">
        <v>9</v>
      </c>
    </row>
    <row r="1824" spans="21:27" x14ac:dyDescent="0.25">
      <c r="U1824" t="s">
        <v>8219</v>
      </c>
      <c r="V1824">
        <v>56</v>
      </c>
      <c r="Z1824" t="s">
        <v>8221</v>
      </c>
      <c r="AA1824">
        <v>6</v>
      </c>
    </row>
    <row r="1825" spans="21:27" x14ac:dyDescent="0.25">
      <c r="U1825" t="s">
        <v>8219</v>
      </c>
      <c r="V1825">
        <v>46</v>
      </c>
      <c r="Z1825" t="s">
        <v>8221</v>
      </c>
      <c r="AA1825">
        <v>4</v>
      </c>
    </row>
    <row r="1826" spans="21:27" x14ac:dyDescent="0.25">
      <c r="U1826" t="s">
        <v>8219</v>
      </c>
      <c r="V1826">
        <v>34</v>
      </c>
      <c r="Z1826" t="s">
        <v>8221</v>
      </c>
      <c r="AA1826">
        <v>7</v>
      </c>
    </row>
    <row r="1827" spans="21:27" x14ac:dyDescent="0.25">
      <c r="U1827" t="s">
        <v>8219</v>
      </c>
      <c r="V1827">
        <v>98</v>
      </c>
      <c r="Z1827" t="s">
        <v>8221</v>
      </c>
      <c r="AA1827">
        <v>5</v>
      </c>
    </row>
    <row r="1828" spans="21:27" x14ac:dyDescent="0.25">
      <c r="U1828" t="s">
        <v>8219</v>
      </c>
      <c r="V1828">
        <v>46</v>
      </c>
      <c r="Z1828" t="s">
        <v>8221</v>
      </c>
      <c r="AA1828">
        <v>0</v>
      </c>
    </row>
    <row r="1829" spans="21:27" x14ac:dyDescent="0.25">
      <c r="U1829" t="s">
        <v>8219</v>
      </c>
      <c r="V1829">
        <v>10</v>
      </c>
      <c r="Z1829" t="s">
        <v>8221</v>
      </c>
      <c r="AA1829">
        <v>3</v>
      </c>
    </row>
    <row r="1830" spans="21:27" x14ac:dyDescent="0.25">
      <c r="U1830" t="s">
        <v>8219</v>
      </c>
      <c r="V1830">
        <v>76</v>
      </c>
      <c r="Z1830" t="s">
        <v>8221</v>
      </c>
      <c r="AA1830">
        <v>9</v>
      </c>
    </row>
    <row r="1831" spans="21:27" x14ac:dyDescent="0.25">
      <c r="U1831" t="s">
        <v>8219</v>
      </c>
      <c r="V1831">
        <v>104</v>
      </c>
      <c r="Z1831" t="s">
        <v>8221</v>
      </c>
      <c r="AA1831">
        <v>6</v>
      </c>
    </row>
    <row r="1832" spans="21:27" x14ac:dyDescent="0.25">
      <c r="U1832" t="s">
        <v>8219</v>
      </c>
      <c r="V1832">
        <v>87</v>
      </c>
      <c r="Z1832" t="s">
        <v>8221</v>
      </c>
      <c r="AA1832">
        <v>4</v>
      </c>
    </row>
    <row r="1833" spans="21:27" x14ac:dyDescent="0.25">
      <c r="U1833" t="s">
        <v>8219</v>
      </c>
      <c r="V1833">
        <v>29</v>
      </c>
      <c r="Z1833" t="s">
        <v>8221</v>
      </c>
      <c r="AA1833">
        <v>1</v>
      </c>
    </row>
    <row r="1834" spans="21:27" x14ac:dyDescent="0.25">
      <c r="U1834" t="s">
        <v>8219</v>
      </c>
      <c r="V1834">
        <v>51</v>
      </c>
      <c r="Z1834" t="s">
        <v>8221</v>
      </c>
      <c r="AA1834">
        <v>17</v>
      </c>
    </row>
    <row r="1835" spans="21:27" x14ac:dyDescent="0.25">
      <c r="U1835" t="s">
        <v>8219</v>
      </c>
      <c r="V1835">
        <v>12</v>
      </c>
      <c r="Z1835" t="s">
        <v>8221</v>
      </c>
      <c r="AA1835">
        <v>1</v>
      </c>
    </row>
    <row r="1836" spans="21:27" x14ac:dyDescent="0.25">
      <c r="U1836" t="s">
        <v>8219</v>
      </c>
      <c r="V1836">
        <v>72</v>
      </c>
      <c r="Z1836" t="s">
        <v>8221</v>
      </c>
      <c r="AA1836">
        <v>13</v>
      </c>
    </row>
    <row r="1837" spans="21:27" x14ac:dyDescent="0.25">
      <c r="U1837" t="s">
        <v>8219</v>
      </c>
      <c r="V1837">
        <v>21</v>
      </c>
      <c r="Z1837" t="s">
        <v>8221</v>
      </c>
      <c r="AA1837">
        <v>6</v>
      </c>
    </row>
    <row r="1838" spans="21:27" x14ac:dyDescent="0.25">
      <c r="U1838" t="s">
        <v>8219</v>
      </c>
      <c r="V1838">
        <v>42</v>
      </c>
      <c r="Z1838" t="s">
        <v>8221</v>
      </c>
      <c r="AA1838">
        <v>0</v>
      </c>
    </row>
    <row r="1839" spans="21:27" x14ac:dyDescent="0.25">
      <c r="U1839" t="s">
        <v>8219</v>
      </c>
      <c r="V1839">
        <v>71</v>
      </c>
      <c r="Z1839" t="s">
        <v>8221</v>
      </c>
      <c r="AA1839">
        <v>2</v>
      </c>
    </row>
    <row r="1840" spans="21:27" x14ac:dyDescent="0.25">
      <c r="U1840" t="s">
        <v>8219</v>
      </c>
      <c r="V1840">
        <v>168</v>
      </c>
      <c r="Z1840" t="s">
        <v>8221</v>
      </c>
      <c r="AA1840">
        <v>2</v>
      </c>
    </row>
    <row r="1841" spans="21:27" x14ac:dyDescent="0.25">
      <c r="U1841" t="s">
        <v>8219</v>
      </c>
      <c r="V1841">
        <v>19</v>
      </c>
      <c r="Z1841" t="s">
        <v>8221</v>
      </c>
      <c r="AA1841">
        <v>21</v>
      </c>
    </row>
    <row r="1842" spans="21:27" x14ac:dyDescent="0.25">
      <c r="U1842" t="s">
        <v>8219</v>
      </c>
      <c r="V1842">
        <v>37</v>
      </c>
      <c r="Z1842" t="s">
        <v>8221</v>
      </c>
      <c r="AA1842">
        <v>13</v>
      </c>
    </row>
    <row r="1843" spans="21:27" x14ac:dyDescent="0.25">
      <c r="U1843" t="s">
        <v>8219</v>
      </c>
      <c r="V1843">
        <v>36</v>
      </c>
      <c r="Z1843" t="s">
        <v>8221</v>
      </c>
      <c r="AA1843">
        <v>0</v>
      </c>
    </row>
    <row r="1844" spans="21:27" x14ac:dyDescent="0.25">
      <c r="U1844" t="s">
        <v>8219</v>
      </c>
      <c r="V1844">
        <v>14</v>
      </c>
      <c r="Z1844" t="s">
        <v>8221</v>
      </c>
      <c r="AA1844">
        <v>6</v>
      </c>
    </row>
    <row r="1845" spans="21:27" x14ac:dyDescent="0.25">
      <c r="U1845" t="s">
        <v>8219</v>
      </c>
      <c r="V1845">
        <v>18</v>
      </c>
      <c r="Z1845" t="s">
        <v>8221</v>
      </c>
      <c r="AA1845">
        <v>0</v>
      </c>
    </row>
    <row r="1846" spans="21:27" x14ac:dyDescent="0.25">
      <c r="U1846" t="s">
        <v>8219</v>
      </c>
      <c r="V1846">
        <v>82</v>
      </c>
      <c r="Z1846" t="s">
        <v>8221</v>
      </c>
      <c r="AA1846">
        <v>1</v>
      </c>
    </row>
    <row r="1847" spans="21:27" x14ac:dyDescent="0.25">
      <c r="U1847" t="s">
        <v>8219</v>
      </c>
      <c r="V1847">
        <v>43</v>
      </c>
      <c r="Z1847" t="s">
        <v>8221</v>
      </c>
      <c r="AA1847">
        <v>0</v>
      </c>
    </row>
    <row r="1848" spans="21:27" x14ac:dyDescent="0.25">
      <c r="U1848" t="s">
        <v>8219</v>
      </c>
      <c r="V1848">
        <v>8</v>
      </c>
      <c r="Z1848" t="s">
        <v>8221</v>
      </c>
      <c r="AA1848">
        <v>12</v>
      </c>
    </row>
    <row r="1849" spans="21:27" x14ac:dyDescent="0.25">
      <c r="U1849" t="s">
        <v>8219</v>
      </c>
      <c r="V1849">
        <v>45</v>
      </c>
      <c r="Z1849" t="s">
        <v>8221</v>
      </c>
      <c r="AA1849">
        <v>2</v>
      </c>
    </row>
    <row r="1850" spans="21:27" x14ac:dyDescent="0.25">
      <c r="U1850" t="s">
        <v>8219</v>
      </c>
      <c r="V1850">
        <v>20</v>
      </c>
      <c r="Z1850" t="s">
        <v>8221</v>
      </c>
      <c r="AA1850">
        <v>6</v>
      </c>
    </row>
    <row r="1851" spans="21:27" x14ac:dyDescent="0.25">
      <c r="U1851" t="s">
        <v>8219</v>
      </c>
      <c r="V1851">
        <v>31</v>
      </c>
      <c r="Z1851" t="s">
        <v>8221</v>
      </c>
      <c r="AA1851">
        <v>1</v>
      </c>
    </row>
    <row r="1852" spans="21:27" x14ac:dyDescent="0.25">
      <c r="U1852" t="s">
        <v>8219</v>
      </c>
      <c r="V1852">
        <v>25</v>
      </c>
      <c r="Z1852" t="s">
        <v>8221</v>
      </c>
      <c r="AA1852">
        <v>1</v>
      </c>
    </row>
    <row r="1853" spans="21:27" x14ac:dyDescent="0.25">
      <c r="U1853" t="s">
        <v>8219</v>
      </c>
      <c r="V1853">
        <v>14</v>
      </c>
      <c r="Z1853" t="s">
        <v>8221</v>
      </c>
      <c r="AA1853">
        <v>5</v>
      </c>
    </row>
    <row r="1854" spans="21:27" x14ac:dyDescent="0.25">
      <c r="U1854" t="s">
        <v>8219</v>
      </c>
      <c r="V1854">
        <v>45</v>
      </c>
      <c r="Z1854" t="s">
        <v>8221</v>
      </c>
      <c r="AA1854">
        <v>0</v>
      </c>
    </row>
    <row r="1855" spans="21:27" x14ac:dyDescent="0.25">
      <c r="U1855" t="s">
        <v>8219</v>
      </c>
      <c r="V1855">
        <v>20</v>
      </c>
      <c r="Z1855" t="s">
        <v>8221</v>
      </c>
      <c r="AA1855">
        <v>3</v>
      </c>
    </row>
    <row r="1856" spans="21:27" x14ac:dyDescent="0.25">
      <c r="U1856" t="s">
        <v>8219</v>
      </c>
      <c r="V1856">
        <v>39</v>
      </c>
      <c r="Z1856" t="s">
        <v>8221</v>
      </c>
      <c r="AA1856">
        <v>8</v>
      </c>
    </row>
    <row r="1857" spans="21:27" x14ac:dyDescent="0.25">
      <c r="U1857" t="s">
        <v>8219</v>
      </c>
      <c r="V1857">
        <v>16</v>
      </c>
      <c r="Z1857" t="s">
        <v>8221</v>
      </c>
      <c r="AA1857">
        <v>3</v>
      </c>
    </row>
    <row r="1858" spans="21:27" x14ac:dyDescent="0.25">
      <c r="U1858" t="s">
        <v>8219</v>
      </c>
      <c r="V1858">
        <v>37</v>
      </c>
      <c r="Z1858" t="s">
        <v>8221</v>
      </c>
      <c r="AA1858">
        <v>8</v>
      </c>
    </row>
    <row r="1859" spans="21:27" x14ac:dyDescent="0.25">
      <c r="U1859" t="s">
        <v>8219</v>
      </c>
      <c r="V1859">
        <v>14</v>
      </c>
      <c r="Z1859" t="s">
        <v>8221</v>
      </c>
      <c r="AA1859">
        <v>1</v>
      </c>
    </row>
    <row r="1860" spans="21:27" x14ac:dyDescent="0.25">
      <c r="U1860" t="s">
        <v>8219</v>
      </c>
      <c r="V1860">
        <v>21</v>
      </c>
      <c r="Z1860" t="s">
        <v>8221</v>
      </c>
      <c r="AA1860">
        <v>4</v>
      </c>
    </row>
    <row r="1861" spans="21:27" x14ac:dyDescent="0.25">
      <c r="U1861" t="s">
        <v>8219</v>
      </c>
      <c r="V1861">
        <v>69</v>
      </c>
      <c r="Z1861" t="s">
        <v>8221</v>
      </c>
      <c r="AA1861">
        <v>8</v>
      </c>
    </row>
    <row r="1862" spans="21:27" x14ac:dyDescent="0.25">
      <c r="U1862" t="s">
        <v>8219</v>
      </c>
      <c r="V1862">
        <v>16</v>
      </c>
      <c r="Z1862" t="s">
        <v>8221</v>
      </c>
      <c r="AA1862">
        <v>1</v>
      </c>
    </row>
    <row r="1863" spans="21:27" x14ac:dyDescent="0.25">
      <c r="U1863" t="s">
        <v>8219</v>
      </c>
      <c r="V1863">
        <v>55</v>
      </c>
      <c r="Z1863" t="s">
        <v>8221</v>
      </c>
      <c r="AA1863">
        <v>5</v>
      </c>
    </row>
    <row r="1864" spans="21:27" x14ac:dyDescent="0.25">
      <c r="U1864" t="s">
        <v>8219</v>
      </c>
      <c r="V1864">
        <v>27</v>
      </c>
      <c r="Z1864" t="s">
        <v>8221</v>
      </c>
      <c r="AA1864">
        <v>0</v>
      </c>
    </row>
    <row r="1865" spans="21:27" x14ac:dyDescent="0.25">
      <c r="U1865" t="s">
        <v>8219</v>
      </c>
      <c r="V1865">
        <v>36</v>
      </c>
      <c r="Z1865" t="s">
        <v>8221</v>
      </c>
      <c r="AA1865">
        <v>0</v>
      </c>
    </row>
    <row r="1866" spans="21:27" x14ac:dyDescent="0.25">
      <c r="U1866" t="s">
        <v>8219</v>
      </c>
      <c r="V1866">
        <v>19</v>
      </c>
      <c r="Z1866" t="s">
        <v>8221</v>
      </c>
      <c r="AA1866">
        <v>1</v>
      </c>
    </row>
    <row r="1867" spans="21:27" x14ac:dyDescent="0.25">
      <c r="U1867" t="s">
        <v>8219</v>
      </c>
      <c r="V1867">
        <v>12</v>
      </c>
      <c r="Z1867" t="s">
        <v>8221</v>
      </c>
      <c r="AA1867">
        <v>0</v>
      </c>
    </row>
    <row r="1868" spans="21:27" x14ac:dyDescent="0.25">
      <c r="U1868" t="s">
        <v>8219</v>
      </c>
      <c r="V1868">
        <v>17</v>
      </c>
      <c r="Z1868" t="s">
        <v>8221</v>
      </c>
      <c r="AA1868">
        <v>0</v>
      </c>
    </row>
    <row r="1869" spans="21:27" x14ac:dyDescent="0.25">
      <c r="U1869" t="s">
        <v>8219</v>
      </c>
      <c r="V1869">
        <v>114</v>
      </c>
      <c r="Z1869" t="s">
        <v>8221</v>
      </c>
      <c r="AA1869">
        <v>6</v>
      </c>
    </row>
    <row r="1870" spans="21:27" x14ac:dyDescent="0.25">
      <c r="U1870" t="s">
        <v>8219</v>
      </c>
      <c r="V1870">
        <v>93</v>
      </c>
      <c r="Z1870" t="s">
        <v>8221</v>
      </c>
      <c r="AA1870">
        <v>6</v>
      </c>
    </row>
    <row r="1871" spans="21:27" x14ac:dyDescent="0.25">
      <c r="U1871" t="s">
        <v>8219</v>
      </c>
      <c r="V1871">
        <v>36</v>
      </c>
      <c r="Z1871" t="s">
        <v>8221</v>
      </c>
      <c r="AA1871">
        <v>14</v>
      </c>
    </row>
    <row r="1872" spans="21:27" x14ac:dyDescent="0.25">
      <c r="U1872" t="s">
        <v>8219</v>
      </c>
      <c r="V1872">
        <v>61</v>
      </c>
      <c r="Z1872" t="s">
        <v>8221</v>
      </c>
      <c r="AA1872">
        <v>6</v>
      </c>
    </row>
    <row r="1873" spans="21:27" x14ac:dyDescent="0.25">
      <c r="U1873" t="s">
        <v>8219</v>
      </c>
      <c r="V1873">
        <v>47</v>
      </c>
      <c r="Z1873" t="s">
        <v>8221</v>
      </c>
      <c r="AA1873">
        <v>33</v>
      </c>
    </row>
    <row r="1874" spans="21:27" x14ac:dyDescent="0.25">
      <c r="U1874" t="s">
        <v>8219</v>
      </c>
      <c r="V1874">
        <v>17</v>
      </c>
      <c r="Z1874" t="s">
        <v>8221</v>
      </c>
      <c r="AA1874">
        <v>4</v>
      </c>
    </row>
    <row r="1875" spans="21:27" x14ac:dyDescent="0.25">
      <c r="U1875" t="s">
        <v>8219</v>
      </c>
      <c r="V1875">
        <v>63</v>
      </c>
      <c r="Z1875" t="s">
        <v>8221</v>
      </c>
      <c r="AA1875">
        <v>1</v>
      </c>
    </row>
    <row r="1876" spans="21:27" x14ac:dyDescent="0.25">
      <c r="U1876" t="s">
        <v>8219</v>
      </c>
      <c r="V1876">
        <v>9</v>
      </c>
      <c r="Z1876" t="s">
        <v>8221</v>
      </c>
      <c r="AA1876">
        <v>0</v>
      </c>
    </row>
    <row r="1877" spans="21:27" x14ac:dyDescent="0.25">
      <c r="U1877" t="s">
        <v>8219</v>
      </c>
      <c r="V1877">
        <v>30</v>
      </c>
      <c r="Z1877" t="s">
        <v>8221</v>
      </c>
      <c r="AA1877">
        <v>6</v>
      </c>
    </row>
    <row r="1878" spans="21:27" x14ac:dyDescent="0.25">
      <c r="U1878" t="s">
        <v>8219</v>
      </c>
      <c r="V1878">
        <v>23</v>
      </c>
      <c r="Z1878" t="s">
        <v>8221</v>
      </c>
      <c r="AA1878">
        <v>6</v>
      </c>
    </row>
    <row r="1879" spans="21:27" x14ac:dyDescent="0.25">
      <c r="U1879" t="s">
        <v>8219</v>
      </c>
      <c r="V1879">
        <v>33</v>
      </c>
      <c r="Z1879" t="s">
        <v>8221</v>
      </c>
      <c r="AA1879">
        <v>1</v>
      </c>
    </row>
    <row r="1880" spans="21:27" x14ac:dyDescent="0.25">
      <c r="U1880" t="s">
        <v>8219</v>
      </c>
      <c r="V1880">
        <v>39</v>
      </c>
      <c r="Z1880" t="s">
        <v>8221</v>
      </c>
      <c r="AA1880">
        <v>3</v>
      </c>
    </row>
    <row r="1881" spans="21:27" x14ac:dyDescent="0.25">
      <c r="U1881" t="s">
        <v>8219</v>
      </c>
      <c r="V1881">
        <v>17</v>
      </c>
    </row>
    <row r="1882" spans="21:27" x14ac:dyDescent="0.25">
      <c r="U1882" t="s">
        <v>8219</v>
      </c>
      <c r="V1882">
        <v>6</v>
      </c>
    </row>
    <row r="1883" spans="21:27" x14ac:dyDescent="0.25">
      <c r="U1883" t="s">
        <v>8219</v>
      </c>
      <c r="V1883">
        <v>39</v>
      </c>
    </row>
    <row r="1884" spans="21:27" x14ac:dyDescent="0.25">
      <c r="U1884" t="s">
        <v>8219</v>
      </c>
      <c r="V1884">
        <v>57</v>
      </c>
    </row>
    <row r="1885" spans="21:27" x14ac:dyDescent="0.25">
      <c r="U1885" t="s">
        <v>8219</v>
      </c>
      <c r="V1885">
        <v>56</v>
      </c>
    </row>
    <row r="1886" spans="21:27" x14ac:dyDescent="0.25">
      <c r="U1886" t="s">
        <v>8219</v>
      </c>
      <c r="V1886">
        <v>13</v>
      </c>
    </row>
    <row r="1887" spans="21:27" x14ac:dyDescent="0.25">
      <c r="U1887" t="s">
        <v>8219</v>
      </c>
      <c r="V1887">
        <v>95</v>
      </c>
    </row>
    <row r="1888" spans="21:27" x14ac:dyDescent="0.25">
      <c r="U1888" t="s">
        <v>8219</v>
      </c>
      <c r="V1888">
        <v>80</v>
      </c>
    </row>
    <row r="1889" spans="21:22" x14ac:dyDescent="0.25">
      <c r="U1889" t="s">
        <v>8219</v>
      </c>
      <c r="V1889">
        <v>133</v>
      </c>
    </row>
    <row r="1890" spans="21:22" x14ac:dyDescent="0.25">
      <c r="U1890" t="s">
        <v>8219</v>
      </c>
      <c r="V1890">
        <v>44</v>
      </c>
    </row>
    <row r="1891" spans="21:22" x14ac:dyDescent="0.25">
      <c r="U1891" t="s">
        <v>8219</v>
      </c>
      <c r="V1891">
        <v>30</v>
      </c>
    </row>
    <row r="1892" spans="21:22" x14ac:dyDescent="0.25">
      <c r="U1892" t="s">
        <v>8219</v>
      </c>
      <c r="V1892">
        <v>56</v>
      </c>
    </row>
    <row r="1893" spans="21:22" x14ac:dyDescent="0.25">
      <c r="U1893" t="s">
        <v>8219</v>
      </c>
      <c r="V1893">
        <v>66</v>
      </c>
    </row>
    <row r="1894" spans="21:22" x14ac:dyDescent="0.25">
      <c r="U1894" t="s">
        <v>8219</v>
      </c>
      <c r="V1894">
        <v>29</v>
      </c>
    </row>
    <row r="1895" spans="21:22" x14ac:dyDescent="0.25">
      <c r="U1895" t="s">
        <v>8219</v>
      </c>
      <c r="V1895">
        <v>72</v>
      </c>
    </row>
    <row r="1896" spans="21:22" x14ac:dyDescent="0.25">
      <c r="U1896" t="s">
        <v>8219</v>
      </c>
      <c r="V1896">
        <v>27</v>
      </c>
    </row>
    <row r="1897" spans="21:22" x14ac:dyDescent="0.25">
      <c r="U1897" t="s">
        <v>8219</v>
      </c>
      <c r="V1897">
        <v>10</v>
      </c>
    </row>
    <row r="1898" spans="21:22" x14ac:dyDescent="0.25">
      <c r="U1898" t="s">
        <v>8219</v>
      </c>
      <c r="V1898">
        <v>35</v>
      </c>
    </row>
    <row r="1899" spans="21:22" x14ac:dyDescent="0.25">
      <c r="U1899" t="s">
        <v>8219</v>
      </c>
      <c r="V1899">
        <v>29</v>
      </c>
    </row>
    <row r="1900" spans="21:22" x14ac:dyDescent="0.25">
      <c r="U1900" t="s">
        <v>8219</v>
      </c>
      <c r="V1900">
        <v>13</v>
      </c>
    </row>
    <row r="1901" spans="21:22" x14ac:dyDescent="0.25">
      <c r="U1901" t="s">
        <v>8219</v>
      </c>
      <c r="V1901">
        <v>72</v>
      </c>
    </row>
    <row r="1902" spans="21:22" x14ac:dyDescent="0.25">
      <c r="U1902" t="s">
        <v>8219</v>
      </c>
      <c r="V1902">
        <v>78</v>
      </c>
    </row>
    <row r="1903" spans="21:22" x14ac:dyDescent="0.25">
      <c r="U1903" t="s">
        <v>8219</v>
      </c>
      <c r="V1903">
        <v>49</v>
      </c>
    </row>
    <row r="1904" spans="21:22" x14ac:dyDescent="0.25">
      <c r="U1904" t="s">
        <v>8219</v>
      </c>
      <c r="V1904">
        <v>42</v>
      </c>
    </row>
    <row r="1905" spans="21:22" x14ac:dyDescent="0.25">
      <c r="U1905" t="s">
        <v>8219</v>
      </c>
      <c r="V1905">
        <v>35</v>
      </c>
    </row>
    <row r="1906" spans="21:22" x14ac:dyDescent="0.25">
      <c r="U1906" t="s">
        <v>8219</v>
      </c>
      <c r="V1906">
        <v>42</v>
      </c>
    </row>
    <row r="1907" spans="21:22" x14ac:dyDescent="0.25">
      <c r="U1907" t="s">
        <v>8219</v>
      </c>
      <c r="V1907">
        <v>42</v>
      </c>
    </row>
    <row r="1908" spans="21:22" x14ac:dyDescent="0.25">
      <c r="U1908" t="s">
        <v>8219</v>
      </c>
      <c r="V1908">
        <v>31</v>
      </c>
    </row>
    <row r="1909" spans="21:22" x14ac:dyDescent="0.25">
      <c r="U1909" t="s">
        <v>8219</v>
      </c>
      <c r="V1909">
        <v>38</v>
      </c>
    </row>
    <row r="1910" spans="21:22" x14ac:dyDescent="0.25">
      <c r="U1910" t="s">
        <v>8219</v>
      </c>
      <c r="V1910">
        <v>8</v>
      </c>
    </row>
    <row r="1911" spans="21:22" x14ac:dyDescent="0.25">
      <c r="U1911" t="s">
        <v>8219</v>
      </c>
      <c r="V1911">
        <v>39</v>
      </c>
    </row>
    <row r="1912" spans="21:22" x14ac:dyDescent="0.25">
      <c r="U1912" t="s">
        <v>8219</v>
      </c>
      <c r="V1912">
        <v>29</v>
      </c>
    </row>
    <row r="1913" spans="21:22" x14ac:dyDescent="0.25">
      <c r="U1913" t="s">
        <v>8219</v>
      </c>
      <c r="V1913">
        <v>72</v>
      </c>
    </row>
    <row r="1914" spans="21:22" x14ac:dyDescent="0.25">
      <c r="U1914" t="s">
        <v>8219</v>
      </c>
      <c r="V1914">
        <v>15</v>
      </c>
    </row>
    <row r="1915" spans="21:22" x14ac:dyDescent="0.25">
      <c r="U1915" t="s">
        <v>8219</v>
      </c>
      <c r="V1915">
        <v>33</v>
      </c>
    </row>
    <row r="1916" spans="21:22" x14ac:dyDescent="0.25">
      <c r="U1916" t="s">
        <v>8219</v>
      </c>
      <c r="V1916">
        <v>15</v>
      </c>
    </row>
    <row r="1917" spans="21:22" x14ac:dyDescent="0.25">
      <c r="U1917" t="s">
        <v>8219</v>
      </c>
      <c r="V1917">
        <v>19</v>
      </c>
    </row>
    <row r="1918" spans="21:22" x14ac:dyDescent="0.25">
      <c r="U1918" t="s">
        <v>8219</v>
      </c>
      <c r="V1918">
        <v>17</v>
      </c>
    </row>
    <row r="1919" spans="21:22" x14ac:dyDescent="0.25">
      <c r="U1919" t="s">
        <v>8219</v>
      </c>
      <c r="V1919">
        <v>44</v>
      </c>
    </row>
    <row r="1920" spans="21:22" x14ac:dyDescent="0.25">
      <c r="U1920" t="s">
        <v>8219</v>
      </c>
      <c r="V1920">
        <v>10</v>
      </c>
    </row>
    <row r="1921" spans="21:22" x14ac:dyDescent="0.25">
      <c r="U1921" t="s">
        <v>8219</v>
      </c>
      <c r="V1921">
        <v>46</v>
      </c>
    </row>
    <row r="1922" spans="21:22" x14ac:dyDescent="0.25">
      <c r="U1922" t="s">
        <v>8219</v>
      </c>
      <c r="V1922">
        <v>11</v>
      </c>
    </row>
    <row r="1923" spans="21:22" x14ac:dyDescent="0.25">
      <c r="U1923" t="s">
        <v>8219</v>
      </c>
      <c r="V1923">
        <v>13</v>
      </c>
    </row>
    <row r="1924" spans="21:22" x14ac:dyDescent="0.25">
      <c r="U1924" t="s">
        <v>8219</v>
      </c>
      <c r="V1924">
        <v>33</v>
      </c>
    </row>
    <row r="1925" spans="21:22" x14ac:dyDescent="0.25">
      <c r="U1925" t="s">
        <v>8219</v>
      </c>
      <c r="V1925">
        <v>28</v>
      </c>
    </row>
    <row r="1926" spans="21:22" x14ac:dyDescent="0.25">
      <c r="U1926" t="s">
        <v>8219</v>
      </c>
      <c r="V1926">
        <v>21</v>
      </c>
    </row>
    <row r="1927" spans="21:22" x14ac:dyDescent="0.25">
      <c r="U1927" t="s">
        <v>8219</v>
      </c>
      <c r="V1927">
        <v>13</v>
      </c>
    </row>
    <row r="1928" spans="21:22" x14ac:dyDescent="0.25">
      <c r="U1928" t="s">
        <v>8219</v>
      </c>
      <c r="V1928">
        <v>34</v>
      </c>
    </row>
    <row r="1929" spans="21:22" x14ac:dyDescent="0.25">
      <c r="U1929" t="s">
        <v>8219</v>
      </c>
      <c r="V1929">
        <v>80</v>
      </c>
    </row>
    <row r="1930" spans="21:22" x14ac:dyDescent="0.25">
      <c r="U1930" t="s">
        <v>8219</v>
      </c>
      <c r="V1930">
        <v>74</v>
      </c>
    </row>
    <row r="1931" spans="21:22" x14ac:dyDescent="0.25">
      <c r="U1931" t="s">
        <v>8219</v>
      </c>
      <c r="V1931">
        <v>7</v>
      </c>
    </row>
    <row r="1932" spans="21:22" x14ac:dyDescent="0.25">
      <c r="U1932" t="s">
        <v>8219</v>
      </c>
      <c r="V1932">
        <v>34</v>
      </c>
    </row>
    <row r="1933" spans="21:22" x14ac:dyDescent="0.25">
      <c r="U1933" t="s">
        <v>8219</v>
      </c>
      <c r="V1933">
        <v>86</v>
      </c>
    </row>
    <row r="1934" spans="21:22" x14ac:dyDescent="0.25">
      <c r="U1934" t="s">
        <v>8219</v>
      </c>
      <c r="V1934">
        <v>37</v>
      </c>
    </row>
    <row r="1935" spans="21:22" x14ac:dyDescent="0.25">
      <c r="U1935" t="s">
        <v>8219</v>
      </c>
      <c r="V1935">
        <v>18</v>
      </c>
    </row>
    <row r="1936" spans="21:22" x14ac:dyDescent="0.25">
      <c r="U1936" t="s">
        <v>8219</v>
      </c>
      <c r="V1936">
        <v>22</v>
      </c>
    </row>
    <row r="1937" spans="21:22" x14ac:dyDescent="0.25">
      <c r="U1937" t="s">
        <v>8219</v>
      </c>
      <c r="V1937">
        <v>26</v>
      </c>
    </row>
    <row r="1938" spans="21:22" x14ac:dyDescent="0.25">
      <c r="U1938" t="s">
        <v>8219</v>
      </c>
      <c r="V1938">
        <v>27</v>
      </c>
    </row>
    <row r="1939" spans="21:22" x14ac:dyDescent="0.25">
      <c r="U1939" t="s">
        <v>8219</v>
      </c>
      <c r="V1939">
        <v>8</v>
      </c>
    </row>
    <row r="1940" spans="21:22" x14ac:dyDescent="0.25">
      <c r="U1940" t="s">
        <v>8219</v>
      </c>
      <c r="V1940">
        <v>204</v>
      </c>
    </row>
    <row r="1941" spans="21:22" x14ac:dyDescent="0.25">
      <c r="U1941" t="s">
        <v>8219</v>
      </c>
      <c r="V1941">
        <v>46</v>
      </c>
    </row>
    <row r="1942" spans="21:22" x14ac:dyDescent="0.25">
      <c r="U1942" t="s">
        <v>8219</v>
      </c>
      <c r="V1942">
        <v>17</v>
      </c>
    </row>
    <row r="1943" spans="21:22" x14ac:dyDescent="0.25">
      <c r="U1943" t="s">
        <v>8219</v>
      </c>
      <c r="V1943">
        <v>28</v>
      </c>
    </row>
    <row r="1944" spans="21:22" x14ac:dyDescent="0.25">
      <c r="U1944" t="s">
        <v>8219</v>
      </c>
      <c r="V1944">
        <v>83</v>
      </c>
    </row>
    <row r="1945" spans="21:22" x14ac:dyDescent="0.25">
      <c r="U1945" t="s">
        <v>8219</v>
      </c>
      <c r="V1945">
        <v>13</v>
      </c>
    </row>
    <row r="1946" spans="21:22" x14ac:dyDescent="0.25">
      <c r="U1946" t="s">
        <v>8219</v>
      </c>
      <c r="V1946">
        <v>8</v>
      </c>
    </row>
    <row r="1947" spans="21:22" x14ac:dyDescent="0.25">
      <c r="U1947" t="s">
        <v>8219</v>
      </c>
      <c r="V1947">
        <v>32</v>
      </c>
    </row>
    <row r="1948" spans="21:22" x14ac:dyDescent="0.25">
      <c r="U1948" t="s">
        <v>8219</v>
      </c>
      <c r="V1948">
        <v>85</v>
      </c>
    </row>
    <row r="1949" spans="21:22" x14ac:dyDescent="0.25">
      <c r="U1949" t="s">
        <v>8219</v>
      </c>
      <c r="V1949">
        <v>29</v>
      </c>
    </row>
    <row r="1950" spans="21:22" x14ac:dyDescent="0.25">
      <c r="U1950" t="s">
        <v>8219</v>
      </c>
      <c r="V1950">
        <v>24</v>
      </c>
    </row>
    <row r="1951" spans="21:22" x14ac:dyDescent="0.25">
      <c r="U1951" t="s">
        <v>8219</v>
      </c>
      <c r="V1951">
        <v>8</v>
      </c>
    </row>
    <row r="1952" spans="21:22" x14ac:dyDescent="0.25">
      <c r="U1952" t="s">
        <v>8219</v>
      </c>
      <c r="V1952">
        <v>19</v>
      </c>
    </row>
    <row r="1953" spans="21:22" x14ac:dyDescent="0.25">
      <c r="U1953" t="s">
        <v>8219</v>
      </c>
      <c r="V1953">
        <v>336</v>
      </c>
    </row>
    <row r="1954" spans="21:22" x14ac:dyDescent="0.25">
      <c r="U1954" t="s">
        <v>8219</v>
      </c>
      <c r="V1954">
        <v>13</v>
      </c>
    </row>
    <row r="1955" spans="21:22" x14ac:dyDescent="0.25">
      <c r="U1955" t="s">
        <v>8219</v>
      </c>
      <c r="V1955">
        <v>42</v>
      </c>
    </row>
    <row r="1956" spans="21:22" x14ac:dyDescent="0.25">
      <c r="U1956" t="s">
        <v>8219</v>
      </c>
      <c r="V1956">
        <v>64</v>
      </c>
    </row>
    <row r="1957" spans="21:22" x14ac:dyDescent="0.25">
      <c r="U1957" t="s">
        <v>8219</v>
      </c>
      <c r="V1957">
        <v>25</v>
      </c>
    </row>
    <row r="1958" spans="21:22" x14ac:dyDescent="0.25">
      <c r="U1958" t="s">
        <v>8219</v>
      </c>
      <c r="V1958">
        <v>20</v>
      </c>
    </row>
    <row r="1959" spans="21:22" x14ac:dyDescent="0.25">
      <c r="U1959" t="s">
        <v>8219</v>
      </c>
      <c r="V1959">
        <v>104</v>
      </c>
    </row>
    <row r="1960" spans="21:22" x14ac:dyDescent="0.25">
      <c r="U1960" t="s">
        <v>8219</v>
      </c>
      <c r="V1960">
        <v>53</v>
      </c>
    </row>
    <row r="1961" spans="21:22" x14ac:dyDescent="0.25">
      <c r="U1961" t="s">
        <v>8219</v>
      </c>
      <c r="V1961">
        <v>14</v>
      </c>
    </row>
    <row r="1962" spans="21:22" x14ac:dyDescent="0.25">
      <c r="U1962" t="s">
        <v>8219</v>
      </c>
      <c r="V1962">
        <v>20</v>
      </c>
    </row>
    <row r="1963" spans="21:22" x14ac:dyDescent="0.25">
      <c r="U1963" t="s">
        <v>8219</v>
      </c>
      <c r="V1963">
        <v>558</v>
      </c>
    </row>
    <row r="1964" spans="21:22" x14ac:dyDescent="0.25">
      <c r="U1964" t="s">
        <v>8219</v>
      </c>
      <c r="V1964">
        <v>22</v>
      </c>
    </row>
    <row r="1965" spans="21:22" x14ac:dyDescent="0.25">
      <c r="U1965" t="s">
        <v>8219</v>
      </c>
      <c r="V1965">
        <v>24</v>
      </c>
    </row>
    <row r="1966" spans="21:22" x14ac:dyDescent="0.25">
      <c r="U1966" t="s">
        <v>8219</v>
      </c>
      <c r="V1966">
        <v>74</v>
      </c>
    </row>
    <row r="1967" spans="21:22" x14ac:dyDescent="0.25">
      <c r="U1967" t="s">
        <v>8219</v>
      </c>
      <c r="V1967">
        <v>54</v>
      </c>
    </row>
    <row r="1968" spans="21:22" x14ac:dyDescent="0.25">
      <c r="U1968" t="s">
        <v>8219</v>
      </c>
      <c r="V1968">
        <v>31</v>
      </c>
    </row>
    <row r="1969" spans="21:22" x14ac:dyDescent="0.25">
      <c r="U1969" t="s">
        <v>8219</v>
      </c>
      <c r="V1969">
        <v>25</v>
      </c>
    </row>
    <row r="1970" spans="21:22" x14ac:dyDescent="0.25">
      <c r="U1970" t="s">
        <v>8219</v>
      </c>
      <c r="V1970">
        <v>17</v>
      </c>
    </row>
    <row r="1971" spans="21:22" x14ac:dyDescent="0.25">
      <c r="U1971" t="s">
        <v>8219</v>
      </c>
      <c r="V1971">
        <v>12</v>
      </c>
    </row>
    <row r="1972" spans="21:22" x14ac:dyDescent="0.25">
      <c r="U1972" t="s">
        <v>8219</v>
      </c>
      <c r="V1972">
        <v>38</v>
      </c>
    </row>
    <row r="1973" spans="21:22" x14ac:dyDescent="0.25">
      <c r="U1973" t="s">
        <v>8219</v>
      </c>
      <c r="V1973">
        <v>41</v>
      </c>
    </row>
    <row r="1974" spans="21:22" x14ac:dyDescent="0.25">
      <c r="U1974" t="s">
        <v>8219</v>
      </c>
      <c r="V1974">
        <v>19</v>
      </c>
    </row>
    <row r="1975" spans="21:22" x14ac:dyDescent="0.25">
      <c r="U1975" t="s">
        <v>8219</v>
      </c>
      <c r="V1975">
        <v>41</v>
      </c>
    </row>
    <row r="1976" spans="21:22" x14ac:dyDescent="0.25">
      <c r="U1976" t="s">
        <v>8219</v>
      </c>
      <c r="V1976">
        <v>26</v>
      </c>
    </row>
    <row r="1977" spans="21:22" x14ac:dyDescent="0.25">
      <c r="U1977" t="s">
        <v>8219</v>
      </c>
      <c r="V1977">
        <v>25</v>
      </c>
    </row>
    <row r="1978" spans="21:22" x14ac:dyDescent="0.25">
      <c r="U1978" t="s">
        <v>8219</v>
      </c>
      <c r="V1978">
        <v>9</v>
      </c>
    </row>
    <row r="1979" spans="21:22" x14ac:dyDescent="0.25">
      <c r="U1979" t="s">
        <v>8219</v>
      </c>
      <c r="V1979">
        <v>78</v>
      </c>
    </row>
    <row r="1980" spans="21:22" x14ac:dyDescent="0.25">
      <c r="U1980" t="s">
        <v>8219</v>
      </c>
      <c r="V1980">
        <v>45</v>
      </c>
    </row>
    <row r="1981" spans="21:22" x14ac:dyDescent="0.25">
      <c r="U1981" t="s">
        <v>8219</v>
      </c>
      <c r="V1981">
        <v>102</v>
      </c>
    </row>
    <row r="1982" spans="21:22" x14ac:dyDescent="0.25">
      <c r="U1982" t="s">
        <v>8219</v>
      </c>
      <c r="V1982">
        <v>5</v>
      </c>
    </row>
    <row r="1983" spans="21:22" x14ac:dyDescent="0.25">
      <c r="U1983" t="s">
        <v>8219</v>
      </c>
      <c r="V1983">
        <v>27</v>
      </c>
    </row>
    <row r="1984" spans="21:22" x14ac:dyDescent="0.25">
      <c r="U1984" t="s">
        <v>8219</v>
      </c>
      <c r="V1984">
        <v>37</v>
      </c>
    </row>
    <row r="1985" spans="21:22" x14ac:dyDescent="0.25">
      <c r="U1985" t="s">
        <v>8219</v>
      </c>
      <c r="V1985">
        <v>14</v>
      </c>
    </row>
    <row r="1986" spans="21:22" x14ac:dyDescent="0.25">
      <c r="U1986" t="s">
        <v>8219</v>
      </c>
      <c r="V1986">
        <v>27</v>
      </c>
    </row>
    <row r="1987" spans="21:22" x14ac:dyDescent="0.25">
      <c r="U1987" t="s">
        <v>8219</v>
      </c>
      <c r="V1987">
        <v>45</v>
      </c>
    </row>
    <row r="1988" spans="21:22" x14ac:dyDescent="0.25">
      <c r="U1988" t="s">
        <v>8219</v>
      </c>
      <c r="V1988">
        <v>49</v>
      </c>
    </row>
    <row r="1989" spans="21:22" x14ac:dyDescent="0.25">
      <c r="U1989" t="s">
        <v>8219</v>
      </c>
      <c r="V1989">
        <v>24</v>
      </c>
    </row>
    <row r="1990" spans="21:22" x14ac:dyDescent="0.25">
      <c r="U1990" t="s">
        <v>8219</v>
      </c>
      <c r="V1990">
        <v>112</v>
      </c>
    </row>
    <row r="1991" spans="21:22" x14ac:dyDescent="0.25">
      <c r="U1991" t="s">
        <v>8219</v>
      </c>
      <c r="V1991">
        <v>23</v>
      </c>
    </row>
    <row r="1992" spans="21:22" x14ac:dyDescent="0.25">
      <c r="U1992" t="s">
        <v>8219</v>
      </c>
      <c r="V1992">
        <v>54</v>
      </c>
    </row>
    <row r="1993" spans="21:22" x14ac:dyDescent="0.25">
      <c r="U1993" t="s">
        <v>8219</v>
      </c>
      <c r="V1993">
        <v>28</v>
      </c>
    </row>
    <row r="1994" spans="21:22" x14ac:dyDescent="0.25">
      <c r="U1994" t="s">
        <v>8219</v>
      </c>
      <c r="V1994">
        <v>11</v>
      </c>
    </row>
    <row r="1995" spans="21:22" x14ac:dyDescent="0.25">
      <c r="U1995" t="s">
        <v>8219</v>
      </c>
      <c r="V1995">
        <v>62</v>
      </c>
    </row>
    <row r="1996" spans="21:22" x14ac:dyDescent="0.25">
      <c r="U1996" t="s">
        <v>8219</v>
      </c>
      <c r="V1996">
        <v>73</v>
      </c>
    </row>
    <row r="1997" spans="21:22" x14ac:dyDescent="0.25">
      <c r="U1997" t="s">
        <v>8219</v>
      </c>
      <c r="V1997">
        <v>18</v>
      </c>
    </row>
    <row r="1998" spans="21:22" x14ac:dyDescent="0.25">
      <c r="U1998" t="s">
        <v>8219</v>
      </c>
      <c r="V1998">
        <v>35</v>
      </c>
    </row>
    <row r="1999" spans="21:22" x14ac:dyDescent="0.25">
      <c r="U1999" t="s">
        <v>8219</v>
      </c>
      <c r="V1999">
        <v>43</v>
      </c>
    </row>
    <row r="2000" spans="21:22" x14ac:dyDescent="0.25">
      <c r="U2000" t="s">
        <v>8219</v>
      </c>
      <c r="V2000">
        <v>36</v>
      </c>
    </row>
    <row r="2001" spans="21:22" x14ac:dyDescent="0.25">
      <c r="U2001" t="s">
        <v>8219</v>
      </c>
      <c r="V2001">
        <v>62</v>
      </c>
    </row>
    <row r="2002" spans="21:22" x14ac:dyDescent="0.25">
      <c r="U2002" t="s">
        <v>8219</v>
      </c>
      <c r="V2002">
        <v>15</v>
      </c>
    </row>
    <row r="2003" spans="21:22" x14ac:dyDescent="0.25">
      <c r="U2003" t="s">
        <v>8219</v>
      </c>
      <c r="V2003">
        <v>33</v>
      </c>
    </row>
    <row r="2004" spans="21:22" x14ac:dyDescent="0.25">
      <c r="U2004" t="s">
        <v>8219</v>
      </c>
      <c r="V2004">
        <v>27</v>
      </c>
    </row>
    <row r="2005" spans="21:22" x14ac:dyDescent="0.25">
      <c r="U2005" t="s">
        <v>8219</v>
      </c>
      <c r="V2005">
        <v>17</v>
      </c>
    </row>
    <row r="2006" spans="21:22" x14ac:dyDescent="0.25">
      <c r="U2006" t="s">
        <v>8219</v>
      </c>
      <c r="V2006">
        <v>4</v>
      </c>
    </row>
    <row r="2007" spans="21:22" x14ac:dyDescent="0.25">
      <c r="U2007" t="s">
        <v>8219</v>
      </c>
      <c r="V2007">
        <v>53</v>
      </c>
    </row>
    <row r="2008" spans="21:22" x14ac:dyDescent="0.25">
      <c r="U2008" t="s">
        <v>8219</v>
      </c>
      <c r="V2008">
        <v>49</v>
      </c>
    </row>
    <row r="2009" spans="21:22" x14ac:dyDescent="0.25">
      <c r="U2009" t="s">
        <v>8219</v>
      </c>
      <c r="V2009">
        <v>57</v>
      </c>
    </row>
    <row r="2010" spans="21:22" x14ac:dyDescent="0.25">
      <c r="U2010" t="s">
        <v>8219</v>
      </c>
      <c r="V2010">
        <v>69</v>
      </c>
    </row>
    <row r="2011" spans="21:22" x14ac:dyDescent="0.25">
      <c r="U2011" t="s">
        <v>8219</v>
      </c>
      <c r="V2011">
        <v>15</v>
      </c>
    </row>
    <row r="2012" spans="21:22" x14ac:dyDescent="0.25">
      <c r="U2012" t="s">
        <v>8219</v>
      </c>
      <c r="V2012">
        <v>64</v>
      </c>
    </row>
    <row r="2013" spans="21:22" x14ac:dyDescent="0.25">
      <c r="U2013" t="s">
        <v>8219</v>
      </c>
      <c r="V2013">
        <v>20</v>
      </c>
    </row>
    <row r="2014" spans="21:22" x14ac:dyDescent="0.25">
      <c r="U2014" t="s">
        <v>8219</v>
      </c>
      <c r="V2014">
        <v>27</v>
      </c>
    </row>
    <row r="2015" spans="21:22" x14ac:dyDescent="0.25">
      <c r="U2015" t="s">
        <v>8219</v>
      </c>
      <c r="V2015">
        <v>21</v>
      </c>
    </row>
    <row r="2016" spans="21:22" x14ac:dyDescent="0.25">
      <c r="U2016" t="s">
        <v>8219</v>
      </c>
      <c r="V2016">
        <v>31</v>
      </c>
    </row>
    <row r="2017" spans="21:22" x14ac:dyDescent="0.25">
      <c r="U2017" t="s">
        <v>8219</v>
      </c>
      <c r="V2017">
        <v>51</v>
      </c>
    </row>
    <row r="2018" spans="21:22" x14ac:dyDescent="0.25">
      <c r="U2018" t="s">
        <v>8219</v>
      </c>
      <c r="V2018">
        <v>57</v>
      </c>
    </row>
    <row r="2019" spans="21:22" x14ac:dyDescent="0.25">
      <c r="U2019" t="s">
        <v>8219</v>
      </c>
      <c r="V2019">
        <v>20</v>
      </c>
    </row>
    <row r="2020" spans="21:22" x14ac:dyDescent="0.25">
      <c r="U2020" t="s">
        <v>8219</v>
      </c>
      <c r="V2020">
        <v>71</v>
      </c>
    </row>
    <row r="2021" spans="21:22" x14ac:dyDescent="0.25">
      <c r="U2021" t="s">
        <v>8219</v>
      </c>
      <c r="V2021">
        <v>72</v>
      </c>
    </row>
    <row r="2022" spans="21:22" x14ac:dyDescent="0.25">
      <c r="U2022" t="s">
        <v>8219</v>
      </c>
      <c r="V2022">
        <v>45</v>
      </c>
    </row>
    <row r="2023" spans="21:22" x14ac:dyDescent="0.25">
      <c r="U2023" t="s">
        <v>8219</v>
      </c>
      <c r="V2023">
        <v>51</v>
      </c>
    </row>
    <row r="2024" spans="21:22" x14ac:dyDescent="0.25">
      <c r="U2024" t="s">
        <v>8219</v>
      </c>
      <c r="V2024">
        <v>56</v>
      </c>
    </row>
    <row r="2025" spans="21:22" x14ac:dyDescent="0.25">
      <c r="U2025" t="s">
        <v>8219</v>
      </c>
      <c r="V2025">
        <v>17</v>
      </c>
    </row>
    <row r="2026" spans="21:22" x14ac:dyDescent="0.25">
      <c r="U2026" t="s">
        <v>8219</v>
      </c>
      <c r="V2026">
        <v>197</v>
      </c>
    </row>
    <row r="2027" spans="21:22" x14ac:dyDescent="0.25">
      <c r="U2027" t="s">
        <v>8219</v>
      </c>
      <c r="V2027">
        <v>70</v>
      </c>
    </row>
    <row r="2028" spans="21:22" x14ac:dyDescent="0.25">
      <c r="U2028" t="s">
        <v>8219</v>
      </c>
      <c r="V2028">
        <v>21</v>
      </c>
    </row>
    <row r="2029" spans="21:22" x14ac:dyDescent="0.25">
      <c r="U2029" t="s">
        <v>8219</v>
      </c>
      <c r="V2029">
        <v>34</v>
      </c>
    </row>
    <row r="2030" spans="21:22" x14ac:dyDescent="0.25">
      <c r="U2030" t="s">
        <v>8219</v>
      </c>
      <c r="V2030">
        <v>39</v>
      </c>
    </row>
    <row r="2031" spans="21:22" x14ac:dyDescent="0.25">
      <c r="U2031" t="s">
        <v>8219</v>
      </c>
      <c r="V2031">
        <v>78</v>
      </c>
    </row>
    <row r="2032" spans="21:22" x14ac:dyDescent="0.25">
      <c r="U2032" t="s">
        <v>8219</v>
      </c>
      <c r="V2032">
        <v>48</v>
      </c>
    </row>
    <row r="2033" spans="21:22" x14ac:dyDescent="0.25">
      <c r="U2033" t="s">
        <v>8219</v>
      </c>
      <c r="V2033">
        <v>29</v>
      </c>
    </row>
    <row r="2034" spans="21:22" x14ac:dyDescent="0.25">
      <c r="U2034" t="s">
        <v>8219</v>
      </c>
      <c r="V2034">
        <v>73</v>
      </c>
    </row>
    <row r="2035" spans="21:22" x14ac:dyDescent="0.25">
      <c r="U2035" t="s">
        <v>8219</v>
      </c>
      <c r="V2035">
        <v>8</v>
      </c>
    </row>
    <row r="2036" spans="21:22" x14ac:dyDescent="0.25">
      <c r="U2036" t="s">
        <v>8219</v>
      </c>
      <c r="V2036">
        <v>17</v>
      </c>
    </row>
    <row r="2037" spans="21:22" x14ac:dyDescent="0.25">
      <c r="U2037" t="s">
        <v>8219</v>
      </c>
      <c r="V2037">
        <v>9</v>
      </c>
    </row>
    <row r="2038" spans="21:22" x14ac:dyDescent="0.25">
      <c r="U2038" t="s">
        <v>8219</v>
      </c>
      <c r="V2038">
        <v>17</v>
      </c>
    </row>
    <row r="2039" spans="21:22" x14ac:dyDescent="0.25">
      <c r="U2039" t="s">
        <v>8219</v>
      </c>
      <c r="V2039">
        <v>33</v>
      </c>
    </row>
    <row r="2040" spans="21:22" x14ac:dyDescent="0.25">
      <c r="U2040" t="s">
        <v>8219</v>
      </c>
      <c r="V2040">
        <v>38</v>
      </c>
    </row>
    <row r="2041" spans="21:22" x14ac:dyDescent="0.25">
      <c r="U2041" t="s">
        <v>8219</v>
      </c>
      <c r="V2041">
        <v>79</v>
      </c>
    </row>
    <row r="2042" spans="21:22" x14ac:dyDescent="0.25">
      <c r="U2042" t="s">
        <v>8219</v>
      </c>
      <c r="V2042">
        <v>46</v>
      </c>
    </row>
    <row r="2043" spans="21:22" x14ac:dyDescent="0.25">
      <c r="U2043" t="s">
        <v>8219</v>
      </c>
      <c r="V2043">
        <v>20</v>
      </c>
    </row>
    <row r="2044" spans="21:22" x14ac:dyDescent="0.25">
      <c r="U2044" t="s">
        <v>8219</v>
      </c>
      <c r="V2044">
        <v>20</v>
      </c>
    </row>
    <row r="2045" spans="21:22" x14ac:dyDescent="0.25">
      <c r="U2045" t="s">
        <v>8219</v>
      </c>
      <c r="V2045">
        <v>13</v>
      </c>
    </row>
    <row r="2046" spans="21:22" x14ac:dyDescent="0.25">
      <c r="U2046" t="s">
        <v>8219</v>
      </c>
      <c r="V2046">
        <v>22</v>
      </c>
    </row>
    <row r="2047" spans="21:22" x14ac:dyDescent="0.25">
      <c r="U2047" t="s">
        <v>8219</v>
      </c>
      <c r="V2047">
        <v>36</v>
      </c>
    </row>
    <row r="2048" spans="21:22" x14ac:dyDescent="0.25">
      <c r="U2048" t="s">
        <v>8219</v>
      </c>
      <c r="V2048">
        <v>40</v>
      </c>
    </row>
    <row r="2049" spans="21:22" x14ac:dyDescent="0.25">
      <c r="U2049" t="s">
        <v>8219</v>
      </c>
      <c r="V2049">
        <v>9</v>
      </c>
    </row>
    <row r="2050" spans="21:22" x14ac:dyDescent="0.25">
      <c r="U2050" t="s">
        <v>8219</v>
      </c>
      <c r="V2050">
        <v>19</v>
      </c>
    </row>
    <row r="2051" spans="21:22" x14ac:dyDescent="0.25">
      <c r="U2051" t="s">
        <v>8219</v>
      </c>
      <c r="V2051">
        <v>14</v>
      </c>
    </row>
    <row r="2052" spans="21:22" x14ac:dyDescent="0.25">
      <c r="U2052" t="s">
        <v>8219</v>
      </c>
      <c r="V2052">
        <v>38</v>
      </c>
    </row>
    <row r="2053" spans="21:22" x14ac:dyDescent="0.25">
      <c r="U2053" t="s">
        <v>8219</v>
      </c>
      <c r="V2053">
        <v>58</v>
      </c>
    </row>
    <row r="2054" spans="21:22" x14ac:dyDescent="0.25">
      <c r="U2054" t="s">
        <v>8219</v>
      </c>
      <c r="V2054">
        <v>28</v>
      </c>
    </row>
    <row r="2055" spans="21:22" x14ac:dyDescent="0.25">
      <c r="U2055" t="s">
        <v>8219</v>
      </c>
      <c r="V2055">
        <v>17</v>
      </c>
    </row>
    <row r="2056" spans="21:22" x14ac:dyDescent="0.25">
      <c r="U2056" t="s">
        <v>8219</v>
      </c>
      <c r="V2056">
        <v>12</v>
      </c>
    </row>
    <row r="2057" spans="21:22" x14ac:dyDescent="0.25">
      <c r="U2057" t="s">
        <v>8219</v>
      </c>
      <c r="V2057">
        <v>40</v>
      </c>
    </row>
    <row r="2058" spans="21:22" x14ac:dyDescent="0.25">
      <c r="U2058" t="s">
        <v>8219</v>
      </c>
      <c r="V2058">
        <v>57</v>
      </c>
    </row>
    <row r="2059" spans="21:22" x14ac:dyDescent="0.25">
      <c r="U2059" t="s">
        <v>8219</v>
      </c>
      <c r="V2059">
        <v>114</v>
      </c>
    </row>
    <row r="2060" spans="21:22" x14ac:dyDescent="0.25">
      <c r="U2060" t="s">
        <v>8219</v>
      </c>
      <c r="V2060">
        <v>31</v>
      </c>
    </row>
    <row r="2061" spans="21:22" x14ac:dyDescent="0.25">
      <c r="U2061" t="s">
        <v>8219</v>
      </c>
      <c r="V2061">
        <v>3</v>
      </c>
    </row>
    <row r="2062" spans="21:22" x14ac:dyDescent="0.25">
      <c r="U2062" t="s">
        <v>8219</v>
      </c>
      <c r="V2062">
        <v>16</v>
      </c>
    </row>
    <row r="2063" spans="21:22" x14ac:dyDescent="0.25">
      <c r="U2063" t="s">
        <v>8219</v>
      </c>
      <c r="V2063">
        <v>199</v>
      </c>
    </row>
    <row r="2064" spans="21:22" x14ac:dyDescent="0.25">
      <c r="U2064" t="s">
        <v>8219</v>
      </c>
      <c r="V2064">
        <v>31</v>
      </c>
    </row>
    <row r="2065" spans="21:22" x14ac:dyDescent="0.25">
      <c r="U2065" t="s">
        <v>8219</v>
      </c>
      <c r="V2065">
        <v>30</v>
      </c>
    </row>
    <row r="2066" spans="21:22" x14ac:dyDescent="0.25">
      <c r="U2066" t="s">
        <v>8219</v>
      </c>
      <c r="V2066">
        <v>34</v>
      </c>
    </row>
    <row r="2067" spans="21:22" x14ac:dyDescent="0.25">
      <c r="U2067" t="s">
        <v>8219</v>
      </c>
      <c r="V2067">
        <v>18</v>
      </c>
    </row>
    <row r="2068" spans="21:22" x14ac:dyDescent="0.25">
      <c r="U2068" t="s">
        <v>8219</v>
      </c>
      <c r="V2068">
        <v>67</v>
      </c>
    </row>
    <row r="2069" spans="21:22" x14ac:dyDescent="0.25">
      <c r="U2069" t="s">
        <v>8219</v>
      </c>
      <c r="V2069">
        <v>66</v>
      </c>
    </row>
    <row r="2070" spans="21:22" x14ac:dyDescent="0.25">
      <c r="U2070" t="s">
        <v>8219</v>
      </c>
      <c r="V2070">
        <v>23</v>
      </c>
    </row>
    <row r="2071" spans="21:22" x14ac:dyDescent="0.25">
      <c r="U2071" t="s">
        <v>8219</v>
      </c>
      <c r="V2071">
        <v>126</v>
      </c>
    </row>
    <row r="2072" spans="21:22" x14ac:dyDescent="0.25">
      <c r="U2072" t="s">
        <v>8219</v>
      </c>
      <c r="V2072">
        <v>6</v>
      </c>
    </row>
    <row r="2073" spans="21:22" x14ac:dyDescent="0.25">
      <c r="U2073" t="s">
        <v>8219</v>
      </c>
      <c r="V2073">
        <v>25</v>
      </c>
    </row>
    <row r="2074" spans="21:22" x14ac:dyDescent="0.25">
      <c r="U2074" t="s">
        <v>8219</v>
      </c>
      <c r="V2074">
        <v>39</v>
      </c>
    </row>
    <row r="2075" spans="21:22" x14ac:dyDescent="0.25">
      <c r="U2075" t="s">
        <v>8219</v>
      </c>
      <c r="V2075">
        <v>62</v>
      </c>
    </row>
    <row r="2076" spans="21:22" x14ac:dyDescent="0.25">
      <c r="U2076" t="s">
        <v>8219</v>
      </c>
      <c r="V2076">
        <v>31</v>
      </c>
    </row>
    <row r="2077" spans="21:22" x14ac:dyDescent="0.25">
      <c r="U2077" t="s">
        <v>8219</v>
      </c>
      <c r="V2077">
        <v>274</v>
      </c>
    </row>
    <row r="2078" spans="21:22" x14ac:dyDescent="0.25">
      <c r="U2078" t="s">
        <v>8219</v>
      </c>
      <c r="V2078">
        <v>17</v>
      </c>
    </row>
    <row r="2079" spans="21:22" x14ac:dyDescent="0.25">
      <c r="U2079" t="s">
        <v>8219</v>
      </c>
      <c r="V2079">
        <v>14</v>
      </c>
    </row>
    <row r="2080" spans="21:22" x14ac:dyDescent="0.25">
      <c r="U2080" t="s">
        <v>8219</v>
      </c>
      <c r="V2080">
        <v>60</v>
      </c>
    </row>
    <row r="2081" spans="21:22" x14ac:dyDescent="0.25">
      <c r="U2081" t="s">
        <v>8219</v>
      </c>
      <c r="V2081">
        <v>33</v>
      </c>
    </row>
    <row r="2082" spans="21:22" x14ac:dyDescent="0.25">
      <c r="U2082" t="s">
        <v>8219</v>
      </c>
      <c r="V2082">
        <v>78</v>
      </c>
    </row>
    <row r="2083" spans="21:22" x14ac:dyDescent="0.25">
      <c r="U2083" t="s">
        <v>8219</v>
      </c>
      <c r="V2083">
        <v>30</v>
      </c>
    </row>
    <row r="2084" spans="21:22" x14ac:dyDescent="0.25">
      <c r="U2084" t="s">
        <v>8219</v>
      </c>
      <c r="V2084">
        <v>136</v>
      </c>
    </row>
    <row r="2085" spans="21:22" x14ac:dyDescent="0.25">
      <c r="U2085" t="s">
        <v>8219</v>
      </c>
      <c r="V2085">
        <v>40</v>
      </c>
    </row>
    <row r="2086" spans="21:22" x14ac:dyDescent="0.25">
      <c r="U2086" t="s">
        <v>8219</v>
      </c>
      <c r="V2086">
        <v>18</v>
      </c>
    </row>
    <row r="2087" spans="21:22" x14ac:dyDescent="0.25">
      <c r="U2087" t="s">
        <v>8219</v>
      </c>
      <c r="V2087">
        <v>39</v>
      </c>
    </row>
    <row r="2088" spans="21:22" x14ac:dyDescent="0.25">
      <c r="U2088" t="s">
        <v>8219</v>
      </c>
      <c r="V2088">
        <v>21</v>
      </c>
    </row>
    <row r="2089" spans="21:22" x14ac:dyDescent="0.25">
      <c r="U2089" t="s">
        <v>8219</v>
      </c>
      <c r="V2089">
        <v>30</v>
      </c>
    </row>
    <row r="2090" spans="21:22" x14ac:dyDescent="0.25">
      <c r="U2090" t="s">
        <v>8219</v>
      </c>
      <c r="V2090">
        <v>27</v>
      </c>
    </row>
    <row r="2091" spans="21:22" x14ac:dyDescent="0.25">
      <c r="U2091" t="s">
        <v>8219</v>
      </c>
      <c r="V2091">
        <v>35</v>
      </c>
    </row>
    <row r="2092" spans="21:22" x14ac:dyDescent="0.25">
      <c r="U2092" t="s">
        <v>8219</v>
      </c>
      <c r="V2092">
        <v>13</v>
      </c>
    </row>
    <row r="2093" spans="21:22" x14ac:dyDescent="0.25">
      <c r="U2093" t="s">
        <v>8219</v>
      </c>
      <c r="V2093">
        <v>23</v>
      </c>
    </row>
    <row r="2094" spans="21:22" x14ac:dyDescent="0.25">
      <c r="U2094" t="s">
        <v>8219</v>
      </c>
      <c r="V2094">
        <v>39</v>
      </c>
    </row>
    <row r="2095" spans="21:22" x14ac:dyDescent="0.25">
      <c r="U2095" t="s">
        <v>8219</v>
      </c>
      <c r="V2095">
        <v>35</v>
      </c>
    </row>
    <row r="2096" spans="21:22" x14ac:dyDescent="0.25">
      <c r="U2096" t="s">
        <v>8219</v>
      </c>
      <c r="V2096">
        <v>27</v>
      </c>
    </row>
    <row r="2097" spans="21:22" x14ac:dyDescent="0.25">
      <c r="U2097" t="s">
        <v>8219</v>
      </c>
      <c r="V2097">
        <v>21</v>
      </c>
    </row>
    <row r="2098" spans="21:22" x14ac:dyDescent="0.25">
      <c r="U2098" t="s">
        <v>8219</v>
      </c>
      <c r="V2098">
        <v>104</v>
      </c>
    </row>
    <row r="2099" spans="21:22" x14ac:dyDescent="0.25">
      <c r="U2099" t="s">
        <v>8219</v>
      </c>
      <c r="V2099">
        <v>19</v>
      </c>
    </row>
    <row r="2100" spans="21:22" x14ac:dyDescent="0.25">
      <c r="U2100" t="s">
        <v>8219</v>
      </c>
      <c r="V2100">
        <v>97</v>
      </c>
    </row>
    <row r="2101" spans="21:22" x14ac:dyDescent="0.25">
      <c r="U2101" t="s">
        <v>8219</v>
      </c>
      <c r="V2101">
        <v>27</v>
      </c>
    </row>
    <row r="2102" spans="21:22" x14ac:dyDescent="0.25">
      <c r="U2102" t="s">
        <v>8219</v>
      </c>
      <c r="V2102">
        <v>24</v>
      </c>
    </row>
    <row r="2103" spans="21:22" x14ac:dyDescent="0.25">
      <c r="U2103" t="s">
        <v>8219</v>
      </c>
      <c r="V2103">
        <v>13</v>
      </c>
    </row>
    <row r="2104" spans="21:22" x14ac:dyDescent="0.25">
      <c r="U2104" t="s">
        <v>8219</v>
      </c>
      <c r="V2104">
        <v>46</v>
      </c>
    </row>
    <row r="2105" spans="21:22" x14ac:dyDescent="0.25">
      <c r="U2105" t="s">
        <v>8219</v>
      </c>
      <c r="V2105">
        <v>4</v>
      </c>
    </row>
    <row r="2106" spans="21:22" x14ac:dyDescent="0.25">
      <c r="U2106" t="s">
        <v>8219</v>
      </c>
      <c r="V2106">
        <v>40</v>
      </c>
    </row>
    <row r="2107" spans="21:22" x14ac:dyDescent="0.25">
      <c r="U2107" t="s">
        <v>8219</v>
      </c>
      <c r="V2107">
        <v>44</v>
      </c>
    </row>
    <row r="2108" spans="21:22" x14ac:dyDescent="0.25">
      <c r="U2108" t="s">
        <v>8219</v>
      </c>
      <c r="V2108">
        <v>35</v>
      </c>
    </row>
    <row r="2109" spans="21:22" x14ac:dyDescent="0.25">
      <c r="U2109" t="s">
        <v>8219</v>
      </c>
      <c r="V2109">
        <v>63</v>
      </c>
    </row>
    <row r="2110" spans="21:22" x14ac:dyDescent="0.25">
      <c r="U2110" t="s">
        <v>8219</v>
      </c>
      <c r="V2110">
        <v>89</v>
      </c>
    </row>
    <row r="2111" spans="21:22" x14ac:dyDescent="0.25">
      <c r="U2111" t="s">
        <v>8219</v>
      </c>
      <c r="V2111">
        <v>15</v>
      </c>
    </row>
    <row r="2112" spans="21:22" x14ac:dyDescent="0.25">
      <c r="U2112" t="s">
        <v>8219</v>
      </c>
      <c r="V2112">
        <v>46</v>
      </c>
    </row>
    <row r="2113" spans="21:22" x14ac:dyDescent="0.25">
      <c r="U2113" t="s">
        <v>8219</v>
      </c>
      <c r="V2113">
        <v>33</v>
      </c>
    </row>
    <row r="2114" spans="21:22" x14ac:dyDescent="0.25">
      <c r="U2114" t="s">
        <v>8219</v>
      </c>
      <c r="V2114">
        <v>52</v>
      </c>
    </row>
    <row r="2115" spans="21:22" x14ac:dyDescent="0.25">
      <c r="U2115" t="s">
        <v>8219</v>
      </c>
      <c r="V2115">
        <v>7</v>
      </c>
    </row>
    <row r="2116" spans="21:22" x14ac:dyDescent="0.25">
      <c r="U2116" t="s">
        <v>8219</v>
      </c>
      <c r="V2116">
        <v>28</v>
      </c>
    </row>
    <row r="2117" spans="21:22" x14ac:dyDescent="0.25">
      <c r="U2117" t="s">
        <v>8219</v>
      </c>
      <c r="V2117">
        <v>11</v>
      </c>
    </row>
    <row r="2118" spans="21:22" x14ac:dyDescent="0.25">
      <c r="U2118" t="s">
        <v>8219</v>
      </c>
      <c r="V2118">
        <v>15</v>
      </c>
    </row>
    <row r="2119" spans="21:22" x14ac:dyDescent="0.25">
      <c r="U2119" t="s">
        <v>8219</v>
      </c>
      <c r="V2119">
        <v>30</v>
      </c>
    </row>
    <row r="2120" spans="21:22" x14ac:dyDescent="0.25">
      <c r="U2120" t="s">
        <v>8219</v>
      </c>
      <c r="V2120">
        <v>27</v>
      </c>
    </row>
    <row r="2121" spans="21:22" x14ac:dyDescent="0.25">
      <c r="U2121" t="s">
        <v>8219</v>
      </c>
      <c r="V2121">
        <v>28</v>
      </c>
    </row>
    <row r="2122" spans="21:22" x14ac:dyDescent="0.25">
      <c r="U2122" t="s">
        <v>8219</v>
      </c>
      <c r="V2122">
        <v>17</v>
      </c>
    </row>
    <row r="2123" spans="21:22" x14ac:dyDescent="0.25">
      <c r="U2123" t="s">
        <v>8219</v>
      </c>
      <c r="V2123">
        <v>50</v>
      </c>
    </row>
    <row r="2124" spans="21:22" x14ac:dyDescent="0.25">
      <c r="U2124" t="s">
        <v>8219</v>
      </c>
      <c r="V2124">
        <v>26</v>
      </c>
    </row>
    <row r="2125" spans="21:22" x14ac:dyDescent="0.25">
      <c r="U2125" t="s">
        <v>8219</v>
      </c>
      <c r="V2125">
        <v>88</v>
      </c>
    </row>
    <row r="2126" spans="21:22" x14ac:dyDescent="0.25">
      <c r="U2126" t="s">
        <v>8219</v>
      </c>
      <c r="V2126">
        <v>91</v>
      </c>
    </row>
    <row r="2127" spans="21:22" x14ac:dyDescent="0.25">
      <c r="U2127" t="s">
        <v>8219</v>
      </c>
      <c r="V2127">
        <v>3</v>
      </c>
    </row>
    <row r="2128" spans="21:22" x14ac:dyDescent="0.25">
      <c r="U2128" t="s">
        <v>8219</v>
      </c>
      <c r="V2128">
        <v>28</v>
      </c>
    </row>
    <row r="2129" spans="21:22" x14ac:dyDescent="0.25">
      <c r="U2129" t="s">
        <v>8219</v>
      </c>
      <c r="V2129">
        <v>77</v>
      </c>
    </row>
    <row r="2130" spans="21:22" x14ac:dyDescent="0.25">
      <c r="U2130" t="s">
        <v>8219</v>
      </c>
      <c r="V2130">
        <v>27</v>
      </c>
    </row>
    <row r="2131" spans="21:22" x14ac:dyDescent="0.25">
      <c r="U2131" t="s">
        <v>8219</v>
      </c>
      <c r="V2131">
        <v>107</v>
      </c>
    </row>
    <row r="2132" spans="21:22" x14ac:dyDescent="0.25">
      <c r="U2132" t="s">
        <v>8219</v>
      </c>
      <c r="V2132">
        <v>96</v>
      </c>
    </row>
    <row r="2133" spans="21:22" x14ac:dyDescent="0.25">
      <c r="U2133" t="s">
        <v>8219</v>
      </c>
      <c r="V2133">
        <v>56</v>
      </c>
    </row>
    <row r="2134" spans="21:22" x14ac:dyDescent="0.25">
      <c r="U2134" t="s">
        <v>8219</v>
      </c>
      <c r="V2134">
        <v>58</v>
      </c>
    </row>
    <row r="2135" spans="21:22" x14ac:dyDescent="0.25">
      <c r="U2135" t="s">
        <v>8219</v>
      </c>
      <c r="V2135">
        <v>15</v>
      </c>
    </row>
    <row r="2136" spans="21:22" x14ac:dyDescent="0.25">
      <c r="U2136" t="s">
        <v>8219</v>
      </c>
      <c r="V2136">
        <v>20</v>
      </c>
    </row>
    <row r="2137" spans="21:22" x14ac:dyDescent="0.25">
      <c r="U2137" t="s">
        <v>8219</v>
      </c>
      <c r="V2137">
        <v>38</v>
      </c>
    </row>
    <row r="2138" spans="21:22" x14ac:dyDescent="0.25">
      <c r="U2138" t="s">
        <v>8219</v>
      </c>
      <c r="V2138">
        <v>33</v>
      </c>
    </row>
    <row r="2139" spans="21:22" x14ac:dyDescent="0.25">
      <c r="U2139" t="s">
        <v>8219</v>
      </c>
      <c r="V2139">
        <v>57</v>
      </c>
    </row>
    <row r="2140" spans="21:22" x14ac:dyDescent="0.25">
      <c r="U2140" t="s">
        <v>8219</v>
      </c>
      <c r="V2140">
        <v>25</v>
      </c>
    </row>
    <row r="2141" spans="21:22" x14ac:dyDescent="0.25">
      <c r="U2141" t="s">
        <v>8219</v>
      </c>
      <c r="V2141">
        <v>14</v>
      </c>
    </row>
    <row r="2142" spans="21:22" x14ac:dyDescent="0.25">
      <c r="U2142" t="s">
        <v>8219</v>
      </c>
      <c r="V2142">
        <v>94</v>
      </c>
    </row>
    <row r="2143" spans="21:22" x14ac:dyDescent="0.25">
      <c r="U2143" t="s">
        <v>8219</v>
      </c>
      <c r="V2143">
        <v>59</v>
      </c>
    </row>
    <row r="2144" spans="21:22" x14ac:dyDescent="0.25">
      <c r="U2144" t="s">
        <v>8219</v>
      </c>
      <c r="V2144">
        <v>36</v>
      </c>
    </row>
    <row r="2145" spans="21:22" x14ac:dyDescent="0.25">
      <c r="U2145" t="s">
        <v>8219</v>
      </c>
      <c r="V2145">
        <v>115</v>
      </c>
    </row>
    <row r="2146" spans="21:22" x14ac:dyDescent="0.25">
      <c r="U2146" t="s">
        <v>8219</v>
      </c>
      <c r="V2146">
        <v>30</v>
      </c>
    </row>
    <row r="2147" spans="21:22" x14ac:dyDescent="0.25">
      <c r="U2147" t="s">
        <v>8219</v>
      </c>
      <c r="V2147">
        <v>52</v>
      </c>
    </row>
    <row r="2148" spans="21:22" x14ac:dyDescent="0.25">
      <c r="U2148" t="s">
        <v>8219</v>
      </c>
      <c r="V2148">
        <v>27</v>
      </c>
    </row>
    <row r="2149" spans="21:22" x14ac:dyDescent="0.25">
      <c r="U2149" t="s">
        <v>8219</v>
      </c>
      <c r="V2149">
        <v>24</v>
      </c>
    </row>
    <row r="2150" spans="21:22" x14ac:dyDescent="0.25">
      <c r="U2150" t="s">
        <v>8219</v>
      </c>
      <c r="V2150">
        <v>10</v>
      </c>
    </row>
    <row r="2151" spans="21:22" x14ac:dyDescent="0.25">
      <c r="U2151" t="s">
        <v>8219</v>
      </c>
      <c r="V2151">
        <v>30</v>
      </c>
    </row>
    <row r="2152" spans="21:22" x14ac:dyDescent="0.25">
      <c r="U2152" t="s">
        <v>8219</v>
      </c>
      <c r="V2152">
        <v>71</v>
      </c>
    </row>
    <row r="2153" spans="21:22" x14ac:dyDescent="0.25">
      <c r="U2153" t="s">
        <v>8219</v>
      </c>
      <c r="V2153">
        <v>10</v>
      </c>
    </row>
    <row r="2154" spans="21:22" x14ac:dyDescent="0.25">
      <c r="U2154" t="s">
        <v>8219</v>
      </c>
      <c r="V2154">
        <v>24</v>
      </c>
    </row>
    <row r="2155" spans="21:22" x14ac:dyDescent="0.25">
      <c r="U2155" t="s">
        <v>8219</v>
      </c>
      <c r="V2155">
        <v>38</v>
      </c>
    </row>
    <row r="2156" spans="21:22" x14ac:dyDescent="0.25">
      <c r="U2156" t="s">
        <v>8219</v>
      </c>
      <c r="V2156">
        <v>26</v>
      </c>
    </row>
    <row r="2157" spans="21:22" x14ac:dyDescent="0.25">
      <c r="U2157" t="s">
        <v>8219</v>
      </c>
      <c r="V2157">
        <v>19</v>
      </c>
    </row>
    <row r="2158" spans="21:22" x14ac:dyDescent="0.25">
      <c r="U2158" t="s">
        <v>8219</v>
      </c>
      <c r="V2158">
        <v>11</v>
      </c>
    </row>
    <row r="2159" spans="21:22" x14ac:dyDescent="0.25">
      <c r="U2159" t="s">
        <v>8219</v>
      </c>
      <c r="V2159">
        <v>27</v>
      </c>
    </row>
    <row r="2160" spans="21:22" x14ac:dyDescent="0.25">
      <c r="U2160" t="s">
        <v>8219</v>
      </c>
      <c r="V2160">
        <v>34</v>
      </c>
    </row>
    <row r="2161" spans="21:22" x14ac:dyDescent="0.25">
      <c r="U2161" t="s">
        <v>8219</v>
      </c>
      <c r="V2161">
        <v>20</v>
      </c>
    </row>
    <row r="2162" spans="21:22" x14ac:dyDescent="0.25">
      <c r="U2162" t="s">
        <v>8219</v>
      </c>
      <c r="V2162">
        <v>37</v>
      </c>
    </row>
    <row r="2163" spans="21:22" x14ac:dyDescent="0.25">
      <c r="U2163" t="s">
        <v>8219</v>
      </c>
      <c r="V2163">
        <v>20</v>
      </c>
    </row>
    <row r="2164" spans="21:22" x14ac:dyDescent="0.25">
      <c r="U2164" t="s">
        <v>8219</v>
      </c>
      <c r="V2164">
        <v>10</v>
      </c>
    </row>
    <row r="2165" spans="21:22" x14ac:dyDescent="0.25">
      <c r="U2165" t="s">
        <v>8219</v>
      </c>
      <c r="V2165">
        <v>26</v>
      </c>
    </row>
    <row r="2166" spans="21:22" x14ac:dyDescent="0.25">
      <c r="U2166" t="s">
        <v>8219</v>
      </c>
      <c r="V2166">
        <v>20</v>
      </c>
    </row>
    <row r="2167" spans="21:22" x14ac:dyDescent="0.25">
      <c r="U2167" t="s">
        <v>8219</v>
      </c>
      <c r="V2167">
        <v>46</v>
      </c>
    </row>
    <row r="2168" spans="21:22" x14ac:dyDescent="0.25">
      <c r="U2168" t="s">
        <v>8219</v>
      </c>
      <c r="V2168">
        <v>76</v>
      </c>
    </row>
    <row r="2169" spans="21:22" x14ac:dyDescent="0.25">
      <c r="U2169" t="s">
        <v>8219</v>
      </c>
      <c r="V2169">
        <v>41</v>
      </c>
    </row>
    <row r="2170" spans="21:22" x14ac:dyDescent="0.25">
      <c r="U2170" t="s">
        <v>8219</v>
      </c>
      <c r="V2170">
        <v>7</v>
      </c>
    </row>
    <row r="2171" spans="21:22" x14ac:dyDescent="0.25">
      <c r="U2171" t="s">
        <v>8219</v>
      </c>
      <c r="V2171">
        <v>49</v>
      </c>
    </row>
    <row r="2172" spans="21:22" x14ac:dyDescent="0.25">
      <c r="U2172" t="s">
        <v>8219</v>
      </c>
      <c r="V2172">
        <v>26</v>
      </c>
    </row>
    <row r="2173" spans="21:22" x14ac:dyDescent="0.25">
      <c r="U2173" t="s">
        <v>8219</v>
      </c>
      <c r="V2173">
        <v>65</v>
      </c>
    </row>
    <row r="2174" spans="21:22" x14ac:dyDescent="0.25">
      <c r="U2174" t="s">
        <v>8219</v>
      </c>
      <c r="V2174">
        <v>28</v>
      </c>
    </row>
    <row r="2175" spans="21:22" x14ac:dyDescent="0.25">
      <c r="U2175" t="s">
        <v>8219</v>
      </c>
      <c r="V2175">
        <v>8</v>
      </c>
    </row>
    <row r="2176" spans="21:22" x14ac:dyDescent="0.25">
      <c r="U2176" t="s">
        <v>8219</v>
      </c>
      <c r="V2176">
        <v>3</v>
      </c>
    </row>
    <row r="2177" spans="21:22" x14ac:dyDescent="0.25">
      <c r="U2177" t="s">
        <v>8219</v>
      </c>
      <c r="V2177">
        <v>9</v>
      </c>
    </row>
    <row r="2178" spans="21:22" x14ac:dyDescent="0.25">
      <c r="U2178" t="s">
        <v>8219</v>
      </c>
      <c r="V2178">
        <v>9</v>
      </c>
    </row>
    <row r="2179" spans="21:22" x14ac:dyDescent="0.25">
      <c r="U2179" t="s">
        <v>8219</v>
      </c>
      <c r="V2179">
        <v>20</v>
      </c>
    </row>
    <row r="2180" spans="21:22" x14ac:dyDescent="0.25">
      <c r="U2180" t="s">
        <v>8219</v>
      </c>
      <c r="V2180">
        <v>57</v>
      </c>
    </row>
    <row r="2181" spans="21:22" x14ac:dyDescent="0.25">
      <c r="U2181" t="s">
        <v>8219</v>
      </c>
      <c r="V2181">
        <v>8</v>
      </c>
    </row>
    <row r="2182" spans="21:22" x14ac:dyDescent="0.25">
      <c r="U2182" t="s">
        <v>8219</v>
      </c>
      <c r="V2182">
        <v>14</v>
      </c>
    </row>
    <row r="2183" spans="21:22" x14ac:dyDescent="0.25">
      <c r="U2183" t="s">
        <v>8219</v>
      </c>
      <c r="V2183">
        <v>17</v>
      </c>
    </row>
    <row r="2184" spans="21:22" x14ac:dyDescent="0.25">
      <c r="U2184" t="s">
        <v>8219</v>
      </c>
      <c r="V2184">
        <v>100</v>
      </c>
    </row>
    <row r="2185" spans="21:22" x14ac:dyDescent="0.25">
      <c r="U2185" t="s">
        <v>8219</v>
      </c>
      <c r="V2185">
        <v>32</v>
      </c>
    </row>
    <row r="2186" spans="21:22" x14ac:dyDescent="0.25">
      <c r="U2186" t="s">
        <v>8219</v>
      </c>
      <c r="V2186">
        <v>3</v>
      </c>
    </row>
  </sheetData>
  <conditionalFormatting sqref="U1:U2186">
    <cfRule type="cellIs" dxfId="7" priority="6" operator="equal">
      <formula>"canceled"</formula>
    </cfRule>
    <cfRule type="cellIs" dxfId="6" priority="7" operator="equal">
      <formula>"successful"</formula>
    </cfRule>
    <cfRule type="cellIs" dxfId="5" priority="8" operator="equal">
      <formula>"failed"</formula>
    </cfRule>
  </conditionalFormatting>
  <conditionalFormatting sqref="U1:U2186">
    <cfRule type="cellIs" dxfId="4" priority="5" operator="equal">
      <formula>"live"</formula>
    </cfRule>
  </conditionalFormatting>
  <conditionalFormatting sqref="Z1:Z1880">
    <cfRule type="cellIs" dxfId="3" priority="2" operator="equal">
      <formula>"canceled"</formula>
    </cfRule>
    <cfRule type="cellIs" dxfId="2" priority="3" operator="equal">
      <formula>"successful"</formula>
    </cfRule>
    <cfRule type="cellIs" dxfId="1" priority="4" operator="equal">
      <formula>"failed"</formula>
    </cfRule>
  </conditionalFormatting>
  <conditionalFormatting sqref="Z1:Z1880">
    <cfRule type="cellIs" dxfId="0" priority="1" operator="equal">
      <formula>"live"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Category Pivot Table</vt:lpstr>
      <vt:lpstr>Sub-Category Pivot Table</vt:lpstr>
      <vt:lpstr>Date Pivot Table</vt:lpstr>
      <vt:lpstr>Success.Fail Goals</vt:lpstr>
      <vt:lpstr>Backers.success</vt:lpstr>
      <vt:lpstr>f.back</vt:lpstr>
      <vt:lpstr>s.back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Amol</cp:lastModifiedBy>
  <dcterms:created xsi:type="dcterms:W3CDTF">2017-04-20T15:17:24Z</dcterms:created>
  <dcterms:modified xsi:type="dcterms:W3CDTF">2021-01-26T23:16:18Z</dcterms:modified>
</cp:coreProperties>
</file>