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1FA021AF-46D3-4E04-935A-6A8328534D5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ETFs" sheetId="5" r:id="rId1"/>
    <sheet name="bread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5" l="1"/>
  <c r="H41" i="5"/>
  <c r="W58" i="2" l="1"/>
  <c r="W56" i="2"/>
  <c r="V56" i="2"/>
  <c r="Q89" i="2" l="1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Q4" i="2"/>
  <c r="P4" i="2"/>
  <c r="R12" i="2" l="1"/>
  <c r="R6" i="2"/>
  <c r="R65" i="2"/>
  <c r="R19" i="2"/>
  <c r="R22" i="2"/>
  <c r="R25" i="2"/>
  <c r="R28" i="2"/>
  <c r="R35" i="2"/>
  <c r="R38" i="2"/>
  <c r="R41" i="2"/>
  <c r="R44" i="2"/>
  <c r="R51" i="2"/>
  <c r="R54" i="2"/>
  <c r="R57" i="2"/>
  <c r="R64" i="2"/>
  <c r="R67" i="2"/>
  <c r="R70" i="2"/>
  <c r="R73" i="2"/>
  <c r="R80" i="2"/>
  <c r="R83" i="2"/>
  <c r="R86" i="2"/>
  <c r="R89" i="2"/>
  <c r="R14" i="2"/>
  <c r="R11" i="2"/>
  <c r="R8" i="2"/>
  <c r="R5" i="2"/>
  <c r="R21" i="2"/>
  <c r="R24" i="2"/>
  <c r="R27" i="2"/>
  <c r="R34" i="2"/>
  <c r="R37" i="2"/>
  <c r="R40" i="2"/>
  <c r="R43" i="2"/>
  <c r="R50" i="2"/>
  <c r="R53" i="2"/>
  <c r="R56" i="2"/>
  <c r="R59" i="2"/>
  <c r="R66" i="2"/>
  <c r="R69" i="2"/>
  <c r="R72" i="2"/>
  <c r="R79" i="2"/>
  <c r="R82" i="2"/>
  <c r="R85" i="2"/>
  <c r="R88" i="2"/>
  <c r="R23" i="2"/>
  <c r="R29" i="2"/>
  <c r="R39" i="2"/>
  <c r="R49" i="2"/>
  <c r="R55" i="2"/>
  <c r="R71" i="2"/>
  <c r="R81" i="2"/>
  <c r="R87" i="2"/>
  <c r="R13" i="2"/>
  <c r="R10" i="2"/>
  <c r="R7" i="2"/>
  <c r="R4" i="2"/>
  <c r="R9" i="2"/>
  <c r="R20" i="2"/>
  <c r="R26" i="2"/>
  <c r="R36" i="2"/>
  <c r="R42" i="2"/>
  <c r="R52" i="2"/>
  <c r="R58" i="2"/>
  <c r="R68" i="2"/>
  <c r="R74" i="2"/>
  <c r="R84" i="2"/>
  <c r="N14" i="2"/>
  <c r="N29" i="2"/>
  <c r="N44" i="2"/>
  <c r="N89" i="2"/>
  <c r="N74" i="2"/>
  <c r="N59" i="2"/>
  <c r="N19" i="2" l="1"/>
  <c r="N20" i="2"/>
  <c r="N21" i="2"/>
  <c r="N22" i="2"/>
  <c r="N23" i="2"/>
  <c r="N24" i="2"/>
  <c r="N25" i="2"/>
  <c r="N26" i="2"/>
  <c r="N27" i="2"/>
  <c r="N28" i="2"/>
  <c r="N34" i="2"/>
  <c r="N35" i="2"/>
  <c r="N36" i="2"/>
  <c r="N37" i="2"/>
  <c r="N38" i="2"/>
  <c r="N39" i="2"/>
  <c r="N40" i="2"/>
  <c r="N41" i="2"/>
  <c r="N42" i="2"/>
  <c r="N43" i="2"/>
  <c r="N49" i="2"/>
  <c r="N50" i="2"/>
  <c r="N51" i="2"/>
  <c r="N52" i="2"/>
  <c r="N53" i="2"/>
  <c r="N54" i="2"/>
  <c r="N55" i="2"/>
  <c r="N56" i="2"/>
  <c r="N57" i="2"/>
  <c r="N58" i="2"/>
  <c r="N64" i="2"/>
  <c r="N65" i="2"/>
  <c r="N66" i="2"/>
  <c r="N67" i="2"/>
  <c r="N68" i="2"/>
  <c r="N69" i="2"/>
  <c r="N70" i="2"/>
  <c r="N71" i="2"/>
  <c r="N72" i="2"/>
  <c r="N73" i="2"/>
  <c r="N79" i="2"/>
  <c r="N80" i="2"/>
  <c r="N81" i="2"/>
  <c r="N82" i="2"/>
  <c r="N83" i="2"/>
  <c r="N84" i="2"/>
  <c r="N85" i="2"/>
  <c r="N86" i="2"/>
  <c r="N87" i="2"/>
  <c r="N88" i="2"/>
  <c r="N5" i="2"/>
  <c r="N6" i="2"/>
  <c r="N7" i="2"/>
  <c r="N8" i="2"/>
  <c r="N9" i="2"/>
  <c r="N10" i="2"/>
  <c r="N11" i="2"/>
  <c r="N12" i="2"/>
  <c r="N13" i="2"/>
  <c r="N4" i="2"/>
  <c r="J39" i="5" l="1"/>
  <c r="J41" i="5" l="1"/>
  <c r="J34" i="5"/>
  <c r="J24" i="5" l="1"/>
  <c r="J32" i="5"/>
  <c r="J27" i="5"/>
  <c r="J5" i="5"/>
  <c r="J20" i="5"/>
  <c r="J6" i="5"/>
  <c r="J7" i="5"/>
  <c r="J36" i="5"/>
  <c r="J37" i="5"/>
  <c r="J4" i="5"/>
  <c r="J19" i="5"/>
  <c r="J9" i="5"/>
  <c r="J33" i="5"/>
  <c r="J21" i="5"/>
  <c r="J12" i="5"/>
  <c r="J10" i="5"/>
  <c r="J8" i="5"/>
  <c r="J38" i="5"/>
  <c r="J26" i="5"/>
  <c r="J30" i="5"/>
  <c r="J11" i="5"/>
  <c r="J40" i="5"/>
  <c r="J35" i="5"/>
  <c r="J18" i="5"/>
  <c r="J29" i="5"/>
  <c r="J17" i="5"/>
  <c r="J13" i="5"/>
  <c r="J22" i="5"/>
  <c r="J25" i="5"/>
  <c r="J31" i="5"/>
  <c r="J28" i="5"/>
  <c r="J23" i="5"/>
  <c r="J16" i="5"/>
  <c r="J15" i="5"/>
  <c r="J14" i="5"/>
</calcChain>
</file>

<file path=xl/sharedStrings.xml><?xml version="1.0" encoding="utf-8"?>
<sst xmlns="http://schemas.openxmlformats.org/spreadsheetml/2006/main" count="169" uniqueCount="107">
  <si>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</si>
  <si>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</si>
  <si>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</si>
  <si>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</si>
  <si>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</si>
  <si>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</si>
  <si>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</si>
  <si>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</si>
  <si>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</si>
  <si>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</si>
  <si>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</si>
  <si>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</si>
  <si>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</si>
  <si>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</si>
  <si>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</si>
  <si>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</si>
  <si>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</si>
  <si>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</si>
  <si>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</si>
  <si>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</si>
  <si>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</si>
  <si>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</si>
  <si>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</si>
  <si>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</si>
  <si>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</si>
  <si>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</si>
  <si>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</si>
  <si>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</si>
  <si>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</si>
  <si>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</si>
  <si>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</si>
  <si>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</si>
  <si>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</si>
  <si>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</si>
  <si>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</si>
  <si>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</si>
  <si>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</si>
  <si>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</si>
  <si>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</si>
  <si>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</si>
  <si>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</si>
  <si>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</si>
  <si>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</si>
  <si>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</si>
  <si>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</si>
  <si>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</si>
  <si>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</si>
  <si>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</si>
  <si>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</si>
  <si>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</si>
  <si>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</si>
  <si>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</si>
  <si>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</si>
  <si>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</si>
  <si>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</si>
  <si>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</si>
  <si>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</si>
  <si>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</si>
  <si>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</si>
  <si>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</si>
  <si>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</si>
  <si>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</si>
  <si>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</si>
  <si>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</si>
  <si>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</si>
  <si>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</si>
  <si>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</si>
  <si>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</si>
  <si>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</si>
  <si>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</si>
  <si>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</si>
  <si>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</si>
  <si>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</si>
  <si>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</si>
  <si>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</si>
  <si>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</si>
  <si>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</si>
  <si>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</si>
  <si>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</si>
  <si>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</si>
  <si>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</si>
  <si>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</si>
  <si>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</si>
  <si>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</si>
  <si>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</si>
  <si>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</si>
  <si>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</si>
  <si>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</si>
  <si>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</si>
  <si>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</si>
  <si>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</si>
  <si>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</si>
  <si>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</si>
  <si>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</si>
  <si>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</si>
  <si>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</si>
  <si>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</si>
  <si>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Score 10 to -10</t>
  </si>
  <si>
    <t>NYSE Composite</t>
  </si>
  <si>
    <t>TRIN</t>
  </si>
  <si>
    <t>0 means 50% components above MA</t>
  </si>
  <si>
    <t>Up 1.05 Points per Component with overall change of -0.87% from closing price 3005.47 which was 11 days ago.</t>
  </si>
  <si>
    <t>Up 2.29 Points per Component with overall change of NaN% from closing price 0.00 which was 11 days ago.</t>
  </si>
  <si>
    <t>Down -0.04 Points per Component with overall change of 0.00% from closing price 946.92 which was 11 days ago.</t>
  </si>
  <si>
    <t>Up 0.49 Points per Component with overall change of 0.00% from closing price 1.00 which was 11 days ago.</t>
  </si>
  <si>
    <t>Down -6.73 Points per Component with overall change of 0.00% from closing price 1.00 which was 11 days ago.</t>
  </si>
  <si>
    <t>Up 0.69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</si>
</sst>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_);[Red]\(0\)"/>
    <numFmt numFmtId="166" formatCode="0.0_);[Red]\(0.0\)"/>
    <numFmt numFmtId="167" formatCode="0.00_);[Red]\(0.00\)"/>
    <numFmt numFmtId="168" formatCode="#,##0%_);[Red]\(#,##0%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6" fontId="1" fillId="0" borderId="15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6" fontId="1" fillId="0" borderId="17" xfId="0" applyNumberFormat="1" applyFont="1" applyBorder="1" applyAlignment="1">
      <alignment horizontal="center"/>
    </xf>
    <xf numFmtId="166" fontId="1" fillId="0" borderId="18" xfId="0" applyNumberFormat="1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40" fontId="1" fillId="0" borderId="0" xfId="0" applyNumberFormat="1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40" fontId="1" fillId="0" borderId="10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4" fontId="1" fillId="0" borderId="7" xfId="0" applyNumberFormat="1" applyFont="1" applyBorder="1"/>
    <xf numFmtId="166" fontId="1" fillId="0" borderId="20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7" fontId="1" fillId="2" borderId="0" xfId="0" applyNumberFormat="1" applyFont="1" applyFill="1"/>
    <xf numFmtId="167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8" fontId="1" fillId="2" borderId="0" xfId="0" applyNumberFormat="1" applyFont="1" applyFill="1"/>
    <xf numFmtId="168" fontId="1" fillId="0" borderId="0" xfId="0" applyNumberFormat="1" applyFont="1"/>
    <xf numFmtId="168" fontId="1" fillId="0" borderId="11" xfId="0" applyNumberFormat="1" applyFont="1" applyBorder="1" applyAlignment="1">
      <alignment horizontal="center"/>
    </xf>
    <xf numFmtId="168" fontId="1" fillId="0" borderId="9" xfId="0" applyNumberFormat="1" applyFont="1" applyBorder="1"/>
    <xf numFmtId="168" fontId="1" fillId="0" borderId="6" xfId="0" applyNumberFormat="1" applyFont="1" applyBorder="1"/>
    <xf numFmtId="166" fontId="4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zoomScale="92" zoomScaleNormal="92" workbookViewId="0">
      <selection activeCell="R21" sqref="R21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1" width="9.140625" style="2"/>
    <col min="12" max="12" width="17.140625" style="2" customWidth="1"/>
    <col min="13" max="16384" width="9.140625" style="2"/>
  </cols>
  <sheetData>
    <row r="1" spans="2:12" ht="8.25" customHeight="1" x14ac:dyDescent="0.3"/>
    <row r="2" spans="2:12" ht="6" customHeight="1" thickBot="1" x14ac:dyDescent="0.35"/>
    <row r="3" spans="2:12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2" x14ac:dyDescent="0.3">
      <c r="B4" s="7" t="s">
        <v>34</v>
      </c>
      <c r="C4" s="7" t="s">
        <v>58</v>
      </c>
      <c r="D4" s="9">
        <v>7</v>
      </c>
      <c r="E4" s="9">
        <v>8</v>
      </c>
      <c r="F4" s="9">
        <v>9</v>
      </c>
      <c r="G4" s="9">
        <v>8</v>
      </c>
      <c r="H4" s="11">
        <v>8</v>
      </c>
      <c r="I4" s="13">
        <v>5.5</v>
      </c>
      <c r="J4" s="14">
        <f t="shared" ref="J4:J40" si="0">H4-I4</f>
        <v>2.5</v>
      </c>
    </row>
    <row r="5" spans="2:12" x14ac:dyDescent="0.3">
      <c r="B5" s="8" t="s">
        <v>10</v>
      </c>
      <c r="C5" s="8" t="s">
        <v>62</v>
      </c>
      <c r="D5" s="10">
        <v>6</v>
      </c>
      <c r="E5" s="10">
        <v>8</v>
      </c>
      <c r="F5" s="10">
        <v>8</v>
      </c>
      <c r="G5" s="10">
        <v>7</v>
      </c>
      <c r="H5" s="12">
        <v>7.25</v>
      </c>
      <c r="I5" s="15">
        <v>6.5</v>
      </c>
      <c r="J5" s="16">
        <f t="shared" si="0"/>
        <v>0.75</v>
      </c>
    </row>
    <row r="6" spans="2:12" x14ac:dyDescent="0.3">
      <c r="B6" s="8" t="s">
        <v>89</v>
      </c>
      <c r="C6" s="8" t="s">
        <v>90</v>
      </c>
      <c r="D6" s="10">
        <v>4</v>
      </c>
      <c r="E6" s="10">
        <v>7</v>
      </c>
      <c r="F6" s="10">
        <v>7</v>
      </c>
      <c r="G6" s="10">
        <v>7</v>
      </c>
      <c r="H6" s="12">
        <v>6.25</v>
      </c>
      <c r="I6" s="15">
        <v>6.75</v>
      </c>
      <c r="J6" s="16">
        <f t="shared" si="0"/>
        <v>-0.5</v>
      </c>
    </row>
    <row r="7" spans="2:12" x14ac:dyDescent="0.3">
      <c r="B7" s="8" t="s">
        <v>49</v>
      </c>
      <c r="C7" s="8" t="s">
        <v>81</v>
      </c>
      <c r="D7" s="10">
        <v>5</v>
      </c>
      <c r="E7" s="10">
        <v>8</v>
      </c>
      <c r="F7" s="10">
        <v>7</v>
      </c>
      <c r="G7" s="10">
        <v>5</v>
      </c>
      <c r="H7" s="12">
        <v>6.25</v>
      </c>
      <c r="I7" s="15">
        <v>5.5</v>
      </c>
      <c r="J7" s="16">
        <f t="shared" si="0"/>
        <v>0.75</v>
      </c>
    </row>
    <row r="8" spans="2:12" x14ac:dyDescent="0.3">
      <c r="B8" s="8" t="s">
        <v>12</v>
      </c>
      <c r="C8" s="8" t="s">
        <v>64</v>
      </c>
      <c r="D8" s="10">
        <v>-1</v>
      </c>
      <c r="E8" s="10">
        <v>6</v>
      </c>
      <c r="F8" s="10">
        <v>6</v>
      </c>
      <c r="G8" s="10">
        <v>8</v>
      </c>
      <c r="H8" s="12">
        <v>4.75</v>
      </c>
      <c r="I8" s="15">
        <v>7.75</v>
      </c>
      <c r="J8" s="16">
        <f t="shared" si="0"/>
        <v>-3</v>
      </c>
    </row>
    <row r="9" spans="2:12" x14ac:dyDescent="0.3">
      <c r="B9" s="8" t="s">
        <v>8</v>
      </c>
      <c r="C9" s="8" t="s">
        <v>60</v>
      </c>
      <c r="D9" s="10">
        <v>3</v>
      </c>
      <c r="E9" s="10">
        <v>6</v>
      </c>
      <c r="F9" s="10">
        <v>6</v>
      </c>
      <c r="G9" s="10">
        <v>4</v>
      </c>
      <c r="H9" s="12">
        <v>4.75</v>
      </c>
      <c r="I9" s="15">
        <v>6</v>
      </c>
      <c r="J9" s="16">
        <f t="shared" si="0"/>
        <v>-1.25</v>
      </c>
    </row>
    <row r="10" spans="2:12" x14ac:dyDescent="0.3">
      <c r="B10" s="8" t="s">
        <v>43</v>
      </c>
      <c r="C10" s="8" t="s">
        <v>75</v>
      </c>
      <c r="D10" s="10">
        <v>3</v>
      </c>
      <c r="E10" s="10">
        <v>5</v>
      </c>
      <c r="F10" s="10">
        <v>6</v>
      </c>
      <c r="G10" s="10">
        <v>5</v>
      </c>
      <c r="H10" s="12">
        <v>4.75</v>
      </c>
      <c r="I10" s="15">
        <v>5</v>
      </c>
      <c r="J10" s="16">
        <f t="shared" si="0"/>
        <v>-0.25</v>
      </c>
    </row>
    <row r="11" spans="2:12" x14ac:dyDescent="0.3">
      <c r="B11" s="8" t="s">
        <v>41</v>
      </c>
      <c r="C11" s="8" t="s">
        <v>73</v>
      </c>
      <c r="D11" s="10">
        <v>4</v>
      </c>
      <c r="E11" s="10">
        <v>6</v>
      </c>
      <c r="F11" s="10">
        <v>6</v>
      </c>
      <c r="G11" s="10">
        <v>2</v>
      </c>
      <c r="H11" s="12">
        <v>4.5</v>
      </c>
      <c r="I11" s="15">
        <v>5.25</v>
      </c>
      <c r="J11" s="16">
        <f t="shared" si="0"/>
        <v>-0.75</v>
      </c>
    </row>
    <row r="12" spans="2:12" x14ac:dyDescent="0.3">
      <c r="B12" s="8" t="s">
        <v>4</v>
      </c>
      <c r="C12" s="8" t="s">
        <v>53</v>
      </c>
      <c r="D12" s="10">
        <v>4</v>
      </c>
      <c r="E12" s="10">
        <v>5</v>
      </c>
      <c r="F12" s="10">
        <v>4</v>
      </c>
      <c r="G12" s="10">
        <v>4</v>
      </c>
      <c r="H12" s="12">
        <v>4.25</v>
      </c>
      <c r="I12" s="15">
        <v>4.75</v>
      </c>
      <c r="J12" s="16">
        <f t="shared" si="0"/>
        <v>-0.5</v>
      </c>
    </row>
    <row r="13" spans="2:12" x14ac:dyDescent="0.3">
      <c r="B13" s="8" t="s">
        <v>6</v>
      </c>
      <c r="C13" s="8" t="s">
        <v>82</v>
      </c>
      <c r="D13" s="10">
        <v>3</v>
      </c>
      <c r="E13" s="10">
        <v>7</v>
      </c>
      <c r="F13" s="10">
        <v>4</v>
      </c>
      <c r="G13" s="10">
        <v>3</v>
      </c>
      <c r="H13" s="12">
        <v>4.25</v>
      </c>
      <c r="I13" s="15">
        <v>1.75</v>
      </c>
      <c r="J13" s="16">
        <f t="shared" si="0"/>
        <v>2.5</v>
      </c>
    </row>
    <row r="14" spans="2:12" x14ac:dyDescent="0.3">
      <c r="B14" s="8" t="s">
        <v>39</v>
      </c>
      <c r="C14" s="8" t="s">
        <v>71</v>
      </c>
      <c r="D14" s="10">
        <v>1</v>
      </c>
      <c r="E14" s="10">
        <v>6</v>
      </c>
      <c r="F14" s="10">
        <v>4</v>
      </c>
      <c r="G14" s="10">
        <v>5</v>
      </c>
      <c r="H14" s="12">
        <v>4</v>
      </c>
      <c r="I14" s="15">
        <v>5.75</v>
      </c>
      <c r="J14" s="16">
        <f t="shared" si="0"/>
        <v>-1.75</v>
      </c>
    </row>
    <row r="15" spans="2:12" ht="16.5" x14ac:dyDescent="0.3">
      <c r="B15" s="8" t="s">
        <v>11</v>
      </c>
      <c r="C15" s="8" t="s">
        <v>63</v>
      </c>
      <c r="D15" s="10">
        <v>2</v>
      </c>
      <c r="E15" s="10">
        <v>5</v>
      </c>
      <c r="F15" s="10">
        <v>5</v>
      </c>
      <c r="G15" s="10">
        <v>4</v>
      </c>
      <c r="H15" s="12">
        <v>4</v>
      </c>
      <c r="I15" s="15">
        <v>3.75</v>
      </c>
      <c r="J15" s="16">
        <f t="shared" si="0"/>
        <v>0.25</v>
      </c>
      <c r="L15" s="39" t="s">
        <v>97</v>
      </c>
    </row>
    <row r="16" spans="2:12" ht="16.5" x14ac:dyDescent="0.3">
      <c r="B16" s="8" t="s">
        <v>44</v>
      </c>
      <c r="C16" s="8" t="s">
        <v>76</v>
      </c>
      <c r="D16" s="10">
        <v>6</v>
      </c>
      <c r="E16" s="10">
        <v>6</v>
      </c>
      <c r="F16" s="10">
        <v>3</v>
      </c>
      <c r="G16" s="10">
        <v>1</v>
      </c>
      <c r="H16" s="12">
        <v>4</v>
      </c>
      <c r="I16" s="15">
        <v>1.5</v>
      </c>
      <c r="J16" s="16">
        <f t="shared" si="0"/>
        <v>2.5</v>
      </c>
      <c r="L16" s="39" t="s">
        <v>100</v>
      </c>
    </row>
    <row r="17" spans="2:10" x14ac:dyDescent="0.3">
      <c r="B17" s="8" t="s">
        <v>33</v>
      </c>
      <c r="C17" s="8" t="s">
        <v>57</v>
      </c>
      <c r="D17" s="10">
        <v>-1</v>
      </c>
      <c r="E17" s="10">
        <v>3</v>
      </c>
      <c r="F17" s="10">
        <v>6</v>
      </c>
      <c r="G17" s="10">
        <v>6</v>
      </c>
      <c r="H17" s="12">
        <v>3.5</v>
      </c>
      <c r="I17" s="15">
        <v>4.75</v>
      </c>
      <c r="J17" s="16">
        <f t="shared" si="0"/>
        <v>-1.25</v>
      </c>
    </row>
    <row r="18" spans="2:10" x14ac:dyDescent="0.3">
      <c r="B18" s="8" t="s">
        <v>40</v>
      </c>
      <c r="C18" s="8" t="s">
        <v>72</v>
      </c>
      <c r="D18" s="10">
        <v>2</v>
      </c>
      <c r="E18" s="10">
        <v>5</v>
      </c>
      <c r="F18" s="10">
        <v>3</v>
      </c>
      <c r="G18" s="10">
        <v>3</v>
      </c>
      <c r="H18" s="12">
        <v>3.25</v>
      </c>
      <c r="I18" s="15">
        <v>5</v>
      </c>
      <c r="J18" s="16">
        <f t="shared" si="0"/>
        <v>-1.75</v>
      </c>
    </row>
    <row r="19" spans="2:10" x14ac:dyDescent="0.3">
      <c r="B19" s="8" t="s">
        <v>14</v>
      </c>
      <c r="C19" s="8" t="s">
        <v>66</v>
      </c>
      <c r="D19" s="10">
        <v>3</v>
      </c>
      <c r="E19" s="10">
        <v>4</v>
      </c>
      <c r="F19" s="10">
        <v>3</v>
      </c>
      <c r="G19" s="10">
        <v>3</v>
      </c>
      <c r="H19" s="12">
        <v>3.25</v>
      </c>
      <c r="I19" s="15">
        <v>3</v>
      </c>
      <c r="J19" s="16">
        <f t="shared" si="0"/>
        <v>0.25</v>
      </c>
    </row>
    <row r="20" spans="2:10" x14ac:dyDescent="0.3">
      <c r="B20" s="8" t="s">
        <v>30</v>
      </c>
      <c r="C20" s="8" t="s">
        <v>50</v>
      </c>
      <c r="D20" s="10">
        <v>1</v>
      </c>
      <c r="E20" s="10">
        <v>4</v>
      </c>
      <c r="F20" s="10">
        <v>4</v>
      </c>
      <c r="G20" s="10">
        <v>3</v>
      </c>
      <c r="H20" s="12">
        <v>3</v>
      </c>
      <c r="I20" s="15">
        <v>4.5</v>
      </c>
      <c r="J20" s="16">
        <f t="shared" si="0"/>
        <v>-1.5</v>
      </c>
    </row>
    <row r="21" spans="2:10" x14ac:dyDescent="0.3">
      <c r="B21" s="8" t="s">
        <v>37</v>
      </c>
      <c r="C21" s="8" t="s">
        <v>70</v>
      </c>
      <c r="D21" s="10">
        <v>5</v>
      </c>
      <c r="E21" s="10">
        <v>4</v>
      </c>
      <c r="F21" s="10">
        <v>2</v>
      </c>
      <c r="G21" s="10">
        <v>1</v>
      </c>
      <c r="H21" s="12">
        <v>3</v>
      </c>
      <c r="I21" s="15">
        <v>2.5</v>
      </c>
      <c r="J21" s="16">
        <f t="shared" si="0"/>
        <v>0.5</v>
      </c>
    </row>
    <row r="22" spans="2:10" x14ac:dyDescent="0.3">
      <c r="B22" s="8" t="s">
        <v>9</v>
      </c>
      <c r="C22" s="8" t="s">
        <v>61</v>
      </c>
      <c r="D22" s="10">
        <v>1</v>
      </c>
      <c r="E22" s="10">
        <v>4</v>
      </c>
      <c r="F22" s="10">
        <v>3</v>
      </c>
      <c r="G22" s="10">
        <v>3</v>
      </c>
      <c r="H22" s="12">
        <v>2.75</v>
      </c>
      <c r="I22" s="15">
        <v>2.75</v>
      </c>
      <c r="J22" s="16">
        <f t="shared" si="0"/>
        <v>0</v>
      </c>
    </row>
    <row r="23" spans="2:10" x14ac:dyDescent="0.3">
      <c r="B23" s="8" t="s">
        <v>35</v>
      </c>
      <c r="C23" s="8" t="s">
        <v>68</v>
      </c>
      <c r="D23" s="10">
        <v>2</v>
      </c>
      <c r="E23" s="10">
        <v>3</v>
      </c>
      <c r="F23" s="10">
        <v>3</v>
      </c>
      <c r="G23" s="10">
        <v>2</v>
      </c>
      <c r="H23" s="12">
        <v>2.5</v>
      </c>
      <c r="I23" s="15">
        <v>4</v>
      </c>
      <c r="J23" s="16">
        <f t="shared" si="0"/>
        <v>-1.5</v>
      </c>
    </row>
    <row r="24" spans="2:10" x14ac:dyDescent="0.3">
      <c r="B24" s="8" t="s">
        <v>13</v>
      </c>
      <c r="C24" s="8" t="s">
        <v>65</v>
      </c>
      <c r="D24" s="10">
        <v>-1</v>
      </c>
      <c r="E24" s="10">
        <v>4</v>
      </c>
      <c r="F24" s="10">
        <v>3</v>
      </c>
      <c r="G24" s="10">
        <v>2</v>
      </c>
      <c r="H24" s="12">
        <v>2</v>
      </c>
      <c r="I24" s="15">
        <v>4.25</v>
      </c>
      <c r="J24" s="16">
        <f t="shared" si="0"/>
        <v>-2.25</v>
      </c>
    </row>
    <row r="25" spans="2:10" x14ac:dyDescent="0.3">
      <c r="B25" s="8" t="s">
        <v>85</v>
      </c>
      <c r="C25" s="8" t="s">
        <v>86</v>
      </c>
      <c r="D25" s="10">
        <v>6</v>
      </c>
      <c r="E25" s="10">
        <v>3</v>
      </c>
      <c r="F25" s="10">
        <v>0</v>
      </c>
      <c r="G25" s="10">
        <v>-2</v>
      </c>
      <c r="H25" s="12">
        <v>1.75</v>
      </c>
      <c r="I25" s="15">
        <v>0.25</v>
      </c>
      <c r="J25" s="16">
        <f t="shared" si="0"/>
        <v>1.5</v>
      </c>
    </row>
    <row r="26" spans="2:10" x14ac:dyDescent="0.3">
      <c r="B26" s="8" t="s">
        <v>95</v>
      </c>
      <c r="C26" s="8" t="s">
        <v>96</v>
      </c>
      <c r="D26" s="10">
        <v>3</v>
      </c>
      <c r="E26" s="10">
        <v>4</v>
      </c>
      <c r="F26" s="10">
        <v>0</v>
      </c>
      <c r="G26" s="10">
        <v>-2</v>
      </c>
      <c r="H26" s="12">
        <v>1.25</v>
      </c>
      <c r="I26" s="15">
        <v>-0.75</v>
      </c>
      <c r="J26" s="16">
        <f t="shared" si="0"/>
        <v>2</v>
      </c>
    </row>
    <row r="27" spans="2:10" x14ac:dyDescent="0.3">
      <c r="B27" s="8" t="s">
        <v>93</v>
      </c>
      <c r="C27" s="8" t="s">
        <v>94</v>
      </c>
      <c r="D27" s="10">
        <v>0</v>
      </c>
      <c r="E27" s="10">
        <v>1</v>
      </c>
      <c r="F27" s="10">
        <v>1</v>
      </c>
      <c r="G27" s="10">
        <v>1</v>
      </c>
      <c r="H27" s="12">
        <v>0.75</v>
      </c>
      <c r="I27" s="15">
        <v>2.25</v>
      </c>
      <c r="J27" s="16">
        <f t="shared" si="0"/>
        <v>-1.5</v>
      </c>
    </row>
    <row r="28" spans="2:10" x14ac:dyDescent="0.3">
      <c r="B28" s="8" t="s">
        <v>36</v>
      </c>
      <c r="C28" s="8" t="s">
        <v>69</v>
      </c>
      <c r="D28" s="10">
        <v>0</v>
      </c>
      <c r="E28" s="10">
        <v>2</v>
      </c>
      <c r="F28" s="10">
        <v>0</v>
      </c>
      <c r="G28" s="10">
        <v>0</v>
      </c>
      <c r="H28" s="12">
        <v>0.5</v>
      </c>
      <c r="I28" s="15">
        <v>0.25</v>
      </c>
      <c r="J28" s="16">
        <f t="shared" si="0"/>
        <v>0.25</v>
      </c>
    </row>
    <row r="29" spans="2:10" x14ac:dyDescent="0.3">
      <c r="B29" s="8" t="s">
        <v>38</v>
      </c>
      <c r="C29" s="8" t="s">
        <v>55</v>
      </c>
      <c r="D29" s="10">
        <v>4</v>
      </c>
      <c r="E29" s="10">
        <v>2</v>
      </c>
      <c r="F29" s="10">
        <v>-1</v>
      </c>
      <c r="G29" s="10">
        <v>-3</v>
      </c>
      <c r="H29" s="12">
        <v>0.5</v>
      </c>
      <c r="I29" s="15">
        <v>0.25</v>
      </c>
      <c r="J29" s="16">
        <f t="shared" si="0"/>
        <v>0.25</v>
      </c>
    </row>
    <row r="30" spans="2:10" x14ac:dyDescent="0.3">
      <c r="B30" s="8" t="s">
        <v>31</v>
      </c>
      <c r="C30" s="8" t="s">
        <v>51</v>
      </c>
      <c r="D30" s="10">
        <v>-1</v>
      </c>
      <c r="E30" s="10">
        <v>1</v>
      </c>
      <c r="F30" s="10">
        <v>1</v>
      </c>
      <c r="G30" s="10">
        <v>0</v>
      </c>
      <c r="H30" s="12">
        <v>0.25</v>
      </c>
      <c r="I30" s="15">
        <v>0.75</v>
      </c>
      <c r="J30" s="16">
        <f t="shared" si="0"/>
        <v>-0.5</v>
      </c>
    </row>
    <row r="31" spans="2:10" x14ac:dyDescent="0.3">
      <c r="B31" s="8" t="s">
        <v>26</v>
      </c>
      <c r="C31" s="8" t="s">
        <v>54</v>
      </c>
      <c r="D31" s="10">
        <v>1</v>
      </c>
      <c r="E31" s="10">
        <v>0</v>
      </c>
      <c r="F31" s="10">
        <v>0</v>
      </c>
      <c r="G31" s="10">
        <v>-1</v>
      </c>
      <c r="H31" s="12">
        <v>0</v>
      </c>
      <c r="I31" s="15">
        <v>-0.25</v>
      </c>
      <c r="J31" s="16">
        <f t="shared" si="0"/>
        <v>0.25</v>
      </c>
    </row>
    <row r="32" spans="2:10" x14ac:dyDescent="0.3">
      <c r="B32" s="8" t="s">
        <v>15</v>
      </c>
      <c r="C32" s="8" t="s">
        <v>67</v>
      </c>
      <c r="D32" s="10">
        <v>-8</v>
      </c>
      <c r="E32" s="10">
        <v>0</v>
      </c>
      <c r="F32" s="10">
        <v>2</v>
      </c>
      <c r="G32" s="10">
        <v>5</v>
      </c>
      <c r="H32" s="12">
        <v>-0.25</v>
      </c>
      <c r="I32" s="15">
        <v>4.75</v>
      </c>
      <c r="J32" s="16">
        <f t="shared" si="0"/>
        <v>-5</v>
      </c>
    </row>
    <row r="33" spans="2:10" x14ac:dyDescent="0.3">
      <c r="B33" s="8" t="s">
        <v>32</v>
      </c>
      <c r="C33" s="8" t="s">
        <v>52</v>
      </c>
      <c r="D33" s="10">
        <v>0</v>
      </c>
      <c r="E33" s="10">
        <v>-1</v>
      </c>
      <c r="F33" s="10">
        <v>-1</v>
      </c>
      <c r="G33" s="10">
        <v>-2</v>
      </c>
      <c r="H33" s="12">
        <v>-1</v>
      </c>
      <c r="I33" s="15">
        <v>-0.75</v>
      </c>
      <c r="J33" s="16">
        <f t="shared" si="0"/>
        <v>-0.25</v>
      </c>
    </row>
    <row r="34" spans="2:10" x14ac:dyDescent="0.3">
      <c r="B34" s="8" t="s">
        <v>47</v>
      </c>
      <c r="C34" s="8" t="s">
        <v>79</v>
      </c>
      <c r="D34" s="10">
        <v>-2</v>
      </c>
      <c r="E34" s="10">
        <v>-2</v>
      </c>
      <c r="F34" s="10">
        <v>-2</v>
      </c>
      <c r="G34" s="10">
        <v>-2</v>
      </c>
      <c r="H34" s="12">
        <v>-2</v>
      </c>
      <c r="I34" s="15">
        <v>0</v>
      </c>
      <c r="J34" s="16">
        <f t="shared" si="0"/>
        <v>-2</v>
      </c>
    </row>
    <row r="35" spans="2:10" x14ac:dyDescent="0.3">
      <c r="B35" s="8" t="s">
        <v>5</v>
      </c>
      <c r="C35" s="8" t="s">
        <v>56</v>
      </c>
      <c r="D35" s="10">
        <v>-3</v>
      </c>
      <c r="E35" s="10">
        <v>-1</v>
      </c>
      <c r="F35" s="10">
        <v>-3</v>
      </c>
      <c r="G35" s="10">
        <v>-3</v>
      </c>
      <c r="H35" s="12">
        <v>-2.5</v>
      </c>
      <c r="I35" s="15">
        <v>-1.5</v>
      </c>
      <c r="J35" s="16">
        <f t="shared" si="0"/>
        <v>-1</v>
      </c>
    </row>
    <row r="36" spans="2:10" x14ac:dyDescent="0.3">
      <c r="B36" s="8" t="s">
        <v>7</v>
      </c>
      <c r="C36" s="8" t="s">
        <v>59</v>
      </c>
      <c r="D36" s="10">
        <v>-4</v>
      </c>
      <c r="E36" s="10">
        <v>-4</v>
      </c>
      <c r="F36" s="10">
        <v>-3</v>
      </c>
      <c r="G36" s="10">
        <v>-5</v>
      </c>
      <c r="H36" s="12">
        <v>-4</v>
      </c>
      <c r="I36" s="15">
        <v>0.25</v>
      </c>
      <c r="J36" s="16">
        <f t="shared" si="0"/>
        <v>-4.25</v>
      </c>
    </row>
    <row r="37" spans="2:10" x14ac:dyDescent="0.3">
      <c r="B37" s="8" t="s">
        <v>42</v>
      </c>
      <c r="C37" s="8" t="s">
        <v>74</v>
      </c>
      <c r="D37" s="10">
        <v>-4</v>
      </c>
      <c r="E37" s="10">
        <v>-3</v>
      </c>
      <c r="F37" s="10">
        <v>-4</v>
      </c>
      <c r="G37" s="10">
        <v>-5</v>
      </c>
      <c r="H37" s="12">
        <v>-4</v>
      </c>
      <c r="I37" s="15">
        <v>-4</v>
      </c>
      <c r="J37" s="16">
        <f t="shared" si="0"/>
        <v>0</v>
      </c>
    </row>
    <row r="38" spans="2:10" x14ac:dyDescent="0.3">
      <c r="B38" s="8" t="s">
        <v>48</v>
      </c>
      <c r="C38" s="8" t="s">
        <v>80</v>
      </c>
      <c r="D38" s="10">
        <v>-7</v>
      </c>
      <c r="E38" s="10">
        <v>-7</v>
      </c>
      <c r="F38" s="10">
        <v>-2</v>
      </c>
      <c r="G38" s="10">
        <v>-7</v>
      </c>
      <c r="H38" s="12">
        <v>-5.75</v>
      </c>
      <c r="I38" s="15">
        <v>-2.5</v>
      </c>
      <c r="J38" s="16">
        <f t="shared" si="0"/>
        <v>-3.25</v>
      </c>
    </row>
    <row r="39" spans="2:10" x14ac:dyDescent="0.3">
      <c r="B39" s="8" t="s">
        <v>45</v>
      </c>
      <c r="C39" s="8" t="s">
        <v>77</v>
      </c>
      <c r="D39" s="10">
        <v>-5</v>
      </c>
      <c r="E39" s="10">
        <v>-6</v>
      </c>
      <c r="F39" s="10">
        <v>-6</v>
      </c>
      <c r="G39" s="10">
        <v>-7</v>
      </c>
      <c r="H39" s="12">
        <v>-6</v>
      </c>
      <c r="I39" s="15">
        <v>-3</v>
      </c>
      <c r="J39" s="16">
        <f t="shared" si="0"/>
        <v>-3</v>
      </c>
    </row>
    <row r="40" spans="2:10" ht="15.75" thickBot="1" x14ac:dyDescent="0.35">
      <c r="B40" s="8" t="s">
        <v>46</v>
      </c>
      <c r="C40" s="8" t="s">
        <v>78</v>
      </c>
      <c r="D40" s="10">
        <v>-6</v>
      </c>
      <c r="E40" s="10">
        <v>-7</v>
      </c>
      <c r="F40" s="10">
        <v>-6</v>
      </c>
      <c r="G40" s="10">
        <v>-8</v>
      </c>
      <c r="H40" s="28">
        <v>-6.75</v>
      </c>
      <c r="I40" s="29">
        <v>-2.5</v>
      </c>
      <c r="J40" s="30">
        <f t="shared" si="0"/>
        <v>-4.25</v>
      </c>
    </row>
    <row r="41" spans="2:10" ht="24" customHeight="1" thickBot="1" x14ac:dyDescent="0.4">
      <c r="D41" s="33"/>
      <c r="E41" s="33"/>
      <c r="F41" s="33"/>
      <c r="G41" s="33"/>
      <c r="H41" s="31">
        <f>AVERAGE(H4:H40)</f>
        <v>1.7027027027027026</v>
      </c>
      <c r="I41" s="52">
        <f>AVERAGE(I4:I40)</f>
        <v>2.4324324324324325</v>
      </c>
      <c r="J41" s="32">
        <f t="shared" ref="J41" si="1">H41-I41</f>
        <v>-0.72972972972972983</v>
      </c>
    </row>
  </sheetData>
  <sortState xmlns:xlrd2="http://schemas.microsoft.com/office/spreadsheetml/2017/richdata2"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1"/>
  <sheetViews>
    <sheetView tabSelected="1" zoomScaleNormal="100" workbookViewId="0">
      <selection activeCell="T5" sqref="T5"/>
    </sheetView>
  </sheetViews>
  <sheetFormatPr defaultColWidth="9.140625" defaultRowHeight="15" x14ac:dyDescent="0.3"/>
  <cols>
    <col min="1" max="1" width="18.7109375" style="34" customWidth="1"/>
    <col min="2" max="2" width="10.5703125" style="17" customWidth="1"/>
    <col min="3" max="3" width="8.7109375" style="18" customWidth="1"/>
    <col min="4" max="6" width="7.28515625" style="18" customWidth="1"/>
    <col min="7" max="7" width="8.28515625" style="19" customWidth="1"/>
    <col min="8" max="8" width="12.140625" style="18" customWidth="1"/>
    <col min="9" max="9" width="12.5703125" style="18" bestFit="1" customWidth="1"/>
    <col min="10" max="10" width="8.7109375" style="18" bestFit="1" customWidth="1"/>
    <col min="11" max="11" width="8.85546875" style="48" bestFit="1" customWidth="1"/>
    <col min="12" max="12" width="12.42578125" style="2" customWidth="1"/>
    <col min="13" max="13" width="2.140625" style="34" customWidth="1"/>
    <col min="14" max="14" width="7.42578125" style="34" bestFit="1" customWidth="1"/>
    <col min="15" max="15" width="9.140625" style="34"/>
    <col min="16" max="17" width="10.7109375" style="2" customWidth="1"/>
    <col min="18" max="18" width="10.7109375" style="1" customWidth="1"/>
    <col min="19" max="16384" width="9.140625" style="2"/>
  </cols>
  <sheetData>
    <row r="1" spans="1:18" x14ac:dyDescent="0.3">
      <c r="B1" s="35"/>
      <c r="C1" s="36"/>
      <c r="D1" s="36"/>
      <c r="E1" s="36"/>
      <c r="F1" s="36"/>
      <c r="G1" s="37"/>
      <c r="H1" s="36"/>
      <c r="I1" s="36"/>
      <c r="J1" s="36"/>
      <c r="K1" s="47"/>
      <c r="L1" s="34"/>
    </row>
    <row r="2" spans="1:18" ht="15.75" thickBot="1" x14ac:dyDescent="0.35">
      <c r="B2" s="35" t="s">
        <v>2</v>
      </c>
      <c r="C2" s="18" t="s">
        <v>91</v>
      </c>
      <c r="N2" s="38" t="s">
        <v>99</v>
      </c>
    </row>
    <row r="3" spans="1:18" s="1" customFormat="1" x14ac:dyDescent="0.3">
      <c r="A3" s="38"/>
      <c r="B3" s="20" t="s">
        <v>25</v>
      </c>
      <c r="C3" s="21" t="s">
        <v>24</v>
      </c>
      <c r="D3" s="21" t="s">
        <v>23</v>
      </c>
      <c r="E3" s="21" t="s">
        <v>22</v>
      </c>
      <c r="F3" s="21" t="s">
        <v>21</v>
      </c>
      <c r="G3" s="22" t="s">
        <v>20</v>
      </c>
      <c r="H3" s="21" t="s">
        <v>19</v>
      </c>
      <c r="I3" s="21" t="s">
        <v>18</v>
      </c>
      <c r="J3" s="21" t="s">
        <v>17</v>
      </c>
      <c r="K3" s="49" t="s">
        <v>16</v>
      </c>
      <c r="M3" s="38"/>
      <c r="N3" s="41"/>
      <c r="O3" s="38"/>
    </row>
    <row r="4" spans="1:18" x14ac:dyDescent="0.3">
      <c r="B4" s="23">
        <v>464.34</v>
      </c>
      <c r="C4" s="18">
        <v>672</v>
      </c>
      <c r="D4" s="18">
        <v>385</v>
      </c>
      <c r="E4" s="18">
        <v>113</v>
      </c>
      <c r="F4" s="18">
        <v>272</v>
      </c>
      <c r="G4" s="19">
        <v>0.75900000000000001</v>
      </c>
      <c r="H4" s="18">
        <v>1443</v>
      </c>
      <c r="I4" s="18">
        <v>434</v>
      </c>
      <c r="J4" s="18">
        <v>1009</v>
      </c>
      <c r="K4" s="50">
        <v>1.04</v>
      </c>
      <c r="L4" s="24">
        <v>43669</v>
      </c>
      <c r="N4" s="40">
        <f>(D4/E4)/(H4/I4)</f>
        <v>1.0247211132166885</v>
      </c>
      <c r="P4" s="45">
        <f>D4/E4</f>
        <v>3.4070796460176993</v>
      </c>
      <c r="Q4" s="45">
        <f>H4/I4</f>
        <v>3.3248847926267282</v>
      </c>
      <c r="R4" s="46">
        <f>P4/Q4</f>
        <v>1.0247211132166885</v>
      </c>
    </row>
    <row r="5" spans="1:18" x14ac:dyDescent="0.3">
      <c r="B5" s="23">
        <v>90.66</v>
      </c>
      <c r="C5" s="18">
        <v>77</v>
      </c>
      <c r="D5" s="18">
        <v>240</v>
      </c>
      <c r="E5" s="18">
        <v>254</v>
      </c>
      <c r="F5" s="18">
        <v>-14</v>
      </c>
      <c r="G5" s="19">
        <v>0.47299999999999998</v>
      </c>
      <c r="H5" s="18">
        <v>915</v>
      </c>
      <c r="I5" s="18">
        <v>725</v>
      </c>
      <c r="J5" s="18">
        <v>189</v>
      </c>
      <c r="K5" s="50">
        <v>0.92</v>
      </c>
      <c r="L5" s="24">
        <v>43668</v>
      </c>
      <c r="N5" s="40">
        <f t="shared" ref="N5:N14" si="0">(D5/E5)/(H5/I5)</f>
        <v>0.74867690718987989</v>
      </c>
      <c r="P5" s="45">
        <f t="shared" ref="P5:P14" si="1">D5/E5</f>
        <v>0.94488188976377951</v>
      </c>
      <c r="Q5" s="45">
        <f t="shared" ref="Q5:Q14" si="2">H5/I5</f>
        <v>1.2620689655172415</v>
      </c>
      <c r="R5" s="46">
        <f t="shared" ref="R5:R14" si="3">P5/Q5</f>
        <v>0.74867690718987989</v>
      </c>
    </row>
    <row r="6" spans="1:18" x14ac:dyDescent="0.3">
      <c r="B6" s="23">
        <v>-392.8</v>
      </c>
      <c r="C6" s="18">
        <v>-399</v>
      </c>
      <c r="D6" s="18">
        <v>152</v>
      </c>
      <c r="E6" s="18">
        <v>348</v>
      </c>
      <c r="F6" s="18">
        <v>-196</v>
      </c>
      <c r="G6" s="19">
        <v>0.3</v>
      </c>
      <c r="H6" s="18">
        <v>710</v>
      </c>
      <c r="I6" s="18">
        <v>1155</v>
      </c>
      <c r="J6" s="18">
        <v>-444</v>
      </c>
      <c r="K6" s="50">
        <v>1.04</v>
      </c>
      <c r="L6" s="24">
        <v>43665</v>
      </c>
      <c r="N6" s="40">
        <f t="shared" si="0"/>
        <v>0.71053909664885873</v>
      </c>
      <c r="P6" s="45">
        <f t="shared" si="1"/>
        <v>0.43678160919540232</v>
      </c>
      <c r="Q6" s="45">
        <f t="shared" si="2"/>
        <v>0.61471861471861466</v>
      </c>
      <c r="R6" s="46">
        <f t="shared" si="3"/>
        <v>0.71053909664885873</v>
      </c>
    </row>
    <row r="7" spans="1:18" x14ac:dyDescent="0.3">
      <c r="B7" s="23">
        <v>218.53</v>
      </c>
      <c r="C7" s="18">
        <v>121</v>
      </c>
      <c r="D7" s="18">
        <v>340</v>
      </c>
      <c r="E7" s="18">
        <v>159</v>
      </c>
      <c r="F7" s="18">
        <v>181</v>
      </c>
      <c r="G7" s="19">
        <v>0.67100000000000004</v>
      </c>
      <c r="H7" s="18">
        <v>1150</v>
      </c>
      <c r="I7" s="18">
        <v>665</v>
      </c>
      <c r="J7" s="18">
        <v>484</v>
      </c>
      <c r="K7" s="50">
        <v>1.01</v>
      </c>
      <c r="L7" s="24">
        <v>43664</v>
      </c>
      <c r="N7" s="40">
        <f t="shared" si="0"/>
        <v>1.2365326770576974</v>
      </c>
      <c r="P7" s="45">
        <f t="shared" si="1"/>
        <v>2.1383647798742138</v>
      </c>
      <c r="Q7" s="45">
        <f t="shared" si="2"/>
        <v>1.7293233082706767</v>
      </c>
      <c r="R7" s="46">
        <f t="shared" si="3"/>
        <v>1.2365326770576974</v>
      </c>
    </row>
    <row r="8" spans="1:18" x14ac:dyDescent="0.3">
      <c r="B8" s="23">
        <v>-418.66</v>
      </c>
      <c r="C8" s="18">
        <v>-466</v>
      </c>
      <c r="D8" s="18">
        <v>133</v>
      </c>
      <c r="E8" s="18">
        <v>365</v>
      </c>
      <c r="F8" s="18">
        <v>-232</v>
      </c>
      <c r="G8" s="19">
        <v>0.26200000000000001</v>
      </c>
      <c r="H8" s="18">
        <v>461</v>
      </c>
      <c r="I8" s="18">
        <v>1260</v>
      </c>
      <c r="J8" s="18">
        <v>-798</v>
      </c>
      <c r="K8" s="50">
        <v>0.96</v>
      </c>
      <c r="L8" s="24">
        <v>43663</v>
      </c>
      <c r="N8" s="40">
        <f t="shared" si="0"/>
        <v>0.99592904050158981</v>
      </c>
      <c r="P8" s="45">
        <f t="shared" si="1"/>
        <v>0.36438356164383562</v>
      </c>
      <c r="Q8" s="45">
        <f t="shared" si="2"/>
        <v>0.36587301587301585</v>
      </c>
      <c r="R8" s="46">
        <f t="shared" si="3"/>
        <v>0.99592904050158981</v>
      </c>
    </row>
    <row r="9" spans="1:18" x14ac:dyDescent="0.3">
      <c r="B9" s="23">
        <v>-100.73</v>
      </c>
      <c r="C9" s="18">
        <v>-75</v>
      </c>
      <c r="D9" s="18">
        <v>203</v>
      </c>
      <c r="E9" s="18">
        <v>296</v>
      </c>
      <c r="F9" s="18">
        <v>-93</v>
      </c>
      <c r="G9" s="19">
        <v>0.4</v>
      </c>
      <c r="H9" s="18">
        <v>603</v>
      </c>
      <c r="I9" s="18">
        <v>1122</v>
      </c>
      <c r="J9" s="18">
        <v>-519</v>
      </c>
      <c r="K9" s="50">
        <v>0.96</v>
      </c>
      <c r="L9" s="24">
        <v>43662</v>
      </c>
      <c r="N9" s="40">
        <f t="shared" si="0"/>
        <v>1.276085787279817</v>
      </c>
      <c r="P9" s="45">
        <f t="shared" si="1"/>
        <v>0.68581081081081086</v>
      </c>
      <c r="Q9" s="45">
        <f t="shared" si="2"/>
        <v>0.53743315508021394</v>
      </c>
      <c r="R9" s="46">
        <f t="shared" si="3"/>
        <v>1.276085787279817</v>
      </c>
    </row>
    <row r="10" spans="1:18" x14ac:dyDescent="0.3">
      <c r="B10" s="23">
        <v>0.13</v>
      </c>
      <c r="C10" s="18">
        <v>-19</v>
      </c>
      <c r="D10" s="18">
        <v>258</v>
      </c>
      <c r="E10" s="18">
        <v>239</v>
      </c>
      <c r="F10" s="18">
        <v>19</v>
      </c>
      <c r="G10" s="19">
        <v>0.50900000000000001</v>
      </c>
      <c r="H10" s="18">
        <v>724</v>
      </c>
      <c r="I10" s="18">
        <v>851</v>
      </c>
      <c r="J10" s="18">
        <v>-127</v>
      </c>
      <c r="K10" s="50">
        <v>0.89</v>
      </c>
      <c r="L10" s="24">
        <v>43661</v>
      </c>
      <c r="N10" s="40">
        <f t="shared" si="0"/>
        <v>1.2688573476039668</v>
      </c>
      <c r="P10" s="45">
        <f t="shared" si="1"/>
        <v>1.0794979079497908</v>
      </c>
      <c r="Q10" s="45">
        <f t="shared" si="2"/>
        <v>0.85076380728554646</v>
      </c>
      <c r="R10" s="46">
        <f t="shared" si="3"/>
        <v>1.2688573476039668</v>
      </c>
    </row>
    <row r="11" spans="1:18" x14ac:dyDescent="0.3">
      <c r="B11" s="23">
        <v>324.69</v>
      </c>
      <c r="C11" s="18">
        <v>28</v>
      </c>
      <c r="D11" s="18">
        <v>368</v>
      </c>
      <c r="E11" s="18">
        <v>130</v>
      </c>
      <c r="F11" s="18">
        <v>238</v>
      </c>
      <c r="G11" s="19">
        <v>0.72599999999999998</v>
      </c>
      <c r="H11" s="18">
        <v>1255</v>
      </c>
      <c r="I11" s="18">
        <v>407</v>
      </c>
      <c r="J11" s="18">
        <v>848</v>
      </c>
      <c r="K11" s="50">
        <v>0.92</v>
      </c>
      <c r="L11" s="24">
        <v>43658</v>
      </c>
      <c r="N11" s="40">
        <f t="shared" si="0"/>
        <v>0.91802635611400563</v>
      </c>
      <c r="P11" s="45">
        <f t="shared" si="1"/>
        <v>2.8307692307692309</v>
      </c>
      <c r="Q11" s="45">
        <f t="shared" si="2"/>
        <v>3.0835380835380835</v>
      </c>
      <c r="R11" s="46">
        <f t="shared" si="3"/>
        <v>0.91802635611400563</v>
      </c>
    </row>
    <row r="12" spans="1:18" x14ac:dyDescent="0.3">
      <c r="B12" s="23">
        <v>191.24</v>
      </c>
      <c r="C12" s="18">
        <v>259</v>
      </c>
      <c r="D12" s="18">
        <v>303</v>
      </c>
      <c r="E12" s="18">
        <v>195</v>
      </c>
      <c r="F12" s="18">
        <v>108</v>
      </c>
      <c r="G12" s="19">
        <v>0.59799999999999998</v>
      </c>
      <c r="H12" s="18">
        <v>973</v>
      </c>
      <c r="I12" s="18">
        <v>768</v>
      </c>
      <c r="J12" s="18">
        <v>204</v>
      </c>
      <c r="K12" s="50">
        <v>0.97</v>
      </c>
      <c r="L12" s="24">
        <v>43657</v>
      </c>
      <c r="N12" s="40">
        <f t="shared" si="0"/>
        <v>1.2264684955332439</v>
      </c>
      <c r="P12" s="45">
        <f t="shared" si="1"/>
        <v>1.5538461538461539</v>
      </c>
      <c r="Q12" s="45">
        <f t="shared" si="2"/>
        <v>1.2669270833333333</v>
      </c>
      <c r="R12" s="46">
        <f t="shared" si="3"/>
        <v>1.2264684955332439</v>
      </c>
    </row>
    <row r="13" spans="1:18" ht="15.75" thickBot="1" x14ac:dyDescent="0.35">
      <c r="B13" s="25">
        <v>150.16999999999999</v>
      </c>
      <c r="C13" s="26">
        <v>155</v>
      </c>
      <c r="D13" s="26">
        <v>273</v>
      </c>
      <c r="E13" s="26">
        <v>225</v>
      </c>
      <c r="F13" s="26">
        <v>48</v>
      </c>
      <c r="G13" s="27">
        <v>0.53800000000000003</v>
      </c>
      <c r="H13" s="26">
        <v>986</v>
      </c>
      <c r="I13" s="26">
        <v>672</v>
      </c>
      <c r="J13" s="26">
        <v>314</v>
      </c>
      <c r="K13" s="51">
        <v>0.92</v>
      </c>
      <c r="L13" s="24">
        <v>43656</v>
      </c>
      <c r="N13" s="40">
        <f t="shared" si="0"/>
        <v>0.82693711967545647</v>
      </c>
      <c r="P13" s="45">
        <f t="shared" si="1"/>
        <v>1.2133333333333334</v>
      </c>
      <c r="Q13" s="45">
        <f t="shared" si="2"/>
        <v>1.4672619047619047</v>
      </c>
      <c r="R13" s="46">
        <f t="shared" si="3"/>
        <v>0.82693711967545647</v>
      </c>
    </row>
    <row r="14" spans="1:18" x14ac:dyDescent="0.3">
      <c r="B14" s="17">
        <v>527.57000000000005</v>
      </c>
      <c r="C14" s="18">
        <v>353</v>
      </c>
      <c r="D14" s="18">
        <v>2655</v>
      </c>
      <c r="E14" s="18">
        <v>2324</v>
      </c>
      <c r="F14" s="18">
        <v>331</v>
      </c>
      <c r="G14" s="19">
        <v>0.53300000000000003</v>
      </c>
      <c r="H14" s="18">
        <v>9224</v>
      </c>
      <c r="I14" s="18">
        <v>8063</v>
      </c>
      <c r="J14" s="18">
        <v>1161</v>
      </c>
      <c r="K14" s="48">
        <v>0.96</v>
      </c>
      <c r="N14" s="40">
        <f t="shared" si="0"/>
        <v>0.99863266409710205</v>
      </c>
      <c r="P14" s="45">
        <f t="shared" si="1"/>
        <v>1.1424268502581756</v>
      </c>
      <c r="Q14" s="45">
        <f t="shared" si="2"/>
        <v>1.1439910703212204</v>
      </c>
      <c r="R14" s="46">
        <f t="shared" si="3"/>
        <v>0.99863266409710205</v>
      </c>
    </row>
    <row r="15" spans="1:18" ht="16.5" x14ac:dyDescent="0.3">
      <c r="A15" s="34" t="s">
        <v>101</v>
      </c>
      <c r="B15" s="35"/>
      <c r="C15" s="36"/>
      <c r="D15" s="36"/>
      <c r="E15" s="36"/>
      <c r="F15" s="36"/>
      <c r="G15" s="37"/>
      <c r="H15" s="36"/>
      <c r="I15" s="36"/>
      <c r="J15" s="36"/>
      <c r="K15" s="47"/>
      <c r="L15" s="34"/>
      <c r="R15" s="39"/>
    </row>
    <row r="16" spans="1:18" x14ac:dyDescent="0.3">
      <c r="B16" s="35"/>
      <c r="C16" s="36"/>
      <c r="D16" s="36"/>
      <c r="E16" s="36"/>
      <c r="F16" s="36"/>
      <c r="G16" s="37"/>
      <c r="H16" s="36"/>
      <c r="I16" s="36"/>
      <c r="J16" s="36"/>
      <c r="K16" s="47"/>
      <c r="L16" s="34"/>
    </row>
    <row r="17" spans="1:18" ht="15.75" thickBot="1" x14ac:dyDescent="0.35">
      <c r="B17" s="35" t="s">
        <v>4</v>
      </c>
      <c r="C17" s="18" t="s">
        <v>91</v>
      </c>
      <c r="N17" s="38" t="s">
        <v>99</v>
      </c>
    </row>
    <row r="18" spans="1:18" s="1" customFormat="1" x14ac:dyDescent="0.3">
      <c r="A18" s="38"/>
      <c r="B18" s="20" t="s">
        <v>25</v>
      </c>
      <c r="C18" s="21" t="s">
        <v>24</v>
      </c>
      <c r="D18" s="21" t="s">
        <v>23</v>
      </c>
      <c r="E18" s="21" t="s">
        <v>22</v>
      </c>
      <c r="F18" s="21" t="s">
        <v>21</v>
      </c>
      <c r="G18" s="22" t="s">
        <v>20</v>
      </c>
      <c r="H18" s="21" t="s">
        <v>19</v>
      </c>
      <c r="I18" s="21" t="s">
        <v>18</v>
      </c>
      <c r="J18" s="21" t="s">
        <v>17</v>
      </c>
      <c r="K18" s="49" t="s">
        <v>16</v>
      </c>
      <c r="M18" s="38"/>
      <c r="N18" s="41"/>
      <c r="O18" s="38"/>
    </row>
    <row r="19" spans="1:18" x14ac:dyDescent="0.3">
      <c r="B19" s="23">
        <v>134.01</v>
      </c>
      <c r="C19" s="18">
        <v>161</v>
      </c>
      <c r="D19" s="18">
        <v>78</v>
      </c>
      <c r="E19" s="18">
        <v>22</v>
      </c>
      <c r="F19" s="18">
        <v>56</v>
      </c>
      <c r="G19" s="19">
        <v>0.75700000000000001</v>
      </c>
      <c r="H19" s="18">
        <v>319</v>
      </c>
      <c r="I19" s="18">
        <v>113</v>
      </c>
      <c r="J19" s="18">
        <v>205</v>
      </c>
      <c r="K19" s="50">
        <v>0.93</v>
      </c>
      <c r="L19" s="24">
        <v>43669</v>
      </c>
      <c r="N19" s="40">
        <f t="shared" ref="N19:N82" si="4">(D19/E19)/(H19/I19)</f>
        <v>1.2559133656312338</v>
      </c>
      <c r="P19" s="45">
        <f>D19/E19</f>
        <v>3.5454545454545454</v>
      </c>
      <c r="Q19" s="45">
        <f>H19/I19</f>
        <v>2.8230088495575223</v>
      </c>
      <c r="R19" s="46">
        <f>P19/Q19</f>
        <v>1.2559133656312338</v>
      </c>
    </row>
    <row r="20" spans="1:18" x14ac:dyDescent="0.3">
      <c r="B20" s="23">
        <v>107.66</v>
      </c>
      <c r="C20" s="18">
        <v>104</v>
      </c>
      <c r="D20" s="18">
        <v>60</v>
      </c>
      <c r="E20" s="18">
        <v>41</v>
      </c>
      <c r="F20" s="18">
        <v>19</v>
      </c>
      <c r="G20" s="19">
        <v>0.58299999999999996</v>
      </c>
      <c r="H20" s="18">
        <v>323</v>
      </c>
      <c r="I20" s="18">
        <v>137</v>
      </c>
      <c r="J20" s="18">
        <v>186</v>
      </c>
      <c r="K20" s="50">
        <v>0.98</v>
      </c>
      <c r="L20" s="24">
        <v>43668</v>
      </c>
      <c r="N20" s="40">
        <f t="shared" si="4"/>
        <v>0.62070527826021293</v>
      </c>
      <c r="P20" s="45">
        <f t="shared" ref="P20:P29" si="5">D20/E20</f>
        <v>1.4634146341463414</v>
      </c>
      <c r="Q20" s="45">
        <f t="shared" ref="Q20:Q29" si="6">H20/I20</f>
        <v>2.3576642335766422</v>
      </c>
      <c r="R20" s="46">
        <f t="shared" ref="R20:R29" si="7">P20/Q20</f>
        <v>0.62070527826021293</v>
      </c>
    </row>
    <row r="21" spans="1:18" x14ac:dyDescent="0.3">
      <c r="B21" s="23">
        <v>-199.7</v>
      </c>
      <c r="C21" s="18">
        <v>-244</v>
      </c>
      <c r="D21" s="18">
        <v>21</v>
      </c>
      <c r="E21" s="18">
        <v>80</v>
      </c>
      <c r="F21" s="18">
        <v>-59</v>
      </c>
      <c r="G21" s="19">
        <v>0.20399999999999999</v>
      </c>
      <c r="H21" s="18">
        <v>222</v>
      </c>
      <c r="I21" s="18">
        <v>284</v>
      </c>
      <c r="J21" s="18">
        <v>-62</v>
      </c>
      <c r="K21" s="50">
        <v>1.08</v>
      </c>
      <c r="L21" s="24">
        <v>43665</v>
      </c>
      <c r="N21" s="40">
        <f t="shared" si="4"/>
        <v>0.33581081081081082</v>
      </c>
      <c r="P21" s="45">
        <f t="shared" si="5"/>
        <v>0.26250000000000001</v>
      </c>
      <c r="Q21" s="45">
        <f t="shared" si="6"/>
        <v>0.78169014084507038</v>
      </c>
      <c r="R21" s="46">
        <f t="shared" si="7"/>
        <v>0.33581081081081082</v>
      </c>
    </row>
    <row r="22" spans="1:18" x14ac:dyDescent="0.3">
      <c r="B22" s="23">
        <v>73.64</v>
      </c>
      <c r="C22" s="18">
        <v>2</v>
      </c>
      <c r="D22" s="18">
        <v>72</v>
      </c>
      <c r="E22" s="18">
        <v>28</v>
      </c>
      <c r="F22" s="18">
        <v>44</v>
      </c>
      <c r="G22" s="19">
        <v>0.69899999999999995</v>
      </c>
      <c r="H22" s="18">
        <v>339</v>
      </c>
      <c r="I22" s="18">
        <v>129</v>
      </c>
      <c r="J22" s="18">
        <v>210</v>
      </c>
      <c r="K22" s="50">
        <v>1.04</v>
      </c>
      <c r="L22" s="24">
        <v>43664</v>
      </c>
      <c r="N22" s="40">
        <f t="shared" si="4"/>
        <v>0.9785082174462707</v>
      </c>
      <c r="P22" s="45">
        <f t="shared" si="5"/>
        <v>2.5714285714285716</v>
      </c>
      <c r="Q22" s="45">
        <f t="shared" si="6"/>
        <v>2.6279069767441858</v>
      </c>
      <c r="R22" s="46">
        <f t="shared" si="7"/>
        <v>0.9785082174462707</v>
      </c>
    </row>
    <row r="23" spans="1:18" x14ac:dyDescent="0.3">
      <c r="B23" s="23">
        <v>-37.47</v>
      </c>
      <c r="C23" s="18">
        <v>7</v>
      </c>
      <c r="D23" s="18">
        <v>38</v>
      </c>
      <c r="E23" s="18">
        <v>61</v>
      </c>
      <c r="F23" s="18">
        <v>-23</v>
      </c>
      <c r="G23" s="19">
        <v>0.36899999999999999</v>
      </c>
      <c r="H23" s="18">
        <v>138</v>
      </c>
      <c r="I23" s="18">
        <v>271</v>
      </c>
      <c r="J23" s="18">
        <v>-132</v>
      </c>
      <c r="K23" s="50">
        <v>0.89</v>
      </c>
      <c r="L23" s="24">
        <v>43663</v>
      </c>
      <c r="N23" s="40">
        <f t="shared" si="4"/>
        <v>1.2233309574720836</v>
      </c>
      <c r="P23" s="45">
        <f t="shared" si="5"/>
        <v>0.62295081967213117</v>
      </c>
      <c r="Q23" s="45">
        <f t="shared" si="6"/>
        <v>0.5092250922509225</v>
      </c>
      <c r="R23" s="46">
        <f t="shared" si="7"/>
        <v>1.2233309574720836</v>
      </c>
    </row>
    <row r="24" spans="1:18" x14ac:dyDescent="0.3">
      <c r="B24" s="23">
        <v>-69.66</v>
      </c>
      <c r="C24" s="18">
        <v>-46</v>
      </c>
      <c r="D24" s="18">
        <v>30</v>
      </c>
      <c r="E24" s="18">
        <v>71</v>
      </c>
      <c r="F24" s="18">
        <v>-41</v>
      </c>
      <c r="G24" s="19">
        <v>0.29099999999999998</v>
      </c>
      <c r="H24" s="18">
        <v>115</v>
      </c>
      <c r="I24" s="18">
        <v>298</v>
      </c>
      <c r="J24" s="18">
        <v>-182</v>
      </c>
      <c r="K24" s="50">
        <v>0.88</v>
      </c>
      <c r="L24" s="24">
        <v>43662</v>
      </c>
      <c r="N24" s="40">
        <f t="shared" si="4"/>
        <v>1.0949173300673607</v>
      </c>
      <c r="P24" s="45">
        <f t="shared" si="5"/>
        <v>0.42253521126760563</v>
      </c>
      <c r="Q24" s="45">
        <f t="shared" si="6"/>
        <v>0.38590604026845637</v>
      </c>
      <c r="R24" s="46">
        <f t="shared" si="7"/>
        <v>1.0949173300673607</v>
      </c>
    </row>
    <row r="25" spans="1:18" x14ac:dyDescent="0.3">
      <c r="B25" s="23">
        <v>47.35</v>
      </c>
      <c r="C25" s="18">
        <v>29</v>
      </c>
      <c r="D25" s="18">
        <v>63</v>
      </c>
      <c r="E25" s="18">
        <v>37</v>
      </c>
      <c r="F25" s="18">
        <v>26</v>
      </c>
      <c r="G25" s="19">
        <v>0.61199999999999999</v>
      </c>
      <c r="H25" s="18">
        <v>190</v>
      </c>
      <c r="I25" s="18">
        <v>207</v>
      </c>
      <c r="J25" s="18">
        <v>-16</v>
      </c>
      <c r="K25" s="50">
        <v>0.89</v>
      </c>
      <c r="L25" s="24">
        <v>43661</v>
      </c>
      <c r="N25" s="40">
        <f t="shared" si="4"/>
        <v>1.8550497866287339</v>
      </c>
      <c r="P25" s="45">
        <f t="shared" si="5"/>
        <v>1.7027027027027026</v>
      </c>
      <c r="Q25" s="45">
        <f t="shared" si="6"/>
        <v>0.91787439613526567</v>
      </c>
      <c r="R25" s="46">
        <f t="shared" si="7"/>
        <v>1.8550497866287339</v>
      </c>
    </row>
    <row r="26" spans="1:18" x14ac:dyDescent="0.3">
      <c r="B26" s="23">
        <v>60.88</v>
      </c>
      <c r="C26" s="18">
        <v>-192</v>
      </c>
      <c r="D26" s="18">
        <v>73</v>
      </c>
      <c r="E26" s="18">
        <v>28</v>
      </c>
      <c r="F26" s="18">
        <v>45</v>
      </c>
      <c r="G26" s="19">
        <v>0.70899999999999996</v>
      </c>
      <c r="H26" s="18">
        <v>412</v>
      </c>
      <c r="I26" s="18">
        <v>63</v>
      </c>
      <c r="J26" s="18">
        <v>349</v>
      </c>
      <c r="K26" s="50">
        <v>1.02</v>
      </c>
      <c r="L26" s="24">
        <v>43658</v>
      </c>
      <c r="N26" s="40">
        <f t="shared" si="4"/>
        <v>0.39866504854368934</v>
      </c>
      <c r="P26" s="45">
        <f t="shared" si="5"/>
        <v>2.6071428571428572</v>
      </c>
      <c r="Q26" s="45">
        <f t="shared" si="6"/>
        <v>6.5396825396825395</v>
      </c>
      <c r="R26" s="46">
        <f t="shared" si="7"/>
        <v>0.39866504854368934</v>
      </c>
    </row>
    <row r="27" spans="1:18" x14ac:dyDescent="0.3">
      <c r="B27" s="23">
        <v>-7.72</v>
      </c>
      <c r="C27" s="18">
        <v>-19</v>
      </c>
      <c r="D27" s="18">
        <v>58</v>
      </c>
      <c r="E27" s="18">
        <v>42</v>
      </c>
      <c r="F27" s="18">
        <v>16</v>
      </c>
      <c r="G27" s="19">
        <v>0.56299999999999994</v>
      </c>
      <c r="H27" s="18">
        <v>231</v>
      </c>
      <c r="I27" s="18">
        <v>185</v>
      </c>
      <c r="J27" s="18">
        <v>45</v>
      </c>
      <c r="K27" s="50">
        <v>0.93</v>
      </c>
      <c r="L27" s="24">
        <v>43657</v>
      </c>
      <c r="N27" s="40">
        <f t="shared" si="4"/>
        <v>1.1059575345289632</v>
      </c>
      <c r="P27" s="45">
        <f t="shared" si="5"/>
        <v>1.3809523809523809</v>
      </c>
      <c r="Q27" s="45">
        <f t="shared" si="6"/>
        <v>1.2486486486486486</v>
      </c>
      <c r="R27" s="46">
        <f t="shared" si="7"/>
        <v>1.1059575345289632</v>
      </c>
    </row>
    <row r="28" spans="1:18" ht="15.75" thickBot="1" x14ac:dyDescent="0.35">
      <c r="B28" s="25">
        <v>122.26</v>
      </c>
      <c r="C28" s="26">
        <v>154</v>
      </c>
      <c r="D28" s="26">
        <v>75</v>
      </c>
      <c r="E28" s="26">
        <v>26</v>
      </c>
      <c r="F28" s="26">
        <v>49</v>
      </c>
      <c r="G28" s="27">
        <v>0.72799999999999998</v>
      </c>
      <c r="H28" s="26">
        <v>407</v>
      </c>
      <c r="I28" s="26">
        <v>87</v>
      </c>
      <c r="J28" s="26">
        <v>319</v>
      </c>
      <c r="K28" s="51">
        <v>1.06</v>
      </c>
      <c r="L28" s="24">
        <v>43656</v>
      </c>
      <c r="N28" s="40">
        <f t="shared" si="4"/>
        <v>0.61661311661311657</v>
      </c>
      <c r="P28" s="45">
        <f t="shared" si="5"/>
        <v>2.8846153846153846</v>
      </c>
      <c r="Q28" s="45">
        <f t="shared" si="6"/>
        <v>4.6781609195402298</v>
      </c>
      <c r="R28" s="46">
        <f t="shared" si="7"/>
        <v>0.61661311661311657</v>
      </c>
    </row>
    <row r="29" spans="1:18" x14ac:dyDescent="0.3">
      <c r="B29" s="17">
        <v>231.25</v>
      </c>
      <c r="C29" s="18">
        <v>-44</v>
      </c>
      <c r="D29" s="18">
        <v>568</v>
      </c>
      <c r="E29" s="18">
        <v>436</v>
      </c>
      <c r="F29" s="18">
        <v>132</v>
      </c>
      <c r="G29" s="19">
        <v>0.56599999999999995</v>
      </c>
      <c r="H29" s="18">
        <v>2702</v>
      </c>
      <c r="I29" s="18">
        <v>1778</v>
      </c>
      <c r="J29" s="18">
        <v>924</v>
      </c>
      <c r="K29" s="48">
        <v>0.97</v>
      </c>
      <c r="N29" s="40">
        <f t="shared" si="4"/>
        <v>0.85725150924561488</v>
      </c>
      <c r="P29" s="45">
        <f t="shared" si="5"/>
        <v>1.3027522935779816</v>
      </c>
      <c r="Q29" s="45">
        <f t="shared" si="6"/>
        <v>1.5196850393700787</v>
      </c>
      <c r="R29" s="46">
        <f t="shared" si="7"/>
        <v>0.85725150924561488</v>
      </c>
    </row>
    <row r="30" spans="1:18" x14ac:dyDescent="0.3">
      <c r="A30" s="34" t="s">
        <v>102</v>
      </c>
      <c r="B30" s="35"/>
      <c r="C30" s="36"/>
      <c r="D30" s="36"/>
      <c r="E30" s="36"/>
      <c r="F30" s="36"/>
      <c r="G30" s="37"/>
      <c r="H30" s="36"/>
      <c r="I30" s="36"/>
      <c r="J30" s="36"/>
      <c r="K30" s="47"/>
      <c r="L30" s="34"/>
    </row>
    <row r="31" spans="1:18" x14ac:dyDescent="0.3">
      <c r="B31" s="35"/>
      <c r="C31" s="36"/>
      <c r="D31" s="36"/>
      <c r="E31" s="36"/>
      <c r="F31" s="36"/>
      <c r="G31" s="37"/>
      <c r="H31" s="36"/>
      <c r="I31" s="36"/>
      <c r="J31" s="36"/>
      <c r="K31" s="47"/>
      <c r="L31" s="34"/>
    </row>
    <row r="32" spans="1:18" ht="15.75" thickBot="1" x14ac:dyDescent="0.35">
      <c r="B32" s="35" t="s">
        <v>3</v>
      </c>
      <c r="C32" s="18" t="s">
        <v>91</v>
      </c>
      <c r="N32" s="38" t="s">
        <v>99</v>
      </c>
    </row>
    <row r="33" spans="1:18" s="1" customFormat="1" x14ac:dyDescent="0.3">
      <c r="A33" s="38"/>
      <c r="B33" s="20" t="s">
        <v>25</v>
      </c>
      <c r="C33" s="21" t="s">
        <v>24</v>
      </c>
      <c r="D33" s="21" t="s">
        <v>23</v>
      </c>
      <c r="E33" s="21" t="s">
        <v>22</v>
      </c>
      <c r="F33" s="21" t="s">
        <v>21</v>
      </c>
      <c r="G33" s="22" t="s">
        <v>20</v>
      </c>
      <c r="H33" s="21" t="s">
        <v>19</v>
      </c>
      <c r="I33" s="21" t="s">
        <v>18</v>
      </c>
      <c r="J33" s="21" t="s">
        <v>17</v>
      </c>
      <c r="K33" s="49" t="s">
        <v>16</v>
      </c>
      <c r="M33" s="38"/>
      <c r="N33" s="41"/>
      <c r="O33" s="38"/>
    </row>
    <row r="34" spans="1:18" x14ac:dyDescent="0.3">
      <c r="B34" s="23">
        <v>165.44</v>
      </c>
      <c r="C34" s="18">
        <v>136</v>
      </c>
      <c r="D34" s="18">
        <v>439</v>
      </c>
      <c r="E34" s="18">
        <v>153</v>
      </c>
      <c r="F34" s="18">
        <v>286</v>
      </c>
      <c r="G34" s="19">
        <v>0.72799999999999998</v>
      </c>
      <c r="H34" s="18">
        <v>278</v>
      </c>
      <c r="I34" s="18">
        <v>120</v>
      </c>
      <c r="J34" s="18">
        <v>158</v>
      </c>
      <c r="K34" s="50">
        <v>1.08</v>
      </c>
      <c r="L34" s="24">
        <v>43669</v>
      </c>
      <c r="N34" s="40">
        <f t="shared" ref="N34" si="8">(D34/E34)/(H34/I34)</f>
        <v>1.2385385808999858</v>
      </c>
      <c r="P34" s="45">
        <f>D34/E34</f>
        <v>2.869281045751634</v>
      </c>
      <c r="Q34" s="45">
        <f>H34/I34</f>
        <v>2.3166666666666669</v>
      </c>
      <c r="R34" s="46">
        <f>P34/Q34</f>
        <v>1.2385385808999858</v>
      </c>
    </row>
    <row r="35" spans="1:18" x14ac:dyDescent="0.3">
      <c r="B35" s="23">
        <v>-58.57</v>
      </c>
      <c r="C35" s="18">
        <v>-60</v>
      </c>
      <c r="D35" s="18">
        <v>244</v>
      </c>
      <c r="E35" s="18">
        <v>338</v>
      </c>
      <c r="F35" s="18">
        <v>-94</v>
      </c>
      <c r="G35" s="19">
        <v>0.40500000000000003</v>
      </c>
      <c r="H35" s="18">
        <v>154</v>
      </c>
      <c r="I35" s="18">
        <v>190</v>
      </c>
      <c r="J35" s="18">
        <v>-35</v>
      </c>
      <c r="K35" s="50">
        <v>0.96</v>
      </c>
      <c r="L35" s="24">
        <v>43668</v>
      </c>
      <c r="N35" s="40">
        <f t="shared" si="4"/>
        <v>0.89064781372473689</v>
      </c>
      <c r="P35" s="45">
        <f t="shared" ref="P35:P44" si="9">D35/E35</f>
        <v>0.72189349112426038</v>
      </c>
      <c r="Q35" s="45">
        <f t="shared" ref="Q35:Q44" si="10">H35/I35</f>
        <v>0.81052631578947365</v>
      </c>
      <c r="R35" s="46">
        <f t="shared" ref="R35:R44" si="11">P35/Q35</f>
        <v>0.89064781372473689</v>
      </c>
    </row>
    <row r="36" spans="1:18" x14ac:dyDescent="0.3">
      <c r="B36" s="23">
        <v>-71.150000000000006</v>
      </c>
      <c r="C36" s="18">
        <v>-28</v>
      </c>
      <c r="D36" s="18">
        <v>250</v>
      </c>
      <c r="E36" s="18">
        <v>340</v>
      </c>
      <c r="F36" s="18">
        <v>-90</v>
      </c>
      <c r="G36" s="19">
        <v>0.41499999999999998</v>
      </c>
      <c r="H36" s="18">
        <v>177</v>
      </c>
      <c r="I36" s="18">
        <v>208</v>
      </c>
      <c r="J36" s="18">
        <v>-31</v>
      </c>
      <c r="K36" s="50">
        <v>1.06</v>
      </c>
      <c r="L36" s="24">
        <v>43665</v>
      </c>
      <c r="N36" s="40">
        <f t="shared" si="4"/>
        <v>0.86407444333665684</v>
      </c>
      <c r="P36" s="45">
        <f t="shared" si="9"/>
        <v>0.73529411764705888</v>
      </c>
      <c r="Q36" s="45">
        <f t="shared" si="10"/>
        <v>0.85096153846153844</v>
      </c>
      <c r="R36" s="46">
        <f t="shared" si="11"/>
        <v>0.86407444333665684</v>
      </c>
    </row>
    <row r="37" spans="1:18" x14ac:dyDescent="0.3">
      <c r="B37" s="23">
        <v>41.38</v>
      </c>
      <c r="C37" s="18">
        <v>-93</v>
      </c>
      <c r="D37" s="18">
        <v>343</v>
      </c>
      <c r="E37" s="18">
        <v>251</v>
      </c>
      <c r="F37" s="18">
        <v>92</v>
      </c>
      <c r="G37" s="19">
        <v>0.56899999999999995</v>
      </c>
      <c r="H37" s="18">
        <v>141</v>
      </c>
      <c r="I37" s="18">
        <v>230</v>
      </c>
      <c r="J37" s="18">
        <v>-89</v>
      </c>
      <c r="K37" s="50">
        <v>1.02</v>
      </c>
      <c r="L37" s="24">
        <v>43664</v>
      </c>
      <c r="N37" s="40">
        <f t="shared" si="4"/>
        <v>2.2290977932242657</v>
      </c>
      <c r="P37" s="45">
        <f t="shared" si="9"/>
        <v>1.3665338645418326</v>
      </c>
      <c r="Q37" s="45">
        <f t="shared" si="10"/>
        <v>0.61304347826086958</v>
      </c>
      <c r="R37" s="46">
        <f t="shared" si="11"/>
        <v>2.2290977932242657</v>
      </c>
    </row>
    <row r="38" spans="1:18" x14ac:dyDescent="0.3">
      <c r="B38" s="23">
        <v>-156.41999999999999</v>
      </c>
      <c r="C38" s="18">
        <v>-153</v>
      </c>
      <c r="D38" s="18">
        <v>173</v>
      </c>
      <c r="E38" s="18">
        <v>420</v>
      </c>
      <c r="F38" s="18">
        <v>-247</v>
      </c>
      <c r="G38" s="19">
        <v>0.28699999999999998</v>
      </c>
      <c r="H38" s="18">
        <v>70</v>
      </c>
      <c r="I38" s="18">
        <v>286</v>
      </c>
      <c r="J38" s="18">
        <v>-215</v>
      </c>
      <c r="K38" s="50">
        <v>0.95</v>
      </c>
      <c r="L38" s="24">
        <v>43663</v>
      </c>
      <c r="N38" s="40">
        <f t="shared" si="4"/>
        <v>1.682925170068027</v>
      </c>
      <c r="P38" s="45">
        <f t="shared" si="9"/>
        <v>0.41190476190476188</v>
      </c>
      <c r="Q38" s="45">
        <f t="shared" si="10"/>
        <v>0.24475524475524477</v>
      </c>
      <c r="R38" s="46">
        <f t="shared" si="11"/>
        <v>1.682925170068027</v>
      </c>
    </row>
    <row r="39" spans="1:18" x14ac:dyDescent="0.3">
      <c r="B39" s="23">
        <v>30.18</v>
      </c>
      <c r="C39" s="18">
        <v>26</v>
      </c>
      <c r="D39" s="18">
        <v>344</v>
      </c>
      <c r="E39" s="18">
        <v>247</v>
      </c>
      <c r="F39" s="18">
        <v>97</v>
      </c>
      <c r="G39" s="19">
        <v>0.56999999999999995</v>
      </c>
      <c r="H39" s="18">
        <v>189</v>
      </c>
      <c r="I39" s="18">
        <v>170</v>
      </c>
      <c r="J39" s="18">
        <v>18</v>
      </c>
      <c r="K39" s="50">
        <v>0.97</v>
      </c>
      <c r="L39" s="24">
        <v>43662</v>
      </c>
      <c r="N39" s="40">
        <f t="shared" si="4"/>
        <v>1.2527044105991474</v>
      </c>
      <c r="P39" s="45">
        <f t="shared" si="9"/>
        <v>1.3927125506072875</v>
      </c>
      <c r="Q39" s="45">
        <f t="shared" si="10"/>
        <v>1.111764705882353</v>
      </c>
      <c r="R39" s="46">
        <f t="shared" si="11"/>
        <v>1.2527044105991474</v>
      </c>
    </row>
    <row r="40" spans="1:18" x14ac:dyDescent="0.3">
      <c r="B40" s="23">
        <v>-126.41</v>
      </c>
      <c r="C40" s="18">
        <v>-75</v>
      </c>
      <c r="D40" s="18">
        <v>200</v>
      </c>
      <c r="E40" s="18">
        <v>391</v>
      </c>
      <c r="F40" s="18">
        <v>-191</v>
      </c>
      <c r="G40" s="19">
        <v>0.33200000000000002</v>
      </c>
      <c r="H40" s="18">
        <v>122</v>
      </c>
      <c r="I40" s="18">
        <v>196</v>
      </c>
      <c r="J40" s="18">
        <v>-73</v>
      </c>
      <c r="K40" s="50">
        <v>0.85</v>
      </c>
      <c r="L40" s="24">
        <v>43661</v>
      </c>
      <c r="N40" s="40">
        <f t="shared" si="4"/>
        <v>0.82176847930904362</v>
      </c>
      <c r="P40" s="45">
        <f t="shared" si="9"/>
        <v>0.51150895140664965</v>
      </c>
      <c r="Q40" s="45">
        <f t="shared" si="10"/>
        <v>0.62244897959183676</v>
      </c>
      <c r="R40" s="46">
        <f t="shared" si="11"/>
        <v>0.82176847930904362</v>
      </c>
    </row>
    <row r="41" spans="1:18" x14ac:dyDescent="0.3">
      <c r="B41" s="23">
        <v>203.33</v>
      </c>
      <c r="C41" s="18">
        <v>83</v>
      </c>
      <c r="D41" s="18">
        <v>462</v>
      </c>
      <c r="E41" s="18">
        <v>129</v>
      </c>
      <c r="F41" s="18">
        <v>333</v>
      </c>
      <c r="G41" s="19">
        <v>0.76600000000000001</v>
      </c>
      <c r="H41" s="18">
        <v>196</v>
      </c>
      <c r="I41" s="18">
        <v>107</v>
      </c>
      <c r="J41" s="18">
        <v>89</v>
      </c>
      <c r="K41" s="50">
        <v>0.83</v>
      </c>
      <c r="L41" s="24">
        <v>43658</v>
      </c>
      <c r="N41" s="40">
        <f t="shared" si="4"/>
        <v>1.9551495016611298</v>
      </c>
      <c r="P41" s="45">
        <f t="shared" si="9"/>
        <v>3.5813953488372094</v>
      </c>
      <c r="Q41" s="45">
        <f t="shared" si="10"/>
        <v>1.8317757009345794</v>
      </c>
      <c r="R41" s="46">
        <f t="shared" si="11"/>
        <v>1.9551495016611298</v>
      </c>
    </row>
    <row r="42" spans="1:18" x14ac:dyDescent="0.3">
      <c r="B42" s="23">
        <v>-89.58</v>
      </c>
      <c r="C42" s="18">
        <v>-101</v>
      </c>
      <c r="D42" s="18">
        <v>227</v>
      </c>
      <c r="E42" s="18">
        <v>364</v>
      </c>
      <c r="F42" s="18">
        <v>-137</v>
      </c>
      <c r="G42" s="19">
        <v>0.376</v>
      </c>
      <c r="H42" s="18">
        <v>107</v>
      </c>
      <c r="I42" s="18">
        <v>221</v>
      </c>
      <c r="J42" s="18">
        <v>-114</v>
      </c>
      <c r="K42" s="50">
        <v>0.88</v>
      </c>
      <c r="L42" s="24">
        <v>43657</v>
      </c>
      <c r="N42" s="40">
        <f t="shared" si="4"/>
        <v>1.2880507343124166</v>
      </c>
      <c r="P42" s="45">
        <f t="shared" si="9"/>
        <v>0.62362637362637363</v>
      </c>
      <c r="Q42" s="45">
        <f t="shared" si="10"/>
        <v>0.48416289592760181</v>
      </c>
      <c r="R42" s="46">
        <f t="shared" si="11"/>
        <v>1.2880507343124166</v>
      </c>
    </row>
    <row r="43" spans="1:18" ht="15.75" thickBot="1" x14ac:dyDescent="0.35">
      <c r="B43" s="25">
        <v>39.75</v>
      </c>
      <c r="C43" s="26">
        <v>110</v>
      </c>
      <c r="D43" s="26">
        <v>305</v>
      </c>
      <c r="E43" s="26">
        <v>277</v>
      </c>
      <c r="F43" s="26">
        <v>28</v>
      </c>
      <c r="G43" s="27">
        <v>0.50600000000000001</v>
      </c>
      <c r="H43" s="26">
        <v>216</v>
      </c>
      <c r="I43" s="26">
        <v>118</v>
      </c>
      <c r="J43" s="26">
        <v>97</v>
      </c>
      <c r="K43" s="51">
        <v>0.9</v>
      </c>
      <c r="L43" s="24">
        <v>43656</v>
      </c>
      <c r="N43" s="40">
        <f t="shared" si="4"/>
        <v>0.60151758256451404</v>
      </c>
      <c r="P43" s="45">
        <f t="shared" si="9"/>
        <v>1.1010830324909748</v>
      </c>
      <c r="Q43" s="45">
        <f t="shared" si="10"/>
        <v>1.8305084745762712</v>
      </c>
      <c r="R43" s="46">
        <f t="shared" si="11"/>
        <v>0.60151758256451404</v>
      </c>
    </row>
    <row r="44" spans="1:18" x14ac:dyDescent="0.3">
      <c r="B44" s="17">
        <v>-22.06</v>
      </c>
      <c r="C44" s="18">
        <v>-155</v>
      </c>
      <c r="D44" s="18">
        <v>2987</v>
      </c>
      <c r="E44" s="18">
        <v>2910</v>
      </c>
      <c r="F44" s="18">
        <v>77</v>
      </c>
      <c r="G44" s="19">
        <v>0.50700000000000001</v>
      </c>
      <c r="H44" s="18">
        <v>1654</v>
      </c>
      <c r="I44" s="18">
        <v>1850</v>
      </c>
      <c r="J44" s="18">
        <v>-196</v>
      </c>
      <c r="K44" s="48">
        <v>0.95</v>
      </c>
      <c r="N44" s="40">
        <f t="shared" si="4"/>
        <v>1.1480966687027594</v>
      </c>
      <c r="P44" s="45">
        <f t="shared" si="9"/>
        <v>1.0264604810996563</v>
      </c>
      <c r="Q44" s="45">
        <f t="shared" si="10"/>
        <v>0.89405405405405403</v>
      </c>
      <c r="R44" s="46">
        <f t="shared" si="11"/>
        <v>1.1480966687027594</v>
      </c>
    </row>
    <row r="45" spans="1:18" x14ac:dyDescent="0.3">
      <c r="A45" s="34" t="s">
        <v>103</v>
      </c>
      <c r="B45" s="35"/>
      <c r="C45" s="36"/>
      <c r="D45" s="36"/>
      <c r="E45" s="36"/>
      <c r="F45" s="36"/>
      <c r="G45" s="37"/>
      <c r="H45" s="36"/>
      <c r="I45" s="36"/>
      <c r="J45" s="36"/>
      <c r="K45" s="47"/>
      <c r="L45" s="34"/>
    </row>
    <row r="46" spans="1:18" x14ac:dyDescent="0.3">
      <c r="B46" s="35"/>
      <c r="C46" s="36"/>
      <c r="D46" s="36"/>
      <c r="E46" s="36"/>
      <c r="F46" s="36"/>
      <c r="G46" s="37"/>
      <c r="H46" s="36"/>
      <c r="I46" s="36"/>
      <c r="J46" s="36"/>
      <c r="K46" s="47"/>
      <c r="L46" s="34"/>
    </row>
    <row r="47" spans="1:18" ht="15.75" thickBot="1" x14ac:dyDescent="0.35">
      <c r="A47" s="35"/>
      <c r="B47" s="17" t="s">
        <v>92</v>
      </c>
      <c r="C47" s="18" t="s">
        <v>91</v>
      </c>
      <c r="G47" s="18"/>
      <c r="K47" s="47"/>
      <c r="N47" s="38" t="s">
        <v>99</v>
      </c>
    </row>
    <row r="48" spans="1:18" s="1" customFormat="1" x14ac:dyDescent="0.3">
      <c r="A48" s="38"/>
      <c r="B48" s="20" t="s">
        <v>25</v>
      </c>
      <c r="C48" s="21" t="s">
        <v>24</v>
      </c>
      <c r="D48" s="21" t="s">
        <v>23</v>
      </c>
      <c r="E48" s="21" t="s">
        <v>22</v>
      </c>
      <c r="F48" s="21" t="s">
        <v>21</v>
      </c>
      <c r="G48" s="22" t="s">
        <v>20</v>
      </c>
      <c r="H48" s="21" t="s">
        <v>19</v>
      </c>
      <c r="I48" s="21" t="s">
        <v>18</v>
      </c>
      <c r="J48" s="21" t="s">
        <v>17</v>
      </c>
      <c r="K48" s="49" t="s">
        <v>16</v>
      </c>
      <c r="M48" s="38"/>
      <c r="N48" s="41"/>
      <c r="O48" s="38"/>
    </row>
    <row r="49" spans="1:23" x14ac:dyDescent="0.3">
      <c r="B49" s="23">
        <v>588.83000000000004</v>
      </c>
      <c r="C49" s="18">
        <v>838</v>
      </c>
      <c r="D49" s="18">
        <v>906</v>
      </c>
      <c r="E49" s="18">
        <v>373</v>
      </c>
      <c r="F49" s="18">
        <v>533</v>
      </c>
      <c r="G49" s="19">
        <v>0.69499999999999995</v>
      </c>
      <c r="H49" s="18">
        <v>2327</v>
      </c>
      <c r="I49" s="18">
        <v>873</v>
      </c>
      <c r="J49" s="18">
        <v>1454</v>
      </c>
      <c r="K49" s="50">
        <v>1.01</v>
      </c>
      <c r="L49" s="24">
        <v>43669</v>
      </c>
      <c r="N49" s="40">
        <f t="shared" ref="N49" si="12">(D49/E49)/(H49/I49)</f>
        <v>0.91124933897561089</v>
      </c>
      <c r="P49" s="45">
        <f>D49/E49</f>
        <v>2.4289544235924931</v>
      </c>
      <c r="Q49" s="45">
        <f>H49/I49</f>
        <v>2.665521191294387</v>
      </c>
      <c r="R49" s="46">
        <f>P49/Q49</f>
        <v>0.91124933897561089</v>
      </c>
    </row>
    <row r="50" spans="1:23" x14ac:dyDescent="0.3">
      <c r="B50" s="23">
        <v>117.84</v>
      </c>
      <c r="C50" s="18">
        <v>72</v>
      </c>
      <c r="D50" s="18">
        <v>632</v>
      </c>
      <c r="E50" s="18">
        <v>643</v>
      </c>
      <c r="F50" s="18">
        <v>-11</v>
      </c>
      <c r="G50" s="19">
        <v>0.48499999999999999</v>
      </c>
      <c r="H50" s="18">
        <v>1566</v>
      </c>
      <c r="I50" s="18">
        <v>1269</v>
      </c>
      <c r="J50" s="18">
        <v>297</v>
      </c>
      <c r="K50" s="50">
        <v>0.9</v>
      </c>
      <c r="L50" s="24">
        <v>43668</v>
      </c>
      <c r="N50" s="40">
        <f t="shared" si="4"/>
        <v>0.79648200782967771</v>
      </c>
      <c r="P50" s="45">
        <f t="shared" ref="P50:P59" si="13">D50/E50</f>
        <v>0.98289269051321926</v>
      </c>
      <c r="Q50" s="45">
        <f t="shared" ref="Q50:Q59" si="14">H50/I50</f>
        <v>1.2340425531914894</v>
      </c>
      <c r="R50" s="46">
        <f t="shared" ref="R50:R59" si="15">P50/Q50</f>
        <v>0.79648200782967771</v>
      </c>
      <c r="V50" s="18">
        <v>901</v>
      </c>
      <c r="W50" s="18">
        <v>488</v>
      </c>
    </row>
    <row r="51" spans="1:23" x14ac:dyDescent="0.3">
      <c r="B51" s="23">
        <v>-463.74</v>
      </c>
      <c r="C51" s="18">
        <v>-373</v>
      </c>
      <c r="D51" s="18">
        <v>443</v>
      </c>
      <c r="E51" s="18">
        <v>842</v>
      </c>
      <c r="F51" s="18">
        <v>-399</v>
      </c>
      <c r="G51" s="19">
        <v>0.34</v>
      </c>
      <c r="H51" s="18">
        <v>1236</v>
      </c>
      <c r="I51" s="18">
        <v>1923</v>
      </c>
      <c r="J51" s="18">
        <v>-687</v>
      </c>
      <c r="K51" s="50">
        <v>1</v>
      </c>
      <c r="L51" s="24">
        <v>43665</v>
      </c>
      <c r="N51" s="40">
        <f t="shared" si="4"/>
        <v>0.81856363720222303</v>
      </c>
      <c r="P51" s="45">
        <f t="shared" si="13"/>
        <v>0.52612826603325413</v>
      </c>
      <c r="Q51" s="45">
        <f t="shared" si="14"/>
        <v>0.64274570982839319</v>
      </c>
      <c r="R51" s="46">
        <f t="shared" si="15"/>
        <v>0.81856363720222303</v>
      </c>
      <c r="V51" s="18">
        <v>596</v>
      </c>
      <c r="W51" s="18">
        <v>789</v>
      </c>
    </row>
    <row r="52" spans="1:23" x14ac:dyDescent="0.3">
      <c r="B52" s="23">
        <v>221.23</v>
      </c>
      <c r="C52" s="18">
        <v>82</v>
      </c>
      <c r="D52" s="18">
        <v>798</v>
      </c>
      <c r="E52" s="18">
        <v>489</v>
      </c>
      <c r="F52" s="18">
        <v>309</v>
      </c>
      <c r="G52" s="19">
        <v>0.61199999999999999</v>
      </c>
      <c r="H52" s="18">
        <v>1884</v>
      </c>
      <c r="I52" s="18">
        <v>1308</v>
      </c>
      <c r="J52" s="18">
        <v>576</v>
      </c>
      <c r="K52" s="50">
        <v>1.01</v>
      </c>
      <c r="L52" s="24">
        <v>43664</v>
      </c>
      <c r="N52" s="40">
        <f t="shared" si="4"/>
        <v>1.1329764370286428</v>
      </c>
      <c r="P52" s="45">
        <f t="shared" si="13"/>
        <v>1.6319018404907975</v>
      </c>
      <c r="Q52" s="45">
        <f t="shared" si="14"/>
        <v>1.4403669724770642</v>
      </c>
      <c r="R52" s="46">
        <f t="shared" si="15"/>
        <v>1.1329764370286428</v>
      </c>
      <c r="V52" s="18">
        <v>1257</v>
      </c>
      <c r="W52" s="18">
        <v>138</v>
      </c>
    </row>
    <row r="53" spans="1:23" x14ac:dyDescent="0.3">
      <c r="B53" s="23">
        <v>-421.77</v>
      </c>
      <c r="C53" s="18">
        <v>-400</v>
      </c>
      <c r="D53" s="18">
        <v>383</v>
      </c>
      <c r="E53" s="18">
        <v>908</v>
      </c>
      <c r="F53" s="18">
        <v>-525</v>
      </c>
      <c r="G53" s="19">
        <v>0.29399999999999998</v>
      </c>
      <c r="H53" s="18">
        <v>906</v>
      </c>
      <c r="I53" s="18">
        <v>2093</v>
      </c>
      <c r="J53" s="18">
        <v>-1186</v>
      </c>
      <c r="K53" s="50">
        <v>0.95</v>
      </c>
      <c r="L53" s="24">
        <v>43663</v>
      </c>
      <c r="N53" s="40">
        <f t="shared" si="4"/>
        <v>0.97443742645700226</v>
      </c>
      <c r="P53" s="45">
        <f t="shared" si="13"/>
        <v>0.42180616740088106</v>
      </c>
      <c r="Q53" s="45">
        <f t="shared" si="14"/>
        <v>0.43287147634973722</v>
      </c>
      <c r="R53" s="46">
        <f t="shared" si="15"/>
        <v>0.97443742645700226</v>
      </c>
      <c r="V53" s="18">
        <v>541</v>
      </c>
      <c r="W53" s="18">
        <v>849</v>
      </c>
    </row>
    <row r="54" spans="1:23" x14ac:dyDescent="0.3">
      <c r="B54" s="23">
        <v>-211.99</v>
      </c>
      <c r="C54" s="18">
        <v>-287</v>
      </c>
      <c r="D54" s="18">
        <v>580</v>
      </c>
      <c r="E54" s="18">
        <v>696</v>
      </c>
      <c r="F54" s="18">
        <v>-116</v>
      </c>
      <c r="G54" s="19">
        <v>0.44500000000000001</v>
      </c>
      <c r="H54" s="18">
        <v>1220</v>
      </c>
      <c r="I54" s="18">
        <v>1771</v>
      </c>
      <c r="J54" s="18">
        <v>-550</v>
      </c>
      <c r="K54" s="50">
        <v>0.95</v>
      </c>
      <c r="L54" s="24">
        <v>43662</v>
      </c>
      <c r="N54" s="40">
        <f t="shared" si="4"/>
        <v>1.2096994535519126</v>
      </c>
      <c r="P54" s="45">
        <f t="shared" si="13"/>
        <v>0.83333333333333337</v>
      </c>
      <c r="Q54" s="45">
        <f t="shared" si="14"/>
        <v>0.68887634105025408</v>
      </c>
      <c r="R54" s="46">
        <f t="shared" si="15"/>
        <v>1.2096994535519126</v>
      </c>
      <c r="V54" s="18">
        <v>1140</v>
      </c>
      <c r="W54" s="18">
        <v>255</v>
      </c>
    </row>
    <row r="55" spans="1:23" x14ac:dyDescent="0.3">
      <c r="B55" s="23">
        <v>6.93</v>
      </c>
      <c r="C55" s="18">
        <v>17</v>
      </c>
      <c r="D55" s="18">
        <v>608</v>
      </c>
      <c r="E55" s="18">
        <v>677</v>
      </c>
      <c r="F55" s="18">
        <v>-69</v>
      </c>
      <c r="G55" s="19">
        <v>0.46600000000000003</v>
      </c>
      <c r="H55" s="18">
        <v>1282</v>
      </c>
      <c r="I55" s="18">
        <v>1445</v>
      </c>
      <c r="J55" s="18">
        <v>-163</v>
      </c>
      <c r="K55" s="50">
        <v>0.87</v>
      </c>
      <c r="L55" s="24">
        <v>43661</v>
      </c>
      <c r="N55" s="40">
        <f t="shared" si="4"/>
        <v>1.0122661922725062</v>
      </c>
      <c r="P55" s="45">
        <f t="shared" si="13"/>
        <v>0.89807976366322007</v>
      </c>
      <c r="Q55" s="45">
        <f t="shared" si="14"/>
        <v>0.88719723183391008</v>
      </c>
      <c r="R55" s="46">
        <f t="shared" si="15"/>
        <v>1.0122661922725062</v>
      </c>
      <c r="V55" s="18">
        <v>634</v>
      </c>
      <c r="W55" s="18">
        <v>761</v>
      </c>
    </row>
    <row r="56" spans="1:23" x14ac:dyDescent="0.3">
      <c r="B56" s="23">
        <v>480.51</v>
      </c>
      <c r="C56" s="18">
        <v>202</v>
      </c>
      <c r="D56" s="18">
        <v>913</v>
      </c>
      <c r="E56" s="18">
        <v>376</v>
      </c>
      <c r="F56" s="18">
        <v>537</v>
      </c>
      <c r="G56" s="19">
        <v>0.7</v>
      </c>
      <c r="H56" s="18">
        <v>2100</v>
      </c>
      <c r="I56" s="18">
        <v>823</v>
      </c>
      <c r="J56" s="18">
        <v>1276</v>
      </c>
      <c r="K56" s="50">
        <v>0.92</v>
      </c>
      <c r="L56" s="24">
        <v>43658</v>
      </c>
      <c r="N56" s="40">
        <f t="shared" si="4"/>
        <v>0.95161980749746711</v>
      </c>
      <c r="P56" s="45">
        <f t="shared" si="13"/>
        <v>2.4281914893617023</v>
      </c>
      <c r="Q56" s="45">
        <f t="shared" si="14"/>
        <v>2.5516403402187122</v>
      </c>
      <c r="R56" s="46">
        <f t="shared" si="15"/>
        <v>0.95161980749746711</v>
      </c>
      <c r="V56" s="18">
        <f>SUM(V50:V55)</f>
        <v>5069</v>
      </c>
      <c r="W56" s="18">
        <f>SUM(W50:W55)</f>
        <v>3280</v>
      </c>
    </row>
    <row r="57" spans="1:23" x14ac:dyDescent="0.3">
      <c r="B57" s="23">
        <v>74.19</v>
      </c>
      <c r="C57" s="18">
        <v>52</v>
      </c>
      <c r="D57" s="18">
        <v>618</v>
      </c>
      <c r="E57" s="18">
        <v>664</v>
      </c>
      <c r="F57" s="18">
        <v>-46</v>
      </c>
      <c r="G57" s="19">
        <v>0.47399999999999998</v>
      </c>
      <c r="H57" s="18">
        <v>1544</v>
      </c>
      <c r="I57" s="18">
        <v>1451</v>
      </c>
      <c r="J57" s="18">
        <v>92</v>
      </c>
      <c r="K57" s="50">
        <v>0.95</v>
      </c>
      <c r="L57" s="24">
        <v>43657</v>
      </c>
      <c r="N57" s="40">
        <f t="shared" si="4"/>
        <v>0.87466251014420382</v>
      </c>
      <c r="P57" s="45">
        <f t="shared" si="13"/>
        <v>0.93072289156626509</v>
      </c>
      <c r="Q57" s="45">
        <f t="shared" si="14"/>
        <v>1.0640937284631289</v>
      </c>
      <c r="R57" s="46">
        <f t="shared" si="15"/>
        <v>0.87466251014420382</v>
      </c>
    </row>
    <row r="58" spans="1:23" ht="15.75" thickBot="1" x14ac:dyDescent="0.35">
      <c r="B58" s="25">
        <v>240.46</v>
      </c>
      <c r="C58" s="26">
        <v>288</v>
      </c>
      <c r="D58" s="26">
        <v>730</v>
      </c>
      <c r="E58" s="26">
        <v>551</v>
      </c>
      <c r="F58" s="26">
        <v>179</v>
      </c>
      <c r="G58" s="27">
        <v>0.56000000000000005</v>
      </c>
      <c r="H58" s="26">
        <v>1812</v>
      </c>
      <c r="I58" s="26">
        <v>1166</v>
      </c>
      <c r="J58" s="26">
        <v>645</v>
      </c>
      <c r="K58" s="51">
        <v>0.94</v>
      </c>
      <c r="L58" s="24">
        <v>43656</v>
      </c>
      <c r="N58" s="40">
        <f t="shared" si="4"/>
        <v>0.85253382371205477</v>
      </c>
      <c r="P58" s="45">
        <f t="shared" si="13"/>
        <v>1.3248638838475499</v>
      </c>
      <c r="Q58" s="45">
        <f t="shared" si="14"/>
        <v>1.5540308747855918</v>
      </c>
      <c r="R58" s="46">
        <f t="shared" si="15"/>
        <v>0.85253382371205477</v>
      </c>
      <c r="W58" s="2">
        <f>V56/(V56+W56)</f>
        <v>0.60713857947059524</v>
      </c>
    </row>
    <row r="59" spans="1:23" x14ac:dyDescent="0.3">
      <c r="B59" s="17">
        <v>632.5</v>
      </c>
      <c r="C59" s="18">
        <v>491</v>
      </c>
      <c r="D59" s="18">
        <v>6611</v>
      </c>
      <c r="E59" s="18">
        <v>6219</v>
      </c>
      <c r="F59" s="18">
        <v>392</v>
      </c>
      <c r="G59" s="19">
        <v>0.51500000000000001</v>
      </c>
      <c r="H59" s="18">
        <v>15881</v>
      </c>
      <c r="I59" s="18">
        <v>14126</v>
      </c>
      <c r="J59" s="18">
        <v>1755</v>
      </c>
      <c r="K59" s="48">
        <v>0.95</v>
      </c>
      <c r="N59" s="40">
        <f t="shared" si="4"/>
        <v>0.94555752783412184</v>
      </c>
      <c r="P59" s="45">
        <f t="shared" si="13"/>
        <v>1.0630326419038432</v>
      </c>
      <c r="Q59" s="45">
        <f t="shared" si="14"/>
        <v>1.1242389919297748</v>
      </c>
      <c r="R59" s="46">
        <f t="shared" si="15"/>
        <v>0.94555752783412184</v>
      </c>
    </row>
    <row r="60" spans="1:23" ht="15" customHeight="1" x14ac:dyDescent="0.3">
      <c r="A60" s="34" t="s">
        <v>104</v>
      </c>
      <c r="B60" s="35"/>
      <c r="C60" s="36"/>
      <c r="D60" s="36"/>
      <c r="E60" s="36"/>
      <c r="F60" s="36"/>
      <c r="G60" s="42"/>
      <c r="H60" s="43"/>
      <c r="I60" s="43"/>
      <c r="J60" s="36"/>
      <c r="K60" s="47"/>
      <c r="L60" s="34"/>
    </row>
    <row r="61" spans="1:23" ht="15" customHeight="1" x14ac:dyDescent="0.3">
      <c r="C61" s="36"/>
      <c r="D61" s="36"/>
      <c r="E61" s="36"/>
      <c r="F61" s="36"/>
      <c r="G61" s="44"/>
      <c r="H61" s="43"/>
      <c r="I61" s="43"/>
      <c r="J61" s="36"/>
      <c r="K61" s="47"/>
      <c r="L61" s="34"/>
    </row>
    <row r="62" spans="1:23" ht="15.75" thickBot="1" x14ac:dyDescent="0.35">
      <c r="A62" s="35"/>
      <c r="B62" s="35" t="s">
        <v>98</v>
      </c>
      <c r="C62" s="36" t="s">
        <v>91</v>
      </c>
      <c r="K62" s="47"/>
      <c r="N62" s="38" t="s">
        <v>99</v>
      </c>
    </row>
    <row r="63" spans="1:23" x14ac:dyDescent="0.3">
      <c r="A63" s="38"/>
      <c r="B63" s="20" t="s">
        <v>25</v>
      </c>
      <c r="C63" s="21" t="s">
        <v>24</v>
      </c>
      <c r="D63" s="21" t="s">
        <v>23</v>
      </c>
      <c r="E63" s="21" t="s">
        <v>22</v>
      </c>
      <c r="F63" s="21" t="s">
        <v>21</v>
      </c>
      <c r="G63" s="22" t="s">
        <v>20</v>
      </c>
      <c r="H63" s="21" t="s">
        <v>19</v>
      </c>
      <c r="I63" s="21" t="s">
        <v>18</v>
      </c>
      <c r="J63" s="21" t="s">
        <v>17</v>
      </c>
      <c r="K63" s="49" t="s">
        <v>16</v>
      </c>
      <c r="L63" s="1"/>
      <c r="N63" s="41"/>
    </row>
    <row r="64" spans="1:23" x14ac:dyDescent="0.3">
      <c r="B64" s="23">
        <v>2815.69</v>
      </c>
      <c r="C64" s="18">
        <v>3838</v>
      </c>
      <c r="D64" s="18">
        <v>1318</v>
      </c>
      <c r="E64" s="18">
        <v>521</v>
      </c>
      <c r="F64" s="18">
        <v>797</v>
      </c>
      <c r="G64" s="19">
        <v>0.67400000000000004</v>
      </c>
      <c r="H64" s="18">
        <v>2244</v>
      </c>
      <c r="I64" s="18">
        <v>820</v>
      </c>
      <c r="J64" s="18">
        <v>1424</v>
      </c>
      <c r="K64" s="50">
        <v>1.03</v>
      </c>
      <c r="L64" s="24">
        <v>43669</v>
      </c>
      <c r="N64" s="40">
        <f t="shared" ref="N64" si="16">(D64/E64)/(H64/I64)</f>
        <v>0.92441862454282009</v>
      </c>
      <c r="P64" s="45">
        <f>D64/E64</f>
        <v>2.5297504798464492</v>
      </c>
      <c r="Q64" s="45">
        <f>H64/I64</f>
        <v>2.7365853658536587</v>
      </c>
      <c r="R64" s="46">
        <f>P64/Q64</f>
        <v>0.92441862454282009</v>
      </c>
    </row>
    <row r="65" spans="1:18" x14ac:dyDescent="0.3">
      <c r="B65" s="23">
        <v>-2236.5500000000002</v>
      </c>
      <c r="C65" s="18">
        <v>-2738</v>
      </c>
      <c r="D65" s="18">
        <v>823</v>
      </c>
      <c r="E65" s="18">
        <v>1008</v>
      </c>
      <c r="F65" s="18">
        <v>-185</v>
      </c>
      <c r="G65" s="19">
        <v>0.42099999999999999</v>
      </c>
      <c r="H65" s="18">
        <v>1418</v>
      </c>
      <c r="I65" s="18">
        <v>1295</v>
      </c>
      <c r="J65" s="18">
        <v>122</v>
      </c>
      <c r="K65" s="50">
        <v>0.93</v>
      </c>
      <c r="L65" s="24">
        <v>43668</v>
      </c>
      <c r="N65" s="40">
        <f t="shared" si="4"/>
        <v>0.74564625450556332</v>
      </c>
      <c r="P65" s="45">
        <f t="shared" ref="P65:P74" si="17">D65/E65</f>
        <v>0.81646825396825395</v>
      </c>
      <c r="Q65" s="45">
        <f t="shared" ref="Q65:Q74" si="18">H65/I65</f>
        <v>1.0949806949806951</v>
      </c>
      <c r="R65" s="46">
        <f t="shared" ref="R65:R74" si="19">P65/Q65</f>
        <v>0.74564625450556332</v>
      </c>
    </row>
    <row r="66" spans="1:18" x14ac:dyDescent="0.3">
      <c r="B66" s="23">
        <v>-3244.69</v>
      </c>
      <c r="C66" s="18">
        <v>-2807</v>
      </c>
      <c r="D66" s="18">
        <v>663</v>
      </c>
      <c r="E66" s="18">
        <v>1164</v>
      </c>
      <c r="F66" s="18">
        <v>-501</v>
      </c>
      <c r="G66" s="19">
        <v>0.33900000000000002</v>
      </c>
      <c r="H66" s="18">
        <v>1246</v>
      </c>
      <c r="I66" s="18">
        <v>1680</v>
      </c>
      <c r="J66" s="18">
        <v>-433</v>
      </c>
      <c r="K66" s="50">
        <v>1</v>
      </c>
      <c r="L66" s="24">
        <v>43665</v>
      </c>
      <c r="N66" s="40">
        <f t="shared" si="4"/>
        <v>0.76798331981929802</v>
      </c>
      <c r="P66" s="45">
        <f t="shared" si="17"/>
        <v>0.56958762886597936</v>
      </c>
      <c r="Q66" s="45">
        <f t="shared" si="18"/>
        <v>0.7416666666666667</v>
      </c>
      <c r="R66" s="46">
        <f t="shared" si="19"/>
        <v>0.76798331981929802</v>
      </c>
    </row>
    <row r="67" spans="1:18" x14ac:dyDescent="0.3">
      <c r="B67" s="23">
        <v>611.32000000000005</v>
      </c>
      <c r="C67" s="18">
        <v>1109</v>
      </c>
      <c r="D67" s="18">
        <v>982</v>
      </c>
      <c r="E67" s="18">
        <v>851</v>
      </c>
      <c r="F67" s="18">
        <v>131</v>
      </c>
      <c r="G67" s="19">
        <v>0.502</v>
      </c>
      <c r="H67" s="18">
        <v>1566</v>
      </c>
      <c r="I67" s="18">
        <v>1477</v>
      </c>
      <c r="J67" s="18">
        <v>89</v>
      </c>
      <c r="K67" s="50">
        <v>1.03</v>
      </c>
      <c r="L67" s="24">
        <v>43664</v>
      </c>
      <c r="N67" s="40">
        <f t="shared" si="4"/>
        <v>1.0883552217885053</v>
      </c>
      <c r="P67" s="45">
        <f t="shared" si="17"/>
        <v>1.1539365452408932</v>
      </c>
      <c r="Q67" s="45">
        <f t="shared" si="18"/>
        <v>1.060257278266757</v>
      </c>
      <c r="R67" s="46">
        <f t="shared" si="19"/>
        <v>1.0883552217885053</v>
      </c>
    </row>
    <row r="68" spans="1:18" x14ac:dyDescent="0.3">
      <c r="B68" s="23">
        <v>-8414.1299999999992</v>
      </c>
      <c r="C68" s="18">
        <v>-14188</v>
      </c>
      <c r="D68" s="18">
        <v>488</v>
      </c>
      <c r="E68" s="18">
        <v>1346</v>
      </c>
      <c r="F68" s="18">
        <v>-858</v>
      </c>
      <c r="G68" s="19">
        <v>0.249</v>
      </c>
      <c r="H68" s="18">
        <v>886</v>
      </c>
      <c r="I68" s="18">
        <v>2031</v>
      </c>
      <c r="J68" s="18">
        <v>-1144</v>
      </c>
      <c r="K68" s="50">
        <v>0.98</v>
      </c>
      <c r="L68" s="24">
        <v>43663</v>
      </c>
      <c r="N68" s="40">
        <f t="shared" si="4"/>
        <v>0.83109556280795194</v>
      </c>
      <c r="P68" s="45">
        <f t="shared" si="17"/>
        <v>0.36255572065378899</v>
      </c>
      <c r="Q68" s="45">
        <f t="shared" si="18"/>
        <v>0.4362383062530773</v>
      </c>
      <c r="R68" s="46">
        <f t="shared" si="19"/>
        <v>0.83109556280795194</v>
      </c>
    </row>
    <row r="69" spans="1:18" x14ac:dyDescent="0.3">
      <c r="B69" s="23">
        <v>-1077.1500000000001</v>
      </c>
      <c r="C69" s="18">
        <v>-1007</v>
      </c>
      <c r="D69" s="18">
        <v>924</v>
      </c>
      <c r="E69" s="18">
        <v>909</v>
      </c>
      <c r="F69" s="18">
        <v>15</v>
      </c>
      <c r="G69" s="19">
        <v>0.47199999999999998</v>
      </c>
      <c r="H69" s="18">
        <v>1229</v>
      </c>
      <c r="I69" s="18">
        <v>1741</v>
      </c>
      <c r="J69" s="18">
        <v>-512</v>
      </c>
      <c r="K69" s="50">
        <v>1</v>
      </c>
      <c r="L69" s="24">
        <v>43662</v>
      </c>
      <c r="N69" s="40">
        <f t="shared" si="4"/>
        <v>1.4399750796886037</v>
      </c>
      <c r="P69" s="45">
        <f t="shared" si="17"/>
        <v>1.0165016501650166</v>
      </c>
      <c r="Q69" s="45">
        <f t="shared" si="18"/>
        <v>0.70591614014933945</v>
      </c>
      <c r="R69" s="46">
        <f t="shared" si="19"/>
        <v>1.4399750796886037</v>
      </c>
    </row>
    <row r="70" spans="1:18" x14ac:dyDescent="0.3">
      <c r="B70" s="23">
        <v>-1009.36</v>
      </c>
      <c r="C70" s="18">
        <v>-484</v>
      </c>
      <c r="D70" s="18">
        <v>754</v>
      </c>
      <c r="E70" s="18">
        <v>1079</v>
      </c>
      <c r="F70" s="18">
        <v>-325</v>
      </c>
      <c r="G70" s="19">
        <v>0.38500000000000001</v>
      </c>
      <c r="H70" s="18">
        <v>984</v>
      </c>
      <c r="I70" s="18">
        <v>1587</v>
      </c>
      <c r="J70" s="18">
        <v>-603</v>
      </c>
      <c r="K70" s="50">
        <v>0.87</v>
      </c>
      <c r="L70" s="24">
        <v>43661</v>
      </c>
      <c r="N70" s="40">
        <f t="shared" si="4"/>
        <v>1.1270202762268586</v>
      </c>
      <c r="P70" s="45">
        <f t="shared" si="17"/>
        <v>0.6987951807228916</v>
      </c>
      <c r="Q70" s="45">
        <f t="shared" si="18"/>
        <v>0.62003780718336488</v>
      </c>
      <c r="R70" s="46">
        <f t="shared" si="19"/>
        <v>1.1270202762268586</v>
      </c>
    </row>
    <row r="71" spans="1:18" x14ac:dyDescent="0.3">
      <c r="B71" s="23">
        <v>1895.27</v>
      </c>
      <c r="C71" s="18">
        <v>1028</v>
      </c>
      <c r="D71" s="18">
        <v>1220</v>
      </c>
      <c r="E71" s="18">
        <v>607</v>
      </c>
      <c r="F71" s="18">
        <v>613</v>
      </c>
      <c r="G71" s="19">
        <v>0.624</v>
      </c>
      <c r="H71" s="18">
        <v>1815</v>
      </c>
      <c r="I71" s="18">
        <v>815</v>
      </c>
      <c r="J71" s="18">
        <v>1000</v>
      </c>
      <c r="K71" s="50">
        <v>0.89</v>
      </c>
      <c r="L71" s="24">
        <v>43658</v>
      </c>
      <c r="N71" s="40">
        <f t="shared" si="4"/>
        <v>0.90251020009893745</v>
      </c>
      <c r="P71" s="45">
        <f t="shared" si="17"/>
        <v>2.0098846787479405</v>
      </c>
      <c r="Q71" s="45">
        <f t="shared" si="18"/>
        <v>2.2269938650306749</v>
      </c>
      <c r="R71" s="46">
        <f t="shared" si="19"/>
        <v>0.90251020009893745</v>
      </c>
    </row>
    <row r="72" spans="1:18" x14ac:dyDescent="0.3">
      <c r="B72" s="23">
        <v>-660.89</v>
      </c>
      <c r="C72" s="18">
        <v>-769</v>
      </c>
      <c r="D72" s="18">
        <v>843</v>
      </c>
      <c r="E72" s="18">
        <v>986</v>
      </c>
      <c r="F72" s="18">
        <v>-143</v>
      </c>
      <c r="G72" s="19">
        <v>0.43099999999999999</v>
      </c>
      <c r="H72" s="18">
        <v>1342</v>
      </c>
      <c r="I72" s="18">
        <v>1487</v>
      </c>
      <c r="J72" s="18">
        <v>-144</v>
      </c>
      <c r="K72" s="50">
        <v>0.96</v>
      </c>
      <c r="L72" s="24">
        <v>43657</v>
      </c>
      <c r="N72" s="40">
        <f t="shared" si="4"/>
        <v>0.94734706154418191</v>
      </c>
      <c r="P72" s="45">
        <f t="shared" si="17"/>
        <v>0.85496957403651119</v>
      </c>
      <c r="Q72" s="45">
        <f t="shared" si="18"/>
        <v>0.90248823133826495</v>
      </c>
      <c r="R72" s="46">
        <f t="shared" si="19"/>
        <v>0.94734706154418191</v>
      </c>
    </row>
    <row r="73" spans="1:18" ht="15.75" thickBot="1" x14ac:dyDescent="0.35">
      <c r="B73" s="25">
        <v>-1394.1</v>
      </c>
      <c r="C73" s="26">
        <v>-1138</v>
      </c>
      <c r="D73" s="26">
        <v>1032</v>
      </c>
      <c r="E73" s="26">
        <v>784</v>
      </c>
      <c r="F73" s="26">
        <v>248</v>
      </c>
      <c r="G73" s="27">
        <v>0.52800000000000002</v>
      </c>
      <c r="H73" s="26">
        <v>1707</v>
      </c>
      <c r="I73" s="26">
        <v>1101</v>
      </c>
      <c r="J73" s="26">
        <v>606</v>
      </c>
      <c r="K73" s="51">
        <v>0.95</v>
      </c>
      <c r="L73" s="24">
        <v>43656</v>
      </c>
      <c r="N73" s="40">
        <f t="shared" si="4"/>
        <v>0.84901904522793303</v>
      </c>
      <c r="P73" s="45">
        <f t="shared" si="17"/>
        <v>1.3163265306122449</v>
      </c>
      <c r="Q73" s="45">
        <f t="shared" si="18"/>
        <v>1.550408719346049</v>
      </c>
      <c r="R73" s="46">
        <f t="shared" si="19"/>
        <v>0.84901904522793303</v>
      </c>
    </row>
    <row r="74" spans="1:18" x14ac:dyDescent="0.3">
      <c r="B74" s="17">
        <v>-12714.58</v>
      </c>
      <c r="C74" s="18">
        <v>-17156</v>
      </c>
      <c r="D74" s="18">
        <v>9047</v>
      </c>
      <c r="E74" s="18">
        <v>9255</v>
      </c>
      <c r="F74" s="18">
        <v>-208</v>
      </c>
      <c r="G74" s="19">
        <v>0.49399999999999999</v>
      </c>
      <c r="H74" s="18">
        <v>14442</v>
      </c>
      <c r="I74" s="18">
        <v>14038</v>
      </c>
      <c r="J74" s="18">
        <v>404</v>
      </c>
      <c r="K74" s="48">
        <v>0.97</v>
      </c>
      <c r="N74" s="40">
        <f t="shared" si="4"/>
        <v>0.95018039332575754</v>
      </c>
      <c r="P74" s="45">
        <f t="shared" si="17"/>
        <v>0.97752566180443001</v>
      </c>
      <c r="Q74" s="45">
        <f t="shared" si="18"/>
        <v>1.0287790283516169</v>
      </c>
      <c r="R74" s="46">
        <f t="shared" si="19"/>
        <v>0.95018039332575754</v>
      </c>
    </row>
    <row r="75" spans="1:18" x14ac:dyDescent="0.3">
      <c r="A75" s="34" t="s">
        <v>105</v>
      </c>
      <c r="B75" s="35"/>
      <c r="C75" s="36"/>
      <c r="D75" s="36"/>
      <c r="E75" s="36"/>
      <c r="F75" s="36"/>
      <c r="G75" s="37"/>
      <c r="H75" s="36"/>
      <c r="I75" s="36"/>
      <c r="J75" s="36"/>
      <c r="K75" s="47"/>
      <c r="L75" s="34"/>
    </row>
    <row r="76" spans="1:18" x14ac:dyDescent="0.3">
      <c r="B76" s="35"/>
      <c r="C76" s="36"/>
      <c r="D76" s="36"/>
      <c r="E76" s="36"/>
      <c r="F76" s="36"/>
      <c r="G76" s="37"/>
      <c r="H76" s="36"/>
      <c r="I76" s="36"/>
      <c r="J76" s="36"/>
      <c r="K76" s="47"/>
      <c r="L76" s="34"/>
    </row>
    <row r="77" spans="1:18" ht="15.75" thickBot="1" x14ac:dyDescent="0.35">
      <c r="A77" s="35"/>
      <c r="B77" s="35" t="s">
        <v>87</v>
      </c>
      <c r="C77" s="18" t="s">
        <v>91</v>
      </c>
      <c r="N77" s="38" t="s">
        <v>99</v>
      </c>
    </row>
    <row r="78" spans="1:18" x14ac:dyDescent="0.3">
      <c r="A78" s="38"/>
      <c r="B78" s="20" t="s">
        <v>25</v>
      </c>
      <c r="C78" s="21" t="s">
        <v>24</v>
      </c>
      <c r="D78" s="21" t="s">
        <v>23</v>
      </c>
      <c r="E78" s="21" t="s">
        <v>22</v>
      </c>
      <c r="F78" s="21" t="s">
        <v>21</v>
      </c>
      <c r="G78" s="22" t="s">
        <v>20</v>
      </c>
      <c r="H78" s="21" t="s">
        <v>19</v>
      </c>
      <c r="I78" s="21" t="s">
        <v>18</v>
      </c>
      <c r="J78" s="21" t="s">
        <v>17</v>
      </c>
      <c r="K78" s="49" t="s">
        <v>16</v>
      </c>
      <c r="L78" s="1"/>
      <c r="N78" s="41"/>
    </row>
    <row r="79" spans="1:18" x14ac:dyDescent="0.3">
      <c r="B79" s="23">
        <v>14.24</v>
      </c>
      <c r="C79" s="18">
        <v>10</v>
      </c>
      <c r="D79" s="18">
        <v>17</v>
      </c>
      <c r="E79" s="18">
        <v>2</v>
      </c>
      <c r="F79" s="18">
        <v>15</v>
      </c>
      <c r="G79" s="19">
        <v>0.89500000000000002</v>
      </c>
      <c r="H79" s="18">
        <v>190</v>
      </c>
      <c r="I79" s="18">
        <v>18</v>
      </c>
      <c r="J79" s="18">
        <v>171</v>
      </c>
      <c r="K79" s="50">
        <v>0.89</v>
      </c>
      <c r="L79" s="24">
        <v>43669</v>
      </c>
      <c r="N79" s="40">
        <f t="shared" ref="N79" si="20">(D79/E79)/(H79/I79)</f>
        <v>0.8052631578947369</v>
      </c>
      <c r="P79" s="45">
        <f>D79/E79</f>
        <v>8.5</v>
      </c>
      <c r="Q79" s="45">
        <f>H79/I79</f>
        <v>10.555555555555555</v>
      </c>
      <c r="R79" s="46">
        <f>P79/Q79</f>
        <v>0.8052631578947369</v>
      </c>
    </row>
    <row r="80" spans="1:18" x14ac:dyDescent="0.3">
      <c r="B80" s="23">
        <v>2.29</v>
      </c>
      <c r="C80" s="18">
        <v>1</v>
      </c>
      <c r="D80" s="18">
        <v>9</v>
      </c>
      <c r="E80" s="18">
        <v>10</v>
      </c>
      <c r="F80" s="18">
        <v>-1</v>
      </c>
      <c r="G80" s="19">
        <v>0.47399999999999998</v>
      </c>
      <c r="H80" s="18">
        <v>117</v>
      </c>
      <c r="I80" s="18">
        <v>54</v>
      </c>
      <c r="J80" s="18">
        <v>63</v>
      </c>
      <c r="K80" s="50">
        <v>0.73</v>
      </c>
      <c r="L80" s="24">
        <v>43668</v>
      </c>
      <c r="N80" s="40">
        <f t="shared" si="4"/>
        <v>0.41538461538461541</v>
      </c>
      <c r="P80" s="45">
        <f t="shared" ref="P80:P89" si="21">D80/E80</f>
        <v>0.9</v>
      </c>
      <c r="Q80" s="45">
        <f t="shared" ref="Q80:Q89" si="22">H80/I80</f>
        <v>2.1666666666666665</v>
      </c>
      <c r="R80" s="46">
        <f t="shared" ref="R80:R89" si="23">P80/Q80</f>
        <v>0.41538461538461541</v>
      </c>
    </row>
    <row r="81" spans="1:18" x14ac:dyDescent="0.3">
      <c r="B81" s="23">
        <v>-10.41</v>
      </c>
      <c r="C81" s="18">
        <v>-11</v>
      </c>
      <c r="D81" s="18">
        <v>4</v>
      </c>
      <c r="E81" s="18">
        <v>15</v>
      </c>
      <c r="F81" s="18">
        <v>-11</v>
      </c>
      <c r="G81" s="19">
        <v>0.21099999999999999</v>
      </c>
      <c r="H81" s="18">
        <v>27</v>
      </c>
      <c r="I81" s="18">
        <v>206</v>
      </c>
      <c r="J81" s="18">
        <v>-179</v>
      </c>
      <c r="K81" s="50">
        <v>0.99</v>
      </c>
      <c r="L81" s="24">
        <v>43665</v>
      </c>
      <c r="N81" s="40">
        <f t="shared" si="4"/>
        <v>2.0345679012345679</v>
      </c>
      <c r="P81" s="45">
        <f t="shared" si="21"/>
        <v>0.26666666666666666</v>
      </c>
      <c r="Q81" s="45">
        <f t="shared" si="22"/>
        <v>0.13106796116504854</v>
      </c>
      <c r="R81" s="46">
        <f t="shared" si="23"/>
        <v>2.0345679012345679</v>
      </c>
    </row>
    <row r="82" spans="1:18" x14ac:dyDescent="0.3">
      <c r="B82" s="23">
        <v>6.52</v>
      </c>
      <c r="C82" s="18">
        <v>5</v>
      </c>
      <c r="D82" s="18">
        <v>15</v>
      </c>
      <c r="E82" s="18">
        <v>4</v>
      </c>
      <c r="F82" s="18">
        <v>11</v>
      </c>
      <c r="G82" s="19">
        <v>0.78900000000000003</v>
      </c>
      <c r="H82" s="18">
        <v>215</v>
      </c>
      <c r="I82" s="18">
        <v>10</v>
      </c>
      <c r="J82" s="18">
        <v>205</v>
      </c>
      <c r="K82" s="50">
        <v>0.96</v>
      </c>
      <c r="L82" s="24">
        <v>43664</v>
      </c>
      <c r="N82" s="40">
        <f t="shared" si="4"/>
        <v>0.1744186046511628</v>
      </c>
      <c r="P82" s="45">
        <f t="shared" si="21"/>
        <v>3.75</v>
      </c>
      <c r="Q82" s="45">
        <f t="shared" si="22"/>
        <v>21.5</v>
      </c>
      <c r="R82" s="46">
        <f t="shared" si="23"/>
        <v>0.1744186046511628</v>
      </c>
    </row>
    <row r="83" spans="1:18" x14ac:dyDescent="0.3">
      <c r="B83" s="23">
        <v>-12.51</v>
      </c>
      <c r="C83" s="18">
        <v>-9</v>
      </c>
      <c r="D83" s="18">
        <v>3</v>
      </c>
      <c r="E83" s="18">
        <v>16</v>
      </c>
      <c r="F83" s="18">
        <v>-13</v>
      </c>
      <c r="G83" s="19">
        <v>0.158</v>
      </c>
      <c r="H83" s="18">
        <v>24</v>
      </c>
      <c r="I83" s="18">
        <v>174</v>
      </c>
      <c r="J83" s="18">
        <v>-150</v>
      </c>
      <c r="K83" s="50">
        <v>0.85</v>
      </c>
      <c r="L83" s="24">
        <v>43663</v>
      </c>
      <c r="N83" s="40">
        <f t="shared" ref="N83:N89" si="24">(D83/E83)/(H83/I83)</f>
        <v>1.359375</v>
      </c>
      <c r="P83" s="45">
        <f t="shared" si="21"/>
        <v>0.1875</v>
      </c>
      <c r="Q83" s="45">
        <f t="shared" si="22"/>
        <v>0.13793103448275862</v>
      </c>
      <c r="R83" s="46">
        <f t="shared" si="23"/>
        <v>1.359375</v>
      </c>
    </row>
    <row r="84" spans="1:18" x14ac:dyDescent="0.3">
      <c r="B84" s="23">
        <v>-4.45</v>
      </c>
      <c r="C84" s="18">
        <v>-3</v>
      </c>
      <c r="D84" s="18">
        <v>6</v>
      </c>
      <c r="E84" s="18">
        <v>13</v>
      </c>
      <c r="F84" s="18">
        <v>-7</v>
      </c>
      <c r="G84" s="19">
        <v>0.316</v>
      </c>
      <c r="H84" s="18">
        <v>32</v>
      </c>
      <c r="I84" s="18">
        <v>180</v>
      </c>
      <c r="J84" s="18">
        <v>-148</v>
      </c>
      <c r="K84" s="50">
        <v>0.9</v>
      </c>
      <c r="L84" s="24">
        <v>43662</v>
      </c>
      <c r="N84" s="40">
        <f t="shared" si="24"/>
        <v>2.5961538461538463</v>
      </c>
      <c r="P84" s="45">
        <f t="shared" si="21"/>
        <v>0.46153846153846156</v>
      </c>
      <c r="Q84" s="45">
        <f t="shared" si="22"/>
        <v>0.17777777777777778</v>
      </c>
      <c r="R84" s="46">
        <f t="shared" si="23"/>
        <v>2.5961538461538463</v>
      </c>
    </row>
    <row r="85" spans="1:18" x14ac:dyDescent="0.3">
      <c r="B85" s="23">
        <v>-1.83</v>
      </c>
      <c r="C85" s="18">
        <v>-1</v>
      </c>
      <c r="D85" s="18">
        <v>11</v>
      </c>
      <c r="E85" s="18">
        <v>8</v>
      </c>
      <c r="F85" s="18">
        <v>3</v>
      </c>
      <c r="G85" s="19">
        <v>0.57899999999999996</v>
      </c>
      <c r="H85" s="18">
        <v>91</v>
      </c>
      <c r="I85" s="18">
        <v>64</v>
      </c>
      <c r="J85" s="18">
        <v>26</v>
      </c>
      <c r="K85" s="50">
        <v>0.67</v>
      </c>
      <c r="L85" s="24">
        <v>43661</v>
      </c>
      <c r="N85" s="40">
        <f t="shared" si="24"/>
        <v>0.96703296703296704</v>
      </c>
      <c r="P85" s="45">
        <f t="shared" si="21"/>
        <v>1.375</v>
      </c>
      <c r="Q85" s="45">
        <f t="shared" si="22"/>
        <v>1.421875</v>
      </c>
      <c r="R85" s="46">
        <f t="shared" si="23"/>
        <v>0.96703296703296704</v>
      </c>
    </row>
    <row r="86" spans="1:18" x14ac:dyDescent="0.3">
      <c r="B86" s="23">
        <v>11.47</v>
      </c>
      <c r="C86" s="18">
        <v>8</v>
      </c>
      <c r="D86" s="18">
        <v>15</v>
      </c>
      <c r="E86" s="18">
        <v>4</v>
      </c>
      <c r="F86" s="18">
        <v>11</v>
      </c>
      <c r="G86" s="19">
        <v>0.78900000000000003</v>
      </c>
      <c r="H86" s="18">
        <v>164</v>
      </c>
      <c r="I86" s="18">
        <v>29</v>
      </c>
      <c r="J86" s="18">
        <v>134</v>
      </c>
      <c r="K86" s="50">
        <v>0.83</v>
      </c>
      <c r="L86" s="24">
        <v>43658</v>
      </c>
      <c r="N86" s="40">
        <f t="shared" si="24"/>
        <v>0.66310975609756095</v>
      </c>
      <c r="P86" s="45">
        <f t="shared" si="21"/>
        <v>3.75</v>
      </c>
      <c r="Q86" s="45">
        <f t="shared" si="22"/>
        <v>5.6551724137931032</v>
      </c>
      <c r="R86" s="46">
        <f t="shared" si="23"/>
        <v>0.66310975609756095</v>
      </c>
    </row>
    <row r="87" spans="1:18" x14ac:dyDescent="0.3">
      <c r="B87" s="23">
        <v>1.37</v>
      </c>
      <c r="C87" s="18">
        <v>0</v>
      </c>
      <c r="D87" s="18">
        <v>12</v>
      </c>
      <c r="E87" s="18">
        <v>7</v>
      </c>
      <c r="F87" s="18">
        <v>5</v>
      </c>
      <c r="G87" s="19">
        <v>0.63200000000000001</v>
      </c>
      <c r="H87" s="18">
        <v>189</v>
      </c>
      <c r="I87" s="18">
        <v>52</v>
      </c>
      <c r="J87" s="18">
        <v>137</v>
      </c>
      <c r="K87" s="50">
        <v>1.03</v>
      </c>
      <c r="L87" s="24">
        <v>43657</v>
      </c>
      <c r="N87" s="40">
        <f t="shared" si="24"/>
        <v>0.47165532879818595</v>
      </c>
      <c r="P87" s="45">
        <f t="shared" si="21"/>
        <v>1.7142857142857142</v>
      </c>
      <c r="Q87" s="45">
        <f t="shared" si="22"/>
        <v>3.6346153846153846</v>
      </c>
      <c r="R87" s="46">
        <f t="shared" si="23"/>
        <v>0.47165532879818595</v>
      </c>
    </row>
    <row r="88" spans="1:18" ht="15.75" thickBot="1" x14ac:dyDescent="0.35">
      <c r="B88" s="25">
        <v>6.43</v>
      </c>
      <c r="C88" s="26">
        <v>7</v>
      </c>
      <c r="D88" s="26">
        <v>13</v>
      </c>
      <c r="E88" s="26">
        <v>6</v>
      </c>
      <c r="F88" s="26">
        <v>7</v>
      </c>
      <c r="G88" s="27">
        <v>0.68400000000000005</v>
      </c>
      <c r="H88" s="26">
        <v>176</v>
      </c>
      <c r="I88" s="26">
        <v>63</v>
      </c>
      <c r="J88" s="26">
        <v>112</v>
      </c>
      <c r="K88" s="51">
        <v>1.02</v>
      </c>
      <c r="L88" s="24">
        <v>43656</v>
      </c>
      <c r="N88" s="40">
        <f t="shared" si="24"/>
        <v>0.77556818181818177</v>
      </c>
      <c r="P88" s="45">
        <f t="shared" si="21"/>
        <v>2.1666666666666665</v>
      </c>
      <c r="Q88" s="45">
        <f t="shared" si="22"/>
        <v>2.7936507936507935</v>
      </c>
      <c r="R88" s="46">
        <f t="shared" si="23"/>
        <v>0.77556818181818177</v>
      </c>
    </row>
    <row r="89" spans="1:18" x14ac:dyDescent="0.3">
      <c r="B89" s="17">
        <v>13.12</v>
      </c>
      <c r="C89" s="18">
        <v>7</v>
      </c>
      <c r="D89" s="18">
        <v>105</v>
      </c>
      <c r="E89" s="18">
        <v>85</v>
      </c>
      <c r="F89" s="18">
        <v>20</v>
      </c>
      <c r="G89" s="19">
        <v>0.55300000000000005</v>
      </c>
      <c r="H89" s="18">
        <v>1229</v>
      </c>
      <c r="I89" s="18">
        <v>855</v>
      </c>
      <c r="J89" s="18">
        <v>374</v>
      </c>
      <c r="K89" s="48">
        <v>0.89</v>
      </c>
      <c r="N89" s="40">
        <f t="shared" si="24"/>
        <v>0.85937873929067154</v>
      </c>
      <c r="P89" s="45">
        <f t="shared" si="21"/>
        <v>1.2352941176470589</v>
      </c>
      <c r="Q89" s="45">
        <f t="shared" si="22"/>
        <v>1.4374269005847953</v>
      </c>
      <c r="R89" s="46">
        <f t="shared" si="23"/>
        <v>0.85937873929067154</v>
      </c>
    </row>
    <row r="90" spans="1:18" x14ac:dyDescent="0.3">
      <c r="A90" s="34" t="s">
        <v>106</v>
      </c>
      <c r="B90" s="35"/>
      <c r="C90" s="36"/>
      <c r="D90" s="36"/>
      <c r="E90" s="36"/>
      <c r="F90" s="36"/>
      <c r="G90" s="37"/>
      <c r="H90" s="36"/>
      <c r="I90" s="36"/>
      <c r="J90" s="36"/>
      <c r="K90" s="47"/>
      <c r="L90" s="34"/>
    </row>
    <row r="91" spans="1:18" x14ac:dyDescent="0.3">
      <c r="B91" s="35"/>
      <c r="C91" s="36"/>
      <c r="D91" s="36"/>
      <c r="E91" s="36"/>
      <c r="F91" s="36"/>
      <c r="G91" s="37"/>
      <c r="H91" s="36"/>
      <c r="I91" s="36"/>
      <c r="J91" s="36"/>
      <c r="K91" s="47"/>
      <c r="L91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</cp:lastModifiedBy>
  <dcterms:created xsi:type="dcterms:W3CDTF">2016-05-11T17:45:40Z</dcterms:created>
  <dcterms:modified xsi:type="dcterms:W3CDTF">2019-07-24T02:09:08Z</dcterms:modified>
</cp:coreProperties>
</file>