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TA\"/>
    </mc:Choice>
  </mc:AlternateContent>
  <bookViews>
    <workbookView xWindow="0" yWindow="0" windowWidth="14400" windowHeight="12360"/>
  </bookViews>
  <sheets>
    <sheet name="Sq9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H20" i="2"/>
  <c r="H21" i="2"/>
  <c r="H22" i="2"/>
  <c r="H23" i="2"/>
  <c r="H24" i="2"/>
  <c r="I24" i="2" s="1"/>
  <c r="J24" i="2" s="1"/>
  <c r="H25" i="2"/>
  <c r="H26" i="2"/>
  <c r="I26" i="2" s="1"/>
  <c r="H27" i="2"/>
  <c r="I27" i="2" s="1"/>
  <c r="H28" i="2"/>
  <c r="H29" i="2"/>
  <c r="I29" i="2" s="1"/>
  <c r="H30" i="2"/>
  <c r="H31" i="2"/>
  <c r="H32" i="2"/>
  <c r="H33" i="2"/>
  <c r="H34" i="2"/>
  <c r="I34" i="2" s="1"/>
  <c r="J34" i="2" s="1"/>
  <c r="M34" i="2" s="1"/>
  <c r="H19" i="2"/>
  <c r="I19" i="2" s="1"/>
  <c r="J19" i="2" s="1"/>
  <c r="M19" i="2" s="1"/>
  <c r="I20" i="2"/>
  <c r="J20" i="2" s="1"/>
  <c r="I21" i="2"/>
  <c r="J21" i="2" s="1"/>
  <c r="I22" i="2"/>
  <c r="J22" i="2" s="1"/>
  <c r="K22" i="2"/>
  <c r="I23" i="2"/>
  <c r="K23" i="2" s="1"/>
  <c r="I25" i="2"/>
  <c r="K25" i="2" s="1"/>
  <c r="I28" i="2"/>
  <c r="J28" i="2" s="1"/>
  <c r="M28" i="2" s="1"/>
  <c r="I30" i="2"/>
  <c r="J30" i="2" s="1"/>
  <c r="I31" i="2"/>
  <c r="K31" i="2" s="1"/>
  <c r="J31" i="2"/>
  <c r="I32" i="2"/>
  <c r="J32" i="2" s="1"/>
  <c r="I33" i="2"/>
  <c r="K33" i="2" s="1"/>
  <c r="N33" i="2" s="1"/>
  <c r="J33" i="2"/>
  <c r="M33" i="2" s="1"/>
  <c r="G21" i="2"/>
  <c r="G25" i="2"/>
  <c r="E20" i="2"/>
  <c r="E21" i="2"/>
  <c r="E22" i="2"/>
  <c r="E23" i="2"/>
  <c r="E24" i="2"/>
  <c r="E25" i="2"/>
  <c r="E26" i="2"/>
  <c r="E32" i="2"/>
  <c r="E19" i="2"/>
  <c r="N9" i="2"/>
  <c r="M10" i="2"/>
  <c r="M17" i="2"/>
  <c r="M18" i="2"/>
  <c r="M2" i="2"/>
  <c r="N4" i="2" s="1"/>
  <c r="F2" i="2"/>
  <c r="I4" i="2"/>
  <c r="K4" i="2" s="1"/>
  <c r="I5" i="2"/>
  <c r="K5" i="2" s="1"/>
  <c r="N5" i="2" s="1"/>
  <c r="I6" i="2"/>
  <c r="K6" i="2" s="1"/>
  <c r="N6" i="2" s="1"/>
  <c r="I7" i="2"/>
  <c r="K7" i="2" s="1"/>
  <c r="N7" i="2" s="1"/>
  <c r="I8" i="2"/>
  <c r="K8" i="2" s="1"/>
  <c r="I9" i="2"/>
  <c r="K9" i="2" s="1"/>
  <c r="I10" i="2"/>
  <c r="J10" i="2" s="1"/>
  <c r="I11" i="2"/>
  <c r="J11" i="2" s="1"/>
  <c r="M11" i="2" s="1"/>
  <c r="I12" i="2"/>
  <c r="J12" i="2" s="1"/>
  <c r="I13" i="2"/>
  <c r="J13" i="2" s="1"/>
  <c r="M13" i="2" s="1"/>
  <c r="I14" i="2"/>
  <c r="K14" i="2" s="1"/>
  <c r="N14" i="2" s="1"/>
  <c r="I15" i="2"/>
  <c r="J15" i="2" s="1"/>
  <c r="M15" i="2" s="1"/>
  <c r="I16" i="2"/>
  <c r="J16" i="2" s="1"/>
  <c r="I17" i="2"/>
  <c r="J17" i="2" s="1"/>
  <c r="I18" i="2"/>
  <c r="J18" i="2" s="1"/>
  <c r="I3" i="2"/>
  <c r="K3" i="2" s="1"/>
  <c r="N3" i="2" s="1"/>
  <c r="J4" i="2"/>
  <c r="J5" i="2"/>
  <c r="M5" i="2" s="1"/>
  <c r="J6" i="2"/>
  <c r="M6" i="2" s="1"/>
  <c r="J7" i="2"/>
  <c r="M7" i="2" s="1"/>
  <c r="J8" i="2"/>
  <c r="G5" i="2"/>
  <c r="G6" i="2"/>
  <c r="G2" i="2"/>
  <c r="G9" i="2" s="1"/>
  <c r="E12" i="2"/>
  <c r="G12" i="2" s="1"/>
  <c r="E13" i="2"/>
  <c r="G13" i="2" s="1"/>
  <c r="E14" i="2"/>
  <c r="E30" i="2" s="1"/>
  <c r="E15" i="2"/>
  <c r="E31" i="2" s="1"/>
  <c r="E16" i="2"/>
  <c r="E17" i="2"/>
  <c r="E33" i="2" s="1"/>
  <c r="E18" i="2"/>
  <c r="E34" i="2" s="1"/>
  <c r="E11" i="2"/>
  <c r="E27" i="2" s="1"/>
  <c r="G33" i="2" l="1"/>
  <c r="J29" i="2"/>
  <c r="M29" i="2" s="1"/>
  <c r="K29" i="2"/>
  <c r="N29" i="2" s="1"/>
  <c r="N25" i="2"/>
  <c r="M16" i="2"/>
  <c r="N23" i="2"/>
  <c r="E29" i="2"/>
  <c r="G32" i="2"/>
  <c r="G24" i="2"/>
  <c r="G20" i="2"/>
  <c r="M31" i="2"/>
  <c r="N22" i="2"/>
  <c r="M24" i="2"/>
  <c r="M8" i="2"/>
  <c r="M32" i="2"/>
  <c r="J14" i="2"/>
  <c r="M14" i="2" s="1"/>
  <c r="E28" i="2"/>
  <c r="G28" i="2" s="1"/>
  <c r="N31" i="2"/>
  <c r="M22" i="2"/>
  <c r="N8" i="2"/>
  <c r="F11" i="2"/>
  <c r="G31" i="2"/>
  <c r="G27" i="2"/>
  <c r="G23" i="2"/>
  <c r="F19" i="2"/>
  <c r="M30" i="2"/>
  <c r="K21" i="2"/>
  <c r="N21" i="2" s="1"/>
  <c r="M4" i="2"/>
  <c r="M21" i="2"/>
  <c r="M12" i="2"/>
  <c r="G19" i="2"/>
  <c r="G34" i="2"/>
  <c r="G30" i="2"/>
  <c r="G26" i="2"/>
  <c r="G22" i="2"/>
  <c r="M20" i="2"/>
  <c r="K27" i="2"/>
  <c r="N27" i="2" s="1"/>
  <c r="J27" i="2"/>
  <c r="M27" i="2" s="1"/>
  <c r="J26" i="2"/>
  <c r="M26" i="2" s="1"/>
  <c r="K26" i="2"/>
  <c r="N26" i="2" s="1"/>
  <c r="J25" i="2"/>
  <c r="M25" i="2" s="1"/>
  <c r="K34" i="2"/>
  <c r="N34" i="2" s="1"/>
  <c r="K30" i="2"/>
  <c r="N30" i="2" s="1"/>
  <c r="J23" i="2"/>
  <c r="M23" i="2" s="1"/>
  <c r="K32" i="2"/>
  <c r="N32" i="2" s="1"/>
  <c r="K24" i="2"/>
  <c r="N24" i="2" s="1"/>
  <c r="K28" i="2"/>
  <c r="N28" i="2" s="1"/>
  <c r="K20" i="2"/>
  <c r="N20" i="2" s="1"/>
  <c r="K19" i="2"/>
  <c r="N19" i="2" s="1"/>
  <c r="K18" i="2"/>
  <c r="N18" i="2" s="1"/>
  <c r="K10" i="2"/>
  <c r="N10" i="2" s="1"/>
  <c r="G18" i="2"/>
  <c r="G3" i="2"/>
  <c r="K17" i="2"/>
  <c r="N17" i="2" s="1"/>
  <c r="K16" i="2"/>
  <c r="N16" i="2" s="1"/>
  <c r="G17" i="2"/>
  <c r="K15" i="2"/>
  <c r="N15" i="2" s="1"/>
  <c r="G4" i="2"/>
  <c r="G11" i="2"/>
  <c r="G15" i="2"/>
  <c r="G8" i="2"/>
  <c r="G16" i="2"/>
  <c r="G10" i="2"/>
  <c r="G14" i="2"/>
  <c r="G7" i="2"/>
  <c r="K13" i="2"/>
  <c r="N13" i="2" s="1"/>
  <c r="K12" i="2"/>
  <c r="N12" i="2" s="1"/>
  <c r="K11" i="2"/>
  <c r="N11" i="2" s="1"/>
  <c r="F9" i="2"/>
  <c r="J3" i="2"/>
  <c r="M3" i="2" s="1"/>
  <c r="F8" i="2"/>
  <c r="F7" i="2"/>
  <c r="J9" i="2"/>
  <c r="M9" i="2" s="1"/>
  <c r="F3" i="2"/>
  <c r="F6" i="2"/>
  <c r="F10" i="2"/>
  <c r="F15" i="2"/>
  <c r="F5" i="2"/>
  <c r="F14" i="2"/>
  <c r="F4" i="2"/>
  <c r="F17" i="2"/>
  <c r="F16" i="2"/>
  <c r="F18" i="2"/>
  <c r="F13" i="2"/>
  <c r="F12" i="2"/>
  <c r="G29" i="2" l="1"/>
</calcChain>
</file>

<file path=xl/sharedStrings.xml><?xml version="1.0" encoding="utf-8"?>
<sst xmlns="http://schemas.openxmlformats.org/spreadsheetml/2006/main" count="5" uniqueCount="4">
  <si>
    <t>Price</t>
  </si>
  <si>
    <t>Date</t>
  </si>
  <si>
    <t>Angle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</si>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</sst>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409]d\-mmm\-yy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B12" sqref="B12"/>
    </sheetView>
  </sheetViews>
  <sheetFormatPr defaultRowHeight="15" x14ac:dyDescent="0.25"/>
  <cols>
    <col min="1" max="1" width="5.42578125" bestFit="1" customWidth="1"/>
    <col min="2" max="2" width="12.140625" bestFit="1" customWidth="1"/>
    <col min="5" max="5" width="6.140625" bestFit="1" customWidth="1"/>
    <col min="6" max="6" width="4" bestFit="1" customWidth="1"/>
    <col min="7" max="7" width="12.140625" bestFit="1" customWidth="1"/>
    <col min="8" max="8" width="4.5703125" style="7" bestFit="1" customWidth="1"/>
    <col min="9" max="9" width="4.5703125" style="6" bestFit="1" customWidth="1"/>
    <col min="10" max="11" width="5" bestFit="1" customWidth="1"/>
    <col min="13" max="13" width="4.85546875" bestFit="1" customWidth="1"/>
    <col min="14" max="14" width="2.7109375" bestFit="1" customWidth="1"/>
  </cols>
  <sheetData>
    <row r="1" spans="1:15" x14ac:dyDescent="0.25">
      <c r="G1" t="s">
        <v>1</v>
      </c>
      <c r="M1" t="s">
        <v>3</v>
      </c>
    </row>
    <row r="2" spans="1:15" x14ac:dyDescent="0.25">
      <c r="A2" t="s">
        <v>0</v>
      </c>
      <c r="B2">
        <v>2135</v>
      </c>
      <c r="E2" s="3" t="s">
        <v>2</v>
      </c>
      <c r="F2" s="1">
        <f>MOD((180*((B2-1)^0.5)-225),360)</f>
        <v>170.14281296479021</v>
      </c>
      <c r="G2" s="2">
        <f>B3</f>
        <v>42144</v>
      </c>
      <c r="M2">
        <f>ROUND((SQRT(B2)-0.22)/2,0)</f>
        <v>23</v>
      </c>
    </row>
    <row r="3" spans="1:15" x14ac:dyDescent="0.25">
      <c r="A3" t="s">
        <v>1</v>
      </c>
      <c r="B3" s="2">
        <v>42144</v>
      </c>
      <c r="E3" s="4">
        <v>30</v>
      </c>
      <c r="F3" s="5">
        <f>MOD(F$2+E3,360)</f>
        <v>200.14281296479021</v>
      </c>
      <c r="G3" s="2">
        <f>G$2+(E3*365.25/360)</f>
        <v>42174.4375</v>
      </c>
      <c r="H3" s="7">
        <v>1</v>
      </c>
      <c r="I3" s="6">
        <f>$H3*(0.5/3)</f>
        <v>0.16666666666666666</v>
      </c>
      <c r="J3">
        <f>ROUND((SQRT($B$2)+$I3)^2,0)</f>
        <v>2150</v>
      </c>
      <c r="K3">
        <f t="shared" ref="K3:K5" si="0">ROUND((SQRT($B$2)-$I3)^2,0)</f>
        <v>2120</v>
      </c>
      <c r="M3">
        <f>ROUND((SQRT($J3)-0.22)/2,0)-$M$2</f>
        <v>0</v>
      </c>
      <c r="N3">
        <f>ROUND((SQRT($K3)-0.22)/2,0)-$M$2</f>
        <v>0</v>
      </c>
      <c r="O3" s="6"/>
    </row>
    <row r="4" spans="1:15" x14ac:dyDescent="0.25">
      <c r="E4" s="4">
        <v>45</v>
      </c>
      <c r="F4" s="5">
        <f t="shared" ref="F4:F34" si="1">MOD(F$2+E4,360)</f>
        <v>215.14281296479021</v>
      </c>
      <c r="G4" s="2">
        <f t="shared" ref="G4:G19" si="2">G$2+(E4*365.25/360)</f>
        <v>42189.65625</v>
      </c>
      <c r="H4" s="7">
        <v>1.5</v>
      </c>
      <c r="I4" s="6">
        <f t="shared" ref="I4:I34" si="3">$H4*(0.5/3)</f>
        <v>0.25</v>
      </c>
      <c r="J4">
        <f>ROUND((SQRT($B$2)+$I4)^2,0)</f>
        <v>2158</v>
      </c>
      <c r="K4">
        <f t="shared" si="0"/>
        <v>2112</v>
      </c>
      <c r="M4">
        <f t="shared" ref="M4:M34" si="4">ROUND((SQRT($J4)-0.22)/2,0)-$M$2</f>
        <v>0</v>
      </c>
      <c r="N4">
        <f t="shared" ref="N4:N34" si="5">ROUND((SQRT($K4)-0.22)/2,0)-$M$2</f>
        <v>0</v>
      </c>
      <c r="O4" s="6"/>
    </row>
    <row r="5" spans="1:15" x14ac:dyDescent="0.25">
      <c r="E5" s="4">
        <v>60</v>
      </c>
      <c r="F5" s="5">
        <f t="shared" si="1"/>
        <v>230.14281296479021</v>
      </c>
      <c r="G5" s="2">
        <f t="shared" si="2"/>
        <v>42204.875</v>
      </c>
      <c r="H5" s="7">
        <v>2</v>
      </c>
      <c r="I5" s="6">
        <f t="shared" si="3"/>
        <v>0.33333333333333331</v>
      </c>
      <c r="J5">
        <f>ROUND((SQRT($B$2)+$I5)^2,0)</f>
        <v>2166</v>
      </c>
      <c r="K5">
        <f t="shared" si="0"/>
        <v>2104</v>
      </c>
      <c r="M5">
        <f t="shared" si="4"/>
        <v>0</v>
      </c>
      <c r="N5">
        <f t="shared" si="5"/>
        <v>0</v>
      </c>
      <c r="O5" s="6"/>
    </row>
    <row r="6" spans="1:15" x14ac:dyDescent="0.25">
      <c r="E6" s="4">
        <v>90</v>
      </c>
      <c r="F6" s="5">
        <f t="shared" si="1"/>
        <v>260.14281296479021</v>
      </c>
      <c r="G6" s="2">
        <f t="shared" si="2"/>
        <v>42235.3125</v>
      </c>
      <c r="H6" s="7">
        <v>3</v>
      </c>
      <c r="I6" s="6">
        <f t="shared" si="3"/>
        <v>0.5</v>
      </c>
      <c r="J6">
        <f>ROUND((SQRT($B$2)+$I6)^2,0)</f>
        <v>2181</v>
      </c>
      <c r="K6">
        <f>ROUND((SQRT($B$2)-$I6)^2,0)</f>
        <v>2089</v>
      </c>
      <c r="M6">
        <f t="shared" si="4"/>
        <v>0</v>
      </c>
      <c r="N6">
        <f t="shared" si="5"/>
        <v>0</v>
      </c>
      <c r="O6" s="6"/>
    </row>
    <row r="7" spans="1:15" x14ac:dyDescent="0.25">
      <c r="E7" s="4">
        <v>120</v>
      </c>
      <c r="F7" s="5">
        <f t="shared" si="1"/>
        <v>290.14281296479021</v>
      </c>
      <c r="G7" s="2">
        <f t="shared" si="2"/>
        <v>42265.75</v>
      </c>
      <c r="H7" s="7">
        <v>4</v>
      </c>
      <c r="I7" s="6">
        <f t="shared" si="3"/>
        <v>0.66666666666666663</v>
      </c>
      <c r="J7">
        <f>ROUND((SQRT($B$2)+$I7)^2,0)</f>
        <v>2197</v>
      </c>
      <c r="K7">
        <f t="shared" ref="K7:N22" si="6">ROUND((SQRT($B$2)-$I7)^2,0)</f>
        <v>2074</v>
      </c>
      <c r="M7">
        <f t="shared" si="4"/>
        <v>0</v>
      </c>
      <c r="N7">
        <f t="shared" si="5"/>
        <v>0</v>
      </c>
      <c r="O7" s="6"/>
    </row>
    <row r="8" spans="1:15" x14ac:dyDescent="0.25">
      <c r="E8" s="4">
        <v>135</v>
      </c>
      <c r="F8" s="5">
        <f t="shared" si="1"/>
        <v>305.14281296479021</v>
      </c>
      <c r="G8" s="2">
        <f t="shared" si="2"/>
        <v>42280.96875</v>
      </c>
      <c r="H8" s="7">
        <v>4.5</v>
      </c>
      <c r="I8" s="6">
        <f t="shared" si="3"/>
        <v>0.75</v>
      </c>
      <c r="J8">
        <f>ROUND((SQRT($B$2)+$I8)^2,0)</f>
        <v>2205</v>
      </c>
      <c r="K8">
        <f t="shared" si="6"/>
        <v>2066</v>
      </c>
      <c r="M8">
        <f t="shared" si="4"/>
        <v>0</v>
      </c>
      <c r="N8">
        <f t="shared" si="5"/>
        <v>0</v>
      </c>
      <c r="O8" s="6"/>
    </row>
    <row r="9" spans="1:15" x14ac:dyDescent="0.25">
      <c r="E9" s="4">
        <v>150</v>
      </c>
      <c r="F9" s="5">
        <f t="shared" si="1"/>
        <v>320.14281296479021</v>
      </c>
      <c r="G9" s="2">
        <f t="shared" si="2"/>
        <v>42296.1875</v>
      </c>
      <c r="H9" s="7">
        <v>5</v>
      </c>
      <c r="I9" s="6">
        <f t="shared" si="3"/>
        <v>0.83333333333333326</v>
      </c>
      <c r="J9">
        <f>ROUND((SQRT($B$2)+$I9)^2,0)</f>
        <v>2213</v>
      </c>
      <c r="K9">
        <f t="shared" si="6"/>
        <v>2059</v>
      </c>
      <c r="M9">
        <f t="shared" si="4"/>
        <v>0</v>
      </c>
      <c r="N9">
        <f t="shared" si="5"/>
        <v>0</v>
      </c>
      <c r="O9" s="6"/>
    </row>
    <row r="10" spans="1:15" x14ac:dyDescent="0.25">
      <c r="E10" s="4">
        <v>180</v>
      </c>
      <c r="F10" s="5">
        <f t="shared" si="1"/>
        <v>350.14281296479021</v>
      </c>
      <c r="G10" s="2">
        <f t="shared" si="2"/>
        <v>42326.625</v>
      </c>
      <c r="H10" s="7">
        <v>6</v>
      </c>
      <c r="I10" s="6">
        <f t="shared" si="3"/>
        <v>1</v>
      </c>
      <c r="J10">
        <f>ROUND((SQRT($B$2)+$I10)^2,0)</f>
        <v>2228</v>
      </c>
      <c r="K10">
        <f t="shared" si="6"/>
        <v>2044</v>
      </c>
      <c r="M10">
        <f t="shared" si="4"/>
        <v>0</v>
      </c>
      <c r="N10">
        <f t="shared" si="5"/>
        <v>-1</v>
      </c>
      <c r="O10" s="6"/>
    </row>
    <row r="11" spans="1:15" x14ac:dyDescent="0.25">
      <c r="E11" s="4">
        <f>E3+180</f>
        <v>210</v>
      </c>
      <c r="F11" s="5">
        <f t="shared" si="1"/>
        <v>20.14281296479021</v>
      </c>
      <c r="G11" s="2">
        <f t="shared" si="2"/>
        <v>42357.0625</v>
      </c>
      <c r="H11" s="7">
        <v>7</v>
      </c>
      <c r="I11" s="6">
        <f t="shared" si="3"/>
        <v>1.1666666666666665</v>
      </c>
      <c r="J11">
        <f t="shared" ref="J11:J34" si="7">ROUND((SQRT($B$2)+$I11)^2,0)</f>
        <v>2244</v>
      </c>
      <c r="K11">
        <f t="shared" si="6"/>
        <v>2029</v>
      </c>
      <c r="M11">
        <f t="shared" si="4"/>
        <v>1</v>
      </c>
      <c r="N11">
        <f t="shared" si="5"/>
        <v>-1</v>
      </c>
      <c r="O11" s="6"/>
    </row>
    <row r="12" spans="1:15" x14ac:dyDescent="0.25">
      <c r="E12" s="4">
        <f t="shared" ref="E12:E18" si="8">E4+180</f>
        <v>225</v>
      </c>
      <c r="F12" s="5">
        <f t="shared" si="1"/>
        <v>35.14281296479021</v>
      </c>
      <c r="G12" s="2">
        <f t="shared" si="2"/>
        <v>42372.28125</v>
      </c>
      <c r="H12" s="7">
        <v>7.5</v>
      </c>
      <c r="I12" s="6">
        <f t="shared" si="3"/>
        <v>1.25</v>
      </c>
      <c r="J12">
        <f t="shared" si="7"/>
        <v>2252</v>
      </c>
      <c r="K12">
        <f t="shared" si="6"/>
        <v>2021</v>
      </c>
      <c r="M12">
        <f t="shared" si="4"/>
        <v>1</v>
      </c>
      <c r="N12">
        <f t="shared" si="5"/>
        <v>-1</v>
      </c>
      <c r="O12" s="6"/>
    </row>
    <row r="13" spans="1:15" x14ac:dyDescent="0.25">
      <c r="E13" s="4">
        <f t="shared" si="8"/>
        <v>240</v>
      </c>
      <c r="F13" s="5">
        <f t="shared" si="1"/>
        <v>50.14281296479021</v>
      </c>
      <c r="G13" s="2">
        <f t="shared" si="2"/>
        <v>42387.5</v>
      </c>
      <c r="H13" s="7">
        <v>8</v>
      </c>
      <c r="I13" s="6">
        <f t="shared" si="3"/>
        <v>1.3333333333333333</v>
      </c>
      <c r="J13">
        <f t="shared" si="7"/>
        <v>2260</v>
      </c>
      <c r="K13">
        <f t="shared" si="6"/>
        <v>2014</v>
      </c>
      <c r="M13">
        <f t="shared" si="4"/>
        <v>1</v>
      </c>
      <c r="N13">
        <f t="shared" si="5"/>
        <v>-1</v>
      </c>
      <c r="O13" s="6"/>
    </row>
    <row r="14" spans="1:15" x14ac:dyDescent="0.25">
      <c r="E14" s="4">
        <f t="shared" si="8"/>
        <v>270</v>
      </c>
      <c r="F14" s="5">
        <f t="shared" si="1"/>
        <v>80.14281296479021</v>
      </c>
      <c r="G14" s="2">
        <f t="shared" si="2"/>
        <v>42417.9375</v>
      </c>
      <c r="H14" s="7">
        <v>9</v>
      </c>
      <c r="I14" s="6">
        <f t="shared" si="3"/>
        <v>1.5</v>
      </c>
      <c r="J14">
        <f t="shared" si="7"/>
        <v>2276</v>
      </c>
      <c r="K14">
        <f t="shared" si="6"/>
        <v>1999</v>
      </c>
      <c r="M14">
        <f t="shared" si="4"/>
        <v>1</v>
      </c>
      <c r="N14">
        <f t="shared" si="5"/>
        <v>-1</v>
      </c>
      <c r="O14" s="6"/>
    </row>
    <row r="15" spans="1:15" x14ac:dyDescent="0.25">
      <c r="E15" s="4">
        <f t="shared" si="8"/>
        <v>300</v>
      </c>
      <c r="F15" s="5">
        <f t="shared" si="1"/>
        <v>110.14281296479021</v>
      </c>
      <c r="G15" s="2">
        <f t="shared" si="2"/>
        <v>42448.375</v>
      </c>
      <c r="H15" s="7">
        <v>10</v>
      </c>
      <c r="I15" s="6">
        <f t="shared" si="3"/>
        <v>1.6666666666666665</v>
      </c>
      <c r="J15">
        <f t="shared" si="7"/>
        <v>2292</v>
      </c>
      <c r="K15">
        <f t="shared" si="6"/>
        <v>1984</v>
      </c>
      <c r="M15">
        <f t="shared" si="4"/>
        <v>1</v>
      </c>
      <c r="N15">
        <f t="shared" si="5"/>
        <v>-1</v>
      </c>
      <c r="O15" s="6"/>
    </row>
    <row r="16" spans="1:15" x14ac:dyDescent="0.25">
      <c r="E16" s="4">
        <f t="shared" si="8"/>
        <v>315</v>
      </c>
      <c r="F16" s="5">
        <f t="shared" si="1"/>
        <v>125.14281296479021</v>
      </c>
      <c r="G16" s="2">
        <f t="shared" si="2"/>
        <v>42463.59375</v>
      </c>
      <c r="H16" s="7">
        <v>10.5</v>
      </c>
      <c r="I16" s="6">
        <f t="shared" si="3"/>
        <v>1.75</v>
      </c>
      <c r="J16">
        <f t="shared" si="7"/>
        <v>2300</v>
      </c>
      <c r="K16">
        <f t="shared" si="6"/>
        <v>1976</v>
      </c>
      <c r="M16">
        <f t="shared" si="4"/>
        <v>1</v>
      </c>
      <c r="N16">
        <f t="shared" si="5"/>
        <v>-1</v>
      </c>
      <c r="O16" s="6"/>
    </row>
    <row r="17" spans="4:15" x14ac:dyDescent="0.25">
      <c r="E17" s="4">
        <f t="shared" si="8"/>
        <v>330</v>
      </c>
      <c r="F17" s="5">
        <f t="shared" si="1"/>
        <v>140.14281296479021</v>
      </c>
      <c r="G17" s="2">
        <f t="shared" si="2"/>
        <v>42478.8125</v>
      </c>
      <c r="H17" s="7">
        <v>11</v>
      </c>
      <c r="I17" s="6">
        <f t="shared" si="3"/>
        <v>1.8333333333333333</v>
      </c>
      <c r="J17">
        <f t="shared" si="7"/>
        <v>2308</v>
      </c>
      <c r="K17">
        <f t="shared" si="6"/>
        <v>1969</v>
      </c>
      <c r="M17">
        <f t="shared" si="4"/>
        <v>1</v>
      </c>
      <c r="N17">
        <f t="shared" si="5"/>
        <v>-1</v>
      </c>
      <c r="O17" s="6"/>
    </row>
    <row r="18" spans="4:15" x14ac:dyDescent="0.25">
      <c r="E18" s="4">
        <f t="shared" si="8"/>
        <v>360</v>
      </c>
      <c r="F18" s="5">
        <f t="shared" si="1"/>
        <v>170.14281296479021</v>
      </c>
      <c r="G18" s="2">
        <f t="shared" si="2"/>
        <v>42509.25</v>
      </c>
      <c r="H18" s="7">
        <v>12</v>
      </c>
      <c r="I18" s="6">
        <f t="shared" si="3"/>
        <v>2</v>
      </c>
      <c r="J18">
        <f t="shared" si="7"/>
        <v>2324</v>
      </c>
      <c r="K18">
        <f t="shared" si="6"/>
        <v>1954</v>
      </c>
      <c r="M18">
        <f t="shared" si="4"/>
        <v>1</v>
      </c>
      <c r="N18">
        <f t="shared" si="5"/>
        <v>-1</v>
      </c>
      <c r="O18" s="6"/>
    </row>
    <row r="19" spans="4:15" x14ac:dyDescent="0.25">
      <c r="D19" s="4">
        <f>MOD(E19,360)</f>
        <v>30</v>
      </c>
      <c r="E19" s="4">
        <f>E3+360</f>
        <v>390</v>
      </c>
      <c r="F19" s="5">
        <f>MOD(F$2+E19,720)</f>
        <v>560.14281296479021</v>
      </c>
      <c r="G19" s="2">
        <f t="shared" si="2"/>
        <v>42539.6875</v>
      </c>
      <c r="H19" s="7">
        <f>H3+12</f>
        <v>13</v>
      </c>
      <c r="I19" s="6">
        <f t="shared" si="3"/>
        <v>2.1666666666666665</v>
      </c>
      <c r="J19">
        <f t="shared" si="7"/>
        <v>2340</v>
      </c>
      <c r="K19">
        <f t="shared" si="6"/>
        <v>1939</v>
      </c>
      <c r="M19">
        <f t="shared" si="4"/>
        <v>1</v>
      </c>
      <c r="N19">
        <f t="shared" si="5"/>
        <v>-1</v>
      </c>
    </row>
    <row r="20" spans="4:15" x14ac:dyDescent="0.25">
      <c r="D20" s="4">
        <f t="shared" ref="D20:D34" si="9">MOD(E20,360)</f>
        <v>45</v>
      </c>
      <c r="E20" s="4">
        <f t="shared" ref="E20:E34" si="10">E4+360</f>
        <v>405</v>
      </c>
      <c r="F20" s="5">
        <f t="shared" ref="F20:F34" si="11">MOD(F$2+E20,720)</f>
        <v>575.14281296479021</v>
      </c>
      <c r="G20" s="2">
        <f t="shared" ref="G20:G34" si="12">G$2+(E20*365.25/360)</f>
        <v>42554.90625</v>
      </c>
      <c r="H20" s="7">
        <f t="shared" ref="H20:H34" si="13">H4+12</f>
        <v>13.5</v>
      </c>
      <c r="I20" s="6">
        <f t="shared" si="3"/>
        <v>2.25</v>
      </c>
      <c r="J20">
        <f t="shared" si="7"/>
        <v>2348</v>
      </c>
      <c r="K20">
        <f t="shared" si="6"/>
        <v>1932</v>
      </c>
      <c r="M20">
        <f t="shared" si="4"/>
        <v>1</v>
      </c>
      <c r="N20">
        <f t="shared" si="5"/>
        <v>-1</v>
      </c>
    </row>
    <row r="21" spans="4:15" x14ac:dyDescent="0.25">
      <c r="D21" s="4">
        <f t="shared" si="9"/>
        <v>60</v>
      </c>
      <c r="E21" s="4">
        <f t="shared" si="10"/>
        <v>420</v>
      </c>
      <c r="F21" s="5">
        <f t="shared" si="11"/>
        <v>590.14281296479021</v>
      </c>
      <c r="G21" s="2">
        <f t="shared" si="12"/>
        <v>42570.125</v>
      </c>
      <c r="H21" s="7">
        <f t="shared" si="13"/>
        <v>14</v>
      </c>
      <c r="I21" s="6">
        <f t="shared" si="3"/>
        <v>2.333333333333333</v>
      </c>
      <c r="J21">
        <f t="shared" si="7"/>
        <v>2356</v>
      </c>
      <c r="K21">
        <f t="shared" si="6"/>
        <v>1925</v>
      </c>
      <c r="M21">
        <f t="shared" si="4"/>
        <v>1</v>
      </c>
      <c r="N21">
        <f t="shared" si="5"/>
        <v>-1</v>
      </c>
    </row>
    <row r="22" spans="4:15" x14ac:dyDescent="0.25">
      <c r="D22" s="4">
        <f t="shared" si="9"/>
        <v>90</v>
      </c>
      <c r="E22" s="4">
        <f t="shared" si="10"/>
        <v>450</v>
      </c>
      <c r="F22" s="5">
        <f t="shared" si="11"/>
        <v>620.14281296479021</v>
      </c>
      <c r="G22" s="2">
        <f t="shared" si="12"/>
        <v>42600.5625</v>
      </c>
      <c r="H22" s="7">
        <f t="shared" si="13"/>
        <v>15</v>
      </c>
      <c r="I22" s="6">
        <f t="shared" si="3"/>
        <v>2.5</v>
      </c>
      <c r="J22">
        <f t="shared" si="7"/>
        <v>2372</v>
      </c>
      <c r="K22">
        <f t="shared" si="6"/>
        <v>1910</v>
      </c>
      <c r="M22">
        <f t="shared" si="4"/>
        <v>1</v>
      </c>
      <c r="N22">
        <f t="shared" si="5"/>
        <v>-1</v>
      </c>
    </row>
    <row r="23" spans="4:15" x14ac:dyDescent="0.25">
      <c r="D23" s="4">
        <f t="shared" si="9"/>
        <v>120</v>
      </c>
      <c r="E23" s="4">
        <f t="shared" si="10"/>
        <v>480</v>
      </c>
      <c r="F23" s="5">
        <f t="shared" si="11"/>
        <v>650.14281296479021</v>
      </c>
      <c r="G23" s="2">
        <f t="shared" si="12"/>
        <v>42631</v>
      </c>
      <c r="H23" s="7">
        <f t="shared" si="13"/>
        <v>16</v>
      </c>
      <c r="I23" s="6">
        <f t="shared" si="3"/>
        <v>2.6666666666666665</v>
      </c>
      <c r="J23">
        <f t="shared" si="7"/>
        <v>2389</v>
      </c>
      <c r="K23">
        <f t="shared" ref="K23:K34" si="14">ROUND((SQRT($B$2)-$I23)^2,0)</f>
        <v>1896</v>
      </c>
      <c r="M23">
        <f t="shared" si="4"/>
        <v>1</v>
      </c>
      <c r="N23">
        <f t="shared" si="5"/>
        <v>-1</v>
      </c>
    </row>
    <row r="24" spans="4:15" x14ac:dyDescent="0.25">
      <c r="D24" s="4">
        <f t="shared" si="9"/>
        <v>135</v>
      </c>
      <c r="E24" s="4">
        <f t="shared" si="10"/>
        <v>495</v>
      </c>
      <c r="F24" s="5">
        <f t="shared" si="11"/>
        <v>665.14281296479021</v>
      </c>
      <c r="G24" s="2">
        <f t="shared" si="12"/>
        <v>42646.21875</v>
      </c>
      <c r="H24" s="7">
        <f t="shared" si="13"/>
        <v>16.5</v>
      </c>
      <c r="I24" s="6">
        <f t="shared" si="3"/>
        <v>2.75</v>
      </c>
      <c r="J24">
        <f t="shared" si="7"/>
        <v>2397</v>
      </c>
      <c r="K24">
        <f t="shared" si="14"/>
        <v>1888</v>
      </c>
      <c r="M24">
        <f t="shared" si="4"/>
        <v>1</v>
      </c>
      <c r="N24">
        <f t="shared" si="5"/>
        <v>-1</v>
      </c>
    </row>
    <row r="25" spans="4:15" x14ac:dyDescent="0.25">
      <c r="D25" s="4">
        <f t="shared" si="9"/>
        <v>150</v>
      </c>
      <c r="E25" s="4">
        <f t="shared" si="10"/>
        <v>510</v>
      </c>
      <c r="F25" s="5">
        <f t="shared" si="11"/>
        <v>680.14281296479021</v>
      </c>
      <c r="G25" s="2">
        <f t="shared" si="12"/>
        <v>42661.4375</v>
      </c>
      <c r="H25" s="7">
        <f t="shared" si="13"/>
        <v>17</v>
      </c>
      <c r="I25" s="6">
        <f t="shared" si="3"/>
        <v>2.833333333333333</v>
      </c>
      <c r="J25">
        <f t="shared" si="7"/>
        <v>2405</v>
      </c>
      <c r="K25">
        <f t="shared" si="14"/>
        <v>1881</v>
      </c>
      <c r="M25">
        <f t="shared" si="4"/>
        <v>1</v>
      </c>
      <c r="N25">
        <f t="shared" si="5"/>
        <v>-1</v>
      </c>
    </row>
    <row r="26" spans="4:15" x14ac:dyDescent="0.25">
      <c r="D26" s="4">
        <f t="shared" si="9"/>
        <v>180</v>
      </c>
      <c r="E26" s="4">
        <f t="shared" si="10"/>
        <v>540</v>
      </c>
      <c r="F26" s="5">
        <f t="shared" si="11"/>
        <v>710.14281296479021</v>
      </c>
      <c r="G26" s="2">
        <f t="shared" si="12"/>
        <v>42691.875</v>
      </c>
      <c r="H26" s="7">
        <f t="shared" si="13"/>
        <v>18</v>
      </c>
      <c r="I26" s="6">
        <f t="shared" si="3"/>
        <v>3</v>
      </c>
      <c r="J26">
        <f t="shared" si="7"/>
        <v>2421</v>
      </c>
      <c r="K26">
        <f t="shared" si="14"/>
        <v>1867</v>
      </c>
      <c r="M26">
        <f t="shared" si="4"/>
        <v>1</v>
      </c>
      <c r="N26">
        <f t="shared" si="5"/>
        <v>-2</v>
      </c>
    </row>
    <row r="27" spans="4:15" x14ac:dyDescent="0.25">
      <c r="D27" s="4">
        <f t="shared" si="9"/>
        <v>210</v>
      </c>
      <c r="E27" s="4">
        <f t="shared" si="10"/>
        <v>570</v>
      </c>
      <c r="F27" s="5">
        <f t="shared" si="11"/>
        <v>20.14281296479021</v>
      </c>
      <c r="G27" s="2">
        <f t="shared" si="12"/>
        <v>42722.3125</v>
      </c>
      <c r="H27" s="7">
        <f t="shared" si="13"/>
        <v>19</v>
      </c>
      <c r="I27" s="6">
        <f t="shared" si="3"/>
        <v>3.1666666666666665</v>
      </c>
      <c r="J27">
        <f t="shared" si="7"/>
        <v>2438</v>
      </c>
      <c r="K27">
        <f t="shared" si="14"/>
        <v>1852</v>
      </c>
      <c r="M27">
        <f t="shared" si="4"/>
        <v>2</v>
      </c>
      <c r="N27">
        <f t="shared" si="5"/>
        <v>-2</v>
      </c>
    </row>
    <row r="28" spans="4:15" x14ac:dyDescent="0.25">
      <c r="D28" s="4">
        <f t="shared" si="9"/>
        <v>225</v>
      </c>
      <c r="E28" s="4">
        <f t="shared" si="10"/>
        <v>585</v>
      </c>
      <c r="F28" s="5">
        <f t="shared" si="11"/>
        <v>35.14281296479021</v>
      </c>
      <c r="G28" s="2">
        <f t="shared" si="12"/>
        <v>42737.53125</v>
      </c>
      <c r="H28" s="7">
        <f t="shared" si="13"/>
        <v>19.5</v>
      </c>
      <c r="I28" s="6">
        <f t="shared" si="3"/>
        <v>3.25</v>
      </c>
      <c r="J28">
        <f t="shared" si="7"/>
        <v>2446</v>
      </c>
      <c r="K28">
        <f t="shared" si="14"/>
        <v>1845</v>
      </c>
      <c r="M28">
        <f t="shared" si="4"/>
        <v>2</v>
      </c>
      <c r="N28">
        <f t="shared" si="5"/>
        <v>-2</v>
      </c>
    </row>
    <row r="29" spans="4:15" x14ac:dyDescent="0.25">
      <c r="D29" s="4">
        <f t="shared" si="9"/>
        <v>240</v>
      </c>
      <c r="E29" s="4">
        <f t="shared" si="10"/>
        <v>600</v>
      </c>
      <c r="F29" s="5">
        <f t="shared" si="11"/>
        <v>50.14281296479021</v>
      </c>
      <c r="G29" s="2">
        <f t="shared" si="12"/>
        <v>42752.75</v>
      </c>
      <c r="H29" s="7">
        <f t="shared" si="13"/>
        <v>20</v>
      </c>
      <c r="I29" s="6">
        <f t="shared" si="3"/>
        <v>3.333333333333333</v>
      </c>
      <c r="J29">
        <f t="shared" si="7"/>
        <v>2454</v>
      </c>
      <c r="K29">
        <f t="shared" si="14"/>
        <v>1838</v>
      </c>
      <c r="M29">
        <f t="shared" si="4"/>
        <v>2</v>
      </c>
      <c r="N29">
        <f t="shared" si="5"/>
        <v>-2</v>
      </c>
    </row>
    <row r="30" spans="4:15" x14ac:dyDescent="0.25">
      <c r="D30" s="4">
        <f t="shared" si="9"/>
        <v>270</v>
      </c>
      <c r="E30" s="4">
        <f t="shared" si="10"/>
        <v>630</v>
      </c>
      <c r="F30" s="5">
        <f t="shared" si="11"/>
        <v>80.14281296479021</v>
      </c>
      <c r="G30" s="2">
        <f t="shared" si="12"/>
        <v>42783.1875</v>
      </c>
      <c r="H30" s="7">
        <f t="shared" si="13"/>
        <v>21</v>
      </c>
      <c r="I30" s="6">
        <f t="shared" si="3"/>
        <v>3.5</v>
      </c>
      <c r="J30">
        <f t="shared" si="7"/>
        <v>2471</v>
      </c>
      <c r="K30">
        <f t="shared" si="14"/>
        <v>1824</v>
      </c>
      <c r="M30">
        <f t="shared" si="4"/>
        <v>2</v>
      </c>
      <c r="N30">
        <f t="shared" si="5"/>
        <v>-2</v>
      </c>
    </row>
    <row r="31" spans="4:15" x14ac:dyDescent="0.25">
      <c r="D31" s="4">
        <f t="shared" si="9"/>
        <v>300</v>
      </c>
      <c r="E31" s="4">
        <f t="shared" si="10"/>
        <v>660</v>
      </c>
      <c r="F31" s="5">
        <f t="shared" si="11"/>
        <v>110.14281296479021</v>
      </c>
      <c r="G31" s="2">
        <f t="shared" si="12"/>
        <v>42813.625</v>
      </c>
      <c r="H31" s="7">
        <f t="shared" si="13"/>
        <v>22</v>
      </c>
      <c r="I31" s="6">
        <f t="shared" si="3"/>
        <v>3.6666666666666665</v>
      </c>
      <c r="J31">
        <f t="shared" si="7"/>
        <v>2487</v>
      </c>
      <c r="K31">
        <f t="shared" si="14"/>
        <v>1810</v>
      </c>
      <c r="M31">
        <f t="shared" si="4"/>
        <v>2</v>
      </c>
      <c r="N31">
        <f t="shared" si="5"/>
        <v>-2</v>
      </c>
    </row>
    <row r="32" spans="4:15" x14ac:dyDescent="0.25">
      <c r="D32" s="4">
        <f t="shared" si="9"/>
        <v>315</v>
      </c>
      <c r="E32" s="4">
        <f t="shared" si="10"/>
        <v>675</v>
      </c>
      <c r="F32" s="5">
        <f t="shared" si="11"/>
        <v>125.14281296479021</v>
      </c>
      <c r="G32" s="2">
        <f t="shared" si="12"/>
        <v>42828.84375</v>
      </c>
      <c r="H32" s="7">
        <f t="shared" si="13"/>
        <v>22.5</v>
      </c>
      <c r="I32" s="6">
        <f t="shared" si="3"/>
        <v>3.75</v>
      </c>
      <c r="J32">
        <f t="shared" si="7"/>
        <v>2496</v>
      </c>
      <c r="K32">
        <f t="shared" si="14"/>
        <v>1803</v>
      </c>
      <c r="M32">
        <f t="shared" si="4"/>
        <v>2</v>
      </c>
      <c r="N32">
        <f t="shared" si="5"/>
        <v>-2</v>
      </c>
    </row>
    <row r="33" spans="4:14" x14ac:dyDescent="0.25">
      <c r="D33" s="4">
        <f t="shared" si="9"/>
        <v>330</v>
      </c>
      <c r="E33" s="4">
        <f>E17+360</f>
        <v>690</v>
      </c>
      <c r="F33" s="5">
        <f t="shared" si="11"/>
        <v>140.14281296479021</v>
      </c>
      <c r="G33" s="2">
        <f t="shared" si="12"/>
        <v>42844.0625</v>
      </c>
      <c r="H33" s="7">
        <f t="shared" si="13"/>
        <v>23</v>
      </c>
      <c r="I33" s="6">
        <f t="shared" si="3"/>
        <v>3.833333333333333</v>
      </c>
      <c r="J33">
        <f t="shared" si="7"/>
        <v>2504</v>
      </c>
      <c r="K33">
        <f t="shared" si="14"/>
        <v>1795</v>
      </c>
      <c r="M33">
        <f t="shared" si="4"/>
        <v>2</v>
      </c>
      <c r="N33">
        <f t="shared" si="5"/>
        <v>-2</v>
      </c>
    </row>
    <row r="34" spans="4:14" x14ac:dyDescent="0.25">
      <c r="D34" s="4">
        <f t="shared" si="9"/>
        <v>0</v>
      </c>
      <c r="E34" s="4">
        <f t="shared" si="10"/>
        <v>720</v>
      </c>
      <c r="F34" s="5">
        <f t="shared" si="11"/>
        <v>170.14281296479021</v>
      </c>
      <c r="G34" s="2">
        <f t="shared" si="12"/>
        <v>42874.5</v>
      </c>
      <c r="H34" s="7">
        <f t="shared" si="13"/>
        <v>24</v>
      </c>
      <c r="I34" s="6">
        <f t="shared" si="3"/>
        <v>4</v>
      </c>
      <c r="J34">
        <f t="shared" si="7"/>
        <v>2521</v>
      </c>
      <c r="K34">
        <f t="shared" si="14"/>
        <v>1781</v>
      </c>
      <c r="M34">
        <f t="shared" si="4"/>
        <v>2</v>
      </c>
      <c r="N34">
        <f t="shared" si="5"/>
        <v>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2015-11-17T06:04:51Z</dcterms:created>
  <dcterms:modified xsi:type="dcterms:W3CDTF">2015-11-17T17:29:09Z</dcterms:modified>
</cp:coreProperties>
</file>