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Dev\PTV-Investing\excel\"/>
    </mc:Choice>
  </mc:AlternateContent>
  <xr:revisionPtr revIDLastSave="0" documentId="13_ncr:1_{19CACEC4-32F4-4509-95FC-D8E62515384A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ETFs" sheetId="5" r:id="rId1"/>
    <sheet name="bread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8" i="2" l="1"/>
  <c r="W56" i="2"/>
  <c r="V56" i="2"/>
  <c r="Q89" i="2" l="1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Q4" i="2"/>
  <c r="P4" i="2"/>
  <c r="R12" i="2" l="1"/>
  <c r="R6" i="2"/>
  <c r="R65" i="2"/>
  <c r="R19" i="2"/>
  <c r="R22" i="2"/>
  <c r="R25" i="2"/>
  <c r="R28" i="2"/>
  <c r="R35" i="2"/>
  <c r="R38" i="2"/>
  <c r="R41" i="2"/>
  <c r="R44" i="2"/>
  <c r="R51" i="2"/>
  <c r="R54" i="2"/>
  <c r="R57" i="2"/>
  <c r="R64" i="2"/>
  <c r="R67" i="2"/>
  <c r="R70" i="2"/>
  <c r="R73" i="2"/>
  <c r="R80" i="2"/>
  <c r="R83" i="2"/>
  <c r="R86" i="2"/>
  <c r="R89" i="2"/>
  <c r="R14" i="2"/>
  <c r="R11" i="2"/>
  <c r="R8" i="2"/>
  <c r="R5" i="2"/>
  <c r="R21" i="2"/>
  <c r="R24" i="2"/>
  <c r="R27" i="2"/>
  <c r="R34" i="2"/>
  <c r="R37" i="2"/>
  <c r="R40" i="2"/>
  <c r="R43" i="2"/>
  <c r="R50" i="2"/>
  <c r="R53" i="2"/>
  <c r="R56" i="2"/>
  <c r="R59" i="2"/>
  <c r="R66" i="2"/>
  <c r="R69" i="2"/>
  <c r="R72" i="2"/>
  <c r="R79" i="2"/>
  <c r="R82" i="2"/>
  <c r="R85" i="2"/>
  <c r="R88" i="2"/>
  <c r="R23" i="2"/>
  <c r="R29" i="2"/>
  <c r="R39" i="2"/>
  <c r="R49" i="2"/>
  <c r="R55" i="2"/>
  <c r="R71" i="2"/>
  <c r="R81" i="2"/>
  <c r="R87" i="2"/>
  <c r="R13" i="2"/>
  <c r="R10" i="2"/>
  <c r="R7" i="2"/>
  <c r="R4" i="2"/>
  <c r="R9" i="2"/>
  <c r="R20" i="2"/>
  <c r="R26" i="2"/>
  <c r="R36" i="2"/>
  <c r="R42" i="2"/>
  <c r="R52" i="2"/>
  <c r="R58" i="2"/>
  <c r="R68" i="2"/>
  <c r="R74" i="2"/>
  <c r="R84" i="2"/>
  <c r="N14" i="2"/>
  <c r="N29" i="2"/>
  <c r="N44" i="2"/>
  <c r="N89" i="2"/>
  <c r="N74" i="2"/>
  <c r="N59" i="2"/>
  <c r="N19" i="2" l="1"/>
  <c r="N20" i="2"/>
  <c r="N21" i="2"/>
  <c r="N22" i="2"/>
  <c r="N23" i="2"/>
  <c r="N24" i="2"/>
  <c r="N25" i="2"/>
  <c r="N26" i="2"/>
  <c r="N27" i="2"/>
  <c r="N28" i="2"/>
  <c r="N34" i="2"/>
  <c r="N35" i="2"/>
  <c r="N36" i="2"/>
  <c r="N37" i="2"/>
  <c r="N38" i="2"/>
  <c r="N39" i="2"/>
  <c r="N40" i="2"/>
  <c r="N41" i="2"/>
  <c r="N42" i="2"/>
  <c r="N43" i="2"/>
  <c r="N49" i="2"/>
  <c r="N50" i="2"/>
  <c r="N51" i="2"/>
  <c r="N52" i="2"/>
  <c r="N53" i="2"/>
  <c r="N54" i="2"/>
  <c r="N55" i="2"/>
  <c r="N56" i="2"/>
  <c r="N57" i="2"/>
  <c r="N58" i="2"/>
  <c r="N64" i="2"/>
  <c r="N65" i="2"/>
  <c r="N66" i="2"/>
  <c r="N67" i="2"/>
  <c r="N68" i="2"/>
  <c r="N69" i="2"/>
  <c r="N70" i="2"/>
  <c r="N71" i="2"/>
  <c r="N72" i="2"/>
  <c r="N73" i="2"/>
  <c r="N79" i="2"/>
  <c r="N80" i="2"/>
  <c r="N81" i="2"/>
  <c r="N82" i="2"/>
  <c r="N83" i="2"/>
  <c r="N84" i="2"/>
  <c r="N85" i="2"/>
  <c r="N86" i="2"/>
  <c r="N87" i="2"/>
  <c r="N88" i="2"/>
  <c r="N5" i="2"/>
  <c r="N6" i="2"/>
  <c r="N7" i="2"/>
  <c r="N8" i="2"/>
  <c r="N9" i="2"/>
  <c r="N10" i="2"/>
  <c r="N11" i="2"/>
  <c r="N12" i="2"/>
  <c r="N13" i="2"/>
  <c r="N4" i="2"/>
  <c r="J32" i="5" l="1"/>
  <c r="D41" i="5" l="1"/>
  <c r="E41" i="5"/>
  <c r="F41" i="5"/>
  <c r="G41" i="5"/>
  <c r="H41" i="5" l="1"/>
  <c r="I41" i="5"/>
  <c r="J41" i="5" l="1"/>
  <c r="J35" i="5"/>
  <c r="J29" i="5" l="1"/>
  <c r="J10" i="5"/>
  <c r="J33" i="5"/>
  <c r="J14" i="5"/>
  <c r="J28" i="5"/>
  <c r="J15" i="5"/>
  <c r="J20" i="5"/>
  <c r="J11" i="5"/>
  <c r="J19" i="5"/>
  <c r="J16" i="5"/>
  <c r="J17" i="5"/>
  <c r="J9" i="5"/>
  <c r="J40" i="5"/>
  <c r="J23" i="5"/>
  <c r="J18" i="5"/>
  <c r="J26" i="5"/>
  <c r="J22" i="5"/>
  <c r="J38" i="5"/>
  <c r="J13" i="5"/>
  <c r="J8" i="5"/>
  <c r="J34" i="5"/>
  <c r="J31" i="5"/>
  <c r="J30" i="5"/>
  <c r="J7" i="5"/>
  <c r="J37" i="5"/>
  <c r="J25" i="5"/>
  <c r="J6" i="5"/>
  <c r="J12" i="5"/>
  <c r="J21" i="5"/>
  <c r="J39" i="5"/>
  <c r="J36" i="5"/>
  <c r="J4" i="5"/>
  <c r="J27" i="5"/>
  <c r="J24" i="5"/>
  <c r="J5" i="5"/>
</calcChain>
</file>

<file path=xl/sharedStrings.xml><?xml version="1.0" encoding="utf-8"?>
<sst xmlns="http://schemas.openxmlformats.org/spreadsheetml/2006/main" count="169" uniqueCount="107">
  <si>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</si>
  <si>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</si>
  <si>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</si>
  <si>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</si>
  <si>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</si>
  <si>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</si>
  <si>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</si>
  <si>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</si>
  <si>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</si>
  <si>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</si>
  <si>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</si>
  <si>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</si>
  <si>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</si>
  <si>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</si>
  <si>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</si>
  <si>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</si>
  <si>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</si>
  <si>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</si>
  <si>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</si>
  <si>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</si>
  <si>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</si>
  <si>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</si>
  <si>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</si>
  <si>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</si>
  <si>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</si>
  <si>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</si>
  <si>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XRT</t>
  </si>
  <si>
    <t>Avg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</si>
  <si>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</si>
  <si>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</si>
  <si>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</si>
  <si>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</si>
  <si>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</si>
  <si>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</si>
  <si>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</si>
  <si>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</si>
  <si>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</si>
  <si>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</si>
  <si>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</si>
  <si>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</si>
  <si>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</si>
  <si>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</si>
  <si>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</si>
  <si>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</si>
  <si>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</si>
  <si>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</si>
  <si>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</si>
  <si>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</si>
  <si>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</si>
  <si>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</si>
  <si>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</si>
  <si>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</si>
  <si>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</si>
  <si>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</si>
  <si>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</si>
  <si>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</si>
  <si>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</si>
  <si>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</si>
  <si>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</si>
  <si>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</si>
  <si>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</si>
  <si>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</si>
  <si>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</si>
  <si>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</si>
  <si>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</si>
  <si>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</si>
  <si>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</si>
  <si>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</si>
  <si>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</si>
  <si>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</si>
  <si>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</si>
  <si>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</si>
  <si>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</si>
  <si>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</si>
  <si>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</si>
  <si>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</si>
  <si>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</si>
  <si>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</si>
  <si>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</si>
  <si>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</si>
  <si>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</si>
  <si>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</si>
  <si>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</si>
  <si>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</si>
  <si>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</si>
  <si>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</si>
  <si>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</si>
  <si>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</si>
  <si>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</si>
  <si>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</si>
  <si>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</si>
  <si>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Chg=Total Change of all components        Force=Chg * Volume, summed for each component</t>
  </si>
  <si>
    <t>STOCKS - Over $10 and 500k volume</t>
  </si>
  <si>
    <t>Stocks</t>
  </si>
  <si>
    <t>Stocks over $10</t>
  </si>
  <si>
    <t>PICK</t>
  </si>
  <si>
    <t>Metal Miners</t>
  </si>
  <si>
    <t>Score 10 to -10</t>
  </si>
  <si>
    <t>0 means 50% above MA</t>
  </si>
  <si>
    <t>NYSE Composite</t>
  </si>
  <si>
    <t>TRIN</t>
  </si>
  <si>
    <t>Up 0.02 Points per Component with overall change of -0.67% from closing price 2822.48 which was 11 days ago.</t>
  </si>
  <si>
    <t>Up 2.66 Points per Component with overall change of NaN% from closing price 0.00 which was 11 days ago.</t>
  </si>
  <si>
    <t>Down -1.23 Points per Component with overall change of 3.22% from closing price 947.25 which was 11 days ago.</t>
  </si>
  <si>
    <t>Down -0.18 Points per Component with overall change of 0.00% from closing price 1.00 which was 11 days ago.</t>
  </si>
  <si>
    <t>Up 0.79 Points per Component with overall change of 0.00% from closing price 1.00 which was 11 days ago.</t>
  </si>
  <si>
    <t>Down -0.49 Points per Component with overall change of 0.00% from closing price 1.00 which was 11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</si>
</sst>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_);[Red]\(0\)"/>
    <numFmt numFmtId="166" formatCode="0.0_);[Red]\(0.0\)"/>
    <numFmt numFmtId="167" formatCode="0.00_);[Red]\(0.00\)"/>
    <numFmt numFmtId="168" formatCode="#,##0%_);[Red]\(#,##0%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Trebuchet MS"/>
      <family val="2"/>
    </font>
    <font>
      <i/>
      <sz val="12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6" fontId="1" fillId="0" borderId="14" xfId="0" applyNumberFormat="1" applyFont="1" applyBorder="1" applyAlignment="1">
      <alignment horizontal="center"/>
    </xf>
    <xf numFmtId="166" fontId="1" fillId="0" borderId="15" xfId="0" applyNumberFormat="1" applyFont="1" applyBorder="1" applyAlignment="1">
      <alignment horizontal="center"/>
    </xf>
    <xf numFmtId="166" fontId="1" fillId="0" borderId="16" xfId="0" applyNumberFormat="1" applyFont="1" applyBorder="1" applyAlignment="1">
      <alignment horizontal="center"/>
    </xf>
    <xf numFmtId="166" fontId="1" fillId="0" borderId="17" xfId="0" applyNumberFormat="1" applyFont="1" applyBorder="1" applyAlignment="1">
      <alignment horizontal="center"/>
    </xf>
    <xf numFmtId="166" fontId="1" fillId="0" borderId="18" xfId="0" applyNumberFormat="1" applyFont="1" applyBorder="1" applyAlignment="1">
      <alignment horizontal="center"/>
    </xf>
    <xf numFmtId="166" fontId="1" fillId="0" borderId="19" xfId="0" applyNumberFormat="1" applyFont="1" applyBorder="1" applyAlignment="1">
      <alignment horizontal="center"/>
    </xf>
    <xf numFmtId="40" fontId="1" fillId="0" borderId="0" xfId="0" applyNumberFormat="1" applyFont="1"/>
    <xf numFmtId="38" fontId="1" fillId="0" borderId="0" xfId="0" applyNumberFormat="1" applyFont="1"/>
    <xf numFmtId="164" fontId="1" fillId="0" borderId="0" xfId="0" applyNumberFormat="1" applyFont="1"/>
    <xf numFmtId="40" fontId="1" fillId="0" borderId="13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40" fontId="1" fillId="0" borderId="10" xfId="0" applyNumberFormat="1" applyFont="1" applyBorder="1"/>
    <xf numFmtId="15" fontId="1" fillId="0" borderId="0" xfId="0" applyNumberFormat="1" applyFont="1"/>
    <xf numFmtId="40" fontId="1" fillId="0" borderId="8" xfId="0" applyNumberFormat="1" applyFont="1" applyBorder="1"/>
    <xf numFmtId="38" fontId="1" fillId="0" borderId="7" xfId="0" applyNumberFormat="1" applyFont="1" applyBorder="1"/>
    <xf numFmtId="164" fontId="1" fillId="0" borderId="7" xfId="0" applyNumberFormat="1" applyFont="1" applyBorder="1"/>
    <xf numFmtId="166" fontId="1" fillId="0" borderId="20" xfId="0" applyNumberFormat="1" applyFont="1" applyBorder="1" applyAlignment="1">
      <alignment horizontal="center"/>
    </xf>
    <xf numFmtId="166" fontId="1" fillId="0" borderId="21" xfId="0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0" fontId="1" fillId="2" borderId="0" xfId="0" applyFont="1" applyFill="1"/>
    <xf numFmtId="40" fontId="1" fillId="2" borderId="0" xfId="0" applyNumberFormat="1" applyFont="1" applyFill="1"/>
    <xf numFmtId="38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7" fontId="1" fillId="2" borderId="0" xfId="0" applyNumberFormat="1" applyFont="1" applyFill="1"/>
    <xf numFmtId="167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168" fontId="1" fillId="2" borderId="0" xfId="0" applyNumberFormat="1" applyFont="1" applyFill="1"/>
    <xf numFmtId="168" fontId="1" fillId="0" borderId="0" xfId="0" applyNumberFormat="1" applyFont="1"/>
    <xf numFmtId="168" fontId="1" fillId="0" borderId="11" xfId="0" applyNumberFormat="1" applyFont="1" applyBorder="1" applyAlignment="1">
      <alignment horizontal="center"/>
    </xf>
    <xf numFmtId="168" fontId="1" fillId="0" borderId="9" xfId="0" applyNumberFormat="1" applyFont="1" applyBorder="1"/>
    <xf numFmtId="168" fontId="1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1"/>
  <sheetViews>
    <sheetView showGridLines="0" zoomScale="92" zoomScaleNormal="92" workbookViewId="0">
      <selection activeCell="P20" sqref="P20"/>
    </sheetView>
  </sheetViews>
  <sheetFormatPr defaultColWidth="9.140625" defaultRowHeight="15" x14ac:dyDescent="0.3"/>
  <cols>
    <col min="1" max="1" width="9.140625" style="2"/>
    <col min="2" max="2" width="7.7109375" style="1" customWidth="1"/>
    <col min="3" max="3" width="29.7109375" style="1" customWidth="1"/>
    <col min="4" max="8" width="8.42578125" style="2" customWidth="1"/>
    <col min="9" max="9" width="9.7109375" style="1" bestFit="1" customWidth="1"/>
    <col min="10" max="16384" width="9.140625" style="2"/>
  </cols>
  <sheetData>
    <row r="1" spans="2:12" ht="8.25" customHeight="1" x14ac:dyDescent="0.3"/>
    <row r="2" spans="2:12" ht="6" customHeight="1" thickBot="1" x14ac:dyDescent="0.35"/>
    <row r="3" spans="2:12" ht="15.75" thickBot="1" x14ac:dyDescent="0.35">
      <c r="B3" s="3" t="s">
        <v>83</v>
      </c>
      <c r="C3" s="4" t="s">
        <v>84</v>
      </c>
      <c r="D3" s="5" t="s">
        <v>28</v>
      </c>
      <c r="E3" s="5" t="s">
        <v>29</v>
      </c>
      <c r="F3" s="5" t="s">
        <v>0</v>
      </c>
      <c r="G3" s="5" t="s">
        <v>1</v>
      </c>
      <c r="H3" s="5" t="s">
        <v>27</v>
      </c>
      <c r="I3" s="5" t="s">
        <v>88</v>
      </c>
      <c r="J3" s="6" t="s">
        <v>25</v>
      </c>
    </row>
    <row r="4" spans="2:12" x14ac:dyDescent="0.3">
      <c r="B4" s="7" t="s">
        <v>12</v>
      </c>
      <c r="C4" s="7" t="s">
        <v>64</v>
      </c>
      <c r="D4" s="9">
        <v>9</v>
      </c>
      <c r="E4" s="9">
        <v>10</v>
      </c>
      <c r="F4" s="9">
        <v>9</v>
      </c>
      <c r="G4" s="9">
        <v>9</v>
      </c>
      <c r="H4" s="11">
        <v>9.25</v>
      </c>
      <c r="I4" s="13">
        <v>9.25</v>
      </c>
      <c r="J4" s="14">
        <f t="shared" ref="J4:J40" si="0">H4-I4</f>
        <v>0</v>
      </c>
    </row>
    <row r="5" spans="2:12" x14ac:dyDescent="0.3">
      <c r="B5" s="8" t="s">
        <v>15</v>
      </c>
      <c r="C5" s="8" t="s">
        <v>67</v>
      </c>
      <c r="D5" s="10">
        <v>9</v>
      </c>
      <c r="E5" s="10">
        <v>9</v>
      </c>
      <c r="F5" s="10">
        <v>7</v>
      </c>
      <c r="G5" s="10">
        <v>7</v>
      </c>
      <c r="H5" s="12">
        <v>8</v>
      </c>
      <c r="I5" s="15">
        <v>7.75</v>
      </c>
      <c r="J5" s="16">
        <f t="shared" si="0"/>
        <v>0.25</v>
      </c>
    </row>
    <row r="6" spans="2:12" x14ac:dyDescent="0.3">
      <c r="B6" s="8" t="s">
        <v>10</v>
      </c>
      <c r="C6" s="8" t="s">
        <v>62</v>
      </c>
      <c r="D6" s="10">
        <v>9</v>
      </c>
      <c r="E6" s="10">
        <v>9</v>
      </c>
      <c r="F6" s="10">
        <v>6</v>
      </c>
      <c r="G6" s="10">
        <v>4</v>
      </c>
      <c r="H6" s="12">
        <v>7</v>
      </c>
      <c r="I6" s="15">
        <v>4.75</v>
      </c>
      <c r="J6" s="16">
        <f t="shared" si="0"/>
        <v>2.25</v>
      </c>
    </row>
    <row r="7" spans="2:12" x14ac:dyDescent="0.3">
      <c r="B7" s="8" t="s">
        <v>9</v>
      </c>
      <c r="C7" s="8" t="s">
        <v>61</v>
      </c>
      <c r="D7" s="10">
        <v>9</v>
      </c>
      <c r="E7" s="10">
        <v>9</v>
      </c>
      <c r="F7" s="10">
        <v>7</v>
      </c>
      <c r="G7" s="10">
        <v>3</v>
      </c>
      <c r="H7" s="12">
        <v>7</v>
      </c>
      <c r="I7" s="15">
        <v>3</v>
      </c>
      <c r="J7" s="16">
        <f t="shared" si="0"/>
        <v>4</v>
      </c>
    </row>
    <row r="8" spans="2:12" x14ac:dyDescent="0.3">
      <c r="B8" s="8" t="s">
        <v>34</v>
      </c>
      <c r="C8" s="8" t="s">
        <v>58</v>
      </c>
      <c r="D8" s="10">
        <v>10</v>
      </c>
      <c r="E8" s="10">
        <v>9</v>
      </c>
      <c r="F8" s="10">
        <v>7</v>
      </c>
      <c r="G8" s="10">
        <v>1</v>
      </c>
      <c r="H8" s="12">
        <v>6.75</v>
      </c>
      <c r="I8" s="15">
        <v>5.25</v>
      </c>
      <c r="J8" s="16">
        <f t="shared" si="0"/>
        <v>1.5</v>
      </c>
    </row>
    <row r="9" spans="2:12" x14ac:dyDescent="0.3">
      <c r="B9" s="8" t="s">
        <v>40</v>
      </c>
      <c r="C9" s="8" t="s">
        <v>72</v>
      </c>
      <c r="D9" s="10">
        <v>9</v>
      </c>
      <c r="E9" s="10">
        <v>9</v>
      </c>
      <c r="F9" s="10">
        <v>3</v>
      </c>
      <c r="G9" s="10">
        <v>5</v>
      </c>
      <c r="H9" s="12">
        <v>6.5</v>
      </c>
      <c r="I9" s="15">
        <v>3.75</v>
      </c>
      <c r="J9" s="16">
        <f t="shared" si="0"/>
        <v>2.75</v>
      </c>
    </row>
    <row r="10" spans="2:12" x14ac:dyDescent="0.3">
      <c r="B10" s="8" t="s">
        <v>44</v>
      </c>
      <c r="C10" s="8" t="s">
        <v>76</v>
      </c>
      <c r="D10" s="10">
        <v>9</v>
      </c>
      <c r="E10" s="10">
        <v>8</v>
      </c>
      <c r="F10" s="10">
        <v>5</v>
      </c>
      <c r="G10" s="10">
        <v>2</v>
      </c>
      <c r="H10" s="12">
        <v>6</v>
      </c>
      <c r="I10" s="15">
        <v>2.25</v>
      </c>
      <c r="J10" s="16">
        <f t="shared" si="0"/>
        <v>3.75</v>
      </c>
    </row>
    <row r="11" spans="2:12" x14ac:dyDescent="0.3">
      <c r="B11" s="8" t="s">
        <v>39</v>
      </c>
      <c r="C11" s="8" t="s">
        <v>71</v>
      </c>
      <c r="D11" s="10">
        <v>8</v>
      </c>
      <c r="E11" s="10">
        <v>8</v>
      </c>
      <c r="F11" s="10">
        <v>5</v>
      </c>
      <c r="G11" s="10">
        <v>2</v>
      </c>
      <c r="H11" s="12">
        <v>5.75</v>
      </c>
      <c r="I11" s="15">
        <v>3</v>
      </c>
      <c r="J11" s="16">
        <f t="shared" si="0"/>
        <v>2.75</v>
      </c>
    </row>
    <row r="12" spans="2:12" x14ac:dyDescent="0.3">
      <c r="B12" s="8" t="s">
        <v>4</v>
      </c>
      <c r="C12" s="8" t="s">
        <v>53</v>
      </c>
      <c r="D12" s="10">
        <v>8</v>
      </c>
      <c r="E12" s="10">
        <v>8</v>
      </c>
      <c r="F12" s="10">
        <v>4</v>
      </c>
      <c r="G12" s="10">
        <v>2</v>
      </c>
      <c r="H12" s="12">
        <v>5.5</v>
      </c>
      <c r="I12" s="15">
        <v>3.75</v>
      </c>
      <c r="J12" s="16">
        <f t="shared" si="0"/>
        <v>1.75</v>
      </c>
    </row>
    <row r="13" spans="2:12" x14ac:dyDescent="0.3">
      <c r="B13" s="8" t="s">
        <v>89</v>
      </c>
      <c r="C13" s="8" t="s">
        <v>90</v>
      </c>
      <c r="D13" s="10">
        <v>8</v>
      </c>
      <c r="E13" s="10">
        <v>6</v>
      </c>
      <c r="F13" s="10">
        <v>3</v>
      </c>
      <c r="G13" s="10">
        <v>4</v>
      </c>
      <c r="H13" s="12">
        <v>5.25</v>
      </c>
      <c r="I13" s="15">
        <v>2.75</v>
      </c>
      <c r="J13" s="16">
        <f t="shared" si="0"/>
        <v>2.5</v>
      </c>
    </row>
    <row r="14" spans="2:12" x14ac:dyDescent="0.3">
      <c r="B14" s="8" t="s">
        <v>43</v>
      </c>
      <c r="C14" s="8" t="s">
        <v>75</v>
      </c>
      <c r="D14" s="10">
        <v>8</v>
      </c>
      <c r="E14" s="10">
        <v>8</v>
      </c>
      <c r="F14" s="10">
        <v>3</v>
      </c>
      <c r="G14" s="10">
        <v>2</v>
      </c>
      <c r="H14" s="12">
        <v>5.25</v>
      </c>
      <c r="I14" s="15">
        <v>2.25</v>
      </c>
      <c r="J14" s="16">
        <f t="shared" si="0"/>
        <v>3</v>
      </c>
    </row>
    <row r="15" spans="2:12" ht="16.5" x14ac:dyDescent="0.3">
      <c r="B15" s="8" t="s">
        <v>13</v>
      </c>
      <c r="C15" s="8" t="s">
        <v>65</v>
      </c>
      <c r="D15" s="10">
        <v>7</v>
      </c>
      <c r="E15" s="10">
        <v>7</v>
      </c>
      <c r="F15" s="10">
        <v>2</v>
      </c>
      <c r="G15" s="10">
        <v>4</v>
      </c>
      <c r="H15" s="12">
        <v>5</v>
      </c>
      <c r="I15" s="15">
        <v>2.75</v>
      </c>
      <c r="J15" s="16">
        <f t="shared" si="0"/>
        <v>2.25</v>
      </c>
      <c r="L15" s="40" t="s">
        <v>97</v>
      </c>
    </row>
    <row r="16" spans="2:12" ht="16.5" x14ac:dyDescent="0.3">
      <c r="B16" s="8" t="s">
        <v>30</v>
      </c>
      <c r="C16" s="8" t="s">
        <v>50</v>
      </c>
      <c r="D16" s="10">
        <v>8</v>
      </c>
      <c r="E16" s="10">
        <v>8</v>
      </c>
      <c r="F16" s="10">
        <v>3</v>
      </c>
      <c r="G16" s="10">
        <v>1</v>
      </c>
      <c r="H16" s="12">
        <v>5</v>
      </c>
      <c r="I16" s="15">
        <v>2.5</v>
      </c>
      <c r="J16" s="16">
        <f t="shared" si="0"/>
        <v>2.5</v>
      </c>
      <c r="L16" s="40" t="s">
        <v>98</v>
      </c>
    </row>
    <row r="17" spans="2:10" x14ac:dyDescent="0.3">
      <c r="B17" s="8" t="s">
        <v>38</v>
      </c>
      <c r="C17" s="8" t="s">
        <v>55</v>
      </c>
      <c r="D17" s="10">
        <v>10</v>
      </c>
      <c r="E17" s="10">
        <v>10</v>
      </c>
      <c r="F17" s="10">
        <v>3</v>
      </c>
      <c r="G17" s="10">
        <v>-4</v>
      </c>
      <c r="H17" s="12">
        <v>4.75</v>
      </c>
      <c r="I17" s="15">
        <v>2.25</v>
      </c>
      <c r="J17" s="16">
        <f t="shared" si="0"/>
        <v>2.5</v>
      </c>
    </row>
    <row r="18" spans="2:10" x14ac:dyDescent="0.3">
      <c r="B18" s="8" t="s">
        <v>33</v>
      </c>
      <c r="C18" s="8" t="s">
        <v>57</v>
      </c>
      <c r="D18" s="10">
        <v>8</v>
      </c>
      <c r="E18" s="10">
        <v>8</v>
      </c>
      <c r="F18" s="10">
        <v>5</v>
      </c>
      <c r="G18" s="10">
        <v>-4</v>
      </c>
      <c r="H18" s="12">
        <v>4.25</v>
      </c>
      <c r="I18" s="15">
        <v>2.25</v>
      </c>
      <c r="J18" s="16">
        <f t="shared" si="0"/>
        <v>2</v>
      </c>
    </row>
    <row r="19" spans="2:10" x14ac:dyDescent="0.3">
      <c r="B19" s="8" t="s">
        <v>49</v>
      </c>
      <c r="C19" s="8" t="s">
        <v>81</v>
      </c>
      <c r="D19" s="10">
        <v>6</v>
      </c>
      <c r="E19" s="10">
        <v>7</v>
      </c>
      <c r="F19" s="10">
        <v>4</v>
      </c>
      <c r="G19" s="10">
        <v>-1</v>
      </c>
      <c r="H19" s="12">
        <v>4</v>
      </c>
      <c r="I19" s="15">
        <v>4.75</v>
      </c>
      <c r="J19" s="16">
        <f t="shared" si="0"/>
        <v>-0.75</v>
      </c>
    </row>
    <row r="20" spans="2:10" x14ac:dyDescent="0.3">
      <c r="B20" s="8" t="s">
        <v>93</v>
      </c>
      <c r="C20" s="8" t="s">
        <v>94</v>
      </c>
      <c r="D20" s="10">
        <v>7</v>
      </c>
      <c r="E20" s="10">
        <v>7</v>
      </c>
      <c r="F20" s="10">
        <v>2</v>
      </c>
      <c r="G20" s="10">
        <v>0</v>
      </c>
      <c r="H20" s="12">
        <v>4</v>
      </c>
      <c r="I20" s="15">
        <v>2</v>
      </c>
      <c r="J20" s="16">
        <f t="shared" si="0"/>
        <v>2</v>
      </c>
    </row>
    <row r="21" spans="2:10" x14ac:dyDescent="0.3">
      <c r="B21" s="8" t="s">
        <v>37</v>
      </c>
      <c r="C21" s="8" t="s">
        <v>70</v>
      </c>
      <c r="D21" s="10">
        <v>8</v>
      </c>
      <c r="E21" s="10">
        <v>9</v>
      </c>
      <c r="F21" s="10">
        <v>2</v>
      </c>
      <c r="G21" s="10">
        <v>-3</v>
      </c>
      <c r="H21" s="12">
        <v>4</v>
      </c>
      <c r="I21" s="15">
        <v>2</v>
      </c>
      <c r="J21" s="16">
        <f t="shared" si="0"/>
        <v>2</v>
      </c>
    </row>
    <row r="22" spans="2:10" x14ac:dyDescent="0.3">
      <c r="B22" s="8" t="s">
        <v>31</v>
      </c>
      <c r="C22" s="8" t="s">
        <v>51</v>
      </c>
      <c r="D22" s="10">
        <v>7</v>
      </c>
      <c r="E22" s="10">
        <v>7</v>
      </c>
      <c r="F22" s="10">
        <v>2</v>
      </c>
      <c r="G22" s="10">
        <v>0</v>
      </c>
      <c r="H22" s="12">
        <v>4</v>
      </c>
      <c r="I22" s="15">
        <v>1.75</v>
      </c>
      <c r="J22" s="16">
        <f t="shared" si="0"/>
        <v>2.25</v>
      </c>
    </row>
    <row r="23" spans="2:10" x14ac:dyDescent="0.3">
      <c r="B23" s="8" t="s">
        <v>14</v>
      </c>
      <c r="C23" s="8" t="s">
        <v>66</v>
      </c>
      <c r="D23" s="10">
        <v>6</v>
      </c>
      <c r="E23" s="10">
        <v>6</v>
      </c>
      <c r="F23" s="10">
        <v>3</v>
      </c>
      <c r="G23" s="10">
        <v>0</v>
      </c>
      <c r="H23" s="12">
        <v>3.75</v>
      </c>
      <c r="I23" s="15">
        <v>2</v>
      </c>
      <c r="J23" s="16">
        <f t="shared" si="0"/>
        <v>1.75</v>
      </c>
    </row>
    <row r="24" spans="2:10" x14ac:dyDescent="0.3">
      <c r="B24" s="8" t="s">
        <v>41</v>
      </c>
      <c r="C24" s="8" t="s">
        <v>73</v>
      </c>
      <c r="D24" s="10">
        <v>6</v>
      </c>
      <c r="E24" s="10">
        <v>5</v>
      </c>
      <c r="F24" s="10">
        <v>2</v>
      </c>
      <c r="G24" s="10">
        <v>2</v>
      </c>
      <c r="H24" s="12">
        <v>3.75</v>
      </c>
      <c r="I24" s="15">
        <v>2</v>
      </c>
      <c r="J24" s="16">
        <f t="shared" si="0"/>
        <v>1.75</v>
      </c>
    </row>
    <row r="25" spans="2:10" x14ac:dyDescent="0.3">
      <c r="B25" s="8" t="s">
        <v>35</v>
      </c>
      <c r="C25" s="8" t="s">
        <v>68</v>
      </c>
      <c r="D25" s="10">
        <v>7</v>
      </c>
      <c r="E25" s="10">
        <v>6</v>
      </c>
      <c r="F25" s="10">
        <v>2</v>
      </c>
      <c r="G25" s="10">
        <v>0</v>
      </c>
      <c r="H25" s="12">
        <v>3.75</v>
      </c>
      <c r="I25" s="15">
        <v>1.75</v>
      </c>
      <c r="J25" s="16">
        <f t="shared" si="0"/>
        <v>2</v>
      </c>
    </row>
    <row r="26" spans="2:10" x14ac:dyDescent="0.3">
      <c r="B26" s="8" t="s">
        <v>8</v>
      </c>
      <c r="C26" s="8" t="s">
        <v>60</v>
      </c>
      <c r="D26" s="10">
        <v>8</v>
      </c>
      <c r="E26" s="10">
        <v>9</v>
      </c>
      <c r="F26" s="10">
        <v>2</v>
      </c>
      <c r="G26" s="10">
        <v>-4</v>
      </c>
      <c r="H26" s="12">
        <v>3.75</v>
      </c>
      <c r="I26" s="15">
        <v>1.25</v>
      </c>
      <c r="J26" s="16">
        <f t="shared" si="0"/>
        <v>2.5</v>
      </c>
    </row>
    <row r="27" spans="2:10" x14ac:dyDescent="0.3">
      <c r="B27" s="8" t="s">
        <v>6</v>
      </c>
      <c r="C27" s="8" t="s">
        <v>82</v>
      </c>
      <c r="D27" s="10">
        <v>7</v>
      </c>
      <c r="E27" s="10">
        <v>5</v>
      </c>
      <c r="F27" s="10">
        <v>3</v>
      </c>
      <c r="G27" s="10">
        <v>-2</v>
      </c>
      <c r="H27" s="12">
        <v>3.25</v>
      </c>
      <c r="I27" s="15">
        <v>1</v>
      </c>
      <c r="J27" s="16">
        <f t="shared" si="0"/>
        <v>2.25</v>
      </c>
    </row>
    <row r="28" spans="2:10" x14ac:dyDescent="0.3">
      <c r="B28" s="8" t="s">
        <v>32</v>
      </c>
      <c r="C28" s="8" t="s">
        <v>52</v>
      </c>
      <c r="D28" s="10">
        <v>7</v>
      </c>
      <c r="E28" s="10">
        <v>6</v>
      </c>
      <c r="F28" s="10">
        <v>1</v>
      </c>
      <c r="G28" s="10">
        <v>-1</v>
      </c>
      <c r="H28" s="12">
        <v>3.25</v>
      </c>
      <c r="I28" s="15">
        <v>0.25</v>
      </c>
      <c r="J28" s="16">
        <f t="shared" si="0"/>
        <v>3</v>
      </c>
    </row>
    <row r="29" spans="2:10" x14ac:dyDescent="0.3">
      <c r="B29" s="8" t="s">
        <v>11</v>
      </c>
      <c r="C29" s="8" t="s">
        <v>63</v>
      </c>
      <c r="D29" s="10">
        <v>5</v>
      </c>
      <c r="E29" s="10">
        <v>2</v>
      </c>
      <c r="F29" s="10">
        <v>1</v>
      </c>
      <c r="G29" s="10">
        <v>2</v>
      </c>
      <c r="H29" s="12">
        <v>2.5</v>
      </c>
      <c r="I29" s="15">
        <v>1</v>
      </c>
      <c r="J29" s="16">
        <f t="shared" si="0"/>
        <v>1.5</v>
      </c>
    </row>
    <row r="30" spans="2:10" x14ac:dyDescent="0.3">
      <c r="B30" s="8" t="s">
        <v>36</v>
      </c>
      <c r="C30" s="8" t="s">
        <v>69</v>
      </c>
      <c r="D30" s="10">
        <v>5</v>
      </c>
      <c r="E30" s="10">
        <v>4</v>
      </c>
      <c r="F30" s="10">
        <v>1</v>
      </c>
      <c r="G30" s="10">
        <v>-2</v>
      </c>
      <c r="H30" s="12">
        <v>2</v>
      </c>
      <c r="I30" s="15">
        <v>0.25</v>
      </c>
      <c r="J30" s="16">
        <f t="shared" si="0"/>
        <v>1.75</v>
      </c>
    </row>
    <row r="31" spans="2:10" x14ac:dyDescent="0.3">
      <c r="B31" s="8" t="s">
        <v>7</v>
      </c>
      <c r="C31" s="8" t="s">
        <v>59</v>
      </c>
      <c r="D31" s="10">
        <v>9</v>
      </c>
      <c r="E31" s="10">
        <v>9</v>
      </c>
      <c r="F31" s="10">
        <v>-6</v>
      </c>
      <c r="G31" s="10">
        <v>-6</v>
      </c>
      <c r="H31" s="12">
        <v>1.5</v>
      </c>
      <c r="I31" s="15">
        <v>-4.25</v>
      </c>
      <c r="J31" s="16">
        <f t="shared" si="0"/>
        <v>5.75</v>
      </c>
    </row>
    <row r="32" spans="2:10" x14ac:dyDescent="0.3">
      <c r="B32" s="8" t="s">
        <v>26</v>
      </c>
      <c r="C32" s="8" t="s">
        <v>54</v>
      </c>
      <c r="D32" s="10">
        <v>4</v>
      </c>
      <c r="E32" s="10">
        <v>5</v>
      </c>
      <c r="F32" s="10">
        <v>-2</v>
      </c>
      <c r="G32" s="10">
        <v>-2</v>
      </c>
      <c r="H32" s="12">
        <v>1.25</v>
      </c>
      <c r="I32" s="15">
        <v>-1.25</v>
      </c>
      <c r="J32" s="16">
        <f t="shared" si="0"/>
        <v>2.5</v>
      </c>
    </row>
    <row r="33" spans="2:10" x14ac:dyDescent="0.3">
      <c r="B33" s="8" t="s">
        <v>5</v>
      </c>
      <c r="C33" s="8" t="s">
        <v>56</v>
      </c>
      <c r="D33" s="10">
        <v>5</v>
      </c>
      <c r="E33" s="10">
        <v>4</v>
      </c>
      <c r="F33" s="10">
        <v>-2</v>
      </c>
      <c r="G33" s="10">
        <v>-2</v>
      </c>
      <c r="H33" s="12">
        <v>1.25</v>
      </c>
      <c r="I33" s="15">
        <v>-1.75</v>
      </c>
      <c r="J33" s="16">
        <f t="shared" si="0"/>
        <v>3</v>
      </c>
    </row>
    <row r="34" spans="2:10" x14ac:dyDescent="0.3">
      <c r="B34" s="8" t="s">
        <v>47</v>
      </c>
      <c r="C34" s="8" t="s">
        <v>79</v>
      </c>
      <c r="D34" s="10">
        <v>7</v>
      </c>
      <c r="E34" s="10">
        <v>6</v>
      </c>
      <c r="F34" s="10">
        <v>-3</v>
      </c>
      <c r="G34" s="10">
        <v>-5</v>
      </c>
      <c r="H34" s="12">
        <v>1.25</v>
      </c>
      <c r="I34" s="15">
        <v>-2.25</v>
      </c>
      <c r="J34" s="16">
        <f t="shared" si="0"/>
        <v>3.5</v>
      </c>
    </row>
    <row r="35" spans="2:10" x14ac:dyDescent="0.3">
      <c r="B35" s="8" t="s">
        <v>95</v>
      </c>
      <c r="C35" s="8" t="s">
        <v>96</v>
      </c>
      <c r="D35" s="10">
        <v>5</v>
      </c>
      <c r="E35" s="10">
        <v>6</v>
      </c>
      <c r="F35" s="10">
        <v>-2</v>
      </c>
      <c r="G35" s="10">
        <v>-6</v>
      </c>
      <c r="H35" s="12">
        <v>0.75</v>
      </c>
      <c r="I35" s="15">
        <v>-1</v>
      </c>
      <c r="J35" s="16">
        <f t="shared" si="0"/>
        <v>1.75</v>
      </c>
    </row>
    <row r="36" spans="2:10" x14ac:dyDescent="0.3">
      <c r="B36" s="8" t="s">
        <v>85</v>
      </c>
      <c r="C36" s="8" t="s">
        <v>86</v>
      </c>
      <c r="D36" s="10">
        <v>3</v>
      </c>
      <c r="E36" s="10">
        <v>4</v>
      </c>
      <c r="F36" s="10">
        <v>-2</v>
      </c>
      <c r="G36" s="10">
        <v>-3</v>
      </c>
      <c r="H36" s="12">
        <v>0.5</v>
      </c>
      <c r="I36" s="15">
        <v>-0.25</v>
      </c>
      <c r="J36" s="16">
        <f t="shared" si="0"/>
        <v>0.75</v>
      </c>
    </row>
    <row r="37" spans="2:10" x14ac:dyDescent="0.3">
      <c r="B37" s="8" t="s">
        <v>42</v>
      </c>
      <c r="C37" s="8" t="s">
        <v>74</v>
      </c>
      <c r="D37" s="10">
        <v>6</v>
      </c>
      <c r="E37" s="10">
        <v>2</v>
      </c>
      <c r="F37" s="10">
        <v>-5</v>
      </c>
      <c r="G37" s="10">
        <v>-2</v>
      </c>
      <c r="H37" s="12">
        <v>0.25</v>
      </c>
      <c r="I37" s="15">
        <v>-3.5</v>
      </c>
      <c r="J37" s="16">
        <f t="shared" si="0"/>
        <v>3.75</v>
      </c>
    </row>
    <row r="38" spans="2:10" x14ac:dyDescent="0.3">
      <c r="B38" s="8" t="s">
        <v>46</v>
      </c>
      <c r="C38" s="8" t="s">
        <v>78</v>
      </c>
      <c r="D38" s="10">
        <v>8</v>
      </c>
      <c r="E38" s="10">
        <v>6</v>
      </c>
      <c r="F38" s="10">
        <v>-7</v>
      </c>
      <c r="G38" s="10">
        <v>-8</v>
      </c>
      <c r="H38" s="12">
        <v>-0.25</v>
      </c>
      <c r="I38" s="15">
        <v>-5.25</v>
      </c>
      <c r="J38" s="16">
        <f t="shared" si="0"/>
        <v>5</v>
      </c>
    </row>
    <row r="39" spans="2:10" x14ac:dyDescent="0.3">
      <c r="B39" s="8" t="s">
        <v>48</v>
      </c>
      <c r="C39" s="8" t="s">
        <v>80</v>
      </c>
      <c r="D39" s="10">
        <v>3</v>
      </c>
      <c r="E39" s="10">
        <v>6</v>
      </c>
      <c r="F39" s="10">
        <v>-6</v>
      </c>
      <c r="G39" s="10">
        <v>-8</v>
      </c>
      <c r="H39" s="12">
        <v>-1.25</v>
      </c>
      <c r="I39" s="15">
        <v>-1.75</v>
      </c>
      <c r="J39" s="16">
        <f t="shared" si="0"/>
        <v>0.5</v>
      </c>
    </row>
    <row r="40" spans="2:10" ht="15.75" thickBot="1" x14ac:dyDescent="0.35">
      <c r="B40" s="8" t="s">
        <v>45</v>
      </c>
      <c r="C40" s="8" t="s">
        <v>77</v>
      </c>
      <c r="D40" s="10">
        <v>6</v>
      </c>
      <c r="E40" s="10">
        <v>4</v>
      </c>
      <c r="F40" s="10">
        <v>-8</v>
      </c>
      <c r="G40" s="10">
        <v>-8</v>
      </c>
      <c r="H40" s="28">
        <v>-1.5</v>
      </c>
      <c r="I40" s="29">
        <v>-7</v>
      </c>
      <c r="J40" s="30">
        <f t="shared" si="0"/>
        <v>5.5</v>
      </c>
    </row>
    <row r="41" spans="2:10" ht="24" customHeight="1" thickBot="1" x14ac:dyDescent="0.4">
      <c r="D41" s="34">
        <f t="shared" ref="D41:I41" si="1">AVERAGE(D4:D40)</f>
        <v>7.1351351351351351</v>
      </c>
      <c r="E41" s="34">
        <f t="shared" si="1"/>
        <v>6.7837837837837842</v>
      </c>
      <c r="F41" s="34">
        <f t="shared" si="1"/>
        <v>1.4594594594594594</v>
      </c>
      <c r="G41" s="34">
        <f t="shared" si="1"/>
        <v>-0.56756756756756754</v>
      </c>
      <c r="H41" s="31">
        <f t="shared" si="1"/>
        <v>3.7027027027027026</v>
      </c>
      <c r="I41" s="32">
        <f t="shared" si="1"/>
        <v>1.3310810810810811</v>
      </c>
      <c r="J41" s="33">
        <f t="shared" ref="J41" si="2">H41-I41</f>
        <v>2.3716216216216215</v>
      </c>
    </row>
  </sheetData>
  <sortState xmlns:xlrd2="http://schemas.microsoft.com/office/spreadsheetml/2017/richdata2" ref="B4:I40">
    <sortCondition descending="1" ref="H4:H40"/>
    <sortCondition descending="1" ref="I4:I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1"/>
  <sheetViews>
    <sheetView tabSelected="1" zoomScaleNormal="100" workbookViewId="0">
      <selection activeCell="Y12" sqref="Y12"/>
    </sheetView>
  </sheetViews>
  <sheetFormatPr defaultColWidth="9.140625" defaultRowHeight="15" x14ac:dyDescent="0.3"/>
  <cols>
    <col min="1" max="1" width="18.7109375" style="35" customWidth="1"/>
    <col min="2" max="2" width="10.5703125" style="17" customWidth="1"/>
    <col min="3" max="3" width="8.7109375" style="18" customWidth="1"/>
    <col min="4" max="6" width="7.28515625" style="18" customWidth="1"/>
    <col min="7" max="7" width="8.28515625" style="19" customWidth="1"/>
    <col min="8" max="8" width="12.140625" style="18" customWidth="1"/>
    <col min="9" max="9" width="12.5703125" style="18" bestFit="1" customWidth="1"/>
    <col min="10" max="10" width="8.7109375" style="18" bestFit="1" customWidth="1"/>
    <col min="11" max="11" width="8.85546875" style="49" bestFit="1" customWidth="1"/>
    <col min="12" max="12" width="15.28515625" style="2" customWidth="1"/>
    <col min="13" max="13" width="2.140625" style="35" customWidth="1"/>
    <col min="14" max="14" width="7.42578125" style="35" bestFit="1" customWidth="1"/>
    <col min="15" max="15" width="9.140625" style="35"/>
    <col min="16" max="17" width="10.7109375" style="2" customWidth="1"/>
    <col min="18" max="18" width="10.7109375" style="1" customWidth="1"/>
    <col min="19" max="16384" width="9.140625" style="2"/>
  </cols>
  <sheetData>
    <row r="1" spans="1:18" x14ac:dyDescent="0.3">
      <c r="B1" s="36"/>
      <c r="C1" s="37"/>
      <c r="D1" s="37"/>
      <c r="E1" s="37"/>
      <c r="F1" s="37"/>
      <c r="G1" s="38"/>
      <c r="H1" s="37"/>
      <c r="I1" s="37"/>
      <c r="J1" s="37"/>
      <c r="K1" s="48"/>
      <c r="L1" s="35"/>
    </row>
    <row r="2" spans="1:18" ht="15.75" thickBot="1" x14ac:dyDescent="0.35">
      <c r="B2" s="36" t="s">
        <v>2</v>
      </c>
      <c r="C2" s="18" t="s">
        <v>91</v>
      </c>
      <c r="N2" s="39" t="s">
        <v>100</v>
      </c>
    </row>
    <row r="3" spans="1:18" s="1" customFormat="1" x14ac:dyDescent="0.3">
      <c r="A3" s="39"/>
      <c r="B3" s="20" t="s">
        <v>25</v>
      </c>
      <c r="C3" s="21" t="s">
        <v>24</v>
      </c>
      <c r="D3" s="21" t="s">
        <v>23</v>
      </c>
      <c r="E3" s="21" t="s">
        <v>22</v>
      </c>
      <c r="F3" s="21" t="s">
        <v>21</v>
      </c>
      <c r="G3" s="22" t="s">
        <v>20</v>
      </c>
      <c r="H3" s="21" t="s">
        <v>19</v>
      </c>
      <c r="I3" s="21" t="s">
        <v>18</v>
      </c>
      <c r="J3" s="21" t="s">
        <v>17</v>
      </c>
      <c r="K3" s="50" t="s">
        <v>16</v>
      </c>
      <c r="M3" s="39"/>
      <c r="N3" s="42"/>
      <c r="O3" s="39"/>
    </row>
    <row r="4" spans="1:18" x14ac:dyDescent="0.3">
      <c r="B4" s="23">
        <v>268.37</v>
      </c>
      <c r="C4" s="18">
        <v>966</v>
      </c>
      <c r="D4" s="18">
        <v>325</v>
      </c>
      <c r="E4" s="18">
        <v>173</v>
      </c>
      <c r="F4" s="18">
        <v>152</v>
      </c>
      <c r="G4" s="19">
        <v>0.64100000000000001</v>
      </c>
      <c r="H4" s="18">
        <v>2413</v>
      </c>
      <c r="I4" s="18">
        <v>1298</v>
      </c>
      <c r="J4" s="18">
        <v>1114</v>
      </c>
      <c r="K4" s="51">
        <v>1.68</v>
      </c>
      <c r="L4" s="24">
        <v>43539</v>
      </c>
      <c r="N4" s="41">
        <f>(D4/E4)/(H4/I4)</f>
        <v>1.0105426052044681</v>
      </c>
      <c r="P4" s="46">
        <f>D4/E4</f>
        <v>1.8786127167630058</v>
      </c>
      <c r="Q4" s="46">
        <f>H4/I4</f>
        <v>1.8590138674884438</v>
      </c>
      <c r="R4" s="47">
        <f>P4/Q4</f>
        <v>1.0105426052044681</v>
      </c>
    </row>
    <row r="5" spans="1:18" x14ac:dyDescent="0.3">
      <c r="B5" s="23">
        <v>-81.64</v>
      </c>
      <c r="C5" s="18">
        <v>-100</v>
      </c>
      <c r="D5" s="18">
        <v>227</v>
      </c>
      <c r="E5" s="18">
        <v>269</v>
      </c>
      <c r="F5" s="18">
        <v>-42</v>
      </c>
      <c r="G5" s="19">
        <v>0.44800000000000001</v>
      </c>
      <c r="H5" s="18">
        <v>982</v>
      </c>
      <c r="I5" s="18">
        <v>1029</v>
      </c>
      <c r="J5" s="18">
        <v>-47</v>
      </c>
      <c r="K5" s="51">
        <v>0.93</v>
      </c>
      <c r="L5" s="24">
        <v>43538</v>
      </c>
      <c r="N5" s="41">
        <f t="shared" ref="N5:N14" si="0">(D5/E5)/(H5/I5)</f>
        <v>0.88425487776255129</v>
      </c>
      <c r="P5" s="46">
        <f t="shared" ref="P5:P14" si="1">D5/E5</f>
        <v>0.84386617100371752</v>
      </c>
      <c r="Q5" s="46">
        <f t="shared" ref="Q5:Q14" si="2">H5/I5</f>
        <v>0.95432458697764821</v>
      </c>
      <c r="R5" s="47">
        <f t="shared" ref="R5:R14" si="3">P5/Q5</f>
        <v>0.88425487776255129</v>
      </c>
    </row>
    <row r="6" spans="1:18" x14ac:dyDescent="0.3">
      <c r="B6" s="23">
        <v>396.92</v>
      </c>
      <c r="C6" s="18">
        <v>403</v>
      </c>
      <c r="D6" s="18">
        <v>408</v>
      </c>
      <c r="E6" s="18">
        <v>93</v>
      </c>
      <c r="F6" s="18">
        <v>315</v>
      </c>
      <c r="G6" s="19">
        <v>0.80500000000000005</v>
      </c>
      <c r="H6" s="18">
        <v>1759</v>
      </c>
      <c r="I6" s="18">
        <v>417</v>
      </c>
      <c r="J6" s="18">
        <v>1342</v>
      </c>
      <c r="K6" s="51">
        <v>0.98</v>
      </c>
      <c r="L6" s="24">
        <v>43537</v>
      </c>
      <c r="N6" s="41">
        <f t="shared" si="0"/>
        <v>1.0400337435126261</v>
      </c>
      <c r="P6" s="46">
        <f t="shared" si="1"/>
        <v>4.387096774193548</v>
      </c>
      <c r="Q6" s="46">
        <f t="shared" si="2"/>
        <v>4.218225419664269</v>
      </c>
      <c r="R6" s="47">
        <f t="shared" si="3"/>
        <v>1.0400337435126261</v>
      </c>
    </row>
    <row r="7" spans="1:18" x14ac:dyDescent="0.3">
      <c r="B7" s="23">
        <v>203.46</v>
      </c>
      <c r="C7" s="18">
        <v>112</v>
      </c>
      <c r="D7" s="18">
        <v>337</v>
      </c>
      <c r="E7" s="18">
        <v>157</v>
      </c>
      <c r="F7" s="18">
        <v>180</v>
      </c>
      <c r="G7" s="19">
        <v>0.66500000000000004</v>
      </c>
      <c r="H7" s="18">
        <v>1209</v>
      </c>
      <c r="I7" s="18">
        <v>754</v>
      </c>
      <c r="J7" s="18">
        <v>455</v>
      </c>
      <c r="K7" s="51">
        <v>0.91</v>
      </c>
      <c r="L7" s="24">
        <v>43536</v>
      </c>
      <c r="N7" s="41">
        <f t="shared" si="0"/>
        <v>1.3386754331895077</v>
      </c>
      <c r="P7" s="46">
        <f t="shared" si="1"/>
        <v>2.1464968152866244</v>
      </c>
      <c r="Q7" s="46">
        <f t="shared" si="2"/>
        <v>1.603448275862069</v>
      </c>
      <c r="R7" s="47">
        <f t="shared" si="3"/>
        <v>1.3386754331895077</v>
      </c>
    </row>
    <row r="8" spans="1:18" x14ac:dyDescent="0.3">
      <c r="B8" s="23">
        <v>756.81</v>
      </c>
      <c r="C8" s="18">
        <v>622</v>
      </c>
      <c r="D8" s="18">
        <v>467</v>
      </c>
      <c r="E8" s="18">
        <v>34</v>
      </c>
      <c r="F8" s="18">
        <v>433</v>
      </c>
      <c r="G8" s="19">
        <v>0.92100000000000004</v>
      </c>
      <c r="H8" s="18">
        <v>1813</v>
      </c>
      <c r="I8" s="18">
        <v>292</v>
      </c>
      <c r="J8" s="18">
        <v>1520</v>
      </c>
      <c r="K8" s="51">
        <v>0.95</v>
      </c>
      <c r="L8" s="24">
        <v>43535</v>
      </c>
      <c r="N8" s="41">
        <f t="shared" si="0"/>
        <v>2.2121929853022286</v>
      </c>
      <c r="P8" s="46">
        <f t="shared" si="1"/>
        <v>13.735294117647058</v>
      </c>
      <c r="Q8" s="46">
        <f t="shared" si="2"/>
        <v>6.2089041095890414</v>
      </c>
      <c r="R8" s="47">
        <f t="shared" si="3"/>
        <v>2.2121929853022286</v>
      </c>
    </row>
    <row r="9" spans="1:18" x14ac:dyDescent="0.3">
      <c r="B9" s="23">
        <v>-145.66</v>
      </c>
      <c r="C9" s="18">
        <v>-119</v>
      </c>
      <c r="D9" s="18">
        <v>205</v>
      </c>
      <c r="E9" s="18">
        <v>296</v>
      </c>
      <c r="F9" s="18">
        <v>-91</v>
      </c>
      <c r="G9" s="19">
        <v>0.40400000000000003</v>
      </c>
      <c r="H9" s="18">
        <v>882</v>
      </c>
      <c r="I9" s="18">
        <v>1083</v>
      </c>
      <c r="J9" s="18">
        <v>-200</v>
      </c>
      <c r="K9" s="51">
        <v>0.89</v>
      </c>
      <c r="L9" s="24">
        <v>43532</v>
      </c>
      <c r="N9" s="41">
        <f t="shared" si="0"/>
        <v>0.85039759146902005</v>
      </c>
      <c r="P9" s="46">
        <f t="shared" si="1"/>
        <v>0.69256756756756754</v>
      </c>
      <c r="Q9" s="46">
        <f t="shared" si="2"/>
        <v>0.81440443213296398</v>
      </c>
      <c r="R9" s="47">
        <f t="shared" si="3"/>
        <v>0.85039759146902005</v>
      </c>
    </row>
    <row r="10" spans="1:18" x14ac:dyDescent="0.3">
      <c r="B10" s="23">
        <v>-477.49</v>
      </c>
      <c r="C10" s="18">
        <v>-541</v>
      </c>
      <c r="D10" s="18">
        <v>98</v>
      </c>
      <c r="E10" s="18">
        <v>403</v>
      </c>
      <c r="F10" s="18">
        <v>-305</v>
      </c>
      <c r="G10" s="19">
        <v>0.193</v>
      </c>
      <c r="H10" s="18">
        <v>499</v>
      </c>
      <c r="I10" s="18">
        <v>1781</v>
      </c>
      <c r="J10" s="18">
        <v>-1281</v>
      </c>
      <c r="K10" s="51">
        <v>1.03</v>
      </c>
      <c r="L10" s="24">
        <v>43531</v>
      </c>
      <c r="N10" s="41">
        <f t="shared" si="0"/>
        <v>0.8679294072014998</v>
      </c>
      <c r="P10" s="46">
        <f t="shared" si="1"/>
        <v>0.24317617866004962</v>
      </c>
      <c r="Q10" s="46">
        <f t="shared" si="2"/>
        <v>0.28017967434025826</v>
      </c>
      <c r="R10" s="47">
        <f t="shared" si="3"/>
        <v>0.8679294072014998</v>
      </c>
    </row>
    <row r="11" spans="1:18" x14ac:dyDescent="0.3">
      <c r="B11" s="23">
        <v>-484.61</v>
      </c>
      <c r="C11" s="18">
        <v>-442</v>
      </c>
      <c r="D11" s="18">
        <v>97</v>
      </c>
      <c r="E11" s="18">
        <v>402</v>
      </c>
      <c r="F11" s="18">
        <v>-305</v>
      </c>
      <c r="G11" s="19">
        <v>0.191</v>
      </c>
      <c r="H11" s="18">
        <v>379</v>
      </c>
      <c r="I11" s="18">
        <v>1725</v>
      </c>
      <c r="J11" s="18">
        <v>-1346</v>
      </c>
      <c r="K11" s="51">
        <v>0.95</v>
      </c>
      <c r="L11" s="24">
        <v>43530</v>
      </c>
      <c r="N11" s="41">
        <f t="shared" si="0"/>
        <v>1.0982357342574725</v>
      </c>
      <c r="P11" s="46">
        <f t="shared" si="1"/>
        <v>0.24129353233830847</v>
      </c>
      <c r="Q11" s="46">
        <f t="shared" si="2"/>
        <v>0.21971014492753624</v>
      </c>
      <c r="R11" s="47">
        <f t="shared" si="3"/>
        <v>1.0982357342574725</v>
      </c>
    </row>
    <row r="12" spans="1:18" x14ac:dyDescent="0.3">
      <c r="B12" s="23">
        <v>-83.92</v>
      </c>
      <c r="C12" s="18">
        <v>-100</v>
      </c>
      <c r="D12" s="18">
        <v>180</v>
      </c>
      <c r="E12" s="18">
        <v>321</v>
      </c>
      <c r="F12" s="18">
        <v>-141</v>
      </c>
      <c r="G12" s="19">
        <v>0.35499999999999998</v>
      </c>
      <c r="H12" s="18">
        <v>751</v>
      </c>
      <c r="I12" s="18">
        <v>1399</v>
      </c>
      <c r="J12" s="18">
        <v>-648</v>
      </c>
      <c r="K12" s="51">
        <v>0.97</v>
      </c>
      <c r="L12" s="24">
        <v>43529</v>
      </c>
      <c r="N12" s="41">
        <f t="shared" si="0"/>
        <v>1.0445885237129309</v>
      </c>
      <c r="P12" s="46">
        <f t="shared" si="1"/>
        <v>0.56074766355140182</v>
      </c>
      <c r="Q12" s="46">
        <f t="shared" si="2"/>
        <v>0.5368120085775554</v>
      </c>
      <c r="R12" s="47">
        <f t="shared" si="3"/>
        <v>1.0445885237129309</v>
      </c>
    </row>
    <row r="13" spans="1:18" ht="15.75" thickBot="1" x14ac:dyDescent="0.35">
      <c r="B13" s="25">
        <v>-341.28</v>
      </c>
      <c r="C13" s="26">
        <v>-403</v>
      </c>
      <c r="D13" s="26">
        <v>168</v>
      </c>
      <c r="E13" s="26">
        <v>332</v>
      </c>
      <c r="F13" s="26">
        <v>-164</v>
      </c>
      <c r="G13" s="27">
        <v>0.33100000000000002</v>
      </c>
      <c r="H13" s="26">
        <v>788</v>
      </c>
      <c r="I13" s="26">
        <v>1469</v>
      </c>
      <c r="J13" s="26">
        <v>-681</v>
      </c>
      <c r="K13" s="52">
        <v>1.02</v>
      </c>
      <c r="L13" s="24">
        <v>43528</v>
      </c>
      <c r="N13" s="41">
        <f t="shared" si="0"/>
        <v>0.94333679897253997</v>
      </c>
      <c r="P13" s="46">
        <f t="shared" si="1"/>
        <v>0.50602409638554213</v>
      </c>
      <c r="Q13" s="46">
        <f t="shared" si="2"/>
        <v>0.53641933287950982</v>
      </c>
      <c r="R13" s="47">
        <f t="shared" si="3"/>
        <v>0.94333679897253997</v>
      </c>
    </row>
    <row r="14" spans="1:18" x14ac:dyDescent="0.3">
      <c r="B14" s="17">
        <v>10.95</v>
      </c>
      <c r="C14" s="18">
        <v>398</v>
      </c>
      <c r="D14" s="18">
        <v>2512</v>
      </c>
      <c r="E14" s="18">
        <v>2480</v>
      </c>
      <c r="F14" s="18">
        <v>32</v>
      </c>
      <c r="G14" s="19">
        <v>0.503</v>
      </c>
      <c r="H14" s="18">
        <v>11480</v>
      </c>
      <c r="I14" s="18">
        <v>11252</v>
      </c>
      <c r="J14" s="18">
        <v>228</v>
      </c>
      <c r="K14" s="49">
        <v>1.03</v>
      </c>
      <c r="N14" s="41">
        <f t="shared" si="0"/>
        <v>0.99278633247161963</v>
      </c>
      <c r="P14" s="46">
        <f t="shared" si="1"/>
        <v>1.0129032258064516</v>
      </c>
      <c r="Q14" s="46">
        <f t="shared" si="2"/>
        <v>1.0202630643441166</v>
      </c>
      <c r="R14" s="47">
        <f t="shared" si="3"/>
        <v>0.99278633247161963</v>
      </c>
    </row>
    <row r="15" spans="1:18" ht="16.5" x14ac:dyDescent="0.3">
      <c r="A15" s="35" t="s">
        <v>101</v>
      </c>
      <c r="B15" s="36"/>
      <c r="C15" s="37"/>
      <c r="D15" s="37"/>
      <c r="E15" s="37"/>
      <c r="F15" s="37"/>
      <c r="G15" s="38"/>
      <c r="H15" s="37"/>
      <c r="I15" s="37"/>
      <c r="J15" s="37"/>
      <c r="K15" s="48"/>
      <c r="L15" s="35"/>
      <c r="R15" s="40"/>
    </row>
    <row r="16" spans="1:18" x14ac:dyDescent="0.3">
      <c r="B16" s="36"/>
      <c r="C16" s="37"/>
      <c r="D16" s="37"/>
      <c r="E16" s="37"/>
      <c r="F16" s="37"/>
      <c r="G16" s="38"/>
      <c r="H16" s="37"/>
      <c r="I16" s="37"/>
      <c r="J16" s="37"/>
      <c r="K16" s="48"/>
      <c r="L16" s="35"/>
    </row>
    <row r="17" spans="1:18" ht="15.75" thickBot="1" x14ac:dyDescent="0.35">
      <c r="B17" s="36" t="s">
        <v>4</v>
      </c>
      <c r="C17" s="18" t="s">
        <v>91</v>
      </c>
      <c r="N17" s="39" t="s">
        <v>100</v>
      </c>
    </row>
    <row r="18" spans="1:18" s="1" customFormat="1" x14ac:dyDescent="0.3">
      <c r="A18" s="39"/>
      <c r="B18" s="20" t="s">
        <v>25</v>
      </c>
      <c r="C18" s="21" t="s">
        <v>24</v>
      </c>
      <c r="D18" s="21" t="s">
        <v>23</v>
      </c>
      <c r="E18" s="21" t="s">
        <v>22</v>
      </c>
      <c r="F18" s="21" t="s">
        <v>21</v>
      </c>
      <c r="G18" s="22" t="s">
        <v>20</v>
      </c>
      <c r="H18" s="21" t="s">
        <v>19</v>
      </c>
      <c r="I18" s="21" t="s">
        <v>18</v>
      </c>
      <c r="J18" s="21" t="s">
        <v>17</v>
      </c>
      <c r="K18" s="50" t="s">
        <v>16</v>
      </c>
      <c r="M18" s="39"/>
      <c r="N18" s="42"/>
      <c r="O18" s="39"/>
    </row>
    <row r="19" spans="1:18" x14ac:dyDescent="0.3">
      <c r="B19" s="23">
        <v>158.35</v>
      </c>
      <c r="C19" s="18">
        <v>644</v>
      </c>
      <c r="D19" s="18">
        <v>81</v>
      </c>
      <c r="E19" s="18">
        <v>19</v>
      </c>
      <c r="F19" s="18">
        <v>62</v>
      </c>
      <c r="G19" s="19">
        <v>0.78600000000000003</v>
      </c>
      <c r="H19" s="18">
        <v>755</v>
      </c>
      <c r="I19" s="18">
        <v>159</v>
      </c>
      <c r="J19" s="18">
        <v>595</v>
      </c>
      <c r="K19" s="51">
        <v>1.61</v>
      </c>
      <c r="L19" s="24">
        <v>43539</v>
      </c>
      <c r="N19" s="41">
        <f t="shared" ref="N19:N82" si="4">(D19/E19)/(H19/I19)</f>
        <v>0.897804112931335</v>
      </c>
      <c r="P19" s="46">
        <f>D19/E19</f>
        <v>4.2631578947368425</v>
      </c>
      <c r="Q19" s="46">
        <f>H19/I19</f>
        <v>4.7484276729559749</v>
      </c>
      <c r="R19" s="47">
        <f>P19/Q19</f>
        <v>0.897804112931335</v>
      </c>
    </row>
    <row r="20" spans="1:18" x14ac:dyDescent="0.3">
      <c r="B20" s="23">
        <v>-66.510000000000005</v>
      </c>
      <c r="C20" s="18">
        <v>-53</v>
      </c>
      <c r="D20" s="18">
        <v>42</v>
      </c>
      <c r="E20" s="18">
        <v>59</v>
      </c>
      <c r="F20" s="18">
        <v>-17</v>
      </c>
      <c r="G20" s="19">
        <v>0.40799999999999997</v>
      </c>
      <c r="H20" s="18">
        <v>266</v>
      </c>
      <c r="I20" s="18">
        <v>261</v>
      </c>
      <c r="J20" s="18">
        <v>4</v>
      </c>
      <c r="K20" s="51">
        <v>0.92</v>
      </c>
      <c r="L20" s="24">
        <v>43538</v>
      </c>
      <c r="N20" s="41">
        <f t="shared" si="4"/>
        <v>0.69848349687778777</v>
      </c>
      <c r="P20" s="46">
        <f t="shared" ref="P20:P29" si="5">D20/E20</f>
        <v>0.71186440677966101</v>
      </c>
      <c r="Q20" s="46">
        <f t="shared" ref="Q20:Q29" si="6">H20/I20</f>
        <v>1.0191570881226053</v>
      </c>
      <c r="R20" s="47">
        <f t="shared" ref="R20:R29" si="7">P20/Q20</f>
        <v>0.69848349687778777</v>
      </c>
    </row>
    <row r="21" spans="1:18" x14ac:dyDescent="0.3">
      <c r="B21" s="23">
        <v>166.48</v>
      </c>
      <c r="C21" s="18">
        <v>225</v>
      </c>
      <c r="D21" s="18">
        <v>80</v>
      </c>
      <c r="E21" s="18">
        <v>20</v>
      </c>
      <c r="F21" s="18">
        <v>60</v>
      </c>
      <c r="G21" s="19">
        <v>0.77700000000000002</v>
      </c>
      <c r="H21" s="18">
        <v>471</v>
      </c>
      <c r="I21" s="18">
        <v>106</v>
      </c>
      <c r="J21" s="18">
        <v>365</v>
      </c>
      <c r="K21" s="51">
        <v>1.02</v>
      </c>
      <c r="L21" s="24">
        <v>43537</v>
      </c>
      <c r="N21" s="41">
        <f t="shared" si="4"/>
        <v>0.90021231422505299</v>
      </c>
      <c r="P21" s="46">
        <f t="shared" si="5"/>
        <v>4</v>
      </c>
      <c r="Q21" s="46">
        <f t="shared" si="6"/>
        <v>4.4433962264150946</v>
      </c>
      <c r="R21" s="47">
        <f t="shared" si="7"/>
        <v>0.90021231422505299</v>
      </c>
    </row>
    <row r="22" spans="1:18" x14ac:dyDescent="0.3">
      <c r="B22" s="23">
        <v>109.71</v>
      </c>
      <c r="C22" s="18">
        <v>120</v>
      </c>
      <c r="D22" s="18">
        <v>71</v>
      </c>
      <c r="E22" s="18">
        <v>30</v>
      </c>
      <c r="F22" s="18">
        <v>41</v>
      </c>
      <c r="G22" s="19">
        <v>0.68899999999999995</v>
      </c>
      <c r="H22" s="18">
        <v>415</v>
      </c>
      <c r="I22" s="18">
        <v>115</v>
      </c>
      <c r="J22" s="18">
        <v>299</v>
      </c>
      <c r="K22" s="51">
        <v>0.93</v>
      </c>
      <c r="L22" s="24">
        <v>43536</v>
      </c>
      <c r="N22" s="41">
        <f t="shared" si="4"/>
        <v>0.65582329317269072</v>
      </c>
      <c r="P22" s="46">
        <f t="shared" si="5"/>
        <v>2.3666666666666667</v>
      </c>
      <c r="Q22" s="46">
        <f t="shared" si="6"/>
        <v>3.6086956521739131</v>
      </c>
      <c r="R22" s="47">
        <f t="shared" si="7"/>
        <v>0.65582329317269072</v>
      </c>
    </row>
    <row r="23" spans="1:18" x14ac:dyDescent="0.3">
      <c r="B23" s="23">
        <v>344.03</v>
      </c>
      <c r="C23" s="18">
        <v>324</v>
      </c>
      <c r="D23" s="18">
        <v>96</v>
      </c>
      <c r="E23" s="18">
        <v>5</v>
      </c>
      <c r="F23" s="18">
        <v>91</v>
      </c>
      <c r="G23" s="19">
        <v>0.93200000000000005</v>
      </c>
      <c r="H23" s="18">
        <v>521</v>
      </c>
      <c r="I23" s="18">
        <v>9</v>
      </c>
      <c r="J23" s="18">
        <v>511</v>
      </c>
      <c r="K23" s="51">
        <v>0.93</v>
      </c>
      <c r="L23" s="24">
        <v>43535</v>
      </c>
      <c r="N23" s="41">
        <f t="shared" si="4"/>
        <v>0.33166986564299422</v>
      </c>
      <c r="P23" s="46">
        <f t="shared" si="5"/>
        <v>19.2</v>
      </c>
      <c r="Q23" s="46">
        <f t="shared" si="6"/>
        <v>57.888888888888886</v>
      </c>
      <c r="R23" s="47">
        <f t="shared" si="7"/>
        <v>0.33166986564299422</v>
      </c>
    </row>
    <row r="24" spans="1:18" x14ac:dyDescent="0.3">
      <c r="B24" s="23">
        <v>-42.81</v>
      </c>
      <c r="C24" s="18">
        <v>-34</v>
      </c>
      <c r="D24" s="18">
        <v>38</v>
      </c>
      <c r="E24" s="18">
        <v>63</v>
      </c>
      <c r="F24" s="18">
        <v>-25</v>
      </c>
      <c r="G24" s="19">
        <v>0.36899999999999999</v>
      </c>
      <c r="H24" s="18">
        <v>228</v>
      </c>
      <c r="I24" s="18">
        <v>301</v>
      </c>
      <c r="J24" s="18">
        <v>-72</v>
      </c>
      <c r="K24" s="51">
        <v>0.93</v>
      </c>
      <c r="L24" s="24">
        <v>43532</v>
      </c>
      <c r="N24" s="41">
        <f t="shared" si="4"/>
        <v>0.79629629629629628</v>
      </c>
      <c r="P24" s="46">
        <f t="shared" si="5"/>
        <v>0.60317460317460314</v>
      </c>
      <c r="Q24" s="46">
        <f t="shared" si="6"/>
        <v>0.75747508305647837</v>
      </c>
      <c r="R24" s="47">
        <f t="shared" si="7"/>
        <v>0.79629629629629628</v>
      </c>
    </row>
    <row r="25" spans="1:18" x14ac:dyDescent="0.3">
      <c r="B25" s="23">
        <v>-236.29</v>
      </c>
      <c r="C25" s="18">
        <v>-246</v>
      </c>
      <c r="D25" s="18">
        <v>14</v>
      </c>
      <c r="E25" s="18">
        <v>87</v>
      </c>
      <c r="F25" s="18">
        <v>-73</v>
      </c>
      <c r="G25" s="19">
        <v>0.13600000000000001</v>
      </c>
      <c r="H25" s="18">
        <v>56</v>
      </c>
      <c r="I25" s="18">
        <v>508</v>
      </c>
      <c r="J25" s="18">
        <v>-452</v>
      </c>
      <c r="K25" s="51">
        <v>0.99</v>
      </c>
      <c r="L25" s="24">
        <v>43531</v>
      </c>
      <c r="N25" s="41">
        <f t="shared" si="4"/>
        <v>1.4597701149425288</v>
      </c>
      <c r="P25" s="46">
        <f t="shared" si="5"/>
        <v>0.16091954022988506</v>
      </c>
      <c r="Q25" s="46">
        <f t="shared" si="6"/>
        <v>0.11023622047244094</v>
      </c>
      <c r="R25" s="47">
        <f t="shared" si="7"/>
        <v>1.4597701149425288</v>
      </c>
    </row>
    <row r="26" spans="1:18" x14ac:dyDescent="0.3">
      <c r="B26" s="23">
        <v>-139.69</v>
      </c>
      <c r="C26" s="18">
        <v>-113</v>
      </c>
      <c r="D26" s="18">
        <v>26</v>
      </c>
      <c r="E26" s="18">
        <v>75</v>
      </c>
      <c r="F26" s="18">
        <v>-49</v>
      </c>
      <c r="G26" s="19">
        <v>0.252</v>
      </c>
      <c r="H26" s="18">
        <v>185</v>
      </c>
      <c r="I26" s="18">
        <v>350</v>
      </c>
      <c r="J26" s="18">
        <v>-165</v>
      </c>
      <c r="K26" s="51">
        <v>0.94</v>
      </c>
      <c r="L26" s="24">
        <v>43530</v>
      </c>
      <c r="N26" s="41">
        <f t="shared" si="4"/>
        <v>0.65585585585585582</v>
      </c>
      <c r="P26" s="46">
        <f t="shared" si="5"/>
        <v>0.34666666666666668</v>
      </c>
      <c r="Q26" s="46">
        <f t="shared" si="6"/>
        <v>0.52857142857142858</v>
      </c>
      <c r="R26" s="47">
        <f t="shared" si="7"/>
        <v>0.65585585585585582</v>
      </c>
    </row>
    <row r="27" spans="1:18" x14ac:dyDescent="0.3">
      <c r="B27" s="23">
        <v>35.71</v>
      </c>
      <c r="C27" s="18">
        <v>37</v>
      </c>
      <c r="D27" s="18">
        <v>37</v>
      </c>
      <c r="E27" s="18">
        <v>64</v>
      </c>
      <c r="F27" s="18">
        <v>-27</v>
      </c>
      <c r="G27" s="19">
        <v>0.35899999999999999</v>
      </c>
      <c r="H27" s="18">
        <v>233</v>
      </c>
      <c r="I27" s="18">
        <v>338</v>
      </c>
      <c r="J27" s="18">
        <v>-104</v>
      </c>
      <c r="K27" s="51">
        <v>1</v>
      </c>
      <c r="L27" s="24">
        <v>43529</v>
      </c>
      <c r="N27" s="41">
        <f t="shared" si="4"/>
        <v>0.83865343347639487</v>
      </c>
      <c r="P27" s="46">
        <f t="shared" si="5"/>
        <v>0.578125</v>
      </c>
      <c r="Q27" s="46">
        <f t="shared" si="6"/>
        <v>0.68934911242603547</v>
      </c>
      <c r="R27" s="47">
        <f t="shared" si="7"/>
        <v>0.83865343347639487</v>
      </c>
    </row>
    <row r="28" spans="1:18" ht="15.75" thickBot="1" x14ac:dyDescent="0.35">
      <c r="B28" s="25">
        <v>-60.29</v>
      </c>
      <c r="C28" s="26">
        <v>-95</v>
      </c>
      <c r="D28" s="26">
        <v>38</v>
      </c>
      <c r="E28" s="26">
        <v>63</v>
      </c>
      <c r="F28" s="26">
        <v>-25</v>
      </c>
      <c r="G28" s="27">
        <v>0.36899999999999999</v>
      </c>
      <c r="H28" s="26">
        <v>282</v>
      </c>
      <c r="I28" s="26">
        <v>322</v>
      </c>
      <c r="J28" s="26">
        <v>-39</v>
      </c>
      <c r="K28" s="52">
        <v>1.06</v>
      </c>
      <c r="L28" s="24">
        <v>43528</v>
      </c>
      <c r="N28" s="41">
        <f t="shared" si="4"/>
        <v>0.68873128447596532</v>
      </c>
      <c r="P28" s="46">
        <f t="shared" si="5"/>
        <v>0.60317460317460314</v>
      </c>
      <c r="Q28" s="46">
        <f t="shared" si="6"/>
        <v>0.87577639751552794</v>
      </c>
      <c r="R28" s="47">
        <f t="shared" si="7"/>
        <v>0.68873128447596532</v>
      </c>
    </row>
    <row r="29" spans="1:18" x14ac:dyDescent="0.3">
      <c r="B29" s="17">
        <v>268.69</v>
      </c>
      <c r="C29" s="18">
        <v>809</v>
      </c>
      <c r="D29" s="18">
        <v>523</v>
      </c>
      <c r="E29" s="18">
        <v>485</v>
      </c>
      <c r="F29" s="18">
        <v>38</v>
      </c>
      <c r="G29" s="19">
        <v>0.51900000000000002</v>
      </c>
      <c r="H29" s="18">
        <v>3418</v>
      </c>
      <c r="I29" s="18">
        <v>2474</v>
      </c>
      <c r="J29" s="18">
        <v>944</v>
      </c>
      <c r="K29" s="49">
        <v>1.03</v>
      </c>
      <c r="N29" s="41">
        <f t="shared" si="4"/>
        <v>0.78052638246276529</v>
      </c>
      <c r="P29" s="46">
        <f t="shared" si="5"/>
        <v>1.0783505154639175</v>
      </c>
      <c r="Q29" s="46">
        <f t="shared" si="6"/>
        <v>1.381568310428456</v>
      </c>
      <c r="R29" s="47">
        <f t="shared" si="7"/>
        <v>0.78052638246276529</v>
      </c>
    </row>
    <row r="30" spans="1:18" x14ac:dyDescent="0.3">
      <c r="A30" s="35" t="s">
        <v>102</v>
      </c>
      <c r="B30" s="36"/>
      <c r="C30" s="37"/>
      <c r="D30" s="37"/>
      <c r="E30" s="37"/>
      <c r="F30" s="37"/>
      <c r="G30" s="38"/>
      <c r="H30" s="37"/>
      <c r="I30" s="37"/>
      <c r="J30" s="37"/>
      <c r="K30" s="48"/>
      <c r="L30" s="35"/>
    </row>
    <row r="31" spans="1:18" x14ac:dyDescent="0.3">
      <c r="B31" s="36"/>
      <c r="C31" s="37"/>
      <c r="D31" s="37"/>
      <c r="E31" s="37"/>
      <c r="F31" s="37"/>
      <c r="G31" s="38"/>
      <c r="H31" s="37"/>
      <c r="I31" s="37"/>
      <c r="J31" s="37"/>
      <c r="K31" s="48"/>
      <c r="L31" s="35"/>
    </row>
    <row r="32" spans="1:18" ht="15.75" thickBot="1" x14ac:dyDescent="0.35">
      <c r="B32" s="36" t="s">
        <v>3</v>
      </c>
      <c r="C32" s="18" t="s">
        <v>91</v>
      </c>
      <c r="N32" s="39" t="s">
        <v>100</v>
      </c>
    </row>
    <row r="33" spans="1:18" s="1" customFormat="1" x14ac:dyDescent="0.3">
      <c r="A33" s="39"/>
      <c r="B33" s="20" t="s">
        <v>25</v>
      </c>
      <c r="C33" s="21" t="s">
        <v>24</v>
      </c>
      <c r="D33" s="21" t="s">
        <v>23</v>
      </c>
      <c r="E33" s="21" t="s">
        <v>22</v>
      </c>
      <c r="F33" s="21" t="s">
        <v>21</v>
      </c>
      <c r="G33" s="22" t="s">
        <v>20</v>
      </c>
      <c r="H33" s="21" t="s">
        <v>19</v>
      </c>
      <c r="I33" s="21" t="s">
        <v>18</v>
      </c>
      <c r="J33" s="21" t="s">
        <v>17</v>
      </c>
      <c r="K33" s="50" t="s">
        <v>16</v>
      </c>
      <c r="M33" s="39"/>
      <c r="N33" s="42"/>
      <c r="O33" s="39"/>
    </row>
    <row r="34" spans="1:18" x14ac:dyDescent="0.3">
      <c r="B34" s="23">
        <v>11.82</v>
      </c>
      <c r="C34" s="18">
        <v>-28</v>
      </c>
      <c r="D34" s="18">
        <v>301</v>
      </c>
      <c r="E34" s="18">
        <v>287</v>
      </c>
      <c r="F34" s="18">
        <v>14</v>
      </c>
      <c r="G34" s="19">
        <v>0.499</v>
      </c>
      <c r="H34" s="18">
        <v>308</v>
      </c>
      <c r="I34" s="18">
        <v>416</v>
      </c>
      <c r="J34" s="18">
        <v>-107</v>
      </c>
      <c r="K34" s="51">
        <v>1.93</v>
      </c>
      <c r="L34" s="24">
        <v>43539</v>
      </c>
      <c r="N34" s="41">
        <f t="shared" ref="N34" si="8">(D34/E34)/(H34/I34)</f>
        <v>1.4165346848273677</v>
      </c>
      <c r="P34" s="46">
        <f>D34/E34</f>
        <v>1.0487804878048781</v>
      </c>
      <c r="Q34" s="46">
        <f>H34/I34</f>
        <v>0.74038461538461542</v>
      </c>
      <c r="R34" s="47">
        <f>P34/Q34</f>
        <v>1.4165346848273677</v>
      </c>
    </row>
    <row r="35" spans="1:18" x14ac:dyDescent="0.3">
      <c r="B35" s="23">
        <v>-114.62</v>
      </c>
      <c r="C35" s="18">
        <v>-70</v>
      </c>
      <c r="D35" s="18">
        <v>208</v>
      </c>
      <c r="E35" s="18">
        <v>379</v>
      </c>
      <c r="F35" s="18">
        <v>-171</v>
      </c>
      <c r="G35" s="19">
        <v>0.34499999999999997</v>
      </c>
      <c r="H35" s="18">
        <v>113</v>
      </c>
      <c r="I35" s="18">
        <v>196</v>
      </c>
      <c r="J35" s="18">
        <v>-82</v>
      </c>
      <c r="K35" s="51">
        <v>0.85</v>
      </c>
      <c r="L35" s="24">
        <v>43538</v>
      </c>
      <c r="N35" s="41">
        <f t="shared" si="4"/>
        <v>0.95192285240619223</v>
      </c>
      <c r="P35" s="46">
        <f t="shared" ref="P35:P44" si="9">D35/E35</f>
        <v>0.54881266490765168</v>
      </c>
      <c r="Q35" s="46">
        <f t="shared" ref="Q35:Q44" si="10">H35/I35</f>
        <v>0.57653061224489799</v>
      </c>
      <c r="R35" s="47">
        <f t="shared" ref="R35:R44" si="11">P35/Q35</f>
        <v>0.95192285240619223</v>
      </c>
    </row>
    <row r="36" spans="1:18" x14ac:dyDescent="0.3">
      <c r="B36" s="23">
        <v>58.69</v>
      </c>
      <c r="C36" s="18">
        <v>24</v>
      </c>
      <c r="D36" s="18">
        <v>385</v>
      </c>
      <c r="E36" s="18">
        <v>201</v>
      </c>
      <c r="F36" s="18">
        <v>184</v>
      </c>
      <c r="G36" s="19">
        <v>0.63800000000000001</v>
      </c>
      <c r="H36" s="18">
        <v>246</v>
      </c>
      <c r="I36" s="18">
        <v>99</v>
      </c>
      <c r="J36" s="18">
        <v>147</v>
      </c>
      <c r="K36" s="51">
        <v>0.93</v>
      </c>
      <c r="L36" s="24">
        <v>43537</v>
      </c>
      <c r="N36" s="41">
        <f t="shared" si="4"/>
        <v>0.77084091736439753</v>
      </c>
      <c r="P36" s="46">
        <f t="shared" si="9"/>
        <v>1.9154228855721394</v>
      </c>
      <c r="Q36" s="46">
        <f t="shared" si="10"/>
        <v>2.4848484848484849</v>
      </c>
      <c r="R36" s="47">
        <f t="shared" si="11"/>
        <v>0.77084091736439753</v>
      </c>
    </row>
    <row r="37" spans="1:18" x14ac:dyDescent="0.3">
      <c r="B37" s="23">
        <v>-47.09</v>
      </c>
      <c r="C37" s="18">
        <v>-49</v>
      </c>
      <c r="D37" s="18">
        <v>252</v>
      </c>
      <c r="E37" s="18">
        <v>340</v>
      </c>
      <c r="F37" s="18">
        <v>-88</v>
      </c>
      <c r="G37" s="19">
        <v>0.41799999999999998</v>
      </c>
      <c r="H37" s="18">
        <v>203</v>
      </c>
      <c r="I37" s="18">
        <v>143</v>
      </c>
      <c r="J37" s="18">
        <v>59</v>
      </c>
      <c r="K37" s="51">
        <v>0.91</v>
      </c>
      <c r="L37" s="24">
        <v>43536</v>
      </c>
      <c r="N37" s="41">
        <f t="shared" si="4"/>
        <v>0.52210953346855982</v>
      </c>
      <c r="P37" s="46">
        <f t="shared" si="9"/>
        <v>0.74117647058823533</v>
      </c>
      <c r="Q37" s="46">
        <f t="shared" si="10"/>
        <v>1.4195804195804196</v>
      </c>
      <c r="R37" s="47">
        <f t="shared" si="11"/>
        <v>0.52210953346855982</v>
      </c>
    </row>
    <row r="38" spans="1:18" x14ac:dyDescent="0.3">
      <c r="B38" s="23">
        <v>347.44</v>
      </c>
      <c r="C38" s="18">
        <v>285</v>
      </c>
      <c r="D38" s="18">
        <v>525</v>
      </c>
      <c r="E38" s="18">
        <v>73</v>
      </c>
      <c r="F38" s="18">
        <v>452</v>
      </c>
      <c r="G38" s="19">
        <v>0.871</v>
      </c>
      <c r="H38" s="18">
        <v>307</v>
      </c>
      <c r="I38" s="18">
        <v>54</v>
      </c>
      <c r="J38" s="18">
        <v>253</v>
      </c>
      <c r="K38" s="51">
        <v>0.94</v>
      </c>
      <c r="L38" s="24">
        <v>43535</v>
      </c>
      <c r="N38" s="41">
        <f t="shared" si="4"/>
        <v>1.265003792780331</v>
      </c>
      <c r="P38" s="46">
        <f t="shared" si="9"/>
        <v>7.1917808219178081</v>
      </c>
      <c r="Q38" s="46">
        <f t="shared" si="10"/>
        <v>5.6851851851851851</v>
      </c>
      <c r="R38" s="47">
        <f t="shared" si="11"/>
        <v>1.265003792780331</v>
      </c>
    </row>
    <row r="39" spans="1:18" x14ac:dyDescent="0.3">
      <c r="B39" s="23">
        <v>-20.98</v>
      </c>
      <c r="C39" s="18">
        <v>-18</v>
      </c>
      <c r="D39" s="18">
        <v>272</v>
      </c>
      <c r="E39" s="18">
        <v>310</v>
      </c>
      <c r="F39" s="18">
        <v>-38</v>
      </c>
      <c r="G39" s="19">
        <v>0.45100000000000001</v>
      </c>
      <c r="H39" s="18">
        <v>108</v>
      </c>
      <c r="I39" s="18">
        <v>223</v>
      </c>
      <c r="J39" s="18">
        <v>-114</v>
      </c>
      <c r="K39" s="51">
        <v>0.91</v>
      </c>
      <c r="L39" s="24">
        <v>43532</v>
      </c>
      <c r="N39" s="41">
        <f t="shared" si="4"/>
        <v>1.8117084826762246</v>
      </c>
      <c r="P39" s="46">
        <f t="shared" si="9"/>
        <v>0.8774193548387097</v>
      </c>
      <c r="Q39" s="46">
        <f t="shared" si="10"/>
        <v>0.48430493273542602</v>
      </c>
      <c r="R39" s="47">
        <f t="shared" si="11"/>
        <v>1.8117084826762246</v>
      </c>
    </row>
    <row r="40" spans="1:18" x14ac:dyDescent="0.3">
      <c r="B40" s="23">
        <v>-231.8</v>
      </c>
      <c r="C40" s="18">
        <v>-224</v>
      </c>
      <c r="D40" s="18">
        <v>132</v>
      </c>
      <c r="E40" s="18">
        <v>459</v>
      </c>
      <c r="F40" s="18">
        <v>-327</v>
      </c>
      <c r="G40" s="19">
        <v>0.219</v>
      </c>
      <c r="H40" s="18">
        <v>95</v>
      </c>
      <c r="I40" s="18">
        <v>296</v>
      </c>
      <c r="J40" s="18">
        <v>-200</v>
      </c>
      <c r="K40" s="51">
        <v>1.03</v>
      </c>
      <c r="L40" s="24">
        <v>43531</v>
      </c>
      <c r="N40" s="41">
        <f t="shared" si="4"/>
        <v>0.89604403164774671</v>
      </c>
      <c r="P40" s="46">
        <f t="shared" si="9"/>
        <v>0.28758169934640521</v>
      </c>
      <c r="Q40" s="46">
        <f t="shared" si="10"/>
        <v>0.32094594594594594</v>
      </c>
      <c r="R40" s="47">
        <f t="shared" si="11"/>
        <v>0.89604403164774671</v>
      </c>
    </row>
    <row r="41" spans="1:18" x14ac:dyDescent="0.3">
      <c r="B41" s="23">
        <v>-420.48</v>
      </c>
      <c r="C41" s="18">
        <v>-424</v>
      </c>
      <c r="D41" s="18">
        <v>50</v>
      </c>
      <c r="E41" s="18">
        <v>546</v>
      </c>
      <c r="F41" s="18">
        <v>-496</v>
      </c>
      <c r="G41" s="19">
        <v>8.3000000000000004E-2</v>
      </c>
      <c r="H41" s="18">
        <v>62</v>
      </c>
      <c r="I41" s="18">
        <v>380</v>
      </c>
      <c r="J41" s="18">
        <v>-317</v>
      </c>
      <c r="K41" s="51">
        <v>1.1499999999999999</v>
      </c>
      <c r="L41" s="24">
        <v>43530</v>
      </c>
      <c r="N41" s="41">
        <f t="shared" si="4"/>
        <v>0.56126669029894827</v>
      </c>
      <c r="P41" s="46">
        <f t="shared" si="9"/>
        <v>9.1575091575091569E-2</v>
      </c>
      <c r="Q41" s="46">
        <f t="shared" si="10"/>
        <v>0.16315789473684211</v>
      </c>
      <c r="R41" s="47">
        <f t="shared" si="11"/>
        <v>0.56126669029894827</v>
      </c>
    </row>
    <row r="42" spans="1:18" x14ac:dyDescent="0.3">
      <c r="B42" s="23">
        <v>-79.23</v>
      </c>
      <c r="C42" s="18">
        <v>-48</v>
      </c>
      <c r="D42" s="18">
        <v>198</v>
      </c>
      <c r="E42" s="18">
        <v>390</v>
      </c>
      <c r="F42" s="18">
        <v>-192</v>
      </c>
      <c r="G42" s="19">
        <v>0.32800000000000001</v>
      </c>
      <c r="H42" s="18">
        <v>139</v>
      </c>
      <c r="I42" s="18">
        <v>210</v>
      </c>
      <c r="J42" s="18">
        <v>-70</v>
      </c>
      <c r="K42" s="51">
        <v>0.92</v>
      </c>
      <c r="L42" s="24">
        <v>43529</v>
      </c>
      <c r="N42" s="41">
        <f t="shared" si="4"/>
        <v>0.76701715550636407</v>
      </c>
      <c r="P42" s="46">
        <f t="shared" si="9"/>
        <v>0.50769230769230766</v>
      </c>
      <c r="Q42" s="46">
        <f t="shared" si="10"/>
        <v>0.66190476190476188</v>
      </c>
      <c r="R42" s="47">
        <f t="shared" si="11"/>
        <v>0.76701715550636407</v>
      </c>
    </row>
    <row r="43" spans="1:18" ht="15.75" thickBot="1" x14ac:dyDescent="0.35">
      <c r="B43" s="25">
        <v>-243.24</v>
      </c>
      <c r="C43" s="26">
        <v>-384</v>
      </c>
      <c r="D43" s="26">
        <v>163</v>
      </c>
      <c r="E43" s="26">
        <v>428</v>
      </c>
      <c r="F43" s="26">
        <v>-265</v>
      </c>
      <c r="G43" s="27">
        <v>0.27</v>
      </c>
      <c r="H43" s="26">
        <v>160</v>
      </c>
      <c r="I43" s="26">
        <v>311</v>
      </c>
      <c r="J43" s="26">
        <v>-150</v>
      </c>
      <c r="K43" s="52">
        <v>1.24</v>
      </c>
      <c r="L43" s="24">
        <v>43528</v>
      </c>
      <c r="N43" s="41">
        <f t="shared" si="4"/>
        <v>0.7402599299065421</v>
      </c>
      <c r="P43" s="46">
        <f t="shared" si="9"/>
        <v>0.38084112149532712</v>
      </c>
      <c r="Q43" s="46">
        <f t="shared" si="10"/>
        <v>0.51446945337620575</v>
      </c>
      <c r="R43" s="47">
        <f t="shared" si="11"/>
        <v>0.7402599299065421</v>
      </c>
    </row>
    <row r="44" spans="1:18" x14ac:dyDescent="0.3">
      <c r="B44" s="17">
        <v>-739.5</v>
      </c>
      <c r="C44" s="18">
        <v>-936</v>
      </c>
      <c r="D44" s="18">
        <v>2486</v>
      </c>
      <c r="E44" s="18">
        <v>3413</v>
      </c>
      <c r="F44" s="18">
        <v>-927</v>
      </c>
      <c r="G44" s="19">
        <v>0.42099999999999999</v>
      </c>
      <c r="H44" s="18">
        <v>1747</v>
      </c>
      <c r="I44" s="18">
        <v>2333</v>
      </c>
      <c r="J44" s="18">
        <v>-586</v>
      </c>
      <c r="K44" s="49">
        <v>1.08</v>
      </c>
      <c r="N44" s="41">
        <f t="shared" si="4"/>
        <v>0.9727173668945851</v>
      </c>
      <c r="P44" s="46">
        <f t="shared" si="9"/>
        <v>0.72839144447699966</v>
      </c>
      <c r="Q44" s="46">
        <f t="shared" si="10"/>
        <v>0.74882126018002571</v>
      </c>
      <c r="R44" s="47">
        <f t="shared" si="11"/>
        <v>0.9727173668945851</v>
      </c>
    </row>
    <row r="45" spans="1:18" x14ac:dyDescent="0.3">
      <c r="A45" s="35" t="s">
        <v>103</v>
      </c>
      <c r="B45" s="36"/>
      <c r="C45" s="37"/>
      <c r="D45" s="37"/>
      <c r="E45" s="37"/>
      <c r="F45" s="37"/>
      <c r="G45" s="38"/>
      <c r="H45" s="37"/>
      <c r="I45" s="37"/>
      <c r="J45" s="37"/>
      <c r="K45" s="48"/>
      <c r="L45" s="35"/>
    </row>
    <row r="46" spans="1:18" x14ac:dyDescent="0.3">
      <c r="C46" s="37"/>
      <c r="D46" s="37"/>
      <c r="E46" s="37"/>
      <c r="F46" s="37"/>
      <c r="G46" s="38"/>
      <c r="H46" s="37"/>
      <c r="I46" s="37"/>
      <c r="J46" s="37"/>
      <c r="K46" s="48"/>
      <c r="L46" s="35"/>
    </row>
    <row r="47" spans="1:18" ht="15.75" thickBot="1" x14ac:dyDescent="0.35">
      <c r="A47" s="36"/>
      <c r="B47" s="36" t="s">
        <v>92</v>
      </c>
      <c r="C47" s="18" t="s">
        <v>91</v>
      </c>
      <c r="G47" s="18"/>
      <c r="K47" s="48"/>
      <c r="N47" s="39" t="s">
        <v>100</v>
      </c>
    </row>
    <row r="48" spans="1:18" s="1" customFormat="1" x14ac:dyDescent="0.3">
      <c r="A48" s="39"/>
      <c r="B48" s="20" t="s">
        <v>25</v>
      </c>
      <c r="C48" s="21" t="s">
        <v>24</v>
      </c>
      <c r="D48" s="21" t="s">
        <v>23</v>
      </c>
      <c r="E48" s="21" t="s">
        <v>22</v>
      </c>
      <c r="F48" s="21" t="s">
        <v>21</v>
      </c>
      <c r="G48" s="22" t="s">
        <v>20</v>
      </c>
      <c r="H48" s="21" t="s">
        <v>19</v>
      </c>
      <c r="I48" s="21" t="s">
        <v>18</v>
      </c>
      <c r="J48" s="21" t="s">
        <v>17</v>
      </c>
      <c r="K48" s="50" t="s">
        <v>16</v>
      </c>
      <c r="M48" s="39"/>
      <c r="N48" s="42"/>
      <c r="O48" s="39"/>
    </row>
    <row r="49" spans="1:23" x14ac:dyDescent="0.3">
      <c r="B49" s="23">
        <v>389.31</v>
      </c>
      <c r="C49" s="18">
        <v>1154</v>
      </c>
      <c r="D49" s="18">
        <v>896</v>
      </c>
      <c r="E49" s="18">
        <v>516</v>
      </c>
      <c r="F49" s="18">
        <v>380</v>
      </c>
      <c r="G49" s="19">
        <v>0.61899999999999999</v>
      </c>
      <c r="H49" s="18">
        <v>3827</v>
      </c>
      <c r="I49" s="18">
        <v>1952</v>
      </c>
      <c r="J49" s="18">
        <v>1875</v>
      </c>
      <c r="K49" s="51">
        <v>1.54</v>
      </c>
      <c r="L49" s="24">
        <v>43539</v>
      </c>
      <c r="N49" s="41">
        <f t="shared" ref="N49" si="12">(D49/E49)/(H49/I49)</f>
        <v>0.88568575381368198</v>
      </c>
      <c r="P49" s="46">
        <f>D49/E49</f>
        <v>1.7364341085271318</v>
      </c>
      <c r="Q49" s="46">
        <f>H49/I49</f>
        <v>1.9605532786885247</v>
      </c>
      <c r="R49" s="47">
        <f>P49/Q49</f>
        <v>0.88568575381368198</v>
      </c>
    </row>
    <row r="50" spans="1:23" x14ac:dyDescent="0.3">
      <c r="B50" s="23">
        <v>-202.65</v>
      </c>
      <c r="C50" s="18">
        <v>-39</v>
      </c>
      <c r="D50" s="18">
        <v>582</v>
      </c>
      <c r="E50" s="18">
        <v>837</v>
      </c>
      <c r="F50" s="18">
        <v>-255</v>
      </c>
      <c r="G50" s="19">
        <v>0.40200000000000002</v>
      </c>
      <c r="H50" s="18">
        <v>1476</v>
      </c>
      <c r="I50" s="18">
        <v>1912</v>
      </c>
      <c r="J50" s="18">
        <v>-436</v>
      </c>
      <c r="K50" s="51">
        <v>0.91</v>
      </c>
      <c r="L50" s="24">
        <v>43538</v>
      </c>
      <c r="N50" s="41">
        <f t="shared" si="4"/>
        <v>0.90073918660333563</v>
      </c>
      <c r="P50" s="46">
        <f t="shared" ref="P50:P59" si="13">D50/E50</f>
        <v>0.69534050179211471</v>
      </c>
      <c r="Q50" s="46">
        <f t="shared" ref="Q50:Q59" si="14">H50/I50</f>
        <v>0.77196652719665271</v>
      </c>
      <c r="R50" s="47">
        <f t="shared" ref="R50:R59" si="15">P50/Q50</f>
        <v>0.90073918660333563</v>
      </c>
      <c r="V50" s="18">
        <v>901</v>
      </c>
      <c r="W50" s="18">
        <v>488</v>
      </c>
    </row>
    <row r="51" spans="1:23" x14ac:dyDescent="0.3">
      <c r="B51" s="23">
        <v>589.29999999999995</v>
      </c>
      <c r="C51" s="18">
        <v>712</v>
      </c>
      <c r="D51" s="18">
        <v>1032</v>
      </c>
      <c r="E51" s="18">
        <v>387</v>
      </c>
      <c r="F51" s="18">
        <v>645</v>
      </c>
      <c r="G51" s="19">
        <v>0.71299999999999997</v>
      </c>
      <c r="H51" s="18">
        <v>2819</v>
      </c>
      <c r="I51" s="18">
        <v>966</v>
      </c>
      <c r="J51" s="18">
        <v>1853</v>
      </c>
      <c r="K51" s="51">
        <v>1</v>
      </c>
      <c r="L51" s="24">
        <v>43537</v>
      </c>
      <c r="N51" s="41">
        <f t="shared" si="4"/>
        <v>0.91379921958141186</v>
      </c>
      <c r="P51" s="46">
        <f t="shared" si="13"/>
        <v>2.6666666666666665</v>
      </c>
      <c r="Q51" s="46">
        <f t="shared" si="14"/>
        <v>2.9182194616977224</v>
      </c>
      <c r="R51" s="47">
        <f t="shared" si="15"/>
        <v>0.91379921958141186</v>
      </c>
      <c r="V51" s="18">
        <v>596</v>
      </c>
      <c r="W51" s="18">
        <v>789</v>
      </c>
    </row>
    <row r="52" spans="1:23" x14ac:dyDescent="0.3">
      <c r="B52" s="23">
        <v>270.31</v>
      </c>
      <c r="C52" s="18">
        <v>176</v>
      </c>
      <c r="D52" s="18">
        <v>863</v>
      </c>
      <c r="E52" s="18">
        <v>544</v>
      </c>
      <c r="F52" s="18">
        <v>319</v>
      </c>
      <c r="G52" s="19">
        <v>0.59599999999999997</v>
      </c>
      <c r="H52" s="18">
        <v>2164</v>
      </c>
      <c r="I52" s="18">
        <v>1207</v>
      </c>
      <c r="J52" s="18">
        <v>957</v>
      </c>
      <c r="K52" s="51">
        <v>0.91</v>
      </c>
      <c r="L52" s="24">
        <v>43536</v>
      </c>
      <c r="N52" s="41">
        <f t="shared" si="4"/>
        <v>0.88483421903881709</v>
      </c>
      <c r="P52" s="46">
        <f t="shared" si="13"/>
        <v>1.5863970588235294</v>
      </c>
      <c r="Q52" s="46">
        <f t="shared" si="14"/>
        <v>1.7928748964374481</v>
      </c>
      <c r="R52" s="47">
        <f t="shared" si="15"/>
        <v>0.88483421903881709</v>
      </c>
      <c r="V52" s="18">
        <v>1257</v>
      </c>
      <c r="W52" s="18">
        <v>138</v>
      </c>
    </row>
    <row r="53" spans="1:23" x14ac:dyDescent="0.3">
      <c r="B53" s="23">
        <v>1444.67</v>
      </c>
      <c r="C53" s="18">
        <v>1364</v>
      </c>
      <c r="D53" s="18">
        <v>1270</v>
      </c>
      <c r="E53" s="18">
        <v>162</v>
      </c>
      <c r="F53" s="18">
        <v>1108</v>
      </c>
      <c r="G53" s="19">
        <v>0.877</v>
      </c>
      <c r="H53" s="18">
        <v>3238</v>
      </c>
      <c r="I53" s="18">
        <v>526</v>
      </c>
      <c r="J53" s="18">
        <v>2711</v>
      </c>
      <c r="K53" s="51">
        <v>0.99</v>
      </c>
      <c r="L53" s="24">
        <v>43535</v>
      </c>
      <c r="N53" s="41">
        <f t="shared" si="4"/>
        <v>1.2734960614310007</v>
      </c>
      <c r="P53" s="46">
        <f t="shared" si="13"/>
        <v>7.8395061728395063</v>
      </c>
      <c r="Q53" s="46">
        <f t="shared" si="14"/>
        <v>6.1558935361216731</v>
      </c>
      <c r="R53" s="47">
        <f t="shared" si="15"/>
        <v>1.2734960614310007</v>
      </c>
      <c r="V53" s="18">
        <v>541</v>
      </c>
      <c r="W53" s="18">
        <v>849</v>
      </c>
    </row>
    <row r="54" spans="1:23" x14ac:dyDescent="0.3">
      <c r="B54" s="23">
        <v>-227.76</v>
      </c>
      <c r="C54" s="18">
        <v>-335</v>
      </c>
      <c r="D54" s="18">
        <v>609</v>
      </c>
      <c r="E54" s="18">
        <v>804</v>
      </c>
      <c r="F54" s="18">
        <v>-195</v>
      </c>
      <c r="G54" s="19">
        <v>0.42099999999999999</v>
      </c>
      <c r="H54" s="18">
        <v>1441</v>
      </c>
      <c r="I54" s="18">
        <v>1957</v>
      </c>
      <c r="J54" s="18">
        <v>-515</v>
      </c>
      <c r="K54" s="51">
        <v>0.9</v>
      </c>
      <c r="L54" s="24">
        <v>43532</v>
      </c>
      <c r="N54" s="41">
        <f t="shared" si="4"/>
        <v>1.0286984577459684</v>
      </c>
      <c r="P54" s="46">
        <f t="shared" si="13"/>
        <v>0.7574626865671642</v>
      </c>
      <c r="Q54" s="46">
        <f t="shared" si="14"/>
        <v>0.73633111905978543</v>
      </c>
      <c r="R54" s="47">
        <f t="shared" si="15"/>
        <v>1.0286984577459684</v>
      </c>
      <c r="V54" s="18">
        <v>1140</v>
      </c>
      <c r="W54" s="18">
        <v>255</v>
      </c>
    </row>
    <row r="55" spans="1:23" x14ac:dyDescent="0.3">
      <c r="B55" s="23">
        <v>-731.66</v>
      </c>
      <c r="C55" s="18">
        <v>-880</v>
      </c>
      <c r="D55" s="18">
        <v>403</v>
      </c>
      <c r="E55" s="18">
        <v>1026</v>
      </c>
      <c r="F55" s="18">
        <v>-623</v>
      </c>
      <c r="G55" s="19">
        <v>0.27800000000000002</v>
      </c>
      <c r="H55" s="18">
        <v>966</v>
      </c>
      <c r="I55" s="18">
        <v>2962</v>
      </c>
      <c r="J55" s="18">
        <v>-1995</v>
      </c>
      <c r="K55" s="51">
        <v>1.04</v>
      </c>
      <c r="L55" s="24">
        <v>43531</v>
      </c>
      <c r="N55" s="41">
        <f t="shared" si="4"/>
        <v>1.204385763119554</v>
      </c>
      <c r="P55" s="46">
        <f t="shared" si="13"/>
        <v>0.39278752436647174</v>
      </c>
      <c r="Q55" s="46">
        <f t="shared" si="14"/>
        <v>0.3261309925725861</v>
      </c>
      <c r="R55" s="47">
        <f t="shared" si="15"/>
        <v>1.204385763119554</v>
      </c>
      <c r="V55" s="18">
        <v>634</v>
      </c>
      <c r="W55" s="18">
        <v>761</v>
      </c>
    </row>
    <row r="56" spans="1:23" x14ac:dyDescent="0.3">
      <c r="B56" s="23">
        <v>-1019.66</v>
      </c>
      <c r="C56" s="18">
        <v>-1036</v>
      </c>
      <c r="D56" s="18">
        <v>243</v>
      </c>
      <c r="E56" s="18">
        <v>1187</v>
      </c>
      <c r="F56" s="18">
        <v>-944</v>
      </c>
      <c r="G56" s="19">
        <v>0.16800000000000001</v>
      </c>
      <c r="H56" s="18">
        <v>803</v>
      </c>
      <c r="I56" s="18">
        <v>2863</v>
      </c>
      <c r="J56" s="18">
        <v>-2060</v>
      </c>
      <c r="K56" s="51">
        <v>0.97</v>
      </c>
      <c r="L56" s="24">
        <v>43530</v>
      </c>
      <c r="N56" s="41">
        <f t="shared" si="4"/>
        <v>0.72989662816670009</v>
      </c>
      <c r="P56" s="46">
        <f t="shared" si="13"/>
        <v>0.20471777590564449</v>
      </c>
      <c r="Q56" s="46">
        <f t="shared" si="14"/>
        <v>0.28047502619629761</v>
      </c>
      <c r="R56" s="47">
        <f t="shared" si="15"/>
        <v>0.72989662816670009</v>
      </c>
      <c r="V56" s="18">
        <f>SUM(V50:V55)</f>
        <v>5069</v>
      </c>
      <c r="W56" s="18">
        <f>SUM(W50:W55)</f>
        <v>3280</v>
      </c>
    </row>
    <row r="57" spans="1:23" x14ac:dyDescent="0.3">
      <c r="B57" s="23">
        <v>-93.22</v>
      </c>
      <c r="C57" s="18">
        <v>-40</v>
      </c>
      <c r="D57" s="18">
        <v>582</v>
      </c>
      <c r="E57" s="18">
        <v>846</v>
      </c>
      <c r="F57" s="18">
        <v>-264</v>
      </c>
      <c r="G57" s="19">
        <v>0.40200000000000002</v>
      </c>
      <c r="H57" s="18">
        <v>1608</v>
      </c>
      <c r="I57" s="18">
        <v>1976</v>
      </c>
      <c r="J57" s="18">
        <v>-367</v>
      </c>
      <c r="K57" s="51">
        <v>0.94</v>
      </c>
      <c r="L57" s="24">
        <v>43529</v>
      </c>
      <c r="N57" s="41">
        <f t="shared" si="4"/>
        <v>0.84538301400797433</v>
      </c>
      <c r="P57" s="46">
        <f t="shared" si="13"/>
        <v>0.68794326241134751</v>
      </c>
      <c r="Q57" s="46">
        <f t="shared" si="14"/>
        <v>0.81376518218623484</v>
      </c>
      <c r="R57" s="47">
        <f t="shared" si="15"/>
        <v>0.84538301400797433</v>
      </c>
    </row>
    <row r="58" spans="1:23" ht="15.75" thickBot="1" x14ac:dyDescent="0.35">
      <c r="B58" s="25">
        <v>-673.51</v>
      </c>
      <c r="C58" s="26">
        <v>-489</v>
      </c>
      <c r="D58" s="26">
        <v>519</v>
      </c>
      <c r="E58" s="26">
        <v>906</v>
      </c>
      <c r="F58" s="26">
        <v>-387</v>
      </c>
      <c r="G58" s="27">
        <v>0.35799999999999998</v>
      </c>
      <c r="H58" s="26">
        <v>1455</v>
      </c>
      <c r="I58" s="26">
        <v>2572</v>
      </c>
      <c r="J58" s="26">
        <v>-1116</v>
      </c>
      <c r="K58" s="52">
        <v>1.06</v>
      </c>
      <c r="L58" s="24">
        <v>43528</v>
      </c>
      <c r="N58" s="41">
        <f t="shared" si="4"/>
        <v>1.012621469698004</v>
      </c>
      <c r="P58" s="46">
        <f t="shared" si="13"/>
        <v>0.57284768211920534</v>
      </c>
      <c r="Q58" s="46">
        <f t="shared" si="14"/>
        <v>0.56570762052877144</v>
      </c>
      <c r="R58" s="47">
        <f t="shared" si="15"/>
        <v>1.012621469698004</v>
      </c>
      <c r="W58" s="2">
        <f>V56/(V56+W56)</f>
        <v>0.60713857947059524</v>
      </c>
    </row>
    <row r="59" spans="1:23" x14ac:dyDescent="0.3">
      <c r="B59" s="17">
        <v>-254.89</v>
      </c>
      <c r="C59" s="18">
        <v>587</v>
      </c>
      <c r="D59" s="18">
        <v>6999</v>
      </c>
      <c r="E59" s="18">
        <v>7215</v>
      </c>
      <c r="F59" s="18">
        <v>-216</v>
      </c>
      <c r="G59" s="19">
        <v>0.49199999999999999</v>
      </c>
      <c r="H59" s="18">
        <v>19802</v>
      </c>
      <c r="I59" s="18">
        <v>18896</v>
      </c>
      <c r="J59" s="18">
        <v>906</v>
      </c>
      <c r="K59" s="49">
        <v>1.03</v>
      </c>
      <c r="N59" s="41">
        <f t="shared" si="4"/>
        <v>0.92567915082812569</v>
      </c>
      <c r="P59" s="46">
        <f t="shared" si="13"/>
        <v>0.97006237006237006</v>
      </c>
      <c r="Q59" s="46">
        <f t="shared" si="14"/>
        <v>1.0479466553767993</v>
      </c>
      <c r="R59" s="47">
        <f t="shared" si="15"/>
        <v>0.92567915082812569</v>
      </c>
    </row>
    <row r="60" spans="1:23" ht="15" customHeight="1" x14ac:dyDescent="0.3">
      <c r="A60" s="35" t="s">
        <v>104</v>
      </c>
      <c r="B60" s="36"/>
      <c r="C60" s="37"/>
      <c r="D60" s="37"/>
      <c r="E60" s="37"/>
      <c r="F60" s="37"/>
      <c r="G60" s="43"/>
      <c r="H60" s="44"/>
      <c r="I60" s="44"/>
      <c r="J60" s="37"/>
      <c r="K60" s="48"/>
      <c r="L60" s="35"/>
    </row>
    <row r="61" spans="1:23" ht="15" customHeight="1" x14ac:dyDescent="0.3">
      <c r="B61" s="36"/>
      <c r="C61" s="37"/>
      <c r="D61" s="37"/>
      <c r="E61" s="37"/>
      <c r="F61" s="37"/>
      <c r="G61" s="45"/>
      <c r="H61" s="44"/>
      <c r="I61" s="44"/>
      <c r="J61" s="37"/>
      <c r="K61" s="48"/>
      <c r="L61" s="35"/>
    </row>
    <row r="62" spans="1:23" ht="15.75" thickBot="1" x14ac:dyDescent="0.35">
      <c r="A62" s="36"/>
      <c r="B62" s="17" t="s">
        <v>99</v>
      </c>
      <c r="C62" s="37" t="s">
        <v>91</v>
      </c>
      <c r="K62" s="48"/>
      <c r="N62" s="39" t="s">
        <v>100</v>
      </c>
    </row>
    <row r="63" spans="1:23" x14ac:dyDescent="0.3">
      <c r="A63" s="39"/>
      <c r="B63" s="20" t="s">
        <v>25</v>
      </c>
      <c r="C63" s="21" t="s">
        <v>24</v>
      </c>
      <c r="D63" s="21" t="s">
        <v>23</v>
      </c>
      <c r="E63" s="21" t="s">
        <v>22</v>
      </c>
      <c r="F63" s="21" t="s">
        <v>21</v>
      </c>
      <c r="G63" s="22" t="s">
        <v>20</v>
      </c>
      <c r="H63" s="21" t="s">
        <v>19</v>
      </c>
      <c r="I63" s="21" t="s">
        <v>18</v>
      </c>
      <c r="J63" s="21" t="s">
        <v>17</v>
      </c>
      <c r="K63" s="50" t="s">
        <v>16</v>
      </c>
      <c r="L63" s="1"/>
      <c r="N63" s="42"/>
    </row>
    <row r="64" spans="1:23" x14ac:dyDescent="0.3">
      <c r="B64" s="23">
        <v>2123.7199999999998</v>
      </c>
      <c r="C64" s="18">
        <v>5162</v>
      </c>
      <c r="D64" s="18">
        <v>1088</v>
      </c>
      <c r="E64" s="18">
        <v>787</v>
      </c>
      <c r="F64" s="18">
        <v>301</v>
      </c>
      <c r="G64" s="19">
        <v>0.55600000000000005</v>
      </c>
      <c r="H64" s="18">
        <v>3129</v>
      </c>
      <c r="I64" s="18">
        <v>2439</v>
      </c>
      <c r="J64" s="18">
        <v>689</v>
      </c>
      <c r="K64" s="51">
        <v>1.6</v>
      </c>
      <c r="L64" s="24">
        <v>43539</v>
      </c>
      <c r="N64" s="41">
        <f t="shared" ref="N64" si="16">(D64/E64)/(H64/I64)</f>
        <v>1.077606990878867</v>
      </c>
      <c r="P64" s="46">
        <f>D64/E64</f>
        <v>1.3824650571791615</v>
      </c>
      <c r="Q64" s="46">
        <f>H64/I64</f>
        <v>1.2829028290282902</v>
      </c>
      <c r="R64" s="47">
        <f>P64/Q64</f>
        <v>1.077606990878867</v>
      </c>
    </row>
    <row r="65" spans="1:18" x14ac:dyDescent="0.3">
      <c r="B65" s="23">
        <v>-1120.99</v>
      </c>
      <c r="C65" s="18">
        <v>-635</v>
      </c>
      <c r="D65" s="18">
        <v>788</v>
      </c>
      <c r="E65" s="18">
        <v>1087</v>
      </c>
      <c r="F65" s="18">
        <v>-299</v>
      </c>
      <c r="G65" s="19">
        <v>0.40300000000000002</v>
      </c>
      <c r="H65" s="18">
        <v>1432</v>
      </c>
      <c r="I65" s="18">
        <v>1753</v>
      </c>
      <c r="J65" s="18">
        <v>-320</v>
      </c>
      <c r="K65" s="51">
        <v>0.94</v>
      </c>
      <c r="L65" s="24">
        <v>43538</v>
      </c>
      <c r="N65" s="41">
        <f t="shared" si="4"/>
        <v>0.88743299430033973</v>
      </c>
      <c r="P65" s="46">
        <f t="shared" ref="P65:P74" si="17">D65/E65</f>
        <v>0.72493100275988964</v>
      </c>
      <c r="Q65" s="46">
        <f t="shared" ref="Q65:Q74" si="18">H65/I65</f>
        <v>0.81688533941814034</v>
      </c>
      <c r="R65" s="47">
        <f t="shared" ref="R65:R74" si="19">P65/Q65</f>
        <v>0.88743299430033973</v>
      </c>
    </row>
    <row r="66" spans="1:18" x14ac:dyDescent="0.3">
      <c r="B66" s="23">
        <v>2492.2199999999998</v>
      </c>
      <c r="C66" s="18">
        <v>3536</v>
      </c>
      <c r="D66" s="18">
        <v>1284</v>
      </c>
      <c r="E66" s="18">
        <v>594</v>
      </c>
      <c r="F66" s="18">
        <v>690</v>
      </c>
      <c r="G66" s="19">
        <v>0.65600000000000003</v>
      </c>
      <c r="H66" s="18">
        <v>2671</v>
      </c>
      <c r="I66" s="18">
        <v>742</v>
      </c>
      <c r="J66" s="18">
        <v>1928</v>
      </c>
      <c r="K66" s="51">
        <v>0.98</v>
      </c>
      <c r="L66" s="24">
        <v>43537</v>
      </c>
      <c r="N66" s="41">
        <f t="shared" si="4"/>
        <v>0.60049389439131107</v>
      </c>
      <c r="P66" s="46">
        <f t="shared" si="17"/>
        <v>2.1616161616161618</v>
      </c>
      <c r="Q66" s="46">
        <f t="shared" si="18"/>
        <v>3.5997304582210243</v>
      </c>
      <c r="R66" s="47">
        <f t="shared" si="19"/>
        <v>0.60049389439131107</v>
      </c>
    </row>
    <row r="67" spans="1:18" x14ac:dyDescent="0.3">
      <c r="B67" s="23">
        <v>1101.4100000000001</v>
      </c>
      <c r="C67" s="18">
        <v>934</v>
      </c>
      <c r="D67" s="18">
        <v>1061</v>
      </c>
      <c r="E67" s="18">
        <v>800</v>
      </c>
      <c r="F67" s="18">
        <v>261</v>
      </c>
      <c r="G67" s="19">
        <v>0.54200000000000004</v>
      </c>
      <c r="H67" s="18">
        <v>1879</v>
      </c>
      <c r="I67" s="18">
        <v>1217</v>
      </c>
      <c r="J67" s="18">
        <v>662</v>
      </c>
      <c r="K67" s="51">
        <v>0.91</v>
      </c>
      <c r="L67" s="24">
        <v>43536</v>
      </c>
      <c r="N67" s="41">
        <f t="shared" si="4"/>
        <v>0.85899215007982954</v>
      </c>
      <c r="P67" s="46">
        <f t="shared" si="17"/>
        <v>1.3262499999999999</v>
      </c>
      <c r="Q67" s="46">
        <f t="shared" si="18"/>
        <v>1.5439605587510272</v>
      </c>
      <c r="R67" s="47">
        <f t="shared" si="19"/>
        <v>0.85899215007982954</v>
      </c>
    </row>
    <row r="68" spans="1:18" x14ac:dyDescent="0.3">
      <c r="B68" s="23">
        <v>5530.54</v>
      </c>
      <c r="C68" s="18">
        <v>5531</v>
      </c>
      <c r="D68" s="18">
        <v>1647</v>
      </c>
      <c r="E68" s="18">
        <v>258</v>
      </c>
      <c r="F68" s="18">
        <v>1389</v>
      </c>
      <c r="G68" s="19">
        <v>0.84199999999999997</v>
      </c>
      <c r="H68" s="18">
        <v>2918</v>
      </c>
      <c r="I68" s="18">
        <v>598</v>
      </c>
      <c r="J68" s="18">
        <v>2319</v>
      </c>
      <c r="K68" s="51">
        <v>1</v>
      </c>
      <c r="L68" s="24">
        <v>43535</v>
      </c>
      <c r="N68" s="41">
        <f t="shared" si="4"/>
        <v>1.3082471268948148</v>
      </c>
      <c r="P68" s="46">
        <f t="shared" si="17"/>
        <v>6.3837209302325579</v>
      </c>
      <c r="Q68" s="46">
        <f t="shared" si="18"/>
        <v>4.8795986622073579</v>
      </c>
      <c r="R68" s="47">
        <f t="shared" si="19"/>
        <v>1.3082471268948148</v>
      </c>
    </row>
    <row r="69" spans="1:18" x14ac:dyDescent="0.3">
      <c r="B69" s="23">
        <v>-298.62</v>
      </c>
      <c r="C69" s="18">
        <v>-309</v>
      </c>
      <c r="D69" s="18">
        <v>796</v>
      </c>
      <c r="E69" s="18">
        <v>1072</v>
      </c>
      <c r="F69" s="18">
        <v>-276</v>
      </c>
      <c r="G69" s="19">
        <v>0.40699999999999997</v>
      </c>
      <c r="H69" s="18">
        <v>1288</v>
      </c>
      <c r="I69" s="18">
        <v>1840</v>
      </c>
      <c r="J69" s="18">
        <v>-551</v>
      </c>
      <c r="K69" s="51">
        <v>0.91</v>
      </c>
      <c r="L69" s="24">
        <v>43532</v>
      </c>
      <c r="N69" s="41">
        <f t="shared" si="4"/>
        <v>1.0607675906183369</v>
      </c>
      <c r="P69" s="46">
        <f t="shared" si="17"/>
        <v>0.7425373134328358</v>
      </c>
      <c r="Q69" s="46">
        <f t="shared" si="18"/>
        <v>0.7</v>
      </c>
      <c r="R69" s="47">
        <f t="shared" si="19"/>
        <v>1.0607675906183369</v>
      </c>
    </row>
    <row r="70" spans="1:18" x14ac:dyDescent="0.3">
      <c r="B70" s="23">
        <v>-3013.59</v>
      </c>
      <c r="C70" s="18">
        <v>-3322</v>
      </c>
      <c r="D70" s="18">
        <v>491</v>
      </c>
      <c r="E70" s="18">
        <v>1392</v>
      </c>
      <c r="F70" s="18">
        <v>-901</v>
      </c>
      <c r="G70" s="19">
        <v>0.251</v>
      </c>
      <c r="H70" s="18">
        <v>967</v>
      </c>
      <c r="I70" s="18">
        <v>2657</v>
      </c>
      <c r="J70" s="18">
        <v>-1690</v>
      </c>
      <c r="K70" s="51">
        <v>1.05</v>
      </c>
      <c r="L70" s="24">
        <v>43531</v>
      </c>
      <c r="N70" s="41">
        <f t="shared" si="4"/>
        <v>0.96918645770186262</v>
      </c>
      <c r="P70" s="46">
        <f t="shared" si="17"/>
        <v>0.35272988505747127</v>
      </c>
      <c r="Q70" s="46">
        <f t="shared" si="18"/>
        <v>0.36394429808054196</v>
      </c>
      <c r="R70" s="47">
        <f t="shared" si="19"/>
        <v>0.96918645770186262</v>
      </c>
    </row>
    <row r="71" spans="1:18" x14ac:dyDescent="0.3">
      <c r="B71" s="23">
        <v>-2198.66</v>
      </c>
      <c r="C71" s="18">
        <v>-1538</v>
      </c>
      <c r="D71" s="18">
        <v>315</v>
      </c>
      <c r="E71" s="18">
        <v>1581</v>
      </c>
      <c r="F71" s="18">
        <v>-1266</v>
      </c>
      <c r="G71" s="19">
        <v>0.161</v>
      </c>
      <c r="H71" s="18">
        <v>504</v>
      </c>
      <c r="I71" s="18">
        <v>2994</v>
      </c>
      <c r="J71" s="18">
        <v>-2490</v>
      </c>
      <c r="K71" s="51">
        <v>1</v>
      </c>
      <c r="L71" s="24">
        <v>43530</v>
      </c>
      <c r="N71" s="41">
        <f t="shared" si="4"/>
        <v>1.1835863377609108</v>
      </c>
      <c r="P71" s="46">
        <f t="shared" si="17"/>
        <v>0.19924098671726756</v>
      </c>
      <c r="Q71" s="46">
        <f t="shared" si="18"/>
        <v>0.16833667334669339</v>
      </c>
      <c r="R71" s="47">
        <f t="shared" si="19"/>
        <v>1.1835863377609108</v>
      </c>
    </row>
    <row r="72" spans="1:18" x14ac:dyDescent="0.3">
      <c r="B72" s="23">
        <v>-1077.24</v>
      </c>
      <c r="C72" s="18">
        <v>-692</v>
      </c>
      <c r="D72" s="18">
        <v>724</v>
      </c>
      <c r="E72" s="18">
        <v>1152</v>
      </c>
      <c r="F72" s="18">
        <v>-428</v>
      </c>
      <c r="G72" s="19">
        <v>0.37</v>
      </c>
      <c r="H72" s="18">
        <v>1396</v>
      </c>
      <c r="I72" s="18">
        <v>1959</v>
      </c>
      <c r="J72" s="18">
        <v>-563</v>
      </c>
      <c r="K72" s="51">
        <v>0.96</v>
      </c>
      <c r="L72" s="24">
        <v>43529</v>
      </c>
      <c r="N72" s="41">
        <f t="shared" si="4"/>
        <v>0.88193200811843364</v>
      </c>
      <c r="P72" s="46">
        <f t="shared" si="17"/>
        <v>0.62847222222222221</v>
      </c>
      <c r="Q72" s="46">
        <f t="shared" si="18"/>
        <v>0.71260847371107705</v>
      </c>
      <c r="R72" s="47">
        <f t="shared" si="19"/>
        <v>0.88193200811843364</v>
      </c>
    </row>
    <row r="73" spans="1:18" ht="15.75" thickBot="1" x14ac:dyDescent="0.35">
      <c r="B73" s="25">
        <v>-2002</v>
      </c>
      <c r="C73" s="26">
        <v>-2240</v>
      </c>
      <c r="D73" s="26">
        <v>754</v>
      </c>
      <c r="E73" s="26">
        <v>1120</v>
      </c>
      <c r="F73" s="26">
        <v>-366</v>
      </c>
      <c r="G73" s="27">
        <v>0.38500000000000001</v>
      </c>
      <c r="H73" s="26">
        <v>1545</v>
      </c>
      <c r="I73" s="26">
        <v>2127</v>
      </c>
      <c r="J73" s="26">
        <v>-581</v>
      </c>
      <c r="K73" s="52">
        <v>1.06</v>
      </c>
      <c r="L73" s="24">
        <v>43528</v>
      </c>
      <c r="N73" s="41">
        <f t="shared" si="4"/>
        <v>0.92681345353675459</v>
      </c>
      <c r="P73" s="46">
        <f t="shared" si="17"/>
        <v>0.67321428571428577</v>
      </c>
      <c r="Q73" s="46">
        <f t="shared" si="18"/>
        <v>0.72637517630465442</v>
      </c>
      <c r="R73" s="47">
        <f t="shared" si="19"/>
        <v>0.92681345353675459</v>
      </c>
    </row>
    <row r="74" spans="1:18" x14ac:dyDescent="0.3">
      <c r="B74" s="17">
        <v>1536.8</v>
      </c>
      <c r="C74" s="18">
        <v>6427</v>
      </c>
      <c r="D74" s="18">
        <v>8948</v>
      </c>
      <c r="E74" s="18">
        <v>9843</v>
      </c>
      <c r="F74" s="18">
        <v>-895</v>
      </c>
      <c r="G74" s="19">
        <v>0.47599999999999998</v>
      </c>
      <c r="H74" s="18">
        <v>17733</v>
      </c>
      <c r="I74" s="18">
        <v>18331</v>
      </c>
      <c r="J74" s="18">
        <v>-598</v>
      </c>
      <c r="K74" s="49">
        <v>1.04</v>
      </c>
      <c r="N74" s="41">
        <f t="shared" si="4"/>
        <v>0.93972857652432429</v>
      </c>
      <c r="P74" s="46">
        <f t="shared" si="17"/>
        <v>0.90907243726506148</v>
      </c>
      <c r="Q74" s="46">
        <f t="shared" si="18"/>
        <v>0.96737766624843158</v>
      </c>
      <c r="R74" s="47">
        <f t="shared" si="19"/>
        <v>0.93972857652432429</v>
      </c>
    </row>
    <row r="75" spans="1:18" x14ac:dyDescent="0.3">
      <c r="A75" s="35" t="s">
        <v>105</v>
      </c>
      <c r="B75" s="36"/>
      <c r="C75" s="37"/>
      <c r="D75" s="37"/>
      <c r="E75" s="37"/>
      <c r="F75" s="37"/>
      <c r="G75" s="38"/>
      <c r="H75" s="37"/>
      <c r="I75" s="37"/>
      <c r="J75" s="37"/>
      <c r="K75" s="48"/>
      <c r="L75" s="35"/>
    </row>
    <row r="76" spans="1:18" x14ac:dyDescent="0.3">
      <c r="B76" s="36"/>
      <c r="C76" s="37"/>
      <c r="D76" s="37"/>
      <c r="E76" s="37"/>
      <c r="F76" s="37"/>
      <c r="G76" s="38"/>
      <c r="H76" s="37"/>
      <c r="I76" s="37"/>
      <c r="J76" s="37"/>
      <c r="K76" s="48"/>
      <c r="L76" s="35"/>
    </row>
    <row r="77" spans="1:18" ht="15.75" thickBot="1" x14ac:dyDescent="0.35">
      <c r="A77" s="36"/>
      <c r="B77" s="36" t="s">
        <v>87</v>
      </c>
      <c r="C77" s="18" t="s">
        <v>91</v>
      </c>
      <c r="N77" s="39" t="s">
        <v>100</v>
      </c>
    </row>
    <row r="78" spans="1:18" x14ac:dyDescent="0.3">
      <c r="A78" s="39"/>
      <c r="B78" s="20" t="s">
        <v>25</v>
      </c>
      <c r="C78" s="21" t="s">
        <v>24</v>
      </c>
      <c r="D78" s="21" t="s">
        <v>23</v>
      </c>
      <c r="E78" s="21" t="s">
        <v>22</v>
      </c>
      <c r="F78" s="21" t="s">
        <v>21</v>
      </c>
      <c r="G78" s="22" t="s">
        <v>20</v>
      </c>
      <c r="H78" s="21" t="s">
        <v>19</v>
      </c>
      <c r="I78" s="21" t="s">
        <v>18</v>
      </c>
      <c r="J78" s="21" t="s">
        <v>17</v>
      </c>
      <c r="K78" s="50" t="s">
        <v>16</v>
      </c>
      <c r="L78" s="1"/>
      <c r="N78" s="42"/>
    </row>
    <row r="79" spans="1:18" x14ac:dyDescent="0.3">
      <c r="B79" s="23">
        <v>3.29</v>
      </c>
      <c r="C79" s="18">
        <v>4</v>
      </c>
      <c r="D79" s="18">
        <v>12</v>
      </c>
      <c r="E79" s="18">
        <v>7</v>
      </c>
      <c r="F79" s="18">
        <v>5</v>
      </c>
      <c r="G79" s="19">
        <v>0.63200000000000001</v>
      </c>
      <c r="H79" s="18">
        <v>281</v>
      </c>
      <c r="I79" s="18">
        <v>77</v>
      </c>
      <c r="J79" s="18">
        <v>203</v>
      </c>
      <c r="K79" s="51">
        <v>1.28</v>
      </c>
      <c r="L79" s="24">
        <v>43539</v>
      </c>
      <c r="N79" s="41">
        <f t="shared" ref="N79" si="20">(D79/E79)/(H79/I79)</f>
        <v>0.46975088967971529</v>
      </c>
      <c r="P79" s="46">
        <f>D79/E79</f>
        <v>1.7142857142857142</v>
      </c>
      <c r="Q79" s="46">
        <f>H79/I79</f>
        <v>3.6493506493506493</v>
      </c>
      <c r="R79" s="47">
        <f>P79/Q79</f>
        <v>0.46975088967971529</v>
      </c>
    </row>
    <row r="80" spans="1:18" x14ac:dyDescent="0.3">
      <c r="B80" s="23">
        <v>-2.57</v>
      </c>
      <c r="C80" s="18">
        <v>-1</v>
      </c>
      <c r="D80" s="18">
        <v>6</v>
      </c>
      <c r="E80" s="18">
        <v>13</v>
      </c>
      <c r="F80" s="18">
        <v>-7</v>
      </c>
      <c r="G80" s="19">
        <v>0.316</v>
      </c>
      <c r="H80" s="18">
        <v>73</v>
      </c>
      <c r="I80" s="18">
        <v>167</v>
      </c>
      <c r="J80" s="18">
        <v>-94</v>
      </c>
      <c r="K80" s="51">
        <v>0.86</v>
      </c>
      <c r="L80" s="24">
        <v>43538</v>
      </c>
      <c r="N80" s="41">
        <f t="shared" si="4"/>
        <v>1.0558482613277134</v>
      </c>
      <c r="P80" s="46">
        <f t="shared" ref="P80:P89" si="21">D80/E80</f>
        <v>0.46153846153846156</v>
      </c>
      <c r="Q80" s="46">
        <f t="shared" ref="Q80:Q89" si="22">H80/I80</f>
        <v>0.43712574850299402</v>
      </c>
      <c r="R80" s="47">
        <f t="shared" ref="R80:R89" si="23">P80/Q80</f>
        <v>1.0558482613277134</v>
      </c>
    </row>
    <row r="81" spans="1:18" x14ac:dyDescent="0.3">
      <c r="B81" s="23">
        <v>12.01</v>
      </c>
      <c r="C81" s="18">
        <v>13</v>
      </c>
      <c r="D81" s="18">
        <v>18</v>
      </c>
      <c r="E81" s="18">
        <v>1</v>
      </c>
      <c r="F81" s="18">
        <v>17</v>
      </c>
      <c r="G81" s="19">
        <v>0.94699999999999995</v>
      </c>
      <c r="H81" s="18">
        <v>301</v>
      </c>
      <c r="I81" s="18">
        <v>3</v>
      </c>
      <c r="J81" s="18">
        <v>298</v>
      </c>
      <c r="K81" s="51">
        <v>1.0900000000000001</v>
      </c>
      <c r="L81" s="24">
        <v>43537</v>
      </c>
      <c r="N81" s="41">
        <f t="shared" si="4"/>
        <v>0.17940199335548174</v>
      </c>
      <c r="P81" s="46">
        <f t="shared" si="21"/>
        <v>18</v>
      </c>
      <c r="Q81" s="46">
        <f t="shared" si="22"/>
        <v>100.33333333333333</v>
      </c>
      <c r="R81" s="47">
        <f t="shared" si="23"/>
        <v>0.17940199335548174</v>
      </c>
    </row>
    <row r="82" spans="1:18" x14ac:dyDescent="0.3">
      <c r="B82" s="23">
        <v>4.1900000000000004</v>
      </c>
      <c r="C82" s="18">
        <v>3</v>
      </c>
      <c r="D82" s="18">
        <v>14</v>
      </c>
      <c r="E82" s="18">
        <v>5</v>
      </c>
      <c r="F82" s="18">
        <v>9</v>
      </c>
      <c r="G82" s="19">
        <v>0.73699999999999999</v>
      </c>
      <c r="H82" s="18">
        <v>254</v>
      </c>
      <c r="I82" s="18">
        <v>37</v>
      </c>
      <c r="J82" s="18">
        <v>216</v>
      </c>
      <c r="K82" s="51">
        <v>1.04</v>
      </c>
      <c r="L82" s="24">
        <v>43536</v>
      </c>
      <c r="N82" s="41">
        <f t="shared" si="4"/>
        <v>0.40787401574803145</v>
      </c>
      <c r="P82" s="46">
        <f t="shared" si="21"/>
        <v>2.8</v>
      </c>
      <c r="Q82" s="46">
        <f t="shared" si="22"/>
        <v>6.8648648648648649</v>
      </c>
      <c r="R82" s="47">
        <f t="shared" si="23"/>
        <v>0.40787401574803145</v>
      </c>
    </row>
    <row r="83" spans="1:18" x14ac:dyDescent="0.3">
      <c r="B83" s="23">
        <v>27.59</v>
      </c>
      <c r="C83" s="18">
        <v>28</v>
      </c>
      <c r="D83" s="18">
        <v>19</v>
      </c>
      <c r="E83" s="18">
        <v>0</v>
      </c>
      <c r="F83" s="18">
        <v>19</v>
      </c>
      <c r="G83" s="19">
        <v>1</v>
      </c>
      <c r="H83" s="18">
        <v>291</v>
      </c>
      <c r="I83" s="18">
        <v>0</v>
      </c>
      <c r="J83" s="18">
        <v>291</v>
      </c>
      <c r="K83" s="51">
        <v>1.04</v>
      </c>
      <c r="L83" s="24">
        <v>43535</v>
      </c>
      <c r="N83" s="41" t="e">
        <f t="shared" ref="N83:N89" si="24">(D83/E83)/(H83/I83)</f>
        <v>#DIV/0!</v>
      </c>
      <c r="P83" s="46" t="e">
        <f t="shared" si="21"/>
        <v>#DIV/0!</v>
      </c>
      <c r="Q83" s="46" t="e">
        <f t="shared" si="22"/>
        <v>#DIV/0!</v>
      </c>
      <c r="R83" s="47" t="e">
        <f t="shared" si="23"/>
        <v>#DIV/0!</v>
      </c>
    </row>
    <row r="84" spans="1:18" x14ac:dyDescent="0.3">
      <c r="B84" s="23">
        <v>-3.9</v>
      </c>
      <c r="C84" s="18">
        <v>-5</v>
      </c>
      <c r="D84" s="18">
        <v>6</v>
      </c>
      <c r="E84" s="18">
        <v>13</v>
      </c>
      <c r="F84" s="18">
        <v>-7</v>
      </c>
      <c r="G84" s="19">
        <v>0.316</v>
      </c>
      <c r="H84" s="18">
        <v>47</v>
      </c>
      <c r="I84" s="18">
        <v>273</v>
      </c>
      <c r="J84" s="18">
        <v>-226</v>
      </c>
      <c r="K84" s="51">
        <v>1.1499999999999999</v>
      </c>
      <c r="L84" s="24">
        <v>43532</v>
      </c>
      <c r="N84" s="41">
        <f t="shared" si="24"/>
        <v>2.6808510638297873</v>
      </c>
      <c r="P84" s="46">
        <f t="shared" si="21"/>
        <v>0.46153846153846156</v>
      </c>
      <c r="Q84" s="46">
        <f t="shared" si="22"/>
        <v>0.17216117216117216</v>
      </c>
      <c r="R84" s="47">
        <f t="shared" si="23"/>
        <v>2.6808510638297873</v>
      </c>
    </row>
    <row r="85" spans="1:18" x14ac:dyDescent="0.3">
      <c r="B85" s="23">
        <v>-15.97</v>
      </c>
      <c r="C85" s="18">
        <v>-28</v>
      </c>
      <c r="D85" s="18">
        <v>2</v>
      </c>
      <c r="E85" s="18">
        <v>17</v>
      </c>
      <c r="F85" s="18">
        <v>-15</v>
      </c>
      <c r="G85" s="19">
        <v>0.105</v>
      </c>
      <c r="H85" s="18">
        <v>18</v>
      </c>
      <c r="I85" s="18">
        <v>360</v>
      </c>
      <c r="J85" s="18">
        <v>-342</v>
      </c>
      <c r="K85" s="51">
        <v>1.35</v>
      </c>
      <c r="L85" s="24">
        <v>43531</v>
      </c>
      <c r="N85" s="41">
        <f t="shared" si="24"/>
        <v>2.3529411764705879</v>
      </c>
      <c r="P85" s="46">
        <f t="shared" si="21"/>
        <v>0.11764705882352941</v>
      </c>
      <c r="Q85" s="46">
        <f t="shared" si="22"/>
        <v>0.05</v>
      </c>
      <c r="R85" s="47">
        <f t="shared" si="23"/>
        <v>2.3529411764705879</v>
      </c>
    </row>
    <row r="86" spans="1:18" x14ac:dyDescent="0.3">
      <c r="B86" s="23">
        <v>-20.329999999999998</v>
      </c>
      <c r="C86" s="18">
        <v>-30</v>
      </c>
      <c r="D86" s="18">
        <v>1</v>
      </c>
      <c r="E86" s="18">
        <v>17</v>
      </c>
      <c r="F86" s="18">
        <v>-16</v>
      </c>
      <c r="G86" s="19">
        <v>5.2999999999999999E-2</v>
      </c>
      <c r="H86" s="18">
        <v>4</v>
      </c>
      <c r="I86" s="18">
        <v>285</v>
      </c>
      <c r="J86" s="18">
        <v>-280</v>
      </c>
      <c r="K86" s="51">
        <v>1.08</v>
      </c>
      <c r="L86" s="24">
        <v>43530</v>
      </c>
      <c r="N86" s="41">
        <f t="shared" si="24"/>
        <v>4.1911764705882355</v>
      </c>
      <c r="P86" s="46">
        <f t="shared" si="21"/>
        <v>5.8823529411764705E-2</v>
      </c>
      <c r="Q86" s="46">
        <f t="shared" si="22"/>
        <v>1.4035087719298246E-2</v>
      </c>
      <c r="R86" s="47">
        <f t="shared" si="23"/>
        <v>4.1911764705882355</v>
      </c>
    </row>
    <row r="87" spans="1:18" x14ac:dyDescent="0.3">
      <c r="B87" s="23">
        <v>-4.57</v>
      </c>
      <c r="C87" s="18">
        <v>-3</v>
      </c>
      <c r="D87" s="18">
        <v>3</v>
      </c>
      <c r="E87" s="18">
        <v>16</v>
      </c>
      <c r="F87" s="18">
        <v>-13</v>
      </c>
      <c r="G87" s="19">
        <v>0.158</v>
      </c>
      <c r="H87" s="18">
        <v>31</v>
      </c>
      <c r="I87" s="18">
        <v>210</v>
      </c>
      <c r="J87" s="18">
        <v>-178</v>
      </c>
      <c r="K87" s="51">
        <v>0.86</v>
      </c>
      <c r="L87" s="24">
        <v>43529</v>
      </c>
      <c r="N87" s="41">
        <f t="shared" si="24"/>
        <v>1.2701612903225805</v>
      </c>
      <c r="P87" s="46">
        <f t="shared" si="21"/>
        <v>0.1875</v>
      </c>
      <c r="Q87" s="46">
        <f t="shared" si="22"/>
        <v>0.14761904761904762</v>
      </c>
      <c r="R87" s="47">
        <f t="shared" si="23"/>
        <v>1.2701612903225805</v>
      </c>
    </row>
    <row r="88" spans="1:18" ht="15.75" thickBot="1" x14ac:dyDescent="0.35">
      <c r="B88" s="25">
        <v>-9.1</v>
      </c>
      <c r="C88" s="26">
        <v>-17</v>
      </c>
      <c r="D88" s="26">
        <v>6</v>
      </c>
      <c r="E88" s="26">
        <v>13</v>
      </c>
      <c r="F88" s="26">
        <v>-7</v>
      </c>
      <c r="G88" s="27">
        <v>0.316</v>
      </c>
      <c r="H88" s="26">
        <v>87</v>
      </c>
      <c r="I88" s="26">
        <v>292</v>
      </c>
      <c r="J88" s="26">
        <v>-205</v>
      </c>
      <c r="K88" s="52">
        <v>1.35</v>
      </c>
      <c r="L88" s="24">
        <v>43528</v>
      </c>
      <c r="N88" s="41">
        <f t="shared" si="24"/>
        <v>1.5490716180371353</v>
      </c>
      <c r="P88" s="46">
        <f t="shared" si="21"/>
        <v>0.46153846153846156</v>
      </c>
      <c r="Q88" s="46">
        <f t="shared" si="22"/>
        <v>0.29794520547945208</v>
      </c>
      <c r="R88" s="47">
        <f t="shared" si="23"/>
        <v>1.5490716180371353</v>
      </c>
    </row>
    <row r="89" spans="1:18" x14ac:dyDescent="0.3">
      <c r="B89" s="17">
        <v>-9.36</v>
      </c>
      <c r="C89" s="18">
        <v>-36</v>
      </c>
      <c r="D89" s="18">
        <v>87</v>
      </c>
      <c r="E89" s="18">
        <v>102</v>
      </c>
      <c r="F89" s="18">
        <v>-15</v>
      </c>
      <c r="G89" s="19">
        <v>0.46</v>
      </c>
      <c r="H89" s="18">
        <v>1391</v>
      </c>
      <c r="I89" s="18">
        <v>1710</v>
      </c>
      <c r="J89" s="18">
        <v>-319</v>
      </c>
      <c r="K89" s="49">
        <v>1.1100000000000001</v>
      </c>
      <c r="N89" s="41">
        <f t="shared" si="24"/>
        <v>1.0485473844462299</v>
      </c>
      <c r="P89" s="46">
        <f t="shared" si="21"/>
        <v>0.8529411764705882</v>
      </c>
      <c r="Q89" s="46">
        <f t="shared" si="22"/>
        <v>0.81345029239766087</v>
      </c>
      <c r="R89" s="47">
        <f t="shared" si="23"/>
        <v>1.0485473844462299</v>
      </c>
    </row>
    <row r="90" spans="1:18" x14ac:dyDescent="0.3">
      <c r="A90" s="35" t="s">
        <v>106</v>
      </c>
      <c r="B90" s="36"/>
      <c r="C90" s="37"/>
      <c r="D90" s="37"/>
      <c r="E90" s="37"/>
      <c r="F90" s="37"/>
      <c r="G90" s="38"/>
      <c r="H90" s="37"/>
      <c r="I90" s="37"/>
      <c r="J90" s="37"/>
      <c r="K90" s="48"/>
      <c r="L90" s="35"/>
    </row>
    <row r="91" spans="1:18" x14ac:dyDescent="0.3">
      <c r="B91" s="36"/>
      <c r="C91" s="37"/>
      <c r="D91" s="37"/>
      <c r="E91" s="37"/>
      <c r="F91" s="37"/>
      <c r="G91" s="38"/>
      <c r="H91" s="37"/>
      <c r="I91" s="37"/>
      <c r="J91" s="37"/>
      <c r="K91" s="48"/>
      <c r="L91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ETFs</vt:lpstr>
      <vt:lpstr>breadth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</cp:lastModifiedBy>
  <dcterms:created xsi:type="dcterms:W3CDTF">2016-05-11T17:45:40Z</dcterms:created>
  <dcterms:modified xsi:type="dcterms:W3CDTF">2019-03-17T15:29:18Z</dcterms:modified>
</cp:coreProperties>
</file>