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Dev\PTV-Investing\excel\"/>
    </mc:Choice>
  </mc:AlternateContent>
  <xr:revisionPtr revIDLastSave="0" documentId="13_ncr:1_{9796350B-7D79-4FAF-90D5-FE59B1D3DCDC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ETFs" sheetId="5" r:id="rId1"/>
    <sheet name="breadt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1" i="5" l="1"/>
  <c r="H41" i="5"/>
  <c r="W58" i="2" l="1"/>
  <c r="W56" i="2"/>
  <c r="V56" i="2"/>
  <c r="Q89" i="2" l="1"/>
  <c r="P89" i="2"/>
  <c r="Q88" i="2"/>
  <c r="P88" i="2"/>
  <c r="Q87" i="2"/>
  <c r="P87" i="2"/>
  <c r="Q86" i="2"/>
  <c r="P86" i="2"/>
  <c r="Q85" i="2"/>
  <c r="P85" i="2"/>
  <c r="Q84" i="2"/>
  <c r="P84" i="2"/>
  <c r="Q83" i="2"/>
  <c r="P83" i="2"/>
  <c r="Q82" i="2"/>
  <c r="P82" i="2"/>
  <c r="Q81" i="2"/>
  <c r="P81" i="2"/>
  <c r="Q80" i="2"/>
  <c r="P80" i="2"/>
  <c r="Q79" i="2"/>
  <c r="P79" i="2"/>
  <c r="Q74" i="2"/>
  <c r="P74" i="2"/>
  <c r="Q73" i="2"/>
  <c r="P73" i="2"/>
  <c r="Q72" i="2"/>
  <c r="P72" i="2"/>
  <c r="Q71" i="2"/>
  <c r="P71" i="2"/>
  <c r="Q70" i="2"/>
  <c r="P70" i="2"/>
  <c r="Q69" i="2"/>
  <c r="P69" i="2"/>
  <c r="Q68" i="2"/>
  <c r="P68" i="2"/>
  <c r="Q67" i="2"/>
  <c r="P67" i="2"/>
  <c r="Q66" i="2"/>
  <c r="P66" i="2"/>
  <c r="Q65" i="2"/>
  <c r="P65" i="2"/>
  <c r="Q64" i="2"/>
  <c r="P64" i="2"/>
  <c r="Q59" i="2"/>
  <c r="P59" i="2"/>
  <c r="Q58" i="2"/>
  <c r="P58" i="2"/>
  <c r="Q57" i="2"/>
  <c r="P57" i="2"/>
  <c r="Q56" i="2"/>
  <c r="P56" i="2"/>
  <c r="Q55" i="2"/>
  <c r="P55" i="2"/>
  <c r="Q54" i="2"/>
  <c r="P54" i="2"/>
  <c r="Q53" i="2"/>
  <c r="P53" i="2"/>
  <c r="Q52" i="2"/>
  <c r="P52" i="2"/>
  <c r="Q51" i="2"/>
  <c r="P51" i="2"/>
  <c r="Q50" i="2"/>
  <c r="P50" i="2"/>
  <c r="Q49" i="2"/>
  <c r="P49" i="2"/>
  <c r="Q44" i="2"/>
  <c r="P44" i="2"/>
  <c r="Q43" i="2"/>
  <c r="P43" i="2"/>
  <c r="Q42" i="2"/>
  <c r="P42" i="2"/>
  <c r="Q41" i="2"/>
  <c r="P41" i="2"/>
  <c r="Q40" i="2"/>
  <c r="P40" i="2"/>
  <c r="Q39" i="2"/>
  <c r="P39" i="2"/>
  <c r="Q38" i="2"/>
  <c r="P38" i="2"/>
  <c r="Q37" i="2"/>
  <c r="P37" i="2"/>
  <c r="Q36" i="2"/>
  <c r="P36" i="2"/>
  <c r="Q35" i="2"/>
  <c r="P35" i="2"/>
  <c r="Q34" i="2"/>
  <c r="P34" i="2"/>
  <c r="Q29" i="2"/>
  <c r="P29" i="2"/>
  <c r="Q28" i="2"/>
  <c r="P28" i="2"/>
  <c r="Q27" i="2"/>
  <c r="P27" i="2"/>
  <c r="Q26" i="2"/>
  <c r="P26" i="2"/>
  <c r="Q25" i="2"/>
  <c r="P25" i="2"/>
  <c r="Q24" i="2"/>
  <c r="P24" i="2"/>
  <c r="Q23" i="2"/>
  <c r="P23" i="2"/>
  <c r="Q22" i="2"/>
  <c r="P22" i="2"/>
  <c r="Q21" i="2"/>
  <c r="P21" i="2"/>
  <c r="Q20" i="2"/>
  <c r="P20" i="2"/>
  <c r="Q19" i="2"/>
  <c r="P19" i="2"/>
  <c r="P5" i="2"/>
  <c r="Q5" i="2"/>
  <c r="P6" i="2"/>
  <c r="Q6" i="2"/>
  <c r="P7" i="2"/>
  <c r="Q7" i="2"/>
  <c r="P8" i="2"/>
  <c r="Q8" i="2"/>
  <c r="P9" i="2"/>
  <c r="Q9" i="2"/>
  <c r="P10" i="2"/>
  <c r="Q10" i="2"/>
  <c r="P11" i="2"/>
  <c r="Q11" i="2"/>
  <c r="P12" i="2"/>
  <c r="Q12" i="2"/>
  <c r="P13" i="2"/>
  <c r="Q13" i="2"/>
  <c r="P14" i="2"/>
  <c r="Q14" i="2"/>
  <c r="Q4" i="2"/>
  <c r="P4" i="2"/>
  <c r="R12" i="2" l="1"/>
  <c r="R6" i="2"/>
  <c r="R65" i="2"/>
  <c r="R19" i="2"/>
  <c r="R22" i="2"/>
  <c r="R25" i="2"/>
  <c r="R28" i="2"/>
  <c r="R35" i="2"/>
  <c r="R38" i="2"/>
  <c r="R41" i="2"/>
  <c r="R44" i="2"/>
  <c r="R51" i="2"/>
  <c r="R54" i="2"/>
  <c r="R57" i="2"/>
  <c r="R64" i="2"/>
  <c r="R67" i="2"/>
  <c r="R70" i="2"/>
  <c r="R73" i="2"/>
  <c r="R80" i="2"/>
  <c r="R83" i="2"/>
  <c r="R86" i="2"/>
  <c r="R89" i="2"/>
  <c r="R14" i="2"/>
  <c r="R11" i="2"/>
  <c r="R8" i="2"/>
  <c r="R5" i="2"/>
  <c r="R21" i="2"/>
  <c r="R24" i="2"/>
  <c r="R27" i="2"/>
  <c r="R34" i="2"/>
  <c r="R37" i="2"/>
  <c r="R40" i="2"/>
  <c r="R43" i="2"/>
  <c r="R50" i="2"/>
  <c r="R53" i="2"/>
  <c r="R56" i="2"/>
  <c r="R59" i="2"/>
  <c r="R66" i="2"/>
  <c r="R69" i="2"/>
  <c r="R72" i="2"/>
  <c r="R79" i="2"/>
  <c r="R82" i="2"/>
  <c r="R85" i="2"/>
  <c r="R88" i="2"/>
  <c r="R23" i="2"/>
  <c r="R29" i="2"/>
  <c r="R39" i="2"/>
  <c r="R49" i="2"/>
  <c r="R55" i="2"/>
  <c r="R71" i="2"/>
  <c r="R81" i="2"/>
  <c r="R87" i="2"/>
  <c r="R13" i="2"/>
  <c r="R10" i="2"/>
  <c r="R7" i="2"/>
  <c r="R4" i="2"/>
  <c r="R9" i="2"/>
  <c r="R20" i="2"/>
  <c r="R26" i="2"/>
  <c r="R36" i="2"/>
  <c r="R42" i="2"/>
  <c r="R52" i="2"/>
  <c r="R58" i="2"/>
  <c r="R68" i="2"/>
  <c r="R74" i="2"/>
  <c r="R84" i="2"/>
  <c r="N14" i="2"/>
  <c r="N29" i="2"/>
  <c r="N44" i="2"/>
  <c r="N89" i="2"/>
  <c r="N74" i="2"/>
  <c r="N59" i="2"/>
  <c r="N19" i="2" l="1"/>
  <c r="N20" i="2"/>
  <c r="N21" i="2"/>
  <c r="N22" i="2"/>
  <c r="N23" i="2"/>
  <c r="N24" i="2"/>
  <c r="N25" i="2"/>
  <c r="N26" i="2"/>
  <c r="N27" i="2"/>
  <c r="N28" i="2"/>
  <c r="N34" i="2"/>
  <c r="N35" i="2"/>
  <c r="N36" i="2"/>
  <c r="N37" i="2"/>
  <c r="N38" i="2"/>
  <c r="N39" i="2"/>
  <c r="N40" i="2"/>
  <c r="N41" i="2"/>
  <c r="N42" i="2"/>
  <c r="N43" i="2"/>
  <c r="N49" i="2"/>
  <c r="N50" i="2"/>
  <c r="N51" i="2"/>
  <c r="N52" i="2"/>
  <c r="N53" i="2"/>
  <c r="N54" i="2"/>
  <c r="N55" i="2"/>
  <c r="N56" i="2"/>
  <c r="N57" i="2"/>
  <c r="N58" i="2"/>
  <c r="N64" i="2"/>
  <c r="N65" i="2"/>
  <c r="N66" i="2"/>
  <c r="N67" i="2"/>
  <c r="N68" i="2"/>
  <c r="N69" i="2"/>
  <c r="N70" i="2"/>
  <c r="N71" i="2"/>
  <c r="N72" i="2"/>
  <c r="N73" i="2"/>
  <c r="N79" i="2"/>
  <c r="N80" i="2"/>
  <c r="N81" i="2"/>
  <c r="N82" i="2"/>
  <c r="N83" i="2"/>
  <c r="N84" i="2"/>
  <c r="N85" i="2"/>
  <c r="N86" i="2"/>
  <c r="N87" i="2"/>
  <c r="N88" i="2"/>
  <c r="N5" i="2"/>
  <c r="N6" i="2"/>
  <c r="N7" i="2"/>
  <c r="N8" i="2"/>
  <c r="N9" i="2"/>
  <c r="N10" i="2"/>
  <c r="N11" i="2"/>
  <c r="N12" i="2"/>
  <c r="N13" i="2"/>
  <c r="N4" i="2"/>
  <c r="J39" i="5" l="1"/>
  <c r="J41" i="5" l="1"/>
  <c r="J34" i="5"/>
  <c r="J24" i="5" l="1"/>
  <c r="J32" i="5"/>
  <c r="J27" i="5"/>
  <c r="J5" i="5"/>
  <c r="J20" i="5"/>
  <c r="J6" i="5"/>
  <c r="J7" i="5"/>
  <c r="J36" i="5"/>
  <c r="J37" i="5"/>
  <c r="J4" i="5"/>
  <c r="J19" i="5"/>
  <c r="J9" i="5"/>
  <c r="J33" i="5"/>
  <c r="J21" i="5"/>
  <c r="J12" i="5"/>
  <c r="J10" i="5"/>
  <c r="J8" i="5"/>
  <c r="J38" i="5"/>
  <c r="J26" i="5"/>
  <c r="J30" i="5"/>
  <c r="J11" i="5"/>
  <c r="J40" i="5"/>
  <c r="J35" i="5"/>
  <c r="J18" i="5"/>
  <c r="J29" i="5"/>
  <c r="J17" i="5"/>
  <c r="J13" i="5"/>
  <c r="J22" i="5"/>
  <c r="J25" i="5"/>
  <c r="J31" i="5"/>
  <c r="J28" i="5"/>
  <c r="J23" i="5"/>
  <c r="J16" i="5"/>
  <c r="J15" i="5"/>
  <c r="J14" i="5"/>
</calcChain>
</file>

<file path=xl/sharedStrings.xml><?xml version="1.0" encoding="utf-8"?>
<sst xmlns="http://schemas.openxmlformats.org/spreadsheetml/2006/main" count="169" uniqueCount="107">
  <si>
    <t>130dma</t>
  </si>
  <si>
    <t>260dma</t>
  </si>
  <si>
    <t>SPX</t>
  </si>
  <si>
    <t>SML</t>
  </si>
  <si>
    <t>NDX</t>
  </si>
  <si>
    <t>IBB</t>
  </si>
  <si>
    <t>XLB</t>
  </si>
  <si>
    <t>XLE</t>
  </si>
  <si>
    <t>XLF</t>
  </si>
  <si>
    <t>XLI</t>
  </si>
  <si>
    <t>XLK</t>
  </si>
  <si>
    <t>XLP</t>
  </si>
  <si>
    <t>XLU</t>
  </si>
  <si>
    <t>XLV</t>
  </si>
  <si>
    <t>XLY</t>
  </si>
  <si>
    <t>XLRE</t>
  </si>
  <si>
    <t>VolRatio</t>
  </si>
  <si>
    <t>vDiff(M)</t>
  </si>
  <si>
    <t>VolDown(M)</t>
  </si>
  <si>
    <t>VolUp(M)</t>
  </si>
  <si>
    <t>Percent</t>
  </si>
  <si>
    <t>Diff</t>
  </si>
  <si>
    <t>Down</t>
  </si>
  <si>
    <t>Up</t>
  </si>
  <si>
    <t>Force</t>
  </si>
  <si>
    <t>Chg</t>
  </si>
  <si>
    <t>XRT</t>
  </si>
  <si>
    <t>Avg</t>
  </si>
  <si>
    <t>23dma</t>
  </si>
  <si>
    <t>65dma</t>
  </si>
  <si>
    <t>IVV</t>
  </si>
  <si>
    <t>IJH</t>
  </si>
  <si>
    <t>IJR</t>
  </si>
  <si>
    <t>ITB</t>
  </si>
  <si>
    <t>SOXX</t>
  </si>
  <si>
    <t>IYC</t>
  </si>
  <si>
    <t>IYK</t>
  </si>
  <si>
    <t>IYG</t>
  </si>
  <si>
    <t>IAT</t>
  </si>
  <si>
    <t>IAK</t>
  </si>
  <si>
    <t>IHI</t>
  </si>
  <si>
    <t>IHF</t>
  </si>
  <si>
    <t>IHE</t>
  </si>
  <si>
    <t>ITA</t>
  </si>
  <si>
    <t>IYT</t>
  </si>
  <si>
    <t>IEO</t>
  </si>
  <si>
    <t>IEZ</t>
  </si>
  <si>
    <t>IGE</t>
  </si>
  <si>
    <t>WOOD</t>
  </si>
  <si>
    <t>RING</t>
  </si>
  <si>
    <t>SP500</t>
  </si>
  <si>
    <t>SP400</t>
  </si>
  <si>
    <t>SP600</t>
  </si>
  <si>
    <t>Nasdaq 100</t>
  </si>
  <si>
    <t>Retail</t>
  </si>
  <si>
    <t>Regional Banks</t>
  </si>
  <si>
    <t>Biotech</t>
  </si>
  <si>
    <t>Home Builders</t>
  </si>
  <si>
    <t>Semiconductors</t>
  </si>
  <si>
    <t>SPDR Energy</t>
  </si>
  <si>
    <t>SPDR Financials</t>
  </si>
  <si>
    <t>SPDR Industrials</t>
  </si>
  <si>
    <t>SPDR Technology</t>
  </si>
  <si>
    <t>SPDR Consumer Staples</t>
  </si>
  <si>
    <t>SPDR Utilities</t>
  </si>
  <si>
    <t>SPDR Health Care</t>
  </si>
  <si>
    <t>SPDR Consumer Discretionary</t>
  </si>
  <si>
    <t>SPDR Real Estate</t>
  </si>
  <si>
    <t>Consumer Services</t>
  </si>
  <si>
    <t>Consumer Goods</t>
  </si>
  <si>
    <t>Finacial Services</t>
  </si>
  <si>
    <t>Insurance</t>
  </si>
  <si>
    <t>Medical Devices</t>
  </si>
  <si>
    <t>Health Care Providers</t>
  </si>
  <si>
    <t>Pharmaceuticals</t>
  </si>
  <si>
    <t>Aerospace Defense</t>
  </si>
  <si>
    <t>Transportation</t>
  </si>
  <si>
    <t>Oil and Gas Exploration</t>
  </si>
  <si>
    <t>Oil Equipment and Services</t>
  </si>
  <si>
    <t>American Natural Resources</t>
  </si>
  <si>
    <t>Lumber and Timber</t>
  </si>
  <si>
    <t>Gold Miners</t>
  </si>
  <si>
    <t>SPDR Materials</t>
  </si>
  <si>
    <t>Ticker</t>
  </si>
  <si>
    <t>Name</t>
  </si>
  <si>
    <t>IAI</t>
  </si>
  <si>
    <t>Brokers Dealers</t>
  </si>
  <si>
    <t>Simple non-leveraged ETFs</t>
  </si>
  <si>
    <t>Last Week</t>
  </si>
  <si>
    <t>DIA</t>
  </si>
  <si>
    <t>DJIA</t>
  </si>
  <si>
    <t>Chg=Total Change of all components        Force=Chg * Volume, summed for each component</t>
  </si>
  <si>
    <t>STOCKS - Over $10 and 500k volume</t>
  </si>
  <si>
    <t>Stocks</t>
  </si>
  <si>
    <t>Stocks over $10</t>
  </si>
  <si>
    <t>PICK</t>
  </si>
  <si>
    <t>Metal Miners</t>
  </si>
  <si>
    <t>Score 10 to -10</t>
  </si>
  <si>
    <t>NYSE Composite</t>
  </si>
  <si>
    <t>TRIN</t>
  </si>
  <si>
    <t>0 means 50% components above MA</t>
  </si>
  <si>
    <t>Up 3.82 Points per Component with overall change of -3.04% from closing price 3013.77 which was 11 days ago.</t>
  </si>
  <si>
    <t>Up 6.23 Points per Component with overall change of NaN% from closing price 0.00 which was 11 days ago.</t>
  </si>
  <si>
    <t>Up 0.52 Points per Component with overall change of -1.30% from closing price 952.53 which was 11 days ago.</t>
  </si>
  <si>
    <t>Up 1.81 Points per Component with overall change of 0.00% from closing price 1.00 which was 11 days ago.</t>
  </si>
  <si>
    <t>Up 2.94 Points per Component with overall change of 0.00% from closing price 1.00 which was 11 days ago.</t>
  </si>
  <si>
    <t>Up 2.62 Points per Component with overall change of 0.00% from closing price 1.00 which was 11 days ago.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</si>
</sst>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_);[Red]\(0\)"/>
    <numFmt numFmtId="166" formatCode="0.0_);[Red]\(0.0\)"/>
    <numFmt numFmtId="167" formatCode="0.00_);[Red]\(0.00\)"/>
    <numFmt numFmtId="168" formatCode="#,##0%_);[Red]\(#,##0%\)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1"/>
      <color theme="1"/>
      <name val="Trebuchet MS"/>
      <family val="2"/>
    </font>
    <font>
      <i/>
      <sz val="12"/>
      <color theme="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6" fontId="1" fillId="0" borderId="14" xfId="0" applyNumberFormat="1" applyFont="1" applyBorder="1" applyAlignment="1">
      <alignment horizontal="center"/>
    </xf>
    <xf numFmtId="166" fontId="1" fillId="0" borderId="15" xfId="0" applyNumberFormat="1" applyFont="1" applyBorder="1" applyAlignment="1">
      <alignment horizontal="center"/>
    </xf>
    <xf numFmtId="166" fontId="1" fillId="0" borderId="16" xfId="0" applyNumberFormat="1" applyFont="1" applyBorder="1" applyAlignment="1">
      <alignment horizontal="center"/>
    </xf>
    <xf numFmtId="166" fontId="1" fillId="0" borderId="17" xfId="0" applyNumberFormat="1" applyFont="1" applyBorder="1" applyAlignment="1">
      <alignment horizontal="center"/>
    </xf>
    <xf numFmtId="166" fontId="1" fillId="0" borderId="18" xfId="0" applyNumberFormat="1" applyFont="1" applyBorder="1" applyAlignment="1">
      <alignment horizontal="center"/>
    </xf>
    <xf numFmtId="166" fontId="1" fillId="0" borderId="19" xfId="0" applyNumberFormat="1" applyFont="1" applyBorder="1" applyAlignment="1">
      <alignment horizontal="center"/>
    </xf>
    <xf numFmtId="40" fontId="1" fillId="0" borderId="0" xfId="0" applyNumberFormat="1" applyFont="1"/>
    <xf numFmtId="38" fontId="1" fillId="0" borderId="0" xfId="0" applyNumberFormat="1" applyFont="1"/>
    <xf numFmtId="164" fontId="1" fillId="0" borderId="0" xfId="0" applyNumberFormat="1" applyFont="1"/>
    <xf numFmtId="40" fontId="1" fillId="0" borderId="13" xfId="0" applyNumberFormat="1" applyFont="1" applyBorder="1" applyAlignment="1">
      <alignment horizontal="center"/>
    </xf>
    <xf numFmtId="38" fontId="1" fillId="0" borderId="12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40" fontId="1" fillId="0" borderId="10" xfId="0" applyNumberFormat="1" applyFont="1" applyBorder="1"/>
    <xf numFmtId="15" fontId="1" fillId="0" borderId="0" xfId="0" applyNumberFormat="1" applyFont="1"/>
    <xf numFmtId="40" fontId="1" fillId="0" borderId="8" xfId="0" applyNumberFormat="1" applyFont="1" applyBorder="1"/>
    <xf numFmtId="38" fontId="1" fillId="0" borderId="7" xfId="0" applyNumberFormat="1" applyFont="1" applyBorder="1"/>
    <xf numFmtId="164" fontId="1" fillId="0" borderId="7" xfId="0" applyNumberFormat="1" applyFont="1" applyBorder="1"/>
    <xf numFmtId="166" fontId="1" fillId="0" borderId="20" xfId="0" applyNumberFormat="1" applyFont="1" applyBorder="1" applyAlignment="1">
      <alignment horizontal="center"/>
    </xf>
    <xf numFmtId="166" fontId="1" fillId="0" borderId="21" xfId="0" applyNumberFormat="1" applyFont="1" applyBorder="1" applyAlignment="1">
      <alignment horizontal="center"/>
    </xf>
    <xf numFmtId="166" fontId="1" fillId="0" borderId="22" xfId="0" applyNumberFormat="1" applyFont="1" applyBorder="1" applyAlignment="1">
      <alignment horizontal="center"/>
    </xf>
    <xf numFmtId="166" fontId="4" fillId="0" borderId="3" xfId="0" applyNumberFormat="1" applyFont="1" applyBorder="1" applyAlignment="1">
      <alignment horizontal="center"/>
    </xf>
    <xf numFmtId="166" fontId="4" fillId="0" borderId="5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center"/>
    </xf>
    <xf numFmtId="0" fontId="1" fillId="2" borderId="0" xfId="0" applyFont="1" applyFill="1"/>
    <xf numFmtId="40" fontId="1" fillId="2" borderId="0" xfId="0" applyNumberFormat="1" applyFont="1" applyFill="1"/>
    <xf numFmtId="38" fontId="1" fillId="2" borderId="0" xfId="0" applyNumberFormat="1" applyFont="1" applyFill="1"/>
    <xf numFmtId="164" fontId="1" fillId="2" borderId="0" xfId="0" applyNumberFormat="1" applyFont="1" applyFill="1"/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7" fontId="1" fillId="2" borderId="0" xfId="0" applyNumberFormat="1" applyFont="1" applyFill="1"/>
    <xf numFmtId="167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left" vertic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2" fontId="1" fillId="0" borderId="0" xfId="0" applyNumberFormat="1" applyFont="1"/>
    <xf numFmtId="2" fontId="2" fillId="0" borderId="0" xfId="0" applyNumberFormat="1" applyFont="1" applyAlignment="1">
      <alignment horizontal="center"/>
    </xf>
    <xf numFmtId="168" fontId="1" fillId="2" borderId="0" xfId="0" applyNumberFormat="1" applyFont="1" applyFill="1"/>
    <xf numFmtId="168" fontId="1" fillId="0" borderId="0" xfId="0" applyNumberFormat="1" applyFont="1"/>
    <xf numFmtId="168" fontId="1" fillId="0" borderId="11" xfId="0" applyNumberFormat="1" applyFont="1" applyBorder="1" applyAlignment="1">
      <alignment horizontal="center"/>
    </xf>
    <xf numFmtId="168" fontId="1" fillId="0" borderId="9" xfId="0" applyNumberFormat="1" applyFont="1" applyBorder="1"/>
    <xf numFmtId="168" fontId="1" fillId="0" borderId="6" xfId="0" applyNumberFormat="1" applyFont="1" applyBorder="1"/>
    <xf numFmtId="166" fontId="4" fillId="0" borderId="2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41"/>
  <sheetViews>
    <sheetView showGridLines="0" tabSelected="1" zoomScale="92" zoomScaleNormal="92" workbookViewId="0">
      <selection activeCell="O22" sqref="O22"/>
    </sheetView>
  </sheetViews>
  <sheetFormatPr defaultColWidth="9.140625" defaultRowHeight="15" x14ac:dyDescent="0.3"/>
  <cols>
    <col min="1" max="1" width="9.140625" style="2"/>
    <col min="2" max="2" width="7.7109375" style="1" customWidth="1"/>
    <col min="3" max="3" width="29.7109375" style="1" customWidth="1"/>
    <col min="4" max="8" width="8.42578125" style="2" customWidth="1"/>
    <col min="9" max="9" width="9.7109375" style="1" bestFit="1" customWidth="1"/>
    <col min="10" max="11" width="9.140625" style="2"/>
    <col min="12" max="12" width="17.140625" style="2" customWidth="1"/>
    <col min="13" max="16384" width="9.140625" style="2"/>
  </cols>
  <sheetData>
    <row r="1" spans="2:12" ht="8.25" customHeight="1" x14ac:dyDescent="0.3"/>
    <row r="2" spans="2:12" ht="6" customHeight="1" thickBot="1" x14ac:dyDescent="0.35"/>
    <row r="3" spans="2:12" ht="15.75" thickBot="1" x14ac:dyDescent="0.35">
      <c r="B3" s="3" t="s">
        <v>83</v>
      </c>
      <c r="C3" s="4" t="s">
        <v>84</v>
      </c>
      <c r="D3" s="5" t="s">
        <v>28</v>
      </c>
      <c r="E3" s="5" t="s">
        <v>29</v>
      </c>
      <c r="F3" s="5" t="s">
        <v>0</v>
      </c>
      <c r="G3" s="5" t="s">
        <v>1</v>
      </c>
      <c r="H3" s="5" t="s">
        <v>27</v>
      </c>
      <c r="I3" s="5" t="s">
        <v>88</v>
      </c>
      <c r="J3" s="6" t="s">
        <v>25</v>
      </c>
    </row>
    <row r="4" spans="2:12" x14ac:dyDescent="0.3">
      <c r="B4" s="7" t="s">
        <v>10</v>
      </c>
      <c r="C4" s="7" t="s">
        <v>62</v>
      </c>
      <c r="D4" s="9">
        <v>9</v>
      </c>
      <c r="E4" s="9">
        <v>8</v>
      </c>
      <c r="F4" s="9">
        <v>8</v>
      </c>
      <c r="G4" s="9">
        <v>6</v>
      </c>
      <c r="H4" s="11">
        <v>7.75</v>
      </c>
      <c r="I4" s="13">
        <v>6.75</v>
      </c>
      <c r="J4" s="14">
        <f t="shared" ref="J4:J40" si="0">H4-I4</f>
        <v>1</v>
      </c>
    </row>
    <row r="5" spans="2:12" x14ac:dyDescent="0.3">
      <c r="B5" s="8" t="s">
        <v>33</v>
      </c>
      <c r="C5" s="8" t="s">
        <v>57</v>
      </c>
      <c r="D5" s="10">
        <v>9</v>
      </c>
      <c r="E5" s="10">
        <v>7</v>
      </c>
      <c r="F5" s="10">
        <v>8</v>
      </c>
      <c r="G5" s="10">
        <v>6</v>
      </c>
      <c r="H5" s="12">
        <v>7.5</v>
      </c>
      <c r="I5" s="15">
        <v>7.25</v>
      </c>
      <c r="J5" s="16">
        <f t="shared" si="0"/>
        <v>0.25</v>
      </c>
    </row>
    <row r="6" spans="2:12" x14ac:dyDescent="0.3">
      <c r="B6" s="8" t="s">
        <v>34</v>
      </c>
      <c r="C6" s="8" t="s">
        <v>58</v>
      </c>
      <c r="D6" s="10">
        <v>9</v>
      </c>
      <c r="E6" s="10">
        <v>6</v>
      </c>
      <c r="F6" s="10">
        <v>8</v>
      </c>
      <c r="G6" s="10">
        <v>7</v>
      </c>
      <c r="H6" s="12">
        <v>7.5</v>
      </c>
      <c r="I6" s="15">
        <v>6.25</v>
      </c>
      <c r="J6" s="16">
        <f t="shared" si="0"/>
        <v>1.25</v>
      </c>
    </row>
    <row r="7" spans="2:12" x14ac:dyDescent="0.3">
      <c r="B7" s="8" t="s">
        <v>8</v>
      </c>
      <c r="C7" s="8" t="s">
        <v>60</v>
      </c>
      <c r="D7" s="10">
        <v>9</v>
      </c>
      <c r="E7" s="10">
        <v>7</v>
      </c>
      <c r="F7" s="10">
        <v>7</v>
      </c>
      <c r="G7" s="10">
        <v>5</v>
      </c>
      <c r="H7" s="12">
        <v>7</v>
      </c>
      <c r="I7" s="15">
        <v>6.5</v>
      </c>
      <c r="J7" s="16">
        <f t="shared" si="0"/>
        <v>0.5</v>
      </c>
    </row>
    <row r="8" spans="2:12" x14ac:dyDescent="0.3">
      <c r="B8" s="8" t="s">
        <v>12</v>
      </c>
      <c r="C8" s="8" t="s">
        <v>64</v>
      </c>
      <c r="D8" s="10">
        <v>5</v>
      </c>
      <c r="E8" s="10">
        <v>6</v>
      </c>
      <c r="F8" s="10">
        <v>8</v>
      </c>
      <c r="G8" s="10">
        <v>8</v>
      </c>
      <c r="H8" s="12">
        <v>6.75</v>
      </c>
      <c r="I8" s="15">
        <v>8.25</v>
      </c>
      <c r="J8" s="16">
        <f t="shared" si="0"/>
        <v>-1.5</v>
      </c>
    </row>
    <row r="9" spans="2:12" x14ac:dyDescent="0.3">
      <c r="B9" s="8" t="s">
        <v>89</v>
      </c>
      <c r="C9" s="8" t="s">
        <v>90</v>
      </c>
      <c r="D9" s="10">
        <v>7</v>
      </c>
      <c r="E9" s="10">
        <v>7</v>
      </c>
      <c r="F9" s="10">
        <v>6</v>
      </c>
      <c r="G9" s="10">
        <v>7</v>
      </c>
      <c r="H9" s="12">
        <v>6.75</v>
      </c>
      <c r="I9" s="15">
        <v>7</v>
      </c>
      <c r="J9" s="16">
        <f t="shared" si="0"/>
        <v>-0.25</v>
      </c>
    </row>
    <row r="10" spans="2:12" x14ac:dyDescent="0.3">
      <c r="B10" s="8" t="s">
        <v>39</v>
      </c>
      <c r="C10" s="8" t="s">
        <v>71</v>
      </c>
      <c r="D10" s="10">
        <v>8</v>
      </c>
      <c r="E10" s="10">
        <v>7</v>
      </c>
      <c r="F10" s="10">
        <v>6</v>
      </c>
      <c r="G10" s="10">
        <v>5</v>
      </c>
      <c r="H10" s="12">
        <v>6.5</v>
      </c>
      <c r="I10" s="15">
        <v>6.5</v>
      </c>
      <c r="J10" s="16">
        <f t="shared" si="0"/>
        <v>0</v>
      </c>
    </row>
    <row r="11" spans="2:12" x14ac:dyDescent="0.3">
      <c r="B11" s="8" t="s">
        <v>43</v>
      </c>
      <c r="C11" s="8" t="s">
        <v>75</v>
      </c>
      <c r="D11" s="10">
        <v>7</v>
      </c>
      <c r="E11" s="10">
        <v>6</v>
      </c>
      <c r="F11" s="10">
        <v>7</v>
      </c>
      <c r="G11" s="10">
        <v>5</v>
      </c>
      <c r="H11" s="12">
        <v>6.25</v>
      </c>
      <c r="I11" s="15">
        <v>5</v>
      </c>
      <c r="J11" s="16">
        <f t="shared" si="0"/>
        <v>1.25</v>
      </c>
    </row>
    <row r="12" spans="2:12" x14ac:dyDescent="0.3">
      <c r="B12" s="8" t="s">
        <v>9</v>
      </c>
      <c r="C12" s="8" t="s">
        <v>61</v>
      </c>
      <c r="D12" s="10">
        <v>9</v>
      </c>
      <c r="E12" s="10">
        <v>6</v>
      </c>
      <c r="F12" s="10">
        <v>5</v>
      </c>
      <c r="G12" s="10">
        <v>4</v>
      </c>
      <c r="H12" s="12">
        <v>6</v>
      </c>
      <c r="I12" s="15">
        <v>5.25</v>
      </c>
      <c r="J12" s="16">
        <f t="shared" si="0"/>
        <v>0.75</v>
      </c>
    </row>
    <row r="13" spans="2:12" x14ac:dyDescent="0.3">
      <c r="B13" s="8" t="s">
        <v>49</v>
      </c>
      <c r="C13" s="8" t="s">
        <v>81</v>
      </c>
      <c r="D13" s="10">
        <v>5</v>
      </c>
      <c r="E13" s="10">
        <v>7</v>
      </c>
      <c r="F13" s="10">
        <v>6</v>
      </c>
      <c r="G13" s="10">
        <v>4</v>
      </c>
      <c r="H13" s="12">
        <v>5.5</v>
      </c>
      <c r="I13" s="15">
        <v>6.25</v>
      </c>
      <c r="J13" s="16">
        <f t="shared" si="0"/>
        <v>-0.75</v>
      </c>
    </row>
    <row r="14" spans="2:12" x14ac:dyDescent="0.3">
      <c r="B14" s="8" t="s">
        <v>41</v>
      </c>
      <c r="C14" s="8" t="s">
        <v>73</v>
      </c>
      <c r="D14" s="10">
        <v>7</v>
      </c>
      <c r="E14" s="10">
        <v>7</v>
      </c>
      <c r="F14" s="10">
        <v>6</v>
      </c>
      <c r="G14" s="10">
        <v>2</v>
      </c>
      <c r="H14" s="12">
        <v>5.5</v>
      </c>
      <c r="I14" s="15">
        <v>4.25</v>
      </c>
      <c r="J14" s="16">
        <f t="shared" si="0"/>
        <v>1.25</v>
      </c>
    </row>
    <row r="15" spans="2:12" ht="16.5" x14ac:dyDescent="0.3">
      <c r="B15" s="8" t="s">
        <v>4</v>
      </c>
      <c r="C15" s="8" t="s">
        <v>53</v>
      </c>
      <c r="D15" s="10">
        <v>6</v>
      </c>
      <c r="E15" s="10">
        <v>6</v>
      </c>
      <c r="F15" s="10">
        <v>5</v>
      </c>
      <c r="G15" s="10">
        <v>4</v>
      </c>
      <c r="H15" s="12">
        <v>5.25</v>
      </c>
      <c r="I15" s="15">
        <v>6.25</v>
      </c>
      <c r="J15" s="16">
        <f t="shared" si="0"/>
        <v>-1</v>
      </c>
      <c r="L15" s="39" t="s">
        <v>97</v>
      </c>
    </row>
    <row r="16" spans="2:12" ht="16.5" x14ac:dyDescent="0.3">
      <c r="B16" s="8" t="s">
        <v>30</v>
      </c>
      <c r="C16" s="8" t="s">
        <v>50</v>
      </c>
      <c r="D16" s="10">
        <v>6</v>
      </c>
      <c r="E16" s="10">
        <v>6</v>
      </c>
      <c r="F16" s="10">
        <v>5</v>
      </c>
      <c r="G16" s="10">
        <v>4</v>
      </c>
      <c r="H16" s="12">
        <v>5.25</v>
      </c>
      <c r="I16" s="15">
        <v>5.5</v>
      </c>
      <c r="J16" s="16">
        <f t="shared" si="0"/>
        <v>-0.25</v>
      </c>
      <c r="L16" s="39" t="s">
        <v>100</v>
      </c>
    </row>
    <row r="17" spans="2:10" x14ac:dyDescent="0.3">
      <c r="B17" s="8" t="s">
        <v>6</v>
      </c>
      <c r="C17" s="8" t="s">
        <v>82</v>
      </c>
      <c r="D17" s="10">
        <v>5</v>
      </c>
      <c r="E17" s="10">
        <v>7</v>
      </c>
      <c r="F17" s="10">
        <v>4</v>
      </c>
      <c r="G17" s="10">
        <v>3</v>
      </c>
      <c r="H17" s="12">
        <v>4.75</v>
      </c>
      <c r="I17" s="15">
        <v>6.25</v>
      </c>
      <c r="J17" s="16">
        <f t="shared" si="0"/>
        <v>-1.5</v>
      </c>
    </row>
    <row r="18" spans="2:10" x14ac:dyDescent="0.3">
      <c r="B18" s="8" t="s">
        <v>44</v>
      </c>
      <c r="C18" s="8" t="s">
        <v>76</v>
      </c>
      <c r="D18" s="10">
        <v>6</v>
      </c>
      <c r="E18" s="10">
        <v>5</v>
      </c>
      <c r="F18" s="10">
        <v>5</v>
      </c>
      <c r="G18" s="10">
        <v>2</v>
      </c>
      <c r="H18" s="12">
        <v>4.5</v>
      </c>
      <c r="I18" s="15">
        <v>4.5</v>
      </c>
      <c r="J18" s="16">
        <f t="shared" si="0"/>
        <v>0</v>
      </c>
    </row>
    <row r="19" spans="2:10" x14ac:dyDescent="0.3">
      <c r="B19" s="8" t="s">
        <v>35</v>
      </c>
      <c r="C19" s="8" t="s">
        <v>68</v>
      </c>
      <c r="D19" s="10">
        <v>6</v>
      </c>
      <c r="E19" s="10">
        <v>5</v>
      </c>
      <c r="F19" s="10">
        <v>4</v>
      </c>
      <c r="G19" s="10">
        <v>3</v>
      </c>
      <c r="H19" s="12">
        <v>4.5</v>
      </c>
      <c r="I19" s="15">
        <v>4</v>
      </c>
      <c r="J19" s="16">
        <f t="shared" si="0"/>
        <v>0.5</v>
      </c>
    </row>
    <row r="20" spans="2:10" x14ac:dyDescent="0.3">
      <c r="B20" s="8" t="s">
        <v>15</v>
      </c>
      <c r="C20" s="8" t="s">
        <v>67</v>
      </c>
      <c r="D20" s="10">
        <v>0</v>
      </c>
      <c r="E20" s="10">
        <v>5</v>
      </c>
      <c r="F20" s="10">
        <v>6</v>
      </c>
      <c r="G20" s="10">
        <v>6</v>
      </c>
      <c r="H20" s="12">
        <v>4.25</v>
      </c>
      <c r="I20" s="15">
        <v>5.5</v>
      </c>
      <c r="J20" s="16">
        <f t="shared" si="0"/>
        <v>-1.25</v>
      </c>
    </row>
    <row r="21" spans="2:10" x14ac:dyDescent="0.3">
      <c r="B21" s="8" t="s">
        <v>14</v>
      </c>
      <c r="C21" s="8" t="s">
        <v>66</v>
      </c>
      <c r="D21" s="10">
        <v>6</v>
      </c>
      <c r="E21" s="10">
        <v>4</v>
      </c>
      <c r="F21" s="10">
        <v>4</v>
      </c>
      <c r="G21" s="10">
        <v>3</v>
      </c>
      <c r="H21" s="12">
        <v>4.25</v>
      </c>
      <c r="I21" s="15">
        <v>4.75</v>
      </c>
      <c r="J21" s="16">
        <f t="shared" si="0"/>
        <v>-0.5</v>
      </c>
    </row>
    <row r="22" spans="2:10" x14ac:dyDescent="0.3">
      <c r="B22" s="8" t="s">
        <v>40</v>
      </c>
      <c r="C22" s="8" t="s">
        <v>72</v>
      </c>
      <c r="D22" s="10">
        <v>3</v>
      </c>
      <c r="E22" s="10">
        <v>6</v>
      </c>
      <c r="F22" s="10">
        <v>5</v>
      </c>
      <c r="G22" s="10">
        <v>3</v>
      </c>
      <c r="H22" s="12">
        <v>4.25</v>
      </c>
      <c r="I22" s="15">
        <v>4</v>
      </c>
      <c r="J22" s="16">
        <f t="shared" si="0"/>
        <v>0.25</v>
      </c>
    </row>
    <row r="23" spans="2:10" x14ac:dyDescent="0.3">
      <c r="B23" s="8" t="s">
        <v>37</v>
      </c>
      <c r="C23" s="8" t="s">
        <v>70</v>
      </c>
      <c r="D23" s="10">
        <v>9</v>
      </c>
      <c r="E23" s="10">
        <v>4</v>
      </c>
      <c r="F23" s="10">
        <v>3</v>
      </c>
      <c r="G23" s="10">
        <v>1</v>
      </c>
      <c r="H23" s="12">
        <v>4.25</v>
      </c>
      <c r="I23" s="15">
        <v>3.25</v>
      </c>
      <c r="J23" s="16">
        <f t="shared" si="0"/>
        <v>1</v>
      </c>
    </row>
    <row r="24" spans="2:10" x14ac:dyDescent="0.3">
      <c r="B24" s="8" t="s">
        <v>11</v>
      </c>
      <c r="C24" s="8" t="s">
        <v>63</v>
      </c>
      <c r="D24" s="10">
        <v>5</v>
      </c>
      <c r="E24" s="10">
        <v>5</v>
      </c>
      <c r="F24" s="10">
        <v>3</v>
      </c>
      <c r="G24" s="10">
        <v>3</v>
      </c>
      <c r="H24" s="12">
        <v>4</v>
      </c>
      <c r="I24" s="15">
        <v>5</v>
      </c>
      <c r="J24" s="16">
        <f t="shared" si="0"/>
        <v>-1</v>
      </c>
    </row>
    <row r="25" spans="2:10" x14ac:dyDescent="0.3">
      <c r="B25" s="8" t="s">
        <v>13</v>
      </c>
      <c r="C25" s="8" t="s">
        <v>65</v>
      </c>
      <c r="D25" s="10">
        <v>2</v>
      </c>
      <c r="E25" s="10">
        <v>5</v>
      </c>
      <c r="F25" s="10">
        <v>4</v>
      </c>
      <c r="G25" s="10">
        <v>3</v>
      </c>
      <c r="H25" s="12">
        <v>3.5</v>
      </c>
      <c r="I25" s="15">
        <v>5.5</v>
      </c>
      <c r="J25" s="16">
        <f t="shared" si="0"/>
        <v>-2</v>
      </c>
    </row>
    <row r="26" spans="2:10" x14ac:dyDescent="0.3">
      <c r="B26" s="8" t="s">
        <v>93</v>
      </c>
      <c r="C26" s="8" t="s">
        <v>94</v>
      </c>
      <c r="D26" s="10">
        <v>4</v>
      </c>
      <c r="E26" s="10">
        <v>3</v>
      </c>
      <c r="F26" s="10">
        <v>3</v>
      </c>
      <c r="G26" s="10">
        <v>2</v>
      </c>
      <c r="H26" s="12">
        <v>3</v>
      </c>
      <c r="I26" s="15">
        <v>3.25</v>
      </c>
      <c r="J26" s="16">
        <f t="shared" si="0"/>
        <v>-0.25</v>
      </c>
    </row>
    <row r="27" spans="2:10" x14ac:dyDescent="0.3">
      <c r="B27" s="8" t="s">
        <v>31</v>
      </c>
      <c r="C27" s="8" t="s">
        <v>51</v>
      </c>
      <c r="D27" s="10">
        <v>4</v>
      </c>
      <c r="E27" s="10">
        <v>2</v>
      </c>
      <c r="F27" s="10">
        <v>2</v>
      </c>
      <c r="G27" s="10">
        <v>1</v>
      </c>
      <c r="H27" s="12">
        <v>2.25</v>
      </c>
      <c r="I27" s="15">
        <v>2.75</v>
      </c>
      <c r="J27" s="16">
        <f t="shared" si="0"/>
        <v>-0.5</v>
      </c>
    </row>
    <row r="28" spans="2:10" x14ac:dyDescent="0.3">
      <c r="B28" s="8" t="s">
        <v>38</v>
      </c>
      <c r="C28" s="8" t="s">
        <v>55</v>
      </c>
      <c r="D28" s="10">
        <v>9</v>
      </c>
      <c r="E28" s="10">
        <v>3</v>
      </c>
      <c r="F28" s="10">
        <v>0</v>
      </c>
      <c r="G28" s="10">
        <v>-3</v>
      </c>
      <c r="H28" s="12">
        <v>2.25</v>
      </c>
      <c r="I28" s="15">
        <v>1</v>
      </c>
      <c r="J28" s="16">
        <f t="shared" si="0"/>
        <v>1.25</v>
      </c>
    </row>
    <row r="29" spans="2:10" x14ac:dyDescent="0.3">
      <c r="B29" s="8" t="s">
        <v>36</v>
      </c>
      <c r="C29" s="8" t="s">
        <v>69</v>
      </c>
      <c r="D29" s="10">
        <v>3</v>
      </c>
      <c r="E29" s="10">
        <v>2</v>
      </c>
      <c r="F29" s="10">
        <v>1</v>
      </c>
      <c r="G29" s="10">
        <v>0</v>
      </c>
      <c r="H29" s="12">
        <v>1.5</v>
      </c>
      <c r="I29" s="15">
        <v>2.75</v>
      </c>
      <c r="J29" s="16">
        <f t="shared" si="0"/>
        <v>-1.25</v>
      </c>
    </row>
    <row r="30" spans="2:10" x14ac:dyDescent="0.3">
      <c r="B30" s="8" t="s">
        <v>85</v>
      </c>
      <c r="C30" s="8" t="s">
        <v>86</v>
      </c>
      <c r="D30" s="10">
        <v>6</v>
      </c>
      <c r="E30" s="10">
        <v>2</v>
      </c>
      <c r="F30" s="10">
        <v>-1</v>
      </c>
      <c r="G30" s="10">
        <v>-1</v>
      </c>
      <c r="H30" s="12">
        <v>1.5</v>
      </c>
      <c r="I30" s="15">
        <v>1</v>
      </c>
      <c r="J30" s="16">
        <f t="shared" si="0"/>
        <v>0.5</v>
      </c>
    </row>
    <row r="31" spans="2:10" x14ac:dyDescent="0.3">
      <c r="B31" s="8" t="s">
        <v>26</v>
      </c>
      <c r="C31" s="8" t="s">
        <v>54</v>
      </c>
      <c r="D31" s="10">
        <v>5</v>
      </c>
      <c r="E31" s="10">
        <v>1</v>
      </c>
      <c r="F31" s="10">
        <v>1</v>
      </c>
      <c r="G31" s="10">
        <v>-1</v>
      </c>
      <c r="H31" s="12">
        <v>1.5</v>
      </c>
      <c r="I31" s="15">
        <v>0.25</v>
      </c>
      <c r="J31" s="16">
        <f t="shared" si="0"/>
        <v>1.25</v>
      </c>
    </row>
    <row r="32" spans="2:10" x14ac:dyDescent="0.3">
      <c r="B32" s="8" t="s">
        <v>47</v>
      </c>
      <c r="C32" s="8" t="s">
        <v>79</v>
      </c>
      <c r="D32" s="10">
        <v>6</v>
      </c>
      <c r="E32" s="10">
        <v>0</v>
      </c>
      <c r="F32" s="10">
        <v>-1</v>
      </c>
      <c r="G32" s="10">
        <v>-2</v>
      </c>
      <c r="H32" s="12">
        <v>0.75</v>
      </c>
      <c r="I32" s="15">
        <v>-0.25</v>
      </c>
      <c r="J32" s="16">
        <f t="shared" si="0"/>
        <v>1</v>
      </c>
    </row>
    <row r="33" spans="2:10" x14ac:dyDescent="0.3">
      <c r="B33" s="8" t="s">
        <v>7</v>
      </c>
      <c r="C33" s="8" t="s">
        <v>59</v>
      </c>
      <c r="D33" s="10">
        <v>8</v>
      </c>
      <c r="E33" s="10">
        <v>1</v>
      </c>
      <c r="F33" s="10">
        <v>-2</v>
      </c>
      <c r="G33" s="10">
        <v>-4</v>
      </c>
      <c r="H33" s="12">
        <v>0.75</v>
      </c>
      <c r="I33" s="15">
        <v>-1.75</v>
      </c>
      <c r="J33" s="16">
        <f t="shared" si="0"/>
        <v>2.5</v>
      </c>
    </row>
    <row r="34" spans="2:10" x14ac:dyDescent="0.3">
      <c r="B34" s="8" t="s">
        <v>32</v>
      </c>
      <c r="C34" s="8" t="s">
        <v>52</v>
      </c>
      <c r="D34" s="10">
        <v>3</v>
      </c>
      <c r="E34" s="10">
        <v>0</v>
      </c>
      <c r="F34" s="10">
        <v>0</v>
      </c>
      <c r="G34" s="10">
        <v>-1</v>
      </c>
      <c r="H34" s="12">
        <v>0.5</v>
      </c>
      <c r="I34" s="15">
        <v>1.25</v>
      </c>
      <c r="J34" s="16">
        <f t="shared" si="0"/>
        <v>-0.75</v>
      </c>
    </row>
    <row r="35" spans="2:10" x14ac:dyDescent="0.3">
      <c r="B35" s="8" t="s">
        <v>95</v>
      </c>
      <c r="C35" s="8" t="s">
        <v>96</v>
      </c>
      <c r="D35" s="10">
        <v>3</v>
      </c>
      <c r="E35" s="10">
        <v>1</v>
      </c>
      <c r="F35" s="10">
        <v>0</v>
      </c>
      <c r="G35" s="10">
        <v>-3</v>
      </c>
      <c r="H35" s="12">
        <v>0.25</v>
      </c>
      <c r="I35" s="15">
        <v>2</v>
      </c>
      <c r="J35" s="16">
        <f t="shared" si="0"/>
        <v>-1.75</v>
      </c>
    </row>
    <row r="36" spans="2:10" x14ac:dyDescent="0.3">
      <c r="B36" s="8" t="s">
        <v>48</v>
      </c>
      <c r="C36" s="8" t="s">
        <v>80</v>
      </c>
      <c r="D36" s="10">
        <v>-2</v>
      </c>
      <c r="E36" s="10">
        <v>3</v>
      </c>
      <c r="F36" s="10">
        <v>0</v>
      </c>
      <c r="G36" s="10">
        <v>-5</v>
      </c>
      <c r="H36" s="12">
        <v>-1</v>
      </c>
      <c r="I36" s="15">
        <v>4</v>
      </c>
      <c r="J36" s="16">
        <f t="shared" si="0"/>
        <v>-5</v>
      </c>
    </row>
    <row r="37" spans="2:10" x14ac:dyDescent="0.3">
      <c r="B37" s="8" t="s">
        <v>5</v>
      </c>
      <c r="C37" s="8" t="s">
        <v>56</v>
      </c>
      <c r="D37" s="10">
        <v>-1</v>
      </c>
      <c r="E37" s="10">
        <v>-1</v>
      </c>
      <c r="F37" s="10">
        <v>-2</v>
      </c>
      <c r="G37" s="10">
        <v>-3</v>
      </c>
      <c r="H37" s="12">
        <v>-1.75</v>
      </c>
      <c r="I37" s="15">
        <v>0.75</v>
      </c>
      <c r="J37" s="16">
        <f t="shared" si="0"/>
        <v>-2.5</v>
      </c>
    </row>
    <row r="38" spans="2:10" x14ac:dyDescent="0.3">
      <c r="B38" s="8" t="s">
        <v>46</v>
      </c>
      <c r="C38" s="8" t="s">
        <v>78</v>
      </c>
      <c r="D38" s="10">
        <v>3</v>
      </c>
      <c r="E38" s="10">
        <v>-3</v>
      </c>
      <c r="F38" s="10">
        <v>-4</v>
      </c>
      <c r="G38" s="10">
        <v>-6</v>
      </c>
      <c r="H38" s="12">
        <v>-2.5</v>
      </c>
      <c r="I38" s="15">
        <v>-3.5</v>
      </c>
      <c r="J38" s="16">
        <f t="shared" si="0"/>
        <v>1</v>
      </c>
    </row>
    <row r="39" spans="2:10" x14ac:dyDescent="0.3">
      <c r="B39" s="8" t="s">
        <v>45</v>
      </c>
      <c r="C39" s="8" t="s">
        <v>77</v>
      </c>
      <c r="D39" s="10">
        <v>5</v>
      </c>
      <c r="E39" s="10">
        <v>-3</v>
      </c>
      <c r="F39" s="10">
        <v>-5</v>
      </c>
      <c r="G39" s="10">
        <v>-7</v>
      </c>
      <c r="H39" s="12">
        <v>-2.5</v>
      </c>
      <c r="I39" s="15">
        <v>-4.5</v>
      </c>
      <c r="J39" s="16">
        <f t="shared" si="0"/>
        <v>2</v>
      </c>
    </row>
    <row r="40" spans="2:10" ht="15.75" thickBot="1" x14ac:dyDescent="0.35">
      <c r="B40" s="8" t="s">
        <v>42</v>
      </c>
      <c r="C40" s="8" t="s">
        <v>74</v>
      </c>
      <c r="D40" s="10">
        <v>-4</v>
      </c>
      <c r="E40" s="10">
        <v>-5</v>
      </c>
      <c r="F40" s="10">
        <v>-4</v>
      </c>
      <c r="G40" s="10">
        <v>-5</v>
      </c>
      <c r="H40" s="28">
        <v>-4.5</v>
      </c>
      <c r="I40" s="29">
        <v>0</v>
      </c>
      <c r="J40" s="30">
        <f t="shared" si="0"/>
        <v>-4.5</v>
      </c>
    </row>
    <row r="41" spans="2:10" ht="24" customHeight="1" thickBot="1" x14ac:dyDescent="0.4">
      <c r="D41" s="33"/>
      <c r="E41" s="33"/>
      <c r="F41" s="33"/>
      <c r="G41" s="33"/>
      <c r="H41" s="31">
        <f>AVERAGE(H4:H40)</f>
        <v>3.3445945945945947</v>
      </c>
      <c r="I41" s="52">
        <f>AVERAGE(I4:I40)</f>
        <v>3.5878378378378377</v>
      </c>
      <c r="J41" s="32">
        <f t="shared" ref="J41" si="1">H41-I41</f>
        <v>-0.24324324324324298</v>
      </c>
    </row>
  </sheetData>
  <sortState xmlns:xlrd2="http://schemas.microsoft.com/office/spreadsheetml/2017/richdata2" ref="B4:I40">
    <sortCondition descending="1" ref="H4:H40"/>
    <sortCondition descending="1" ref="I4:I4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1"/>
  <sheetViews>
    <sheetView zoomScaleNormal="100" workbookViewId="0">
      <selection activeCell="X8" sqref="X8"/>
    </sheetView>
  </sheetViews>
  <sheetFormatPr defaultColWidth="9.140625" defaultRowHeight="15" x14ac:dyDescent="0.3"/>
  <cols>
    <col min="1" max="1" width="18.7109375" style="34" customWidth="1"/>
    <col min="2" max="2" width="10.5703125" style="17" customWidth="1"/>
    <col min="3" max="3" width="8.7109375" style="18" customWidth="1"/>
    <col min="4" max="6" width="7.28515625" style="18" customWidth="1"/>
    <col min="7" max="7" width="8.28515625" style="19" customWidth="1"/>
    <col min="8" max="8" width="12.140625" style="18" customWidth="1"/>
    <col min="9" max="9" width="12.5703125" style="18" bestFit="1" customWidth="1"/>
    <col min="10" max="10" width="8.7109375" style="18" bestFit="1" customWidth="1"/>
    <col min="11" max="11" width="8.85546875" style="48" bestFit="1" customWidth="1"/>
    <col min="12" max="12" width="12.42578125" style="2" customWidth="1"/>
    <col min="13" max="13" width="2.140625" style="34" customWidth="1"/>
    <col min="14" max="14" width="7.42578125" style="34" bestFit="1" customWidth="1"/>
    <col min="15" max="15" width="9.140625" style="34"/>
    <col min="16" max="17" width="10.7109375" style="2" customWidth="1"/>
    <col min="18" max="18" width="10.7109375" style="1" customWidth="1"/>
    <col min="19" max="16384" width="9.140625" style="2"/>
  </cols>
  <sheetData>
    <row r="1" spans="1:18" x14ac:dyDescent="0.3">
      <c r="B1" s="35"/>
      <c r="C1" s="36"/>
      <c r="D1" s="36"/>
      <c r="E1" s="36"/>
      <c r="F1" s="36"/>
      <c r="G1" s="37"/>
      <c r="H1" s="36"/>
      <c r="I1" s="36"/>
      <c r="J1" s="36"/>
      <c r="K1" s="47"/>
      <c r="L1" s="34"/>
    </row>
    <row r="2" spans="1:18" ht="15.75" thickBot="1" x14ac:dyDescent="0.35">
      <c r="B2" s="35" t="s">
        <v>2</v>
      </c>
      <c r="C2" s="18" t="s">
        <v>91</v>
      </c>
      <c r="N2" s="38" t="s">
        <v>99</v>
      </c>
    </row>
    <row r="3" spans="1:18" s="1" customFormat="1" x14ac:dyDescent="0.3">
      <c r="A3" s="38"/>
      <c r="B3" s="20" t="s">
        <v>25</v>
      </c>
      <c r="C3" s="21" t="s">
        <v>24</v>
      </c>
      <c r="D3" s="21" t="s">
        <v>23</v>
      </c>
      <c r="E3" s="21" t="s">
        <v>22</v>
      </c>
      <c r="F3" s="21" t="s">
        <v>21</v>
      </c>
      <c r="G3" s="22" t="s">
        <v>20</v>
      </c>
      <c r="H3" s="21" t="s">
        <v>19</v>
      </c>
      <c r="I3" s="21" t="s">
        <v>18</v>
      </c>
      <c r="J3" s="21" t="s">
        <v>17</v>
      </c>
      <c r="K3" s="49" t="s">
        <v>16</v>
      </c>
      <c r="M3" s="38"/>
      <c r="N3" s="41"/>
      <c r="O3" s="38"/>
    </row>
    <row r="4" spans="1:18" x14ac:dyDescent="0.3">
      <c r="B4" s="23">
        <v>318.41000000000003</v>
      </c>
      <c r="C4" s="18">
        <v>-55</v>
      </c>
      <c r="D4" s="18">
        <v>364</v>
      </c>
      <c r="E4" s="18">
        <v>131</v>
      </c>
      <c r="F4" s="18">
        <v>233</v>
      </c>
      <c r="G4" s="19">
        <v>0.71899999999999997</v>
      </c>
      <c r="H4" s="18">
        <v>1178</v>
      </c>
      <c r="I4" s="18">
        <v>408</v>
      </c>
      <c r="J4" s="18">
        <v>770</v>
      </c>
      <c r="K4" s="50">
        <v>0.86</v>
      </c>
      <c r="L4" s="24">
        <v>43658</v>
      </c>
      <c r="N4" s="40">
        <f>(D4/E4)/(H4/I4)</f>
        <v>0.96237639160694155</v>
      </c>
      <c r="P4" s="45">
        <f>D4/E4</f>
        <v>2.7786259541984735</v>
      </c>
      <c r="Q4" s="45">
        <f>H4/I4</f>
        <v>2.8872549019607843</v>
      </c>
      <c r="R4" s="46">
        <f>P4/Q4</f>
        <v>0.96237639160694155</v>
      </c>
    </row>
    <row r="5" spans="1:18" x14ac:dyDescent="0.3">
      <c r="B5" s="23">
        <v>192.31</v>
      </c>
      <c r="C5" s="18">
        <v>241</v>
      </c>
      <c r="D5" s="18">
        <v>303</v>
      </c>
      <c r="E5" s="18">
        <v>192</v>
      </c>
      <c r="F5" s="18">
        <v>111</v>
      </c>
      <c r="G5" s="19">
        <v>0.59899999999999998</v>
      </c>
      <c r="H5" s="18">
        <v>973</v>
      </c>
      <c r="I5" s="18">
        <v>748</v>
      </c>
      <c r="J5" s="18">
        <v>224</v>
      </c>
      <c r="K5" s="50">
        <v>0.93</v>
      </c>
      <c r="L5" s="24">
        <v>43657</v>
      </c>
      <c r="N5" s="40">
        <f t="shared" ref="N5:N14" si="0">(D5/E5)/(H5/I5)</f>
        <v>1.213193730729702</v>
      </c>
      <c r="P5" s="45">
        <f t="shared" ref="P5:P14" si="1">D5/E5</f>
        <v>1.578125</v>
      </c>
      <c r="Q5" s="45">
        <f t="shared" ref="Q5:Q14" si="2">H5/I5</f>
        <v>1.3008021390374331</v>
      </c>
      <c r="R5" s="46">
        <f t="shared" ref="R5:R14" si="3">P5/Q5</f>
        <v>1.213193730729702</v>
      </c>
    </row>
    <row r="6" spans="1:18" x14ac:dyDescent="0.3">
      <c r="B6" s="23">
        <v>147.19999999999999</v>
      </c>
      <c r="C6" s="18">
        <v>126</v>
      </c>
      <c r="D6" s="18">
        <v>272</v>
      </c>
      <c r="E6" s="18">
        <v>223</v>
      </c>
      <c r="F6" s="18">
        <v>49</v>
      </c>
      <c r="G6" s="19">
        <v>0.53800000000000003</v>
      </c>
      <c r="H6" s="18">
        <v>971</v>
      </c>
      <c r="I6" s="18">
        <v>662</v>
      </c>
      <c r="J6" s="18">
        <v>308</v>
      </c>
      <c r="K6" s="50">
        <v>0.88</v>
      </c>
      <c r="L6" s="24">
        <v>43656</v>
      </c>
      <c r="N6" s="40">
        <f t="shared" si="0"/>
        <v>0.83157763481778757</v>
      </c>
      <c r="P6" s="45">
        <f t="shared" si="1"/>
        <v>1.2197309417040358</v>
      </c>
      <c r="Q6" s="45">
        <f t="shared" si="2"/>
        <v>1.4667673716012084</v>
      </c>
      <c r="R6" s="46">
        <f t="shared" si="3"/>
        <v>0.83157763481778757</v>
      </c>
    </row>
    <row r="7" spans="1:18" x14ac:dyDescent="0.3">
      <c r="B7" s="23">
        <v>66.45</v>
      </c>
      <c r="C7" s="18">
        <v>44</v>
      </c>
      <c r="D7" s="18">
        <v>262</v>
      </c>
      <c r="E7" s="18">
        <v>231</v>
      </c>
      <c r="F7" s="18">
        <v>31</v>
      </c>
      <c r="G7" s="19">
        <v>0.51800000000000002</v>
      </c>
      <c r="H7" s="18">
        <v>901</v>
      </c>
      <c r="I7" s="18">
        <v>712</v>
      </c>
      <c r="J7" s="18">
        <v>189</v>
      </c>
      <c r="K7" s="50">
        <v>0.88</v>
      </c>
      <c r="L7" s="24">
        <v>43655</v>
      </c>
      <c r="N7" s="40">
        <f t="shared" si="0"/>
        <v>0.89628166875669646</v>
      </c>
      <c r="P7" s="45">
        <f t="shared" si="1"/>
        <v>1.1341991341991342</v>
      </c>
      <c r="Q7" s="45">
        <f t="shared" si="2"/>
        <v>1.2654494382022472</v>
      </c>
      <c r="R7" s="46">
        <f t="shared" si="3"/>
        <v>0.89628166875669646</v>
      </c>
    </row>
    <row r="8" spans="1:18" x14ac:dyDescent="0.3">
      <c r="B8" s="23">
        <v>-344.92</v>
      </c>
      <c r="C8" s="18">
        <v>-262</v>
      </c>
      <c r="D8" s="18">
        <v>140</v>
      </c>
      <c r="E8" s="18">
        <v>354</v>
      </c>
      <c r="F8" s="18">
        <v>-214</v>
      </c>
      <c r="G8" s="19">
        <v>0.27700000000000002</v>
      </c>
      <c r="H8" s="18">
        <v>445</v>
      </c>
      <c r="I8" s="18">
        <v>1082</v>
      </c>
      <c r="J8" s="18">
        <v>-636</v>
      </c>
      <c r="K8" s="50">
        <v>0.84</v>
      </c>
      <c r="L8" s="24">
        <v>43654</v>
      </c>
      <c r="N8" s="40">
        <f t="shared" si="0"/>
        <v>0.96159461689836867</v>
      </c>
      <c r="P8" s="45">
        <f t="shared" si="1"/>
        <v>0.39548022598870058</v>
      </c>
      <c r="Q8" s="45">
        <f t="shared" si="2"/>
        <v>0.41127541589648797</v>
      </c>
      <c r="R8" s="46">
        <f t="shared" si="3"/>
        <v>0.96159461689836867</v>
      </c>
    </row>
    <row r="9" spans="1:18" x14ac:dyDescent="0.3">
      <c r="B9" s="23">
        <v>-89.88</v>
      </c>
      <c r="C9" s="18">
        <v>-51</v>
      </c>
      <c r="D9" s="18">
        <v>203</v>
      </c>
      <c r="E9" s="18">
        <v>286</v>
      </c>
      <c r="F9" s="18">
        <v>-83</v>
      </c>
      <c r="G9" s="19">
        <v>0.40100000000000002</v>
      </c>
      <c r="H9" s="18">
        <v>563</v>
      </c>
      <c r="I9" s="18">
        <v>666</v>
      </c>
      <c r="J9" s="18">
        <v>-102</v>
      </c>
      <c r="K9" s="50">
        <v>0.69</v>
      </c>
      <c r="L9" s="24">
        <v>43651</v>
      </c>
      <c r="N9" s="40">
        <f t="shared" si="0"/>
        <v>0.83964525705200665</v>
      </c>
      <c r="P9" s="45">
        <f t="shared" si="1"/>
        <v>0.70979020979020979</v>
      </c>
      <c r="Q9" s="45">
        <f t="shared" si="2"/>
        <v>0.84534534534534533</v>
      </c>
      <c r="R9" s="46">
        <f t="shared" si="3"/>
        <v>0.83964525705200665</v>
      </c>
    </row>
    <row r="10" spans="1:18" x14ac:dyDescent="0.3">
      <c r="B10" s="23">
        <v>547.59</v>
      </c>
      <c r="C10" s="18">
        <v>199</v>
      </c>
      <c r="D10" s="18">
        <v>425</v>
      </c>
      <c r="E10" s="18">
        <v>72</v>
      </c>
      <c r="F10" s="18">
        <v>353</v>
      </c>
      <c r="G10" s="19">
        <v>0.84</v>
      </c>
      <c r="H10" s="18">
        <v>843</v>
      </c>
      <c r="I10" s="18">
        <v>227</v>
      </c>
      <c r="J10" s="18">
        <v>616</v>
      </c>
      <c r="K10" s="50">
        <v>0.57999999999999996</v>
      </c>
      <c r="L10" s="24">
        <v>43649</v>
      </c>
      <c r="N10" s="40">
        <f t="shared" si="0"/>
        <v>1.5894787135890338</v>
      </c>
      <c r="P10" s="45">
        <f t="shared" si="1"/>
        <v>5.9027777777777777</v>
      </c>
      <c r="Q10" s="45">
        <f t="shared" si="2"/>
        <v>3.7136563876651985</v>
      </c>
      <c r="R10" s="46">
        <f t="shared" si="3"/>
        <v>1.5894787135890338</v>
      </c>
    </row>
    <row r="11" spans="1:18" x14ac:dyDescent="0.3">
      <c r="B11" s="23">
        <v>138</v>
      </c>
      <c r="C11" s="18">
        <v>74</v>
      </c>
      <c r="D11" s="18">
        <v>276</v>
      </c>
      <c r="E11" s="18">
        <v>220</v>
      </c>
      <c r="F11" s="18">
        <v>56</v>
      </c>
      <c r="G11" s="19">
        <v>0.54500000000000004</v>
      </c>
      <c r="H11" s="18">
        <v>858</v>
      </c>
      <c r="I11" s="18">
        <v>754</v>
      </c>
      <c r="J11" s="18">
        <v>104</v>
      </c>
      <c r="K11" s="50">
        <v>0.88</v>
      </c>
      <c r="L11" s="24">
        <v>43648</v>
      </c>
      <c r="N11" s="40">
        <f t="shared" si="0"/>
        <v>1.1024793388429752</v>
      </c>
      <c r="P11" s="45">
        <f t="shared" si="1"/>
        <v>1.2545454545454546</v>
      </c>
      <c r="Q11" s="45">
        <f t="shared" si="2"/>
        <v>1.1379310344827587</v>
      </c>
      <c r="R11" s="46">
        <f t="shared" si="3"/>
        <v>1.1024793388429752</v>
      </c>
    </row>
    <row r="12" spans="1:18" x14ac:dyDescent="0.3">
      <c r="B12" s="23">
        <v>438.26</v>
      </c>
      <c r="C12" s="18">
        <v>533</v>
      </c>
      <c r="D12" s="18">
        <v>354</v>
      </c>
      <c r="E12" s="18">
        <v>140</v>
      </c>
      <c r="F12" s="18">
        <v>214</v>
      </c>
      <c r="G12" s="19">
        <v>0.7</v>
      </c>
      <c r="H12" s="18">
        <v>1439</v>
      </c>
      <c r="I12" s="18">
        <v>537</v>
      </c>
      <c r="J12" s="18">
        <v>901</v>
      </c>
      <c r="K12" s="50">
        <v>1.0900000000000001</v>
      </c>
      <c r="L12" s="24">
        <v>43647</v>
      </c>
      <c r="N12" s="40">
        <f t="shared" si="0"/>
        <v>0.9436017075349945</v>
      </c>
      <c r="P12" s="45">
        <f t="shared" si="1"/>
        <v>2.5285714285714285</v>
      </c>
      <c r="Q12" s="45">
        <f t="shared" si="2"/>
        <v>2.6797020484171323</v>
      </c>
      <c r="R12" s="46">
        <f t="shared" si="3"/>
        <v>0.9436017075349945</v>
      </c>
    </row>
    <row r="13" spans="1:18" ht="15.75" thickBot="1" x14ac:dyDescent="0.35">
      <c r="B13" s="25">
        <v>505.79</v>
      </c>
      <c r="C13" s="26">
        <v>1446</v>
      </c>
      <c r="D13" s="26">
        <v>411</v>
      </c>
      <c r="E13" s="26">
        <v>82</v>
      </c>
      <c r="F13" s="26">
        <v>329</v>
      </c>
      <c r="G13" s="27">
        <v>0.81200000000000006</v>
      </c>
      <c r="H13" s="26">
        <v>2213</v>
      </c>
      <c r="I13" s="26">
        <v>678</v>
      </c>
      <c r="J13" s="26">
        <v>1535</v>
      </c>
      <c r="K13" s="51">
        <v>1.57</v>
      </c>
      <c r="L13" s="24">
        <v>43644</v>
      </c>
      <c r="N13" s="40">
        <f t="shared" si="0"/>
        <v>1.5355934445020003</v>
      </c>
      <c r="P13" s="45">
        <f t="shared" si="1"/>
        <v>5.0121951219512191</v>
      </c>
      <c r="Q13" s="45">
        <f t="shared" si="2"/>
        <v>3.2640117994100293</v>
      </c>
      <c r="R13" s="46">
        <f t="shared" si="3"/>
        <v>1.5355934445020003</v>
      </c>
    </row>
    <row r="14" spans="1:18" x14ac:dyDescent="0.3">
      <c r="B14" s="17">
        <v>1919.22</v>
      </c>
      <c r="C14" s="18">
        <v>2295</v>
      </c>
      <c r="D14" s="18">
        <v>3010</v>
      </c>
      <c r="E14" s="18">
        <v>1931</v>
      </c>
      <c r="F14" s="18">
        <v>1079</v>
      </c>
      <c r="G14" s="19">
        <v>0.60899999999999999</v>
      </c>
      <c r="H14" s="18">
        <v>10389</v>
      </c>
      <c r="I14" s="18">
        <v>6478</v>
      </c>
      <c r="J14" s="18">
        <v>3911</v>
      </c>
      <c r="K14" s="48">
        <v>0.92</v>
      </c>
      <c r="N14" s="40">
        <f t="shared" si="0"/>
        <v>0.9719667742028264</v>
      </c>
      <c r="P14" s="45">
        <f t="shared" si="1"/>
        <v>1.5587778353184878</v>
      </c>
      <c r="Q14" s="45">
        <f t="shared" si="2"/>
        <v>1.6037357209015128</v>
      </c>
      <c r="R14" s="46">
        <f t="shared" si="3"/>
        <v>0.9719667742028264</v>
      </c>
    </row>
    <row r="15" spans="1:18" ht="16.5" x14ac:dyDescent="0.3">
      <c r="A15" s="34" t="s">
        <v>101</v>
      </c>
      <c r="B15" s="35"/>
      <c r="C15" s="36"/>
      <c r="D15" s="36"/>
      <c r="E15" s="36"/>
      <c r="F15" s="36"/>
      <c r="G15" s="37"/>
      <c r="H15" s="36"/>
      <c r="I15" s="36"/>
      <c r="J15" s="36"/>
      <c r="K15" s="47"/>
      <c r="L15" s="34"/>
      <c r="R15" s="39"/>
    </row>
    <row r="16" spans="1:18" x14ac:dyDescent="0.3">
      <c r="B16" s="35"/>
      <c r="C16" s="36"/>
      <c r="D16" s="36"/>
      <c r="E16" s="36"/>
      <c r="F16" s="36"/>
      <c r="G16" s="37"/>
      <c r="H16" s="36"/>
      <c r="I16" s="36"/>
      <c r="J16" s="36"/>
      <c r="K16" s="47"/>
      <c r="L16" s="34"/>
    </row>
    <row r="17" spans="1:18" ht="15.75" thickBot="1" x14ac:dyDescent="0.35">
      <c r="B17" s="35" t="s">
        <v>4</v>
      </c>
      <c r="C17" s="18" t="s">
        <v>91</v>
      </c>
      <c r="N17" s="38" t="s">
        <v>99</v>
      </c>
    </row>
    <row r="18" spans="1:18" s="1" customFormat="1" x14ac:dyDescent="0.3">
      <c r="A18" s="38"/>
      <c r="B18" s="20" t="s">
        <v>25</v>
      </c>
      <c r="C18" s="21" t="s">
        <v>24</v>
      </c>
      <c r="D18" s="21" t="s">
        <v>23</v>
      </c>
      <c r="E18" s="21" t="s">
        <v>22</v>
      </c>
      <c r="F18" s="21" t="s">
        <v>21</v>
      </c>
      <c r="G18" s="22" t="s">
        <v>20</v>
      </c>
      <c r="H18" s="21" t="s">
        <v>19</v>
      </c>
      <c r="I18" s="21" t="s">
        <v>18</v>
      </c>
      <c r="J18" s="21" t="s">
        <v>17</v>
      </c>
      <c r="K18" s="49" t="s">
        <v>16</v>
      </c>
      <c r="M18" s="38"/>
      <c r="N18" s="41"/>
      <c r="O18" s="38"/>
    </row>
    <row r="19" spans="1:18" x14ac:dyDescent="0.3">
      <c r="B19" s="23">
        <v>59.33</v>
      </c>
      <c r="C19" s="18">
        <v>-260</v>
      </c>
      <c r="D19" s="18">
        <v>72</v>
      </c>
      <c r="E19" s="18">
        <v>29</v>
      </c>
      <c r="F19" s="18">
        <v>43</v>
      </c>
      <c r="G19" s="19">
        <v>0.69899999999999995</v>
      </c>
      <c r="H19" s="18">
        <v>410</v>
      </c>
      <c r="I19" s="18">
        <v>64</v>
      </c>
      <c r="J19" s="18">
        <v>346</v>
      </c>
      <c r="K19" s="50">
        <v>0.98</v>
      </c>
      <c r="L19" s="24">
        <v>43658</v>
      </c>
      <c r="N19" s="40">
        <f t="shared" ref="N19:N82" si="4">(D19/E19)/(H19/I19)</f>
        <v>0.38755256518082426</v>
      </c>
      <c r="P19" s="45">
        <f>D19/E19</f>
        <v>2.4827586206896552</v>
      </c>
      <c r="Q19" s="45">
        <f>H19/I19</f>
        <v>6.40625</v>
      </c>
      <c r="R19" s="46">
        <f>P19/Q19</f>
        <v>0.38755256518082426</v>
      </c>
    </row>
    <row r="20" spans="1:18" x14ac:dyDescent="0.3">
      <c r="B20" s="23">
        <v>-7.24</v>
      </c>
      <c r="C20" s="18">
        <v>-19</v>
      </c>
      <c r="D20" s="18">
        <v>58</v>
      </c>
      <c r="E20" s="18">
        <v>42</v>
      </c>
      <c r="F20" s="18">
        <v>16</v>
      </c>
      <c r="G20" s="19">
        <v>0.56299999999999994</v>
      </c>
      <c r="H20" s="18">
        <v>231</v>
      </c>
      <c r="I20" s="18">
        <v>185</v>
      </c>
      <c r="J20" s="18">
        <v>45</v>
      </c>
      <c r="K20" s="50">
        <v>0.9</v>
      </c>
      <c r="L20" s="24">
        <v>43657</v>
      </c>
      <c r="N20" s="40">
        <f t="shared" si="4"/>
        <v>1.1059575345289632</v>
      </c>
      <c r="P20" s="45">
        <f t="shared" ref="P20:P29" si="5">D20/E20</f>
        <v>1.3809523809523809</v>
      </c>
      <c r="Q20" s="45">
        <f t="shared" ref="Q20:Q29" si="6">H20/I20</f>
        <v>1.2486486486486486</v>
      </c>
      <c r="R20" s="46">
        <f t="shared" ref="R20:R29" si="7">P20/Q20</f>
        <v>1.1059575345289632</v>
      </c>
    </row>
    <row r="21" spans="1:18" x14ac:dyDescent="0.3">
      <c r="B21" s="23">
        <v>121.93</v>
      </c>
      <c r="C21" s="18">
        <v>141</v>
      </c>
      <c r="D21" s="18">
        <v>75</v>
      </c>
      <c r="E21" s="18">
        <v>26</v>
      </c>
      <c r="F21" s="18">
        <v>49</v>
      </c>
      <c r="G21" s="19">
        <v>0.72799999999999998</v>
      </c>
      <c r="H21" s="18">
        <v>407</v>
      </c>
      <c r="I21" s="18">
        <v>87</v>
      </c>
      <c r="J21" s="18">
        <v>319</v>
      </c>
      <c r="K21" s="50">
        <v>1.02</v>
      </c>
      <c r="L21" s="24">
        <v>43656</v>
      </c>
      <c r="N21" s="40">
        <f t="shared" si="4"/>
        <v>0.61661311661311657</v>
      </c>
      <c r="P21" s="45">
        <f t="shared" si="5"/>
        <v>2.8846153846153846</v>
      </c>
      <c r="Q21" s="45">
        <f t="shared" si="6"/>
        <v>4.6781609195402298</v>
      </c>
      <c r="R21" s="46">
        <f t="shared" si="7"/>
        <v>0.61661311661311657</v>
      </c>
    </row>
    <row r="22" spans="1:18" x14ac:dyDescent="0.3">
      <c r="B22" s="23">
        <v>107.38</v>
      </c>
      <c r="C22" s="18">
        <v>97</v>
      </c>
      <c r="D22" s="18">
        <v>66</v>
      </c>
      <c r="E22" s="18">
        <v>35</v>
      </c>
      <c r="F22" s="18">
        <v>31</v>
      </c>
      <c r="G22" s="19">
        <v>0.64100000000000001</v>
      </c>
      <c r="H22" s="18">
        <v>279</v>
      </c>
      <c r="I22" s="18">
        <v>140</v>
      </c>
      <c r="J22" s="18">
        <v>138</v>
      </c>
      <c r="K22" s="50">
        <v>0.86</v>
      </c>
      <c r="L22" s="24">
        <v>43655</v>
      </c>
      <c r="N22" s="40">
        <f t="shared" si="4"/>
        <v>0.94623655913978488</v>
      </c>
      <c r="P22" s="45">
        <f t="shared" si="5"/>
        <v>1.8857142857142857</v>
      </c>
      <c r="Q22" s="45">
        <f t="shared" si="6"/>
        <v>1.9928571428571429</v>
      </c>
      <c r="R22" s="46">
        <f t="shared" si="7"/>
        <v>0.94623655913978488</v>
      </c>
    </row>
    <row r="23" spans="1:18" x14ac:dyDescent="0.3">
      <c r="B23" s="23">
        <v>-166.52</v>
      </c>
      <c r="C23" s="18">
        <v>-121</v>
      </c>
      <c r="D23" s="18">
        <v>21</v>
      </c>
      <c r="E23" s="18">
        <v>79</v>
      </c>
      <c r="F23" s="18">
        <v>-58</v>
      </c>
      <c r="G23" s="19">
        <v>0.20399999999999999</v>
      </c>
      <c r="H23" s="18">
        <v>104</v>
      </c>
      <c r="I23" s="18">
        <v>288</v>
      </c>
      <c r="J23" s="18">
        <v>-183</v>
      </c>
      <c r="K23" s="50">
        <v>0.81</v>
      </c>
      <c r="L23" s="24">
        <v>43654</v>
      </c>
      <c r="N23" s="40">
        <f t="shared" si="4"/>
        <v>0.73612463485881197</v>
      </c>
      <c r="P23" s="45">
        <f t="shared" si="5"/>
        <v>0.26582278481012656</v>
      </c>
      <c r="Q23" s="45">
        <f t="shared" si="6"/>
        <v>0.3611111111111111</v>
      </c>
      <c r="R23" s="46">
        <f t="shared" si="7"/>
        <v>0.73612463485881197</v>
      </c>
    </row>
    <row r="24" spans="1:18" x14ac:dyDescent="0.3">
      <c r="B24" s="23">
        <v>-32.39</v>
      </c>
      <c r="C24" s="18">
        <v>-24</v>
      </c>
      <c r="D24" s="18">
        <v>34</v>
      </c>
      <c r="E24" s="18">
        <v>64</v>
      </c>
      <c r="F24" s="18">
        <v>-30</v>
      </c>
      <c r="G24" s="19">
        <v>0.33</v>
      </c>
      <c r="H24" s="18">
        <v>91</v>
      </c>
      <c r="I24" s="18">
        <v>242</v>
      </c>
      <c r="J24" s="18">
        <v>-150</v>
      </c>
      <c r="K24" s="50">
        <v>0.71</v>
      </c>
      <c r="L24" s="24">
        <v>43651</v>
      </c>
      <c r="N24" s="40">
        <f t="shared" si="4"/>
        <v>1.4127747252747251</v>
      </c>
      <c r="P24" s="45">
        <f t="shared" si="5"/>
        <v>0.53125</v>
      </c>
      <c r="Q24" s="45">
        <f t="shared" si="6"/>
        <v>0.37603305785123969</v>
      </c>
      <c r="R24" s="46">
        <f t="shared" si="7"/>
        <v>1.4127747252747251</v>
      </c>
    </row>
    <row r="25" spans="1:18" x14ac:dyDescent="0.3">
      <c r="B25" s="23">
        <v>137.11000000000001</v>
      </c>
      <c r="C25" s="18">
        <v>61</v>
      </c>
      <c r="D25" s="18">
        <v>76</v>
      </c>
      <c r="E25" s="18">
        <v>25</v>
      </c>
      <c r="F25" s="18">
        <v>51</v>
      </c>
      <c r="G25" s="19">
        <v>0.73799999999999999</v>
      </c>
      <c r="H25" s="18">
        <v>249</v>
      </c>
      <c r="I25" s="18">
        <v>64</v>
      </c>
      <c r="J25" s="18">
        <v>185</v>
      </c>
      <c r="K25" s="50">
        <v>0.65</v>
      </c>
      <c r="L25" s="24">
        <v>43649</v>
      </c>
      <c r="N25" s="40">
        <f t="shared" si="4"/>
        <v>0.78136546184738953</v>
      </c>
      <c r="P25" s="45">
        <f t="shared" si="5"/>
        <v>3.04</v>
      </c>
      <c r="Q25" s="45">
        <f t="shared" si="6"/>
        <v>3.890625</v>
      </c>
      <c r="R25" s="46">
        <f t="shared" si="7"/>
        <v>0.78136546184738953</v>
      </c>
    </row>
    <row r="26" spans="1:18" x14ac:dyDescent="0.3">
      <c r="B26" s="23">
        <v>51.38</v>
      </c>
      <c r="C26" s="18">
        <v>9</v>
      </c>
      <c r="D26" s="18">
        <v>62</v>
      </c>
      <c r="E26" s="18">
        <v>39</v>
      </c>
      <c r="F26" s="18">
        <v>23</v>
      </c>
      <c r="G26" s="19">
        <v>0.60199999999999998</v>
      </c>
      <c r="H26" s="18">
        <v>266</v>
      </c>
      <c r="I26" s="18">
        <v>161</v>
      </c>
      <c r="J26" s="18">
        <v>105</v>
      </c>
      <c r="K26" s="50">
        <v>0.88</v>
      </c>
      <c r="L26" s="24">
        <v>43648</v>
      </c>
      <c r="N26" s="40">
        <f t="shared" si="4"/>
        <v>0.96221322537112008</v>
      </c>
      <c r="P26" s="45">
        <f t="shared" si="5"/>
        <v>1.5897435897435896</v>
      </c>
      <c r="Q26" s="45">
        <f t="shared" si="6"/>
        <v>1.6521739130434783</v>
      </c>
      <c r="R26" s="46">
        <f t="shared" si="7"/>
        <v>0.96221322537112008</v>
      </c>
    </row>
    <row r="27" spans="1:18" x14ac:dyDescent="0.3">
      <c r="B27" s="23">
        <v>251.84</v>
      </c>
      <c r="C27" s="18">
        <v>335</v>
      </c>
      <c r="D27" s="18">
        <v>84</v>
      </c>
      <c r="E27" s="18">
        <v>16</v>
      </c>
      <c r="F27" s="18">
        <v>68</v>
      </c>
      <c r="G27" s="19">
        <v>0.81599999999999995</v>
      </c>
      <c r="H27" s="18">
        <v>489</v>
      </c>
      <c r="I27" s="18">
        <v>48</v>
      </c>
      <c r="J27" s="18">
        <v>441</v>
      </c>
      <c r="K27" s="50">
        <v>1.1399999999999999</v>
      </c>
      <c r="L27" s="24">
        <v>43647</v>
      </c>
      <c r="N27" s="40">
        <f t="shared" si="4"/>
        <v>0.51533742331288346</v>
      </c>
      <c r="P27" s="45">
        <f t="shared" si="5"/>
        <v>5.25</v>
      </c>
      <c r="Q27" s="45">
        <f t="shared" si="6"/>
        <v>10.1875</v>
      </c>
      <c r="R27" s="46">
        <f t="shared" si="7"/>
        <v>0.51533742331288346</v>
      </c>
    </row>
    <row r="28" spans="1:18" ht="15.75" thickBot="1" x14ac:dyDescent="0.35">
      <c r="B28" s="25">
        <v>106.03</v>
      </c>
      <c r="C28" s="26">
        <v>240</v>
      </c>
      <c r="D28" s="26">
        <v>79</v>
      </c>
      <c r="E28" s="26">
        <v>21</v>
      </c>
      <c r="F28" s="26">
        <v>58</v>
      </c>
      <c r="G28" s="27">
        <v>0.76700000000000002</v>
      </c>
      <c r="H28" s="26">
        <v>528</v>
      </c>
      <c r="I28" s="26">
        <v>271</v>
      </c>
      <c r="J28" s="26">
        <v>256</v>
      </c>
      <c r="K28" s="51">
        <v>1.67</v>
      </c>
      <c r="L28" s="24">
        <v>43644</v>
      </c>
      <c r="N28" s="40">
        <f t="shared" si="4"/>
        <v>1.9308261183261182</v>
      </c>
      <c r="P28" s="45">
        <f t="shared" si="5"/>
        <v>3.7619047619047619</v>
      </c>
      <c r="Q28" s="45">
        <f t="shared" si="6"/>
        <v>1.948339483394834</v>
      </c>
      <c r="R28" s="46">
        <f t="shared" si="7"/>
        <v>1.9308261183261182</v>
      </c>
    </row>
    <row r="29" spans="1:18" x14ac:dyDescent="0.3">
      <c r="B29" s="17">
        <v>628.83000000000004</v>
      </c>
      <c r="C29" s="18">
        <v>459</v>
      </c>
      <c r="D29" s="18">
        <v>627</v>
      </c>
      <c r="E29" s="18">
        <v>376</v>
      </c>
      <c r="F29" s="18">
        <v>251</v>
      </c>
      <c r="G29" s="19">
        <v>0.625</v>
      </c>
      <c r="H29" s="18">
        <v>3059</v>
      </c>
      <c r="I29" s="18">
        <v>1555</v>
      </c>
      <c r="J29" s="18">
        <v>1504</v>
      </c>
      <c r="K29" s="48">
        <v>0.96</v>
      </c>
      <c r="N29" s="40">
        <f t="shared" si="4"/>
        <v>0.84767741509184624</v>
      </c>
      <c r="P29" s="45">
        <f t="shared" si="5"/>
        <v>1.6675531914893618</v>
      </c>
      <c r="Q29" s="45">
        <f t="shared" si="6"/>
        <v>1.9672025723472668</v>
      </c>
      <c r="R29" s="46">
        <f t="shared" si="7"/>
        <v>0.84767741509184624</v>
      </c>
    </row>
    <row r="30" spans="1:18" x14ac:dyDescent="0.3">
      <c r="A30" s="34" t="s">
        <v>102</v>
      </c>
      <c r="B30" s="35"/>
      <c r="C30" s="36"/>
      <c r="D30" s="36"/>
      <c r="E30" s="36"/>
      <c r="F30" s="36"/>
      <c r="G30" s="37"/>
      <c r="H30" s="36"/>
      <c r="I30" s="36"/>
      <c r="J30" s="36"/>
      <c r="K30" s="47"/>
      <c r="L30" s="34"/>
    </row>
    <row r="31" spans="1:18" x14ac:dyDescent="0.3">
      <c r="B31" s="35"/>
      <c r="C31" s="36"/>
      <c r="D31" s="36"/>
      <c r="E31" s="36"/>
      <c r="F31" s="36"/>
      <c r="G31" s="37"/>
      <c r="H31" s="36"/>
      <c r="I31" s="36"/>
      <c r="J31" s="36"/>
      <c r="K31" s="47"/>
      <c r="L31" s="34"/>
    </row>
    <row r="32" spans="1:18" ht="15.75" thickBot="1" x14ac:dyDescent="0.35">
      <c r="B32" s="35" t="s">
        <v>3</v>
      </c>
      <c r="C32" s="18" t="s">
        <v>91</v>
      </c>
      <c r="N32" s="38" t="s">
        <v>99</v>
      </c>
    </row>
    <row r="33" spans="1:18" s="1" customFormat="1" x14ac:dyDescent="0.3">
      <c r="A33" s="38"/>
      <c r="B33" s="20" t="s">
        <v>25</v>
      </c>
      <c r="C33" s="21" t="s">
        <v>24</v>
      </c>
      <c r="D33" s="21" t="s">
        <v>23</v>
      </c>
      <c r="E33" s="21" t="s">
        <v>22</v>
      </c>
      <c r="F33" s="21" t="s">
        <v>21</v>
      </c>
      <c r="G33" s="22" t="s">
        <v>20</v>
      </c>
      <c r="H33" s="21" t="s">
        <v>19</v>
      </c>
      <c r="I33" s="21" t="s">
        <v>18</v>
      </c>
      <c r="J33" s="21" t="s">
        <v>17</v>
      </c>
      <c r="K33" s="49" t="s">
        <v>16</v>
      </c>
      <c r="M33" s="38"/>
      <c r="N33" s="41"/>
      <c r="O33" s="38"/>
    </row>
    <row r="34" spans="1:18" x14ac:dyDescent="0.3">
      <c r="B34" s="23">
        <v>203.29</v>
      </c>
      <c r="C34" s="18">
        <v>63</v>
      </c>
      <c r="D34" s="18">
        <v>461</v>
      </c>
      <c r="E34" s="18">
        <v>130</v>
      </c>
      <c r="F34" s="18">
        <v>331</v>
      </c>
      <c r="G34" s="19">
        <v>0.76500000000000001</v>
      </c>
      <c r="H34" s="18">
        <v>196</v>
      </c>
      <c r="I34" s="18">
        <v>108</v>
      </c>
      <c r="J34" s="18">
        <v>87</v>
      </c>
      <c r="K34" s="50">
        <v>0.81</v>
      </c>
      <c r="L34" s="24">
        <v>43658</v>
      </c>
      <c r="N34" s="40">
        <f t="shared" ref="N34" si="8">(D34/E34)/(H34/I34)</f>
        <v>1.9540031397174253</v>
      </c>
      <c r="P34" s="45">
        <f>D34/E34</f>
        <v>3.546153846153846</v>
      </c>
      <c r="Q34" s="45">
        <f>H34/I34</f>
        <v>1.8148148148148149</v>
      </c>
      <c r="R34" s="46">
        <f>P34/Q34</f>
        <v>1.9540031397174253</v>
      </c>
    </row>
    <row r="35" spans="1:18" x14ac:dyDescent="0.3">
      <c r="B35" s="23">
        <v>-89.56</v>
      </c>
      <c r="C35" s="18">
        <v>-105</v>
      </c>
      <c r="D35" s="18">
        <v>228</v>
      </c>
      <c r="E35" s="18">
        <v>364</v>
      </c>
      <c r="F35" s="18">
        <v>-136</v>
      </c>
      <c r="G35" s="19">
        <v>0.378</v>
      </c>
      <c r="H35" s="18">
        <v>108</v>
      </c>
      <c r="I35" s="18">
        <v>221</v>
      </c>
      <c r="J35" s="18">
        <v>-113</v>
      </c>
      <c r="K35" s="50">
        <v>0.86</v>
      </c>
      <c r="L35" s="24">
        <v>43657</v>
      </c>
      <c r="N35" s="40">
        <f t="shared" si="4"/>
        <v>1.2817460317460319</v>
      </c>
      <c r="P35" s="45">
        <f t="shared" ref="P35:P44" si="9">D35/E35</f>
        <v>0.62637362637362637</v>
      </c>
      <c r="Q35" s="45">
        <f t="shared" ref="Q35:Q44" si="10">H35/I35</f>
        <v>0.48868778280542985</v>
      </c>
      <c r="R35" s="46">
        <f t="shared" ref="R35:R44" si="11">P35/Q35</f>
        <v>1.2817460317460319</v>
      </c>
    </row>
    <row r="36" spans="1:18" x14ac:dyDescent="0.3">
      <c r="B36" s="23">
        <v>39.74</v>
      </c>
      <c r="C36" s="18">
        <v>109</v>
      </c>
      <c r="D36" s="18">
        <v>305</v>
      </c>
      <c r="E36" s="18">
        <v>277</v>
      </c>
      <c r="F36" s="18">
        <v>28</v>
      </c>
      <c r="G36" s="19">
        <v>0.50600000000000001</v>
      </c>
      <c r="H36" s="18">
        <v>216</v>
      </c>
      <c r="I36" s="18">
        <v>118</v>
      </c>
      <c r="J36" s="18">
        <v>97</v>
      </c>
      <c r="K36" s="50">
        <v>0.89</v>
      </c>
      <c r="L36" s="24">
        <v>43656</v>
      </c>
      <c r="N36" s="40">
        <f t="shared" si="4"/>
        <v>0.60151758256451404</v>
      </c>
      <c r="P36" s="45">
        <f t="shared" si="9"/>
        <v>1.1010830324909748</v>
      </c>
      <c r="Q36" s="45">
        <f t="shared" si="10"/>
        <v>1.8305084745762712</v>
      </c>
      <c r="R36" s="46">
        <f t="shared" si="11"/>
        <v>0.60151758256451404</v>
      </c>
    </row>
    <row r="37" spans="1:18" x14ac:dyDescent="0.3">
      <c r="B37" s="23">
        <v>-34.369999999999997</v>
      </c>
      <c r="C37" s="18">
        <v>2</v>
      </c>
      <c r="D37" s="18">
        <v>253</v>
      </c>
      <c r="E37" s="18">
        <v>334</v>
      </c>
      <c r="F37" s="18">
        <v>-81</v>
      </c>
      <c r="G37" s="19">
        <v>0.42</v>
      </c>
      <c r="H37" s="18">
        <v>128</v>
      </c>
      <c r="I37" s="18">
        <v>194</v>
      </c>
      <c r="J37" s="18">
        <v>-65</v>
      </c>
      <c r="K37" s="50">
        <v>0.84</v>
      </c>
      <c r="L37" s="24">
        <v>43655</v>
      </c>
      <c r="N37" s="40">
        <f t="shared" si="4"/>
        <v>1.148063248502994</v>
      </c>
      <c r="P37" s="45">
        <f t="shared" si="9"/>
        <v>0.75748502994011979</v>
      </c>
      <c r="Q37" s="45">
        <f t="shared" si="10"/>
        <v>0.65979381443298968</v>
      </c>
      <c r="R37" s="46">
        <f t="shared" si="11"/>
        <v>1.148063248502994</v>
      </c>
    </row>
    <row r="38" spans="1:18" x14ac:dyDescent="0.3">
      <c r="B38" s="23">
        <v>-248.65</v>
      </c>
      <c r="C38" s="18">
        <v>-177</v>
      </c>
      <c r="D38" s="18">
        <v>136</v>
      </c>
      <c r="E38" s="18">
        <v>455</v>
      </c>
      <c r="F38" s="18">
        <v>-319</v>
      </c>
      <c r="G38" s="19">
        <v>0.22600000000000001</v>
      </c>
      <c r="H38" s="18">
        <v>108</v>
      </c>
      <c r="I38" s="18">
        <v>217</v>
      </c>
      <c r="J38" s="18">
        <v>-108</v>
      </c>
      <c r="K38" s="50">
        <v>0.85</v>
      </c>
      <c r="L38" s="24">
        <v>43654</v>
      </c>
      <c r="N38" s="40">
        <f t="shared" si="4"/>
        <v>0.60056980056980058</v>
      </c>
      <c r="P38" s="45">
        <f t="shared" si="9"/>
        <v>0.29890109890109889</v>
      </c>
      <c r="Q38" s="45">
        <f t="shared" si="10"/>
        <v>0.49769585253456222</v>
      </c>
      <c r="R38" s="46">
        <f t="shared" si="11"/>
        <v>0.60056980056980058</v>
      </c>
    </row>
    <row r="39" spans="1:18" x14ac:dyDescent="0.3">
      <c r="B39" s="23">
        <v>73.23</v>
      </c>
      <c r="C39" s="18">
        <v>35</v>
      </c>
      <c r="D39" s="18">
        <v>394</v>
      </c>
      <c r="E39" s="18">
        <v>197</v>
      </c>
      <c r="F39" s="18">
        <v>197</v>
      </c>
      <c r="G39" s="19">
        <v>0.65300000000000002</v>
      </c>
      <c r="H39" s="18">
        <v>189</v>
      </c>
      <c r="I39" s="18">
        <v>74</v>
      </c>
      <c r="J39" s="18">
        <v>115</v>
      </c>
      <c r="K39" s="50">
        <v>0.69</v>
      </c>
      <c r="L39" s="24">
        <v>43651</v>
      </c>
      <c r="N39" s="40">
        <f t="shared" si="4"/>
        <v>0.78306878306878314</v>
      </c>
      <c r="P39" s="45">
        <f t="shared" si="9"/>
        <v>2</v>
      </c>
      <c r="Q39" s="45">
        <f t="shared" si="10"/>
        <v>2.5540540540540539</v>
      </c>
      <c r="R39" s="46">
        <f t="shared" si="11"/>
        <v>0.78306878306878314</v>
      </c>
    </row>
    <row r="40" spans="1:18" x14ac:dyDescent="0.3">
      <c r="B40" s="23">
        <v>151.91</v>
      </c>
      <c r="C40" s="18">
        <v>12</v>
      </c>
      <c r="D40" s="18">
        <v>442</v>
      </c>
      <c r="E40" s="18">
        <v>147</v>
      </c>
      <c r="F40" s="18">
        <v>295</v>
      </c>
      <c r="G40" s="19">
        <v>0.73299999999999998</v>
      </c>
      <c r="H40" s="18">
        <v>88</v>
      </c>
      <c r="I40" s="18">
        <v>82</v>
      </c>
      <c r="J40" s="18">
        <v>6</v>
      </c>
      <c r="K40" s="50">
        <v>0.48</v>
      </c>
      <c r="L40" s="24">
        <v>43649</v>
      </c>
      <c r="N40" s="40">
        <f t="shared" si="4"/>
        <v>2.801793444650587</v>
      </c>
      <c r="P40" s="45">
        <f t="shared" si="9"/>
        <v>3.0068027210884352</v>
      </c>
      <c r="Q40" s="45">
        <f t="shared" si="10"/>
        <v>1.0731707317073171</v>
      </c>
      <c r="R40" s="46">
        <f t="shared" si="11"/>
        <v>2.801793444650587</v>
      </c>
    </row>
    <row r="41" spans="1:18" x14ac:dyDescent="0.3">
      <c r="B41" s="23">
        <v>-148.72999999999999</v>
      </c>
      <c r="C41" s="18">
        <v>-122</v>
      </c>
      <c r="D41" s="18">
        <v>189</v>
      </c>
      <c r="E41" s="18">
        <v>403</v>
      </c>
      <c r="F41" s="18">
        <v>-214</v>
      </c>
      <c r="G41" s="19">
        <v>0.313</v>
      </c>
      <c r="H41" s="18">
        <v>89</v>
      </c>
      <c r="I41" s="18">
        <v>237</v>
      </c>
      <c r="J41" s="18">
        <v>-148</v>
      </c>
      <c r="K41" s="50">
        <v>0.86</v>
      </c>
      <c r="L41" s="24">
        <v>43648</v>
      </c>
      <c r="N41" s="40">
        <f t="shared" si="4"/>
        <v>1.2488638581425822</v>
      </c>
      <c r="P41" s="45">
        <f t="shared" si="9"/>
        <v>0.46898263027295284</v>
      </c>
      <c r="Q41" s="45">
        <f t="shared" si="10"/>
        <v>0.37552742616033757</v>
      </c>
      <c r="R41" s="46">
        <f t="shared" si="11"/>
        <v>1.2488638581425822</v>
      </c>
    </row>
    <row r="42" spans="1:18" x14ac:dyDescent="0.3">
      <c r="B42" s="23">
        <v>31.41</v>
      </c>
      <c r="C42" s="18">
        <v>53</v>
      </c>
      <c r="D42" s="18">
        <v>321</v>
      </c>
      <c r="E42" s="18">
        <v>270</v>
      </c>
      <c r="F42" s="18">
        <v>51</v>
      </c>
      <c r="G42" s="19">
        <v>0.53200000000000003</v>
      </c>
      <c r="H42" s="18">
        <v>222</v>
      </c>
      <c r="I42" s="18">
        <v>168</v>
      </c>
      <c r="J42" s="18">
        <v>53</v>
      </c>
      <c r="K42" s="50">
        <v>1.04</v>
      </c>
      <c r="L42" s="24">
        <v>43647</v>
      </c>
      <c r="N42" s="40">
        <f t="shared" si="4"/>
        <v>0.89969969969969976</v>
      </c>
      <c r="P42" s="45">
        <f t="shared" si="9"/>
        <v>1.1888888888888889</v>
      </c>
      <c r="Q42" s="45">
        <f t="shared" si="10"/>
        <v>1.3214285714285714</v>
      </c>
      <c r="R42" s="46">
        <f t="shared" si="11"/>
        <v>0.89969969969969976</v>
      </c>
    </row>
    <row r="43" spans="1:18" ht="15.75" thickBot="1" x14ac:dyDescent="0.35">
      <c r="B43" s="25">
        <v>331.85</v>
      </c>
      <c r="C43" s="26">
        <v>1947</v>
      </c>
      <c r="D43" s="26">
        <v>493</v>
      </c>
      <c r="E43" s="26">
        <v>100</v>
      </c>
      <c r="F43" s="26">
        <v>393</v>
      </c>
      <c r="G43" s="27">
        <v>0.81799999999999995</v>
      </c>
      <c r="H43" s="26">
        <v>631</v>
      </c>
      <c r="I43" s="26">
        <v>187</v>
      </c>
      <c r="J43" s="26">
        <v>443</v>
      </c>
      <c r="K43" s="51">
        <v>2.14</v>
      </c>
      <c r="L43" s="24">
        <v>43644</v>
      </c>
      <c r="N43" s="40">
        <f t="shared" si="4"/>
        <v>1.4610301109350237</v>
      </c>
      <c r="P43" s="45">
        <f t="shared" si="9"/>
        <v>4.93</v>
      </c>
      <c r="Q43" s="45">
        <f t="shared" si="10"/>
        <v>3.3743315508021392</v>
      </c>
      <c r="R43" s="46">
        <f t="shared" si="11"/>
        <v>1.4610301109350237</v>
      </c>
    </row>
    <row r="44" spans="1:18" x14ac:dyDescent="0.3">
      <c r="B44" s="17">
        <v>310.13</v>
      </c>
      <c r="C44" s="18">
        <v>1817</v>
      </c>
      <c r="D44" s="18">
        <v>3222</v>
      </c>
      <c r="E44" s="18">
        <v>2677</v>
      </c>
      <c r="F44" s="18">
        <v>545</v>
      </c>
      <c r="G44" s="19">
        <v>0.54600000000000004</v>
      </c>
      <c r="H44" s="18">
        <v>1980</v>
      </c>
      <c r="I44" s="18">
        <v>1611</v>
      </c>
      <c r="J44" s="18">
        <v>369</v>
      </c>
      <c r="K44" s="48">
        <v>0.95</v>
      </c>
      <c r="N44" s="40">
        <f t="shared" si="4"/>
        <v>0.97928142085781233</v>
      </c>
      <c r="P44" s="45">
        <f t="shared" si="9"/>
        <v>1.2035861038475906</v>
      </c>
      <c r="Q44" s="45">
        <f t="shared" si="10"/>
        <v>1.229050279329609</v>
      </c>
      <c r="R44" s="46">
        <f t="shared" si="11"/>
        <v>0.97928142085781233</v>
      </c>
    </row>
    <row r="45" spans="1:18" x14ac:dyDescent="0.3">
      <c r="A45" s="34" t="s">
        <v>103</v>
      </c>
      <c r="B45" s="35"/>
      <c r="C45" s="36"/>
      <c r="D45" s="36"/>
      <c r="E45" s="36"/>
      <c r="F45" s="36"/>
      <c r="G45" s="37"/>
      <c r="H45" s="36"/>
      <c r="I45" s="36"/>
      <c r="J45" s="36"/>
      <c r="K45" s="47"/>
      <c r="L45" s="34"/>
    </row>
    <row r="46" spans="1:18" x14ac:dyDescent="0.3">
      <c r="B46" s="35"/>
      <c r="C46" s="36"/>
      <c r="D46" s="36"/>
      <c r="E46" s="36"/>
      <c r="F46" s="36"/>
      <c r="G46" s="37"/>
      <c r="H46" s="36"/>
      <c r="I46" s="36"/>
      <c r="J46" s="36"/>
      <c r="K46" s="47"/>
      <c r="L46" s="34"/>
    </row>
    <row r="47" spans="1:18" ht="15.75" thickBot="1" x14ac:dyDescent="0.35">
      <c r="A47" s="35"/>
      <c r="B47" s="35" t="s">
        <v>92</v>
      </c>
      <c r="C47" s="18" t="s">
        <v>91</v>
      </c>
      <c r="G47" s="18"/>
      <c r="K47" s="47"/>
      <c r="N47" s="38" t="s">
        <v>99</v>
      </c>
    </row>
    <row r="48" spans="1:18" s="1" customFormat="1" x14ac:dyDescent="0.3">
      <c r="A48" s="38"/>
      <c r="B48" s="20" t="s">
        <v>25</v>
      </c>
      <c r="C48" s="21" t="s">
        <v>24</v>
      </c>
      <c r="D48" s="21" t="s">
        <v>23</v>
      </c>
      <c r="E48" s="21" t="s">
        <v>22</v>
      </c>
      <c r="F48" s="21" t="s">
        <v>21</v>
      </c>
      <c r="G48" s="22" t="s">
        <v>20</v>
      </c>
      <c r="H48" s="21" t="s">
        <v>19</v>
      </c>
      <c r="I48" s="21" t="s">
        <v>18</v>
      </c>
      <c r="J48" s="21" t="s">
        <v>17</v>
      </c>
      <c r="K48" s="49" t="s">
        <v>16</v>
      </c>
      <c r="M48" s="38"/>
      <c r="N48" s="41"/>
      <c r="O48" s="38"/>
    </row>
    <row r="49" spans="1:23" x14ac:dyDescent="0.3">
      <c r="B49" s="23">
        <v>478.75</v>
      </c>
      <c r="C49" s="18">
        <v>30</v>
      </c>
      <c r="D49" s="18">
        <v>954</v>
      </c>
      <c r="E49" s="18">
        <v>403</v>
      </c>
      <c r="F49" s="18">
        <v>551</v>
      </c>
      <c r="G49" s="19">
        <v>0.69299999999999995</v>
      </c>
      <c r="H49" s="18">
        <v>2103</v>
      </c>
      <c r="I49" s="18">
        <v>844</v>
      </c>
      <c r="J49" s="18">
        <v>1259</v>
      </c>
      <c r="K49" s="50">
        <v>0.88</v>
      </c>
      <c r="L49" s="24">
        <v>43658</v>
      </c>
      <c r="N49" s="40">
        <f t="shared" ref="N49" si="12">(D49/E49)/(H49/I49)</f>
        <v>0.95005008796366752</v>
      </c>
      <c r="P49" s="45">
        <f>D49/E49</f>
        <v>2.3672456575682381</v>
      </c>
      <c r="Q49" s="45">
        <f>H49/I49</f>
        <v>2.4917061611374409</v>
      </c>
      <c r="R49" s="46">
        <f>P49/Q49</f>
        <v>0.95005008796366752</v>
      </c>
    </row>
    <row r="50" spans="1:23" x14ac:dyDescent="0.3">
      <c r="B50" s="23">
        <v>63.6</v>
      </c>
      <c r="C50" s="18">
        <v>29</v>
      </c>
      <c r="D50" s="18">
        <v>643</v>
      </c>
      <c r="E50" s="18">
        <v>706</v>
      </c>
      <c r="F50" s="18">
        <v>-63</v>
      </c>
      <c r="G50" s="19">
        <v>0.46700000000000003</v>
      </c>
      <c r="H50" s="18">
        <v>1557</v>
      </c>
      <c r="I50" s="18">
        <v>1487</v>
      </c>
      <c r="J50" s="18">
        <v>69</v>
      </c>
      <c r="K50" s="50">
        <v>0.91</v>
      </c>
      <c r="L50" s="24">
        <v>43657</v>
      </c>
      <c r="N50" s="40">
        <f t="shared" si="4"/>
        <v>0.86981847491271258</v>
      </c>
      <c r="P50" s="45">
        <f t="shared" ref="P50:P59" si="13">D50/E50</f>
        <v>0.91076487252124649</v>
      </c>
      <c r="Q50" s="45">
        <f t="shared" ref="Q50:Q59" si="14">H50/I50</f>
        <v>1.047074646940148</v>
      </c>
      <c r="R50" s="46">
        <f t="shared" ref="R50:R59" si="15">P50/Q50</f>
        <v>0.86981847491271258</v>
      </c>
      <c r="V50" s="18">
        <v>901</v>
      </c>
      <c r="W50" s="18">
        <v>488</v>
      </c>
    </row>
    <row r="51" spans="1:23" x14ac:dyDescent="0.3">
      <c r="B51" s="23">
        <v>251</v>
      </c>
      <c r="C51" s="18">
        <v>266</v>
      </c>
      <c r="D51" s="18">
        <v>772</v>
      </c>
      <c r="E51" s="18">
        <v>579</v>
      </c>
      <c r="F51" s="18">
        <v>193</v>
      </c>
      <c r="G51" s="19">
        <v>0.56100000000000005</v>
      </c>
      <c r="H51" s="18">
        <v>1841</v>
      </c>
      <c r="I51" s="18">
        <v>1179</v>
      </c>
      <c r="J51" s="18">
        <v>662</v>
      </c>
      <c r="K51" s="50">
        <v>0.9</v>
      </c>
      <c r="L51" s="24">
        <v>43656</v>
      </c>
      <c r="N51" s="40">
        <f t="shared" si="4"/>
        <v>0.85388375882672451</v>
      </c>
      <c r="P51" s="45">
        <f t="shared" si="13"/>
        <v>1.3333333333333333</v>
      </c>
      <c r="Q51" s="45">
        <f t="shared" si="14"/>
        <v>1.5614927905004241</v>
      </c>
      <c r="R51" s="46">
        <f t="shared" si="15"/>
        <v>0.85388375882672451</v>
      </c>
      <c r="V51" s="18">
        <v>596</v>
      </c>
      <c r="W51" s="18">
        <v>789</v>
      </c>
    </row>
    <row r="52" spans="1:23" x14ac:dyDescent="0.3">
      <c r="B52" s="23">
        <v>235.81</v>
      </c>
      <c r="C52" s="18">
        <v>280</v>
      </c>
      <c r="D52" s="18">
        <v>766</v>
      </c>
      <c r="E52" s="18">
        <v>588</v>
      </c>
      <c r="F52" s="18">
        <v>178</v>
      </c>
      <c r="G52" s="19">
        <v>0.55600000000000005</v>
      </c>
      <c r="H52" s="18">
        <v>1745</v>
      </c>
      <c r="I52" s="18">
        <v>1248</v>
      </c>
      <c r="J52" s="18">
        <v>496</v>
      </c>
      <c r="K52" s="50">
        <v>0.9</v>
      </c>
      <c r="L52" s="24">
        <v>43655</v>
      </c>
      <c r="N52" s="40">
        <f t="shared" si="4"/>
        <v>0.93168820536810715</v>
      </c>
      <c r="P52" s="45">
        <f t="shared" si="13"/>
        <v>1.3027210884353742</v>
      </c>
      <c r="Q52" s="45">
        <f t="shared" si="14"/>
        <v>1.3982371794871795</v>
      </c>
      <c r="R52" s="46">
        <f t="shared" si="15"/>
        <v>0.93168820536810715</v>
      </c>
      <c r="V52" s="18">
        <v>1257</v>
      </c>
      <c r="W52" s="18">
        <v>138</v>
      </c>
    </row>
    <row r="53" spans="1:23" x14ac:dyDescent="0.3">
      <c r="B53" s="23">
        <v>-592.86</v>
      </c>
      <c r="C53" s="18">
        <v>-497</v>
      </c>
      <c r="D53" s="18">
        <v>362</v>
      </c>
      <c r="E53" s="18">
        <v>988</v>
      </c>
      <c r="F53" s="18">
        <v>-626</v>
      </c>
      <c r="G53" s="19">
        <v>0.26300000000000001</v>
      </c>
      <c r="H53" s="18">
        <v>858</v>
      </c>
      <c r="I53" s="18">
        <v>1932</v>
      </c>
      <c r="J53" s="18">
        <v>-1073</v>
      </c>
      <c r="K53" s="50">
        <v>0.85</v>
      </c>
      <c r="L53" s="24">
        <v>43654</v>
      </c>
      <c r="N53" s="40">
        <f t="shared" si="4"/>
        <v>0.82503326632881291</v>
      </c>
      <c r="P53" s="45">
        <f t="shared" si="13"/>
        <v>0.36639676113360325</v>
      </c>
      <c r="Q53" s="45">
        <f t="shared" si="14"/>
        <v>0.44409937888198758</v>
      </c>
      <c r="R53" s="46">
        <f t="shared" si="15"/>
        <v>0.82503326632881291</v>
      </c>
      <c r="V53" s="18">
        <v>541</v>
      </c>
      <c r="W53" s="18">
        <v>849</v>
      </c>
    </row>
    <row r="54" spans="1:23" x14ac:dyDescent="0.3">
      <c r="B54" s="23">
        <v>-70.05</v>
      </c>
      <c r="C54" s="18">
        <v>-33</v>
      </c>
      <c r="D54" s="18">
        <v>674</v>
      </c>
      <c r="E54" s="18">
        <v>666</v>
      </c>
      <c r="F54" s="18">
        <v>8</v>
      </c>
      <c r="G54" s="19">
        <v>0.48899999999999999</v>
      </c>
      <c r="H54" s="18">
        <v>1167</v>
      </c>
      <c r="I54" s="18">
        <v>1143</v>
      </c>
      <c r="J54" s="18">
        <v>23</v>
      </c>
      <c r="K54" s="50">
        <v>0.7</v>
      </c>
      <c r="L54" s="24">
        <v>43651</v>
      </c>
      <c r="N54" s="40">
        <f t="shared" si="4"/>
        <v>0.99119942564672625</v>
      </c>
      <c r="P54" s="45">
        <f t="shared" si="13"/>
        <v>1.012012012012012</v>
      </c>
      <c r="Q54" s="45">
        <f t="shared" si="14"/>
        <v>1.0209973753280841</v>
      </c>
      <c r="R54" s="46">
        <f t="shared" si="15"/>
        <v>0.99119942564672625</v>
      </c>
      <c r="V54" s="18">
        <v>1140</v>
      </c>
      <c r="W54" s="18">
        <v>255</v>
      </c>
    </row>
    <row r="55" spans="1:23" x14ac:dyDescent="0.3">
      <c r="B55" s="23">
        <v>739.43</v>
      </c>
      <c r="C55" s="18">
        <v>264</v>
      </c>
      <c r="D55" s="18">
        <v>1057</v>
      </c>
      <c r="E55" s="18">
        <v>302</v>
      </c>
      <c r="F55" s="18">
        <v>755</v>
      </c>
      <c r="G55" s="19">
        <v>0.76800000000000002</v>
      </c>
      <c r="H55" s="18">
        <v>1497</v>
      </c>
      <c r="I55" s="18">
        <v>478</v>
      </c>
      <c r="J55" s="18">
        <v>1018</v>
      </c>
      <c r="K55" s="50">
        <v>0.59</v>
      </c>
      <c r="L55" s="24">
        <v>43649</v>
      </c>
      <c r="N55" s="40">
        <f t="shared" si="4"/>
        <v>1.1175684702738811</v>
      </c>
      <c r="P55" s="45">
        <f t="shared" si="13"/>
        <v>3.5</v>
      </c>
      <c r="Q55" s="45">
        <f t="shared" si="14"/>
        <v>3.1317991631799162</v>
      </c>
      <c r="R55" s="46">
        <f t="shared" si="15"/>
        <v>1.1175684702738811</v>
      </c>
      <c r="V55" s="18">
        <v>634</v>
      </c>
      <c r="W55" s="18">
        <v>761</v>
      </c>
    </row>
    <row r="56" spans="1:23" x14ac:dyDescent="0.3">
      <c r="B56" s="23">
        <v>61.68</v>
      </c>
      <c r="C56" s="18">
        <v>-36</v>
      </c>
      <c r="D56" s="18">
        <v>688</v>
      </c>
      <c r="E56" s="18">
        <v>672</v>
      </c>
      <c r="F56" s="18">
        <v>16</v>
      </c>
      <c r="G56" s="19">
        <v>0.5</v>
      </c>
      <c r="H56" s="18">
        <v>1549</v>
      </c>
      <c r="I56" s="18">
        <v>1507</v>
      </c>
      <c r="J56" s="18">
        <v>41</v>
      </c>
      <c r="K56" s="50">
        <v>0.92</v>
      </c>
      <c r="L56" s="24">
        <v>43648</v>
      </c>
      <c r="N56" s="40">
        <f t="shared" si="4"/>
        <v>0.99604967874819372</v>
      </c>
      <c r="P56" s="45">
        <f t="shared" si="13"/>
        <v>1.0238095238095237</v>
      </c>
      <c r="Q56" s="45">
        <f t="shared" si="14"/>
        <v>1.0278699402786995</v>
      </c>
      <c r="R56" s="46">
        <f t="shared" si="15"/>
        <v>0.99604967874819372</v>
      </c>
      <c r="V56" s="18">
        <f>SUM(V50:V55)</f>
        <v>5069</v>
      </c>
      <c r="W56" s="18">
        <f>SUM(W50:W55)</f>
        <v>3280</v>
      </c>
    </row>
    <row r="57" spans="1:23" x14ac:dyDescent="0.3">
      <c r="B57" s="23">
        <v>621.53</v>
      </c>
      <c r="C57" s="18">
        <v>848</v>
      </c>
      <c r="D57" s="18">
        <v>877</v>
      </c>
      <c r="E57" s="18">
        <v>476</v>
      </c>
      <c r="F57" s="18">
        <v>401</v>
      </c>
      <c r="G57" s="19">
        <v>0.63700000000000001</v>
      </c>
      <c r="H57" s="18">
        <v>2513</v>
      </c>
      <c r="I57" s="18">
        <v>1033</v>
      </c>
      <c r="J57" s="18">
        <v>1479</v>
      </c>
      <c r="K57" s="50">
        <v>1.07</v>
      </c>
      <c r="L57" s="24">
        <v>43647</v>
      </c>
      <c r="N57" s="40">
        <f t="shared" si="4"/>
        <v>0.75735670312693315</v>
      </c>
      <c r="P57" s="45">
        <f t="shared" si="13"/>
        <v>1.8424369747899159</v>
      </c>
      <c r="Q57" s="45">
        <f t="shared" si="14"/>
        <v>2.4327202323330108</v>
      </c>
      <c r="R57" s="46">
        <f t="shared" si="15"/>
        <v>0.75735670312693315</v>
      </c>
    </row>
    <row r="58" spans="1:23" ht="15.75" thickBot="1" x14ac:dyDescent="0.35">
      <c r="B58" s="25">
        <v>701.8</v>
      </c>
      <c r="C58" s="26">
        <v>2220</v>
      </c>
      <c r="D58" s="26">
        <v>1085</v>
      </c>
      <c r="E58" s="26">
        <v>265</v>
      </c>
      <c r="F58" s="26">
        <v>820</v>
      </c>
      <c r="G58" s="27">
        <v>0.78800000000000003</v>
      </c>
      <c r="H58" s="26">
        <v>4164</v>
      </c>
      <c r="I58" s="26">
        <v>1360</v>
      </c>
      <c r="J58" s="26">
        <v>2803</v>
      </c>
      <c r="K58" s="51">
        <v>1.68</v>
      </c>
      <c r="L58" s="24">
        <v>43644</v>
      </c>
      <c r="N58" s="40">
        <f t="shared" si="4"/>
        <v>1.3372482917369004</v>
      </c>
      <c r="P58" s="45">
        <f t="shared" si="13"/>
        <v>4.0943396226415096</v>
      </c>
      <c r="Q58" s="45">
        <f t="shared" si="14"/>
        <v>3.0617647058823527</v>
      </c>
      <c r="R58" s="46">
        <f t="shared" si="15"/>
        <v>1.3372482917369004</v>
      </c>
      <c r="W58" s="2">
        <f>V56/(V56+W56)</f>
        <v>0.60713857947059524</v>
      </c>
    </row>
    <row r="59" spans="1:23" x14ac:dyDescent="0.3">
      <c r="B59" s="17">
        <v>2490.67</v>
      </c>
      <c r="C59" s="18">
        <v>3371</v>
      </c>
      <c r="D59" s="18">
        <v>7878</v>
      </c>
      <c r="E59" s="18">
        <v>5645</v>
      </c>
      <c r="F59" s="18">
        <v>2233</v>
      </c>
      <c r="G59" s="19">
        <v>0.58299999999999996</v>
      </c>
      <c r="H59" s="18">
        <v>18998</v>
      </c>
      <c r="I59" s="18">
        <v>12216</v>
      </c>
      <c r="J59" s="18">
        <v>6782</v>
      </c>
      <c r="K59" s="48">
        <v>0.94</v>
      </c>
      <c r="N59" s="40">
        <f t="shared" si="4"/>
        <v>0.89737335644207017</v>
      </c>
      <c r="P59" s="45">
        <f t="shared" si="13"/>
        <v>1.3955713020372011</v>
      </c>
      <c r="Q59" s="45">
        <f t="shared" si="14"/>
        <v>1.5551735428945646</v>
      </c>
      <c r="R59" s="46">
        <f t="shared" si="15"/>
        <v>0.89737335644207017</v>
      </c>
    </row>
    <row r="60" spans="1:23" ht="15" customHeight="1" x14ac:dyDescent="0.3">
      <c r="A60" s="34" t="s">
        <v>104</v>
      </c>
      <c r="B60" s="35"/>
      <c r="C60" s="36"/>
      <c r="D60" s="36"/>
      <c r="E60" s="36"/>
      <c r="F60" s="36"/>
      <c r="G60" s="42"/>
      <c r="H60" s="43"/>
      <c r="I60" s="43"/>
      <c r="J60" s="36"/>
      <c r="K60" s="47"/>
      <c r="L60" s="34"/>
    </row>
    <row r="61" spans="1:23" ht="15" customHeight="1" x14ac:dyDescent="0.3">
      <c r="C61" s="36"/>
      <c r="D61" s="36"/>
      <c r="E61" s="36"/>
      <c r="F61" s="36"/>
      <c r="G61" s="44"/>
      <c r="H61" s="43"/>
      <c r="I61" s="43"/>
      <c r="J61" s="36"/>
      <c r="K61" s="47"/>
      <c r="L61" s="34"/>
    </row>
    <row r="62" spans="1:23" ht="15.75" thickBot="1" x14ac:dyDescent="0.35">
      <c r="A62" s="35"/>
      <c r="B62" s="35" t="s">
        <v>98</v>
      </c>
      <c r="C62" s="36" t="s">
        <v>91</v>
      </c>
      <c r="K62" s="47"/>
      <c r="N62" s="38" t="s">
        <v>99</v>
      </c>
    </row>
    <row r="63" spans="1:23" x14ac:dyDescent="0.3">
      <c r="A63" s="38"/>
      <c r="B63" s="20" t="s">
        <v>25</v>
      </c>
      <c r="C63" s="21" t="s">
        <v>24</v>
      </c>
      <c r="D63" s="21" t="s">
        <v>23</v>
      </c>
      <c r="E63" s="21" t="s">
        <v>22</v>
      </c>
      <c r="F63" s="21" t="s">
        <v>21</v>
      </c>
      <c r="G63" s="22" t="s">
        <v>20</v>
      </c>
      <c r="H63" s="21" t="s">
        <v>19</v>
      </c>
      <c r="I63" s="21" t="s">
        <v>18</v>
      </c>
      <c r="J63" s="21" t="s">
        <v>17</v>
      </c>
      <c r="K63" s="49" t="s">
        <v>16</v>
      </c>
      <c r="L63" s="1"/>
      <c r="N63" s="41"/>
    </row>
    <row r="64" spans="1:23" x14ac:dyDescent="0.3">
      <c r="B64" s="23">
        <v>1894.9</v>
      </c>
      <c r="C64" s="18">
        <v>1138</v>
      </c>
      <c r="D64" s="18">
        <v>1224</v>
      </c>
      <c r="E64" s="18">
        <v>606</v>
      </c>
      <c r="F64" s="18">
        <v>618</v>
      </c>
      <c r="G64" s="19">
        <v>0.626</v>
      </c>
      <c r="H64" s="18">
        <v>1814</v>
      </c>
      <c r="I64" s="18">
        <v>811</v>
      </c>
      <c r="J64" s="18">
        <v>1003</v>
      </c>
      <c r="K64" s="50">
        <v>0.86</v>
      </c>
      <c r="L64" s="24">
        <v>43658</v>
      </c>
      <c r="N64" s="40">
        <f t="shared" ref="N64" si="16">(D64/E64)/(H64/I64)</f>
        <v>0.90300959533660086</v>
      </c>
      <c r="P64" s="45">
        <f>D64/E64</f>
        <v>2.0198019801980198</v>
      </c>
      <c r="Q64" s="45">
        <f>H64/I64</f>
        <v>2.2367447595561036</v>
      </c>
      <c r="R64" s="46">
        <f>P64/Q64</f>
        <v>0.90300959533660086</v>
      </c>
    </row>
    <row r="65" spans="1:18" x14ac:dyDescent="0.3">
      <c r="B65" s="23">
        <v>-660.94</v>
      </c>
      <c r="C65" s="18">
        <v>-957</v>
      </c>
      <c r="D65" s="18">
        <v>842</v>
      </c>
      <c r="E65" s="18">
        <v>988</v>
      </c>
      <c r="F65" s="18">
        <v>-146</v>
      </c>
      <c r="G65" s="19">
        <v>0.43</v>
      </c>
      <c r="H65" s="18">
        <v>1337</v>
      </c>
      <c r="I65" s="18">
        <v>1490</v>
      </c>
      <c r="J65" s="18">
        <v>-152</v>
      </c>
      <c r="K65" s="50">
        <v>0.94</v>
      </c>
      <c r="L65" s="24">
        <v>43657</v>
      </c>
      <c r="N65" s="40">
        <f t="shared" si="4"/>
        <v>0.94975154357904434</v>
      </c>
      <c r="P65" s="45">
        <f t="shared" ref="P65:P74" si="17">D65/E65</f>
        <v>0.85222672064777327</v>
      </c>
      <c r="Q65" s="45">
        <f t="shared" ref="Q65:Q74" si="18">H65/I65</f>
        <v>0.8973154362416107</v>
      </c>
      <c r="R65" s="46">
        <f t="shared" ref="R65:R74" si="19">P65/Q65</f>
        <v>0.94975154357904434</v>
      </c>
    </row>
    <row r="66" spans="1:18" x14ac:dyDescent="0.3">
      <c r="B66" s="23">
        <v>-1394.03</v>
      </c>
      <c r="C66" s="18">
        <v>-1430</v>
      </c>
      <c r="D66" s="18">
        <v>1034</v>
      </c>
      <c r="E66" s="18">
        <v>783</v>
      </c>
      <c r="F66" s="18">
        <v>251</v>
      </c>
      <c r="G66" s="19">
        <v>0.52900000000000003</v>
      </c>
      <c r="H66" s="18">
        <v>1710</v>
      </c>
      <c r="I66" s="18">
        <v>1100</v>
      </c>
      <c r="J66" s="18">
        <v>609</v>
      </c>
      <c r="K66" s="50">
        <v>0.92</v>
      </c>
      <c r="L66" s="24">
        <v>43656</v>
      </c>
      <c r="N66" s="40">
        <f t="shared" si="4"/>
        <v>0.84948428969400935</v>
      </c>
      <c r="P66" s="45">
        <f t="shared" si="17"/>
        <v>1.3205619412515963</v>
      </c>
      <c r="Q66" s="45">
        <f t="shared" si="18"/>
        <v>1.5545454545454545</v>
      </c>
      <c r="R66" s="46">
        <f t="shared" si="19"/>
        <v>0.84948428969400935</v>
      </c>
    </row>
    <row r="67" spans="1:18" x14ac:dyDescent="0.3">
      <c r="B67" s="23">
        <v>-261.74</v>
      </c>
      <c r="C67" s="18">
        <v>-108</v>
      </c>
      <c r="D67" s="18">
        <v>874</v>
      </c>
      <c r="E67" s="18">
        <v>958</v>
      </c>
      <c r="F67" s="18">
        <v>-84</v>
      </c>
      <c r="G67" s="19">
        <v>0.44700000000000001</v>
      </c>
      <c r="H67" s="18">
        <v>1451</v>
      </c>
      <c r="I67" s="18">
        <v>1235</v>
      </c>
      <c r="J67" s="18">
        <v>215</v>
      </c>
      <c r="K67" s="50">
        <v>0.9</v>
      </c>
      <c r="L67" s="24">
        <v>43655</v>
      </c>
      <c r="N67" s="40">
        <f t="shared" si="4"/>
        <v>0.776507167326831</v>
      </c>
      <c r="P67" s="45">
        <f t="shared" si="17"/>
        <v>0.91231732776617958</v>
      </c>
      <c r="Q67" s="45">
        <f t="shared" si="18"/>
        <v>1.1748987854251012</v>
      </c>
      <c r="R67" s="46">
        <f t="shared" si="19"/>
        <v>0.776507167326831</v>
      </c>
    </row>
    <row r="68" spans="1:18" x14ac:dyDescent="0.3">
      <c r="B68" s="23">
        <v>-1246.21</v>
      </c>
      <c r="C68" s="18">
        <v>-740</v>
      </c>
      <c r="D68" s="18">
        <v>570</v>
      </c>
      <c r="E68" s="18">
        <v>1264</v>
      </c>
      <c r="F68" s="18">
        <v>-694</v>
      </c>
      <c r="G68" s="19">
        <v>0.29099999999999998</v>
      </c>
      <c r="H68" s="18">
        <v>778</v>
      </c>
      <c r="I68" s="18">
        <v>1817</v>
      </c>
      <c r="J68" s="18">
        <v>-1039</v>
      </c>
      <c r="K68" s="50">
        <v>0.86</v>
      </c>
      <c r="L68" s="24">
        <v>43654</v>
      </c>
      <c r="N68" s="40">
        <f t="shared" si="4"/>
        <v>1.0531812339331621</v>
      </c>
      <c r="P68" s="45">
        <f t="shared" si="17"/>
        <v>0.45094936708860761</v>
      </c>
      <c r="Q68" s="45">
        <f t="shared" si="18"/>
        <v>0.42817831590533845</v>
      </c>
      <c r="R68" s="46">
        <f t="shared" si="19"/>
        <v>1.0531812339331621</v>
      </c>
    </row>
    <row r="69" spans="1:18" x14ac:dyDescent="0.3">
      <c r="B69" s="23">
        <v>277.18</v>
      </c>
      <c r="C69" s="18">
        <v>151</v>
      </c>
      <c r="D69" s="18">
        <v>1051</v>
      </c>
      <c r="E69" s="18">
        <v>775</v>
      </c>
      <c r="F69" s="18">
        <v>276</v>
      </c>
      <c r="G69" s="19">
        <v>0.53700000000000003</v>
      </c>
      <c r="H69" s="18">
        <v>1276</v>
      </c>
      <c r="I69" s="18">
        <v>877</v>
      </c>
      <c r="J69" s="18">
        <v>399</v>
      </c>
      <c r="K69" s="50">
        <v>0.72</v>
      </c>
      <c r="L69" s="24">
        <v>43651</v>
      </c>
      <c r="N69" s="40">
        <f t="shared" si="4"/>
        <v>0.9320730104156133</v>
      </c>
      <c r="P69" s="45">
        <f t="shared" si="17"/>
        <v>1.3561290322580646</v>
      </c>
      <c r="Q69" s="45">
        <f t="shared" si="18"/>
        <v>1.4549600912200684</v>
      </c>
      <c r="R69" s="46">
        <f t="shared" si="19"/>
        <v>0.9320730104156133</v>
      </c>
    </row>
    <row r="70" spans="1:18" x14ac:dyDescent="0.3">
      <c r="B70" s="23">
        <v>2178.35</v>
      </c>
      <c r="C70" s="18">
        <v>711</v>
      </c>
      <c r="D70" s="18">
        <v>1354</v>
      </c>
      <c r="E70" s="18">
        <v>478</v>
      </c>
      <c r="F70" s="18">
        <v>876</v>
      </c>
      <c r="G70" s="19">
        <v>0.69199999999999995</v>
      </c>
      <c r="H70" s="18">
        <v>1273</v>
      </c>
      <c r="I70" s="18">
        <v>473</v>
      </c>
      <c r="J70" s="18">
        <v>799</v>
      </c>
      <c r="K70" s="50">
        <v>0.57999999999999996</v>
      </c>
      <c r="L70" s="24">
        <v>43649</v>
      </c>
      <c r="N70" s="40">
        <f t="shared" si="4"/>
        <v>1.0525033936242592</v>
      </c>
      <c r="P70" s="45">
        <f t="shared" si="17"/>
        <v>2.8326359832635983</v>
      </c>
      <c r="Q70" s="45">
        <f t="shared" si="18"/>
        <v>2.6913319238900635</v>
      </c>
      <c r="R70" s="46">
        <f t="shared" si="19"/>
        <v>1.0525033936242592</v>
      </c>
    </row>
    <row r="71" spans="1:18" x14ac:dyDescent="0.3">
      <c r="B71" s="23">
        <v>-306.89999999999998</v>
      </c>
      <c r="C71" s="18">
        <v>-226</v>
      </c>
      <c r="D71" s="18">
        <v>854</v>
      </c>
      <c r="E71" s="18">
        <v>992</v>
      </c>
      <c r="F71" s="18">
        <v>-138</v>
      </c>
      <c r="G71" s="19">
        <v>0.437</v>
      </c>
      <c r="H71" s="18">
        <v>1303</v>
      </c>
      <c r="I71" s="18">
        <v>1584</v>
      </c>
      <c r="J71" s="18">
        <v>-280</v>
      </c>
      <c r="K71" s="50">
        <v>0.95</v>
      </c>
      <c r="L71" s="24">
        <v>43648</v>
      </c>
      <c r="N71" s="40">
        <f t="shared" si="4"/>
        <v>1.0465427177976383</v>
      </c>
      <c r="P71" s="45">
        <f t="shared" si="17"/>
        <v>0.86088709677419351</v>
      </c>
      <c r="Q71" s="45">
        <f t="shared" si="18"/>
        <v>0.82260101010101006</v>
      </c>
      <c r="R71" s="46">
        <f t="shared" si="19"/>
        <v>1.0465427177976383</v>
      </c>
    </row>
    <row r="72" spans="1:18" x14ac:dyDescent="0.3">
      <c r="B72" s="23">
        <v>4043.39</v>
      </c>
      <c r="C72" s="18">
        <v>8681</v>
      </c>
      <c r="D72" s="18">
        <v>1090</v>
      </c>
      <c r="E72" s="18">
        <v>745</v>
      </c>
      <c r="F72" s="18">
        <v>345</v>
      </c>
      <c r="G72" s="19">
        <v>0.55700000000000005</v>
      </c>
      <c r="H72" s="18">
        <v>2059</v>
      </c>
      <c r="I72" s="18">
        <v>1091</v>
      </c>
      <c r="J72" s="18">
        <v>968</v>
      </c>
      <c r="K72" s="50">
        <v>1.04</v>
      </c>
      <c r="L72" s="24">
        <v>43647</v>
      </c>
      <c r="N72" s="40">
        <f t="shared" si="4"/>
        <v>0.77524438461362954</v>
      </c>
      <c r="P72" s="45">
        <f t="shared" si="17"/>
        <v>1.4630872483221478</v>
      </c>
      <c r="Q72" s="45">
        <f t="shared" si="18"/>
        <v>1.8872593950504124</v>
      </c>
      <c r="R72" s="46">
        <f t="shared" si="19"/>
        <v>0.77524438461362954</v>
      </c>
    </row>
    <row r="73" spans="1:18" ht="15.75" thickBot="1" x14ac:dyDescent="0.35">
      <c r="B73" s="25">
        <v>1058.48</v>
      </c>
      <c r="C73" s="26">
        <v>3351</v>
      </c>
      <c r="D73" s="26">
        <v>1465</v>
      </c>
      <c r="E73" s="26">
        <v>378</v>
      </c>
      <c r="F73" s="26">
        <v>1087</v>
      </c>
      <c r="G73" s="27">
        <v>0.749</v>
      </c>
      <c r="H73" s="26">
        <v>3862</v>
      </c>
      <c r="I73" s="26">
        <v>1049</v>
      </c>
      <c r="J73" s="26">
        <v>2812</v>
      </c>
      <c r="K73" s="51">
        <v>1.63</v>
      </c>
      <c r="L73" s="24">
        <v>43644</v>
      </c>
      <c r="N73" s="40">
        <f t="shared" si="4"/>
        <v>1.0527107154502287</v>
      </c>
      <c r="P73" s="45">
        <f t="shared" si="17"/>
        <v>3.8756613756613758</v>
      </c>
      <c r="Q73" s="45">
        <f t="shared" si="18"/>
        <v>3.6816015252621543</v>
      </c>
      <c r="R73" s="46">
        <f t="shared" si="19"/>
        <v>1.0527107154502287</v>
      </c>
    </row>
    <row r="74" spans="1:18" x14ac:dyDescent="0.3">
      <c r="B74" s="17">
        <v>5582.5</v>
      </c>
      <c r="C74" s="18">
        <v>10571</v>
      </c>
      <c r="D74" s="18">
        <v>10358</v>
      </c>
      <c r="E74" s="18">
        <v>7967</v>
      </c>
      <c r="F74" s="18">
        <v>2391</v>
      </c>
      <c r="G74" s="19">
        <v>0.56499999999999995</v>
      </c>
      <c r="H74" s="18">
        <v>16868</v>
      </c>
      <c r="I74" s="18">
        <v>11532</v>
      </c>
      <c r="J74" s="18">
        <v>5336</v>
      </c>
      <c r="K74" s="48">
        <v>0.94</v>
      </c>
      <c r="N74" s="40">
        <f t="shared" si="4"/>
        <v>0.88883701231535506</v>
      </c>
      <c r="P74" s="45">
        <f t="shared" si="17"/>
        <v>1.3001129659846868</v>
      </c>
      <c r="Q74" s="45">
        <f t="shared" si="18"/>
        <v>1.4627124523066251</v>
      </c>
      <c r="R74" s="46">
        <f t="shared" si="19"/>
        <v>0.88883701231535506</v>
      </c>
    </row>
    <row r="75" spans="1:18" x14ac:dyDescent="0.3">
      <c r="A75" s="34" t="s">
        <v>105</v>
      </c>
      <c r="B75" s="35"/>
      <c r="C75" s="36"/>
      <c r="D75" s="36"/>
      <c r="E75" s="36"/>
      <c r="F75" s="36"/>
      <c r="G75" s="37"/>
      <c r="H75" s="36"/>
      <c r="I75" s="36"/>
      <c r="J75" s="36"/>
      <c r="K75" s="47"/>
      <c r="L75" s="34"/>
    </row>
    <row r="76" spans="1:18" x14ac:dyDescent="0.3">
      <c r="B76" s="35"/>
      <c r="C76" s="36"/>
      <c r="D76" s="36"/>
      <c r="E76" s="36"/>
      <c r="F76" s="36"/>
      <c r="G76" s="37"/>
      <c r="H76" s="36"/>
      <c r="I76" s="36"/>
      <c r="J76" s="36"/>
      <c r="K76" s="47"/>
      <c r="L76" s="34"/>
    </row>
    <row r="77" spans="1:18" ht="15.75" thickBot="1" x14ac:dyDescent="0.35">
      <c r="A77" s="35"/>
      <c r="B77" s="35" t="s">
        <v>87</v>
      </c>
      <c r="C77" s="18" t="s">
        <v>91</v>
      </c>
      <c r="N77" s="38" t="s">
        <v>99</v>
      </c>
    </row>
    <row r="78" spans="1:18" x14ac:dyDescent="0.3">
      <c r="A78" s="38"/>
      <c r="B78" s="20" t="s">
        <v>25</v>
      </c>
      <c r="C78" s="21" t="s">
        <v>24</v>
      </c>
      <c r="D78" s="21" t="s">
        <v>23</v>
      </c>
      <c r="E78" s="21" t="s">
        <v>22</v>
      </c>
      <c r="F78" s="21" t="s">
        <v>21</v>
      </c>
      <c r="G78" s="22" t="s">
        <v>20</v>
      </c>
      <c r="H78" s="21" t="s">
        <v>19</v>
      </c>
      <c r="I78" s="21" t="s">
        <v>18</v>
      </c>
      <c r="J78" s="21" t="s">
        <v>17</v>
      </c>
      <c r="K78" s="49" t="s">
        <v>16</v>
      </c>
      <c r="L78" s="1"/>
      <c r="N78" s="41"/>
    </row>
    <row r="79" spans="1:18" x14ac:dyDescent="0.3">
      <c r="B79" s="23">
        <v>11.32</v>
      </c>
      <c r="C79" s="18">
        <v>6</v>
      </c>
      <c r="D79" s="18">
        <v>15</v>
      </c>
      <c r="E79" s="18">
        <v>4</v>
      </c>
      <c r="F79" s="18">
        <v>11</v>
      </c>
      <c r="G79" s="19">
        <v>0.78900000000000003</v>
      </c>
      <c r="H79" s="18">
        <v>163</v>
      </c>
      <c r="I79" s="18">
        <v>29</v>
      </c>
      <c r="J79" s="18">
        <v>133</v>
      </c>
      <c r="K79" s="50">
        <v>0.73</v>
      </c>
      <c r="L79" s="24">
        <v>43658</v>
      </c>
      <c r="N79" s="40">
        <f t="shared" ref="N79" si="20">(D79/E79)/(H79/I79)</f>
        <v>0.66717791411042948</v>
      </c>
      <c r="P79" s="45">
        <f>D79/E79</f>
        <v>3.75</v>
      </c>
      <c r="Q79" s="45">
        <f>H79/I79</f>
        <v>5.6206896551724137</v>
      </c>
      <c r="R79" s="46">
        <f>P79/Q79</f>
        <v>0.66717791411042948</v>
      </c>
    </row>
    <row r="80" spans="1:18" x14ac:dyDescent="0.3">
      <c r="B80" s="23">
        <v>1.37</v>
      </c>
      <c r="C80" s="18">
        <v>0</v>
      </c>
      <c r="D80" s="18">
        <v>12</v>
      </c>
      <c r="E80" s="18">
        <v>7</v>
      </c>
      <c r="F80" s="18">
        <v>5</v>
      </c>
      <c r="G80" s="19">
        <v>0.63200000000000001</v>
      </c>
      <c r="H80" s="18">
        <v>189</v>
      </c>
      <c r="I80" s="18">
        <v>52</v>
      </c>
      <c r="J80" s="18">
        <v>137</v>
      </c>
      <c r="K80" s="50">
        <v>0.91</v>
      </c>
      <c r="L80" s="24">
        <v>43657</v>
      </c>
      <c r="N80" s="40">
        <f t="shared" si="4"/>
        <v>0.47165532879818595</v>
      </c>
      <c r="P80" s="45">
        <f t="shared" ref="P80:P89" si="21">D80/E80</f>
        <v>1.7142857142857142</v>
      </c>
      <c r="Q80" s="45">
        <f t="shared" ref="Q80:Q89" si="22">H80/I80</f>
        <v>3.6346153846153846</v>
      </c>
      <c r="R80" s="46">
        <f t="shared" ref="R80:R89" si="23">P80/Q80</f>
        <v>0.47165532879818595</v>
      </c>
    </row>
    <row r="81" spans="1:18" x14ac:dyDescent="0.3">
      <c r="B81" s="23">
        <v>6.43</v>
      </c>
      <c r="C81" s="18">
        <v>5</v>
      </c>
      <c r="D81" s="18">
        <v>13</v>
      </c>
      <c r="E81" s="18">
        <v>6</v>
      </c>
      <c r="F81" s="18">
        <v>7</v>
      </c>
      <c r="G81" s="19">
        <v>0.68400000000000005</v>
      </c>
      <c r="H81" s="18">
        <v>176</v>
      </c>
      <c r="I81" s="18">
        <v>63</v>
      </c>
      <c r="J81" s="18">
        <v>112</v>
      </c>
      <c r="K81" s="50">
        <v>0.91</v>
      </c>
      <c r="L81" s="24">
        <v>43656</v>
      </c>
      <c r="N81" s="40">
        <f t="shared" si="4"/>
        <v>0.77556818181818177</v>
      </c>
      <c r="P81" s="45">
        <f t="shared" si="21"/>
        <v>2.1666666666666665</v>
      </c>
      <c r="Q81" s="45">
        <f t="shared" si="22"/>
        <v>2.7936507936507935</v>
      </c>
      <c r="R81" s="46">
        <f t="shared" si="23"/>
        <v>0.77556818181818177</v>
      </c>
    </row>
    <row r="82" spans="1:18" x14ac:dyDescent="0.3">
      <c r="B82" s="23">
        <v>2.2000000000000002</v>
      </c>
      <c r="C82" s="18">
        <v>1</v>
      </c>
      <c r="D82" s="18">
        <v>13</v>
      </c>
      <c r="E82" s="18">
        <v>6</v>
      </c>
      <c r="F82" s="18">
        <v>7</v>
      </c>
      <c r="G82" s="19">
        <v>0.68400000000000005</v>
      </c>
      <c r="H82" s="18">
        <v>149</v>
      </c>
      <c r="I82" s="18">
        <v>32</v>
      </c>
      <c r="J82" s="18">
        <v>117</v>
      </c>
      <c r="K82" s="50">
        <v>0.69</v>
      </c>
      <c r="L82" s="24">
        <v>43655</v>
      </c>
      <c r="N82" s="40">
        <f t="shared" si="4"/>
        <v>0.46532438478747201</v>
      </c>
      <c r="P82" s="45">
        <f t="shared" si="21"/>
        <v>2.1666666666666665</v>
      </c>
      <c r="Q82" s="45">
        <f t="shared" si="22"/>
        <v>4.65625</v>
      </c>
      <c r="R82" s="46">
        <f t="shared" si="23"/>
        <v>0.46532438478747201</v>
      </c>
    </row>
    <row r="83" spans="1:18" x14ac:dyDescent="0.3">
      <c r="B83" s="23">
        <v>-12.67</v>
      </c>
      <c r="C83" s="18">
        <v>-8</v>
      </c>
      <c r="D83" s="18">
        <v>6</v>
      </c>
      <c r="E83" s="18">
        <v>13</v>
      </c>
      <c r="F83" s="18">
        <v>-7</v>
      </c>
      <c r="G83" s="19">
        <v>0.316</v>
      </c>
      <c r="H83" s="18">
        <v>37</v>
      </c>
      <c r="I83" s="18">
        <v>151</v>
      </c>
      <c r="J83" s="18">
        <v>-113</v>
      </c>
      <c r="K83" s="50">
        <v>0.72</v>
      </c>
      <c r="L83" s="24">
        <v>43654</v>
      </c>
      <c r="N83" s="40">
        <f t="shared" ref="N83:N89" si="24">(D83/E83)/(H83/I83)</f>
        <v>1.8835758835758836</v>
      </c>
      <c r="P83" s="45">
        <f t="shared" si="21"/>
        <v>0.46153846153846156</v>
      </c>
      <c r="Q83" s="45">
        <f t="shared" si="22"/>
        <v>0.24503311258278146</v>
      </c>
      <c r="R83" s="46">
        <f t="shared" si="23"/>
        <v>1.8835758835758836</v>
      </c>
    </row>
    <row r="84" spans="1:18" x14ac:dyDescent="0.3">
      <c r="B84" s="23">
        <v>-3.3</v>
      </c>
      <c r="C84" s="18">
        <v>-2</v>
      </c>
      <c r="D84" s="18">
        <v>7</v>
      </c>
      <c r="E84" s="18">
        <v>12</v>
      </c>
      <c r="F84" s="18">
        <v>-5</v>
      </c>
      <c r="G84" s="19">
        <v>0.36799999999999999</v>
      </c>
      <c r="H84" s="18">
        <v>73</v>
      </c>
      <c r="I84" s="18">
        <v>135</v>
      </c>
      <c r="J84" s="18">
        <v>-61</v>
      </c>
      <c r="K84" s="50">
        <v>0.79</v>
      </c>
      <c r="L84" s="24">
        <v>43651</v>
      </c>
      <c r="N84" s="40">
        <f t="shared" si="24"/>
        <v>1.0787671232876712</v>
      </c>
      <c r="P84" s="45">
        <f t="shared" si="21"/>
        <v>0.58333333333333337</v>
      </c>
      <c r="Q84" s="45">
        <f t="shared" si="22"/>
        <v>0.54074074074074074</v>
      </c>
      <c r="R84" s="46">
        <f t="shared" si="23"/>
        <v>1.0787671232876712</v>
      </c>
    </row>
    <row r="85" spans="1:18" x14ac:dyDescent="0.3">
      <c r="B85" s="23">
        <v>16.489999999999998</v>
      </c>
      <c r="C85" s="18">
        <v>5</v>
      </c>
      <c r="D85" s="18">
        <v>19</v>
      </c>
      <c r="E85" s="18">
        <v>0</v>
      </c>
      <c r="F85" s="18">
        <v>19</v>
      </c>
      <c r="G85" s="19">
        <v>1</v>
      </c>
      <c r="H85" s="18">
        <v>158</v>
      </c>
      <c r="I85" s="18">
        <v>0</v>
      </c>
      <c r="J85" s="18">
        <v>158</v>
      </c>
      <c r="K85" s="50">
        <v>0.6</v>
      </c>
      <c r="L85" s="24">
        <v>43649</v>
      </c>
      <c r="N85" s="40" t="e">
        <f t="shared" si="24"/>
        <v>#DIV/0!</v>
      </c>
      <c r="P85" s="45" t="e">
        <f t="shared" si="21"/>
        <v>#DIV/0!</v>
      </c>
      <c r="Q85" s="45" t="e">
        <f t="shared" si="22"/>
        <v>#DIV/0!</v>
      </c>
      <c r="R85" s="46" t="e">
        <f t="shared" si="23"/>
        <v>#DIV/0!</v>
      </c>
    </row>
    <row r="86" spans="1:18" x14ac:dyDescent="0.3">
      <c r="B86" s="23">
        <v>1.31</v>
      </c>
      <c r="C86" s="18">
        <v>1</v>
      </c>
      <c r="D86" s="18">
        <v>10</v>
      </c>
      <c r="E86" s="18">
        <v>9</v>
      </c>
      <c r="F86" s="18">
        <v>1</v>
      </c>
      <c r="G86" s="19">
        <v>0.52600000000000002</v>
      </c>
      <c r="H86" s="18">
        <v>148</v>
      </c>
      <c r="I86" s="18">
        <v>115</v>
      </c>
      <c r="J86" s="18">
        <v>32</v>
      </c>
      <c r="K86" s="50">
        <v>0.99</v>
      </c>
      <c r="L86" s="24">
        <v>43648</v>
      </c>
      <c r="N86" s="40">
        <f t="shared" si="24"/>
        <v>0.8633633633633635</v>
      </c>
      <c r="P86" s="45">
        <f t="shared" si="21"/>
        <v>1.1111111111111112</v>
      </c>
      <c r="Q86" s="45">
        <f t="shared" si="22"/>
        <v>1.2869565217391303</v>
      </c>
      <c r="R86" s="46">
        <f t="shared" si="23"/>
        <v>0.8633633633633635</v>
      </c>
    </row>
    <row r="87" spans="1:18" x14ac:dyDescent="0.3">
      <c r="B87" s="23">
        <v>12.55</v>
      </c>
      <c r="C87" s="18">
        <v>18</v>
      </c>
      <c r="D87" s="18">
        <v>17</v>
      </c>
      <c r="E87" s="18">
        <v>2</v>
      </c>
      <c r="F87" s="18">
        <v>15</v>
      </c>
      <c r="G87" s="19">
        <v>0.89500000000000002</v>
      </c>
      <c r="H87" s="18">
        <v>277</v>
      </c>
      <c r="I87" s="18">
        <v>24</v>
      </c>
      <c r="J87" s="18">
        <v>253</v>
      </c>
      <c r="K87" s="50">
        <v>1.1399999999999999</v>
      </c>
      <c r="L87" s="24">
        <v>43647</v>
      </c>
      <c r="N87" s="40">
        <f t="shared" si="24"/>
        <v>0.73646209386281591</v>
      </c>
      <c r="P87" s="45">
        <f t="shared" si="21"/>
        <v>8.5</v>
      </c>
      <c r="Q87" s="45">
        <f t="shared" si="22"/>
        <v>11.541666666666666</v>
      </c>
      <c r="R87" s="46">
        <f t="shared" si="23"/>
        <v>0.73646209386281591</v>
      </c>
    </row>
    <row r="88" spans="1:18" ht="15.75" thickBot="1" x14ac:dyDescent="0.35">
      <c r="B88" s="25">
        <v>14.14</v>
      </c>
      <c r="C88" s="26">
        <v>23</v>
      </c>
      <c r="D88" s="26">
        <v>17</v>
      </c>
      <c r="E88" s="26">
        <v>2</v>
      </c>
      <c r="F88" s="26">
        <v>15</v>
      </c>
      <c r="G88" s="27">
        <v>0.89500000000000002</v>
      </c>
      <c r="H88" s="26">
        <v>283</v>
      </c>
      <c r="I88" s="26">
        <v>30</v>
      </c>
      <c r="J88" s="26">
        <v>253</v>
      </c>
      <c r="K88" s="51">
        <v>1.18</v>
      </c>
      <c r="L88" s="24">
        <v>43644</v>
      </c>
      <c r="N88" s="40">
        <f t="shared" si="24"/>
        <v>0.90106007067137805</v>
      </c>
      <c r="P88" s="45">
        <f t="shared" si="21"/>
        <v>8.5</v>
      </c>
      <c r="Q88" s="45">
        <f t="shared" si="22"/>
        <v>9.4333333333333336</v>
      </c>
      <c r="R88" s="46">
        <f t="shared" si="23"/>
        <v>0.90106007067137805</v>
      </c>
    </row>
    <row r="89" spans="1:18" x14ac:dyDescent="0.3">
      <c r="B89" s="17">
        <v>49.84</v>
      </c>
      <c r="C89" s="18">
        <v>49</v>
      </c>
      <c r="D89" s="18">
        <v>129</v>
      </c>
      <c r="E89" s="18">
        <v>61</v>
      </c>
      <c r="F89" s="18">
        <v>68</v>
      </c>
      <c r="G89" s="19">
        <v>0.67900000000000005</v>
      </c>
      <c r="H89" s="18">
        <v>1658</v>
      </c>
      <c r="I89" s="18">
        <v>634</v>
      </c>
      <c r="J89" s="18">
        <v>1024</v>
      </c>
      <c r="K89" s="48">
        <v>0.87</v>
      </c>
      <c r="N89" s="40">
        <f t="shared" si="24"/>
        <v>0.80865747790148101</v>
      </c>
      <c r="P89" s="45">
        <f t="shared" si="21"/>
        <v>2.1147540983606556</v>
      </c>
      <c r="Q89" s="45">
        <f t="shared" si="22"/>
        <v>2.6151419558359623</v>
      </c>
      <c r="R89" s="46">
        <f t="shared" si="23"/>
        <v>0.80865747790148101</v>
      </c>
    </row>
    <row r="90" spans="1:18" x14ac:dyDescent="0.3">
      <c r="A90" s="34" t="s">
        <v>106</v>
      </c>
      <c r="B90" s="35"/>
      <c r="C90" s="36"/>
      <c r="D90" s="36"/>
      <c r="E90" s="36"/>
      <c r="F90" s="36"/>
      <c r="G90" s="37"/>
      <c r="H90" s="36"/>
      <c r="I90" s="36"/>
      <c r="J90" s="36"/>
      <c r="K90" s="47"/>
      <c r="L90" s="34"/>
    </row>
    <row r="91" spans="1:18" x14ac:dyDescent="0.3">
      <c r="B91" s="35"/>
      <c r="C91" s="36"/>
      <c r="D91" s="36"/>
      <c r="E91" s="36"/>
      <c r="F91" s="36"/>
      <c r="G91" s="37"/>
      <c r="H91" s="36"/>
      <c r="I91" s="36"/>
      <c r="J91" s="36"/>
      <c r="K91" s="47"/>
      <c r="L91" s="3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ETFs</vt:lpstr>
      <vt:lpstr>breadth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Askey</dc:creator>
  <cp:lastModifiedBy>Andy</cp:lastModifiedBy>
  <dcterms:created xsi:type="dcterms:W3CDTF">2016-05-11T17:45:40Z</dcterms:created>
  <dcterms:modified xsi:type="dcterms:W3CDTF">2019-07-12T23:35:30Z</dcterms:modified>
</cp:coreProperties>
</file>