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Dev\PTV-Investing\excel\"/>
    </mc:Choice>
  </mc:AlternateContent>
  <xr:revisionPtr revIDLastSave="0" documentId="13_ncr:1_{CE0A0521-503D-42C4-AB37-7FD9F8C58538}" xr6:coauthVersionLast="40" xr6:coauthVersionMax="40" xr10:uidLastSave="{00000000-0000-0000-0000-000000000000}"/>
  <bookViews>
    <workbookView xWindow="0" yWindow="0" windowWidth="18825" windowHeight="12180" activeTab="1" xr2:uid="{00000000-000D-0000-FFFF-FFFF00000000}"/>
  </bookViews>
  <sheets>
    <sheet name="ETFs" sheetId="5" r:id="rId1"/>
    <sheet name="breadt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8" i="2" l="1"/>
  <c r="W56" i="2"/>
  <c r="V56" i="2"/>
  <c r="Q89" i="2" l="1"/>
  <c r="P89" i="2"/>
  <c r="Q88" i="2"/>
  <c r="P88" i="2"/>
  <c r="Q87" i="2"/>
  <c r="P87" i="2"/>
  <c r="Q86" i="2"/>
  <c r="P86" i="2"/>
  <c r="Q85" i="2"/>
  <c r="P85" i="2"/>
  <c r="Q84" i="2"/>
  <c r="P84" i="2"/>
  <c r="Q83" i="2"/>
  <c r="P83" i="2"/>
  <c r="Q82" i="2"/>
  <c r="P82" i="2"/>
  <c r="Q81" i="2"/>
  <c r="P81" i="2"/>
  <c r="Q80" i="2"/>
  <c r="P80" i="2"/>
  <c r="Q79" i="2"/>
  <c r="P79" i="2"/>
  <c r="Q74" i="2"/>
  <c r="P74" i="2"/>
  <c r="Q73" i="2"/>
  <c r="P73" i="2"/>
  <c r="Q72" i="2"/>
  <c r="P72" i="2"/>
  <c r="Q71" i="2"/>
  <c r="P71" i="2"/>
  <c r="Q70" i="2"/>
  <c r="P70" i="2"/>
  <c r="Q69" i="2"/>
  <c r="P69" i="2"/>
  <c r="Q68" i="2"/>
  <c r="P68" i="2"/>
  <c r="Q67" i="2"/>
  <c r="P67" i="2"/>
  <c r="Q66" i="2"/>
  <c r="P66" i="2"/>
  <c r="Q65" i="2"/>
  <c r="P65" i="2"/>
  <c r="Q64" i="2"/>
  <c r="P64" i="2"/>
  <c r="Q59" i="2"/>
  <c r="P59" i="2"/>
  <c r="Q58" i="2"/>
  <c r="P58" i="2"/>
  <c r="Q57" i="2"/>
  <c r="P57" i="2"/>
  <c r="Q56" i="2"/>
  <c r="P56" i="2"/>
  <c r="Q55" i="2"/>
  <c r="P55" i="2"/>
  <c r="Q54" i="2"/>
  <c r="P54" i="2"/>
  <c r="Q53" i="2"/>
  <c r="P53" i="2"/>
  <c r="Q52" i="2"/>
  <c r="P52" i="2"/>
  <c r="Q51" i="2"/>
  <c r="P51" i="2"/>
  <c r="Q50" i="2"/>
  <c r="P50" i="2"/>
  <c r="Q49" i="2"/>
  <c r="P49" i="2"/>
  <c r="Q44" i="2"/>
  <c r="P44" i="2"/>
  <c r="Q43" i="2"/>
  <c r="P43" i="2"/>
  <c r="Q42" i="2"/>
  <c r="P42" i="2"/>
  <c r="Q41" i="2"/>
  <c r="P41" i="2"/>
  <c r="Q40" i="2"/>
  <c r="P40" i="2"/>
  <c r="Q39" i="2"/>
  <c r="P39" i="2"/>
  <c r="Q38" i="2"/>
  <c r="P38" i="2"/>
  <c r="Q37" i="2"/>
  <c r="P37" i="2"/>
  <c r="Q36" i="2"/>
  <c r="P36" i="2"/>
  <c r="Q35" i="2"/>
  <c r="P35" i="2"/>
  <c r="Q34" i="2"/>
  <c r="P34" i="2"/>
  <c r="Q29" i="2"/>
  <c r="P29" i="2"/>
  <c r="Q28" i="2"/>
  <c r="P28" i="2"/>
  <c r="Q27" i="2"/>
  <c r="P27" i="2"/>
  <c r="Q26" i="2"/>
  <c r="P26" i="2"/>
  <c r="Q25" i="2"/>
  <c r="P25" i="2"/>
  <c r="Q24" i="2"/>
  <c r="P24" i="2"/>
  <c r="Q23" i="2"/>
  <c r="P23" i="2"/>
  <c r="Q22" i="2"/>
  <c r="P22" i="2"/>
  <c r="Q21" i="2"/>
  <c r="P21" i="2"/>
  <c r="Q20" i="2"/>
  <c r="P20" i="2"/>
  <c r="Q19" i="2"/>
  <c r="P19" i="2"/>
  <c r="P5" i="2"/>
  <c r="Q5" i="2"/>
  <c r="P6" i="2"/>
  <c r="Q6" i="2"/>
  <c r="P7" i="2"/>
  <c r="Q7" i="2"/>
  <c r="P8" i="2"/>
  <c r="Q8" i="2"/>
  <c r="P9" i="2"/>
  <c r="Q9" i="2"/>
  <c r="P10" i="2"/>
  <c r="Q10" i="2"/>
  <c r="P11" i="2"/>
  <c r="Q11" i="2"/>
  <c r="P12" i="2"/>
  <c r="Q12" i="2"/>
  <c r="P13" i="2"/>
  <c r="Q13" i="2"/>
  <c r="P14" i="2"/>
  <c r="Q14" i="2"/>
  <c r="Q4" i="2"/>
  <c r="P4" i="2"/>
  <c r="R12" i="2" l="1"/>
  <c r="R6" i="2"/>
  <c r="R65" i="2"/>
  <c r="R19" i="2"/>
  <c r="R22" i="2"/>
  <c r="R25" i="2"/>
  <c r="R28" i="2"/>
  <c r="R35" i="2"/>
  <c r="R38" i="2"/>
  <c r="R41" i="2"/>
  <c r="R44" i="2"/>
  <c r="R51" i="2"/>
  <c r="R54" i="2"/>
  <c r="R57" i="2"/>
  <c r="R64" i="2"/>
  <c r="R67" i="2"/>
  <c r="R70" i="2"/>
  <c r="R73" i="2"/>
  <c r="R80" i="2"/>
  <c r="R83" i="2"/>
  <c r="R86" i="2"/>
  <c r="R89" i="2"/>
  <c r="R14" i="2"/>
  <c r="R11" i="2"/>
  <c r="R8" i="2"/>
  <c r="R5" i="2"/>
  <c r="R21" i="2"/>
  <c r="R24" i="2"/>
  <c r="R27" i="2"/>
  <c r="R34" i="2"/>
  <c r="R37" i="2"/>
  <c r="R40" i="2"/>
  <c r="R43" i="2"/>
  <c r="R50" i="2"/>
  <c r="R53" i="2"/>
  <c r="R56" i="2"/>
  <c r="R59" i="2"/>
  <c r="R66" i="2"/>
  <c r="R69" i="2"/>
  <c r="R72" i="2"/>
  <c r="R79" i="2"/>
  <c r="R82" i="2"/>
  <c r="R85" i="2"/>
  <c r="R88" i="2"/>
  <c r="R23" i="2"/>
  <c r="R29" i="2"/>
  <c r="R39" i="2"/>
  <c r="R49" i="2"/>
  <c r="R55" i="2"/>
  <c r="R71" i="2"/>
  <c r="R81" i="2"/>
  <c r="R87" i="2"/>
  <c r="R13" i="2"/>
  <c r="R10" i="2"/>
  <c r="R7" i="2"/>
  <c r="R4" i="2"/>
  <c r="R9" i="2"/>
  <c r="R20" i="2"/>
  <c r="R26" i="2"/>
  <c r="R36" i="2"/>
  <c r="R42" i="2"/>
  <c r="R52" i="2"/>
  <c r="R58" i="2"/>
  <c r="R68" i="2"/>
  <c r="R74" i="2"/>
  <c r="R84" i="2"/>
  <c r="N14" i="2"/>
  <c r="N29" i="2"/>
  <c r="N44" i="2"/>
  <c r="N89" i="2"/>
  <c r="N74" i="2"/>
  <c r="N59" i="2"/>
  <c r="N19" i="2" l="1"/>
  <c r="N20" i="2"/>
  <c r="N21" i="2"/>
  <c r="N22" i="2"/>
  <c r="N23" i="2"/>
  <c r="N24" i="2"/>
  <c r="N25" i="2"/>
  <c r="N26" i="2"/>
  <c r="N27" i="2"/>
  <c r="N28" i="2"/>
  <c r="N34" i="2"/>
  <c r="N35" i="2"/>
  <c r="N36" i="2"/>
  <c r="N37" i="2"/>
  <c r="N38" i="2"/>
  <c r="N39" i="2"/>
  <c r="N40" i="2"/>
  <c r="N41" i="2"/>
  <c r="N42" i="2"/>
  <c r="N43" i="2"/>
  <c r="N49" i="2"/>
  <c r="N50" i="2"/>
  <c r="N51" i="2"/>
  <c r="N52" i="2"/>
  <c r="N53" i="2"/>
  <c r="N54" i="2"/>
  <c r="N55" i="2"/>
  <c r="N56" i="2"/>
  <c r="N57" i="2"/>
  <c r="N58" i="2"/>
  <c r="N64" i="2"/>
  <c r="N65" i="2"/>
  <c r="N66" i="2"/>
  <c r="N67" i="2"/>
  <c r="N68" i="2"/>
  <c r="N69" i="2"/>
  <c r="N70" i="2"/>
  <c r="N71" i="2"/>
  <c r="N72" i="2"/>
  <c r="N73" i="2"/>
  <c r="N79" i="2"/>
  <c r="N80" i="2"/>
  <c r="N81" i="2"/>
  <c r="N82" i="2"/>
  <c r="N83" i="2"/>
  <c r="N84" i="2"/>
  <c r="N85" i="2"/>
  <c r="N86" i="2"/>
  <c r="N87" i="2"/>
  <c r="N88" i="2"/>
  <c r="N5" i="2"/>
  <c r="N6" i="2"/>
  <c r="N7" i="2"/>
  <c r="N8" i="2"/>
  <c r="N9" i="2"/>
  <c r="N10" i="2"/>
  <c r="N11" i="2"/>
  <c r="N12" i="2"/>
  <c r="N13" i="2"/>
  <c r="N4" i="2"/>
  <c r="J32" i="5" l="1"/>
  <c r="D41" i="5" l="1"/>
  <c r="E41" i="5"/>
  <c r="F41" i="5"/>
  <c r="G41" i="5"/>
  <c r="H41" i="5" l="1"/>
  <c r="I41" i="5"/>
  <c r="J41" i="5" l="1"/>
  <c r="J35" i="5"/>
  <c r="J29" i="5" l="1"/>
  <c r="J10" i="5"/>
  <c r="J33" i="5"/>
  <c r="J14" i="5"/>
  <c r="J28" i="5"/>
  <c r="J15" i="5"/>
  <c r="J20" i="5"/>
  <c r="J11" i="5"/>
  <c r="J19" i="5"/>
  <c r="J16" i="5"/>
  <c r="J17" i="5"/>
  <c r="J9" i="5"/>
  <c r="J40" i="5"/>
  <c r="J23" i="5"/>
  <c r="J18" i="5"/>
  <c r="J26" i="5"/>
  <c r="J22" i="5"/>
  <c r="J38" i="5"/>
  <c r="J13" i="5"/>
  <c r="J8" i="5"/>
  <c r="J34" i="5"/>
  <c r="J31" i="5"/>
  <c r="J30" i="5"/>
  <c r="J7" i="5"/>
  <c r="J37" i="5"/>
  <c r="J25" i="5"/>
  <c r="J6" i="5"/>
  <c r="J12" i="5"/>
  <c r="J21" i="5"/>
  <c r="J39" i="5"/>
  <c r="J36" i="5"/>
  <c r="J4" i="5"/>
  <c r="J27" i="5"/>
  <c r="J24" i="5"/>
  <c r="J5" i="5"/>
</calcChain>
</file>

<file path=xl/sharedStrings.xml><?xml version="1.0" encoding="utf-8"?>
<sst xmlns="http://schemas.openxmlformats.org/spreadsheetml/2006/main" count="169" uniqueCount="107">
  <si>
    <t>130dma</t>
  </si>
  <si>
    <t>260dma</t>
  </si>
  <si>
    <t>SPX</t>
  </si>
  <si>
    <t>SML</t>
  </si>
  <si>
    <t>NDX</t>
  </si>
  <si>
    <t>IBB</t>
  </si>
  <si>
    <t>XLB</t>
  </si>
  <si>
    <t>XLE</t>
  </si>
  <si>
    <t>XLF</t>
  </si>
  <si>
    <t>XLI</t>
  </si>
  <si>
    <t>XLK</t>
  </si>
  <si>
    <t>XLP</t>
  </si>
  <si>
    <t>XLU</t>
  </si>
  <si>
    <t>XLV</t>
  </si>
  <si>
    <t>XLY</t>
  </si>
  <si>
    <t>XLRE</t>
  </si>
  <si>
    <t>VolRatio</t>
  </si>
  <si>
    <t>vDiff(M)</t>
  </si>
  <si>
    <t>VolDown(M)</t>
  </si>
  <si>
    <t>VolUp(M)</t>
  </si>
  <si>
    <t>Percent</t>
  </si>
  <si>
    <t>Diff</t>
  </si>
  <si>
    <t>Down</t>
  </si>
  <si>
    <t>Up</t>
  </si>
  <si>
    <t>Force</t>
  </si>
  <si>
    <t>Chg</t>
  </si>
  <si>
    <t>XRT</t>
  </si>
  <si>
    <t>Avg</t>
  </si>
  <si>
    <t>23dma</t>
  </si>
  <si>
    <t>65dma</t>
  </si>
  <si>
    <t>IVV</t>
  </si>
  <si>
    <t>IJH</t>
  </si>
  <si>
    <t>IJR</t>
  </si>
  <si>
    <t>ITB</t>
  </si>
  <si>
    <t>SOXX</t>
  </si>
  <si>
    <t>IYC</t>
  </si>
  <si>
    <t>IYK</t>
  </si>
  <si>
    <t>IYG</t>
  </si>
  <si>
    <t>IAT</t>
  </si>
  <si>
    <t>IAK</t>
  </si>
  <si>
    <t>IHI</t>
  </si>
  <si>
    <t>IHF</t>
  </si>
  <si>
    <t>IHE</t>
  </si>
  <si>
    <t>ITA</t>
  </si>
  <si>
    <t>IYT</t>
  </si>
  <si>
    <t>IEO</t>
  </si>
  <si>
    <t>IEZ</t>
  </si>
  <si>
    <t>IGE</t>
  </si>
  <si>
    <t>WOOD</t>
  </si>
  <si>
    <t>RING</t>
  </si>
  <si>
    <t>SP500</t>
  </si>
  <si>
    <t>SP400</t>
  </si>
  <si>
    <t>SP600</t>
  </si>
  <si>
    <t>Nasdaq 100</t>
  </si>
  <si>
    <t>Retail</t>
  </si>
  <si>
    <t>Regional Banks</t>
  </si>
  <si>
    <t>Biotech</t>
  </si>
  <si>
    <t>Home Builders</t>
  </si>
  <si>
    <t>Semiconductors</t>
  </si>
  <si>
    <t>SPDR Energy</t>
  </si>
  <si>
    <t>SPDR Financials</t>
  </si>
  <si>
    <t>SPDR Industrials</t>
  </si>
  <si>
    <t>SPDR Technology</t>
  </si>
  <si>
    <t>SPDR Consumer Staples</t>
  </si>
  <si>
    <t>SPDR Utilities</t>
  </si>
  <si>
    <t>SPDR Health Care</t>
  </si>
  <si>
    <t>SPDR Consumer Discretionary</t>
  </si>
  <si>
    <t>SPDR Real Estate</t>
  </si>
  <si>
    <t>Consumer Services</t>
  </si>
  <si>
    <t>Consumer Goods</t>
  </si>
  <si>
    <t>Finacial Services</t>
  </si>
  <si>
    <t>Insurance</t>
  </si>
  <si>
    <t>Medical Devices</t>
  </si>
  <si>
    <t>Health Care Providers</t>
  </si>
  <si>
    <t>Pharmaceuticals</t>
  </si>
  <si>
    <t>Aerospace Defense</t>
  </si>
  <si>
    <t>Transportation</t>
  </si>
  <si>
    <t>Oil and Gas Exploration</t>
  </si>
  <si>
    <t>Oil Equipment and Services</t>
  </si>
  <si>
    <t>American Natural Resources</t>
  </si>
  <si>
    <t>Lumber and Timber</t>
  </si>
  <si>
    <t>Gold Miners</t>
  </si>
  <si>
    <t>SPDR Materials</t>
  </si>
  <si>
    <t>Ticker</t>
  </si>
  <si>
    <t>Name</t>
  </si>
  <si>
    <t>IAI</t>
  </si>
  <si>
    <t>Brokers Dealers</t>
  </si>
  <si>
    <t>Simple non-leveraged ETFs</t>
  </si>
  <si>
    <t>Last Week</t>
  </si>
  <si>
    <t>DIA</t>
  </si>
  <si>
    <t>DJIA</t>
  </si>
  <si>
    <t>Chg=Total Change of all components        Force=Chg * Volume, summed for each component</t>
  </si>
  <si>
    <t>STOCKS - Over $10 and 500k volume</t>
  </si>
  <si>
    <t>Stocks</t>
  </si>
  <si>
    <t>Stocks over $10</t>
  </si>
  <si>
    <t>PICK</t>
  </si>
  <si>
    <t>Metal Miners</t>
  </si>
  <si>
    <t>Score 10 to -10</t>
  </si>
  <si>
    <t>0 means 50% above MA</t>
  </si>
  <si>
    <t>NYSE Composite</t>
  </si>
  <si>
    <t>TRIN</t>
  </si>
  <si>
    <t>Up 2.53 Points per Component with overall change of -1.98% from closing price 2790.37 which was 11 days ago.</t>
  </si>
  <si>
    <t>Up 6.67 Points per Component with overall change of NaN% from closing price 0.00 which was 11 days ago.</t>
  </si>
  <si>
    <t>Up 0.29 Points per Component with overall change of -0.87% from closing price 969.77 which was 11 days ago.</t>
  </si>
  <si>
    <t>Up 1.54 Points per Component with overall change of 0.00% from closing price 1.00 which was 11 days ago.</t>
  </si>
  <si>
    <t>Up 0.74 Points per Component with overall change of 0.00% from closing price 1.00 which was 11 days ago.</t>
  </si>
  <si>
    <t>Up 2.19 Points per Component with overall change of 0.00% from closing price 1.00 which was 11 days ago.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</si>
</sst>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%_);[Red]\(#,##0.0%\)"/>
    <numFmt numFmtId="165" formatCode="0.0%"/>
    <numFmt numFmtId="166" formatCode="0_);[Red]\(0\)"/>
    <numFmt numFmtId="167" formatCode="0.0_);[Red]\(0.0\)"/>
    <numFmt numFmtId="168" formatCode="0.00_);[Red]\(0.00\)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sz val="11"/>
      <color theme="1"/>
      <name val="Trebuchet MS"/>
      <family val="2"/>
    </font>
    <font>
      <i/>
      <sz val="12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6" fontId="1" fillId="0" borderId="2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7" fontId="1" fillId="0" borderId="15" xfId="0" applyNumberFormat="1" applyFont="1" applyBorder="1" applyAlignment="1">
      <alignment horizontal="center"/>
    </xf>
    <xf numFmtId="167" fontId="1" fillId="0" borderId="16" xfId="0" applyNumberFormat="1" applyFont="1" applyBorder="1" applyAlignment="1">
      <alignment horizontal="center"/>
    </xf>
    <xf numFmtId="167" fontId="1" fillId="0" borderId="17" xfId="0" applyNumberFormat="1" applyFont="1" applyBorder="1" applyAlignment="1">
      <alignment horizontal="center"/>
    </xf>
    <xf numFmtId="167" fontId="1" fillId="0" borderId="18" xfId="0" applyNumberFormat="1" applyFont="1" applyBorder="1" applyAlignment="1">
      <alignment horizontal="center"/>
    </xf>
    <xf numFmtId="167" fontId="1" fillId="0" borderId="19" xfId="0" applyNumberFormat="1" applyFont="1" applyBorder="1" applyAlignment="1">
      <alignment horizontal="center"/>
    </xf>
    <xf numFmtId="40" fontId="1" fillId="0" borderId="0" xfId="0" applyNumberFormat="1" applyFont="1"/>
    <xf numFmtId="38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40" fontId="1" fillId="0" borderId="13" xfId="0" applyNumberFormat="1" applyFont="1" applyBorder="1" applyAlignment="1">
      <alignment horizontal="center"/>
    </xf>
    <xf numFmtId="38" fontId="1" fillId="0" borderId="12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4" fontId="1" fillId="0" borderId="11" xfId="0" applyNumberFormat="1" applyFont="1" applyBorder="1" applyAlignment="1">
      <alignment horizontal="center"/>
    </xf>
    <xf numFmtId="40" fontId="1" fillId="0" borderId="10" xfId="0" applyNumberFormat="1" applyFont="1" applyBorder="1"/>
    <xf numFmtId="38" fontId="1" fillId="0" borderId="0" xfId="0" applyNumberFormat="1" applyFont="1" applyBorder="1"/>
    <xf numFmtId="165" fontId="1" fillId="0" borderId="0" xfId="0" applyNumberFormat="1" applyFont="1" applyBorder="1"/>
    <xf numFmtId="164" fontId="1" fillId="0" borderId="9" xfId="0" applyNumberFormat="1" applyFont="1" applyBorder="1"/>
    <xf numFmtId="15" fontId="1" fillId="0" borderId="0" xfId="0" applyNumberFormat="1" applyFont="1"/>
    <xf numFmtId="40" fontId="1" fillId="0" borderId="8" xfId="0" applyNumberFormat="1" applyFont="1" applyBorder="1"/>
    <xf numFmtId="38" fontId="1" fillId="0" borderId="7" xfId="0" applyNumberFormat="1" applyFont="1" applyBorder="1"/>
    <xf numFmtId="165" fontId="1" fillId="0" borderId="7" xfId="0" applyNumberFormat="1" applyFont="1" applyBorder="1"/>
    <xf numFmtId="164" fontId="1" fillId="0" borderId="6" xfId="0" applyNumberFormat="1" applyFont="1" applyBorder="1"/>
    <xf numFmtId="167" fontId="1" fillId="0" borderId="20" xfId="0" applyNumberFormat="1" applyFont="1" applyBorder="1" applyAlignment="1">
      <alignment horizontal="center"/>
    </xf>
    <xf numFmtId="167" fontId="1" fillId="0" borderId="21" xfId="0" applyNumberFormat="1" applyFont="1" applyBorder="1" applyAlignment="1">
      <alignment horizontal="center"/>
    </xf>
    <xf numFmtId="167" fontId="1" fillId="0" borderId="22" xfId="0" applyNumberFormat="1" applyFont="1" applyBorder="1" applyAlignment="1">
      <alignment horizontal="center"/>
    </xf>
    <xf numFmtId="167" fontId="4" fillId="0" borderId="3" xfId="0" applyNumberFormat="1" applyFont="1" applyBorder="1" applyAlignment="1">
      <alignment horizontal="center"/>
    </xf>
    <xf numFmtId="167" fontId="4" fillId="0" borderId="4" xfId="0" applyNumberFormat="1" applyFont="1" applyBorder="1" applyAlignment="1">
      <alignment horizontal="center"/>
    </xf>
    <xf numFmtId="167" fontId="4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7" fontId="4" fillId="0" borderId="0" xfId="0" applyNumberFormat="1" applyFont="1" applyBorder="1" applyAlignment="1">
      <alignment horizontal="center"/>
    </xf>
    <xf numFmtId="0" fontId="1" fillId="2" borderId="0" xfId="0" applyFont="1" applyFill="1"/>
    <xf numFmtId="40" fontId="1" fillId="2" borderId="0" xfId="0" applyNumberFormat="1" applyFont="1" applyFill="1"/>
    <xf numFmtId="38" fontId="1" fillId="2" borderId="0" xfId="0" applyNumberFormat="1" applyFont="1" applyFill="1"/>
    <xf numFmtId="165" fontId="1" fillId="2" borderId="0" xfId="0" applyNumberFormat="1" applyFont="1" applyFill="1"/>
    <xf numFmtId="16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40" fontId="1" fillId="2" borderId="0" xfId="0" applyNumberFormat="1" applyFont="1" applyFill="1" applyBorder="1"/>
    <xf numFmtId="38" fontId="1" fillId="2" borderId="0" xfId="0" applyNumberFormat="1" applyFont="1" applyFill="1" applyBorder="1"/>
    <xf numFmtId="165" fontId="1" fillId="2" borderId="0" xfId="0" applyNumberFormat="1" applyFont="1" applyFill="1" applyBorder="1"/>
    <xf numFmtId="164" fontId="1" fillId="2" borderId="0" xfId="0" applyNumberFormat="1" applyFont="1" applyFill="1" applyBorder="1"/>
    <xf numFmtId="0" fontId="3" fillId="0" borderId="0" xfId="0" applyFont="1" applyAlignment="1">
      <alignment horizontal="center"/>
    </xf>
    <xf numFmtId="168" fontId="1" fillId="2" borderId="0" xfId="0" applyNumberFormat="1" applyFont="1" applyFill="1"/>
    <xf numFmtId="168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Alignment="1">
      <alignment horizontal="left" vertical="center"/>
    </xf>
    <xf numFmtId="0" fontId="0" fillId="2" borderId="0" xfId="0" applyFill="1" applyAlignment="1"/>
    <xf numFmtId="0" fontId="0" fillId="2" borderId="0" xfId="0" applyFill="1" applyAlignment="1">
      <alignment horizontal="left" vertical="center"/>
    </xf>
    <xf numFmtId="2" fontId="1" fillId="0" borderId="0" xfId="0" applyNumberFormat="1" applyFont="1"/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41"/>
  <sheetViews>
    <sheetView showGridLines="0" zoomScale="92" zoomScaleNormal="92" workbookViewId="0">
      <selection activeCell="M23" sqref="M23"/>
    </sheetView>
  </sheetViews>
  <sheetFormatPr defaultColWidth="9.140625" defaultRowHeight="15" x14ac:dyDescent="0.3"/>
  <cols>
    <col min="1" max="1" width="9.140625" style="2"/>
    <col min="2" max="2" width="7.7109375" style="1" customWidth="1"/>
    <col min="3" max="3" width="29.7109375" style="1" customWidth="1"/>
    <col min="4" max="8" width="8.42578125" style="2" customWidth="1"/>
    <col min="9" max="9" width="9.7109375" style="1" bestFit="1" customWidth="1"/>
    <col min="10" max="16384" width="9.140625" style="2"/>
  </cols>
  <sheetData>
    <row r="1" spans="2:12" ht="8.25" customHeight="1" x14ac:dyDescent="0.3"/>
    <row r="2" spans="2:12" ht="6" customHeight="1" thickBot="1" x14ac:dyDescent="0.35"/>
    <row r="3" spans="2:12" ht="15.75" thickBot="1" x14ac:dyDescent="0.35">
      <c r="B3" s="3" t="s">
        <v>83</v>
      </c>
      <c r="C3" s="4" t="s">
        <v>84</v>
      </c>
      <c r="D3" s="5" t="s">
        <v>28</v>
      </c>
      <c r="E3" s="5" t="s">
        <v>29</v>
      </c>
      <c r="F3" s="5" t="s">
        <v>0</v>
      </c>
      <c r="G3" s="5" t="s">
        <v>1</v>
      </c>
      <c r="H3" s="5" t="s">
        <v>27</v>
      </c>
      <c r="I3" s="5" t="s">
        <v>88</v>
      </c>
      <c r="J3" s="6" t="s">
        <v>25</v>
      </c>
    </row>
    <row r="4" spans="2:12" x14ac:dyDescent="0.3">
      <c r="B4" s="7" t="s">
        <v>12</v>
      </c>
      <c r="C4" s="7" t="s">
        <v>64</v>
      </c>
      <c r="D4" s="9">
        <v>8</v>
      </c>
      <c r="E4" s="9">
        <v>9</v>
      </c>
      <c r="F4" s="9">
        <v>9</v>
      </c>
      <c r="G4" s="9">
        <v>9</v>
      </c>
      <c r="H4" s="11">
        <v>8.75</v>
      </c>
      <c r="I4" s="13">
        <v>5.25</v>
      </c>
      <c r="J4" s="14">
        <f t="shared" ref="J4:J40" si="0">H4-I4</f>
        <v>3.5</v>
      </c>
    </row>
    <row r="5" spans="2:12" x14ac:dyDescent="0.3">
      <c r="B5" s="8" t="s">
        <v>15</v>
      </c>
      <c r="C5" s="8" t="s">
        <v>67</v>
      </c>
      <c r="D5" s="10">
        <v>7</v>
      </c>
      <c r="E5" s="10">
        <v>7</v>
      </c>
      <c r="F5" s="10">
        <v>4</v>
      </c>
      <c r="G5" s="10">
        <v>5</v>
      </c>
      <c r="H5" s="12">
        <v>5.75</v>
      </c>
      <c r="I5" s="15">
        <v>3</v>
      </c>
      <c r="J5" s="16">
        <f t="shared" si="0"/>
        <v>2.75</v>
      </c>
    </row>
    <row r="6" spans="2:12" x14ac:dyDescent="0.3">
      <c r="B6" s="8" t="s">
        <v>13</v>
      </c>
      <c r="C6" s="8" t="s">
        <v>65</v>
      </c>
      <c r="D6" s="10">
        <v>7</v>
      </c>
      <c r="E6" s="10">
        <v>3</v>
      </c>
      <c r="F6" s="10">
        <v>3</v>
      </c>
      <c r="G6" s="10">
        <v>3</v>
      </c>
      <c r="H6" s="12">
        <v>4</v>
      </c>
      <c r="I6" s="15">
        <v>-2.5</v>
      </c>
      <c r="J6" s="16">
        <f t="shared" si="0"/>
        <v>6.5</v>
      </c>
    </row>
    <row r="7" spans="2:12" x14ac:dyDescent="0.3">
      <c r="B7" s="8" t="s">
        <v>41</v>
      </c>
      <c r="C7" s="8" t="s">
        <v>73</v>
      </c>
      <c r="D7" s="10">
        <v>5</v>
      </c>
      <c r="E7" s="10">
        <v>2</v>
      </c>
      <c r="F7" s="10">
        <v>3</v>
      </c>
      <c r="G7" s="10">
        <v>4</v>
      </c>
      <c r="H7" s="12">
        <v>3.5</v>
      </c>
      <c r="I7" s="15">
        <v>-0.5</v>
      </c>
      <c r="J7" s="16">
        <f t="shared" si="0"/>
        <v>4</v>
      </c>
    </row>
    <row r="8" spans="2:12" x14ac:dyDescent="0.3">
      <c r="B8" s="8" t="s">
        <v>89</v>
      </c>
      <c r="C8" s="8" t="s">
        <v>90</v>
      </c>
      <c r="D8" s="10">
        <v>7</v>
      </c>
      <c r="E8" s="10">
        <v>1</v>
      </c>
      <c r="F8" s="10">
        <v>2</v>
      </c>
      <c r="G8" s="10">
        <v>2</v>
      </c>
      <c r="H8" s="12">
        <v>3</v>
      </c>
      <c r="I8" s="15">
        <v>-2.75</v>
      </c>
      <c r="J8" s="16">
        <f t="shared" si="0"/>
        <v>5.75</v>
      </c>
    </row>
    <row r="9" spans="2:12" x14ac:dyDescent="0.3">
      <c r="B9" s="8" t="s">
        <v>44</v>
      </c>
      <c r="C9" s="8" t="s">
        <v>76</v>
      </c>
      <c r="D9" s="10">
        <v>8</v>
      </c>
      <c r="E9" s="10">
        <v>0</v>
      </c>
      <c r="F9" s="10">
        <v>2</v>
      </c>
      <c r="G9" s="10">
        <v>0</v>
      </c>
      <c r="H9" s="12">
        <v>2.5</v>
      </c>
      <c r="I9" s="15">
        <v>-2.25</v>
      </c>
      <c r="J9" s="16">
        <f t="shared" si="0"/>
        <v>4.75</v>
      </c>
    </row>
    <row r="10" spans="2:12" x14ac:dyDescent="0.3">
      <c r="B10" s="8" t="s">
        <v>11</v>
      </c>
      <c r="C10" s="8" t="s">
        <v>63</v>
      </c>
      <c r="D10" s="10">
        <v>3</v>
      </c>
      <c r="E10" s="10">
        <v>2</v>
      </c>
      <c r="F10" s="10">
        <v>2</v>
      </c>
      <c r="G10" s="10">
        <v>1</v>
      </c>
      <c r="H10" s="12">
        <v>2</v>
      </c>
      <c r="I10" s="15">
        <v>-0.75</v>
      </c>
      <c r="J10" s="16">
        <f t="shared" si="0"/>
        <v>2.75</v>
      </c>
    </row>
    <row r="11" spans="2:12" x14ac:dyDescent="0.3">
      <c r="B11" s="8" t="s">
        <v>40</v>
      </c>
      <c r="C11" s="8" t="s">
        <v>72</v>
      </c>
      <c r="D11" s="10">
        <v>4</v>
      </c>
      <c r="E11" s="10">
        <v>-2</v>
      </c>
      <c r="F11" s="10">
        <v>0</v>
      </c>
      <c r="G11" s="10">
        <v>4</v>
      </c>
      <c r="H11" s="12">
        <v>1.5</v>
      </c>
      <c r="I11" s="15">
        <v>-3</v>
      </c>
      <c r="J11" s="16">
        <f t="shared" si="0"/>
        <v>4.5</v>
      </c>
    </row>
    <row r="12" spans="2:12" x14ac:dyDescent="0.3">
      <c r="B12" s="8" t="s">
        <v>4</v>
      </c>
      <c r="C12" s="8" t="s">
        <v>53</v>
      </c>
      <c r="D12" s="10">
        <v>6</v>
      </c>
      <c r="E12" s="10">
        <v>0</v>
      </c>
      <c r="F12" s="10">
        <v>-1</v>
      </c>
      <c r="G12" s="10">
        <v>0</v>
      </c>
      <c r="H12" s="12">
        <v>1.25</v>
      </c>
      <c r="I12" s="15">
        <v>-4</v>
      </c>
      <c r="J12" s="16">
        <f t="shared" si="0"/>
        <v>5.25</v>
      </c>
    </row>
    <row r="13" spans="2:12" x14ac:dyDescent="0.3">
      <c r="B13" s="8" t="s">
        <v>39</v>
      </c>
      <c r="C13" s="8" t="s">
        <v>71</v>
      </c>
      <c r="D13" s="10">
        <v>5</v>
      </c>
      <c r="E13" s="10">
        <v>-1</v>
      </c>
      <c r="F13" s="10">
        <v>0</v>
      </c>
      <c r="G13" s="10">
        <v>0</v>
      </c>
      <c r="H13" s="12">
        <v>1</v>
      </c>
      <c r="I13" s="15">
        <v>-2.25</v>
      </c>
      <c r="J13" s="16">
        <f t="shared" si="0"/>
        <v>3.25</v>
      </c>
    </row>
    <row r="14" spans="2:12" x14ac:dyDescent="0.3">
      <c r="B14" s="8" t="s">
        <v>30</v>
      </c>
      <c r="C14" s="8" t="s">
        <v>50</v>
      </c>
      <c r="D14" s="10">
        <v>4</v>
      </c>
      <c r="E14" s="10">
        <v>0</v>
      </c>
      <c r="F14" s="10">
        <v>-1</v>
      </c>
      <c r="G14" s="10">
        <v>-1</v>
      </c>
      <c r="H14" s="12">
        <v>0.5</v>
      </c>
      <c r="I14" s="15">
        <v>-3.25</v>
      </c>
      <c r="J14" s="16">
        <f t="shared" si="0"/>
        <v>3.75</v>
      </c>
    </row>
    <row r="15" spans="2:12" ht="16.5" x14ac:dyDescent="0.3">
      <c r="B15" s="8" t="s">
        <v>35</v>
      </c>
      <c r="C15" s="8" t="s">
        <v>68</v>
      </c>
      <c r="D15" s="10">
        <v>2</v>
      </c>
      <c r="E15" s="10">
        <v>0</v>
      </c>
      <c r="F15" s="10">
        <v>-1</v>
      </c>
      <c r="G15" s="10">
        <v>0</v>
      </c>
      <c r="H15" s="12">
        <v>0.25</v>
      </c>
      <c r="I15" s="15">
        <v>-3</v>
      </c>
      <c r="J15" s="16">
        <f t="shared" si="0"/>
        <v>3.25</v>
      </c>
      <c r="L15" s="53" t="s">
        <v>97</v>
      </c>
    </row>
    <row r="16" spans="2:12" ht="16.5" x14ac:dyDescent="0.3">
      <c r="B16" s="8" t="s">
        <v>9</v>
      </c>
      <c r="C16" s="8" t="s">
        <v>61</v>
      </c>
      <c r="D16" s="10">
        <v>6</v>
      </c>
      <c r="E16" s="10">
        <v>-2</v>
      </c>
      <c r="F16" s="10">
        <v>-1</v>
      </c>
      <c r="G16" s="10">
        <v>-2</v>
      </c>
      <c r="H16" s="12">
        <v>0.25</v>
      </c>
      <c r="I16" s="15">
        <v>-3.75</v>
      </c>
      <c r="J16" s="16">
        <f t="shared" si="0"/>
        <v>4</v>
      </c>
      <c r="L16" s="53" t="s">
        <v>98</v>
      </c>
    </row>
    <row r="17" spans="2:10" x14ac:dyDescent="0.3">
      <c r="B17" s="8" t="s">
        <v>34</v>
      </c>
      <c r="C17" s="8" t="s">
        <v>58</v>
      </c>
      <c r="D17" s="10">
        <v>7</v>
      </c>
      <c r="E17" s="10">
        <v>1</v>
      </c>
      <c r="F17" s="10">
        <v>-6</v>
      </c>
      <c r="G17" s="10">
        <v>-5</v>
      </c>
      <c r="H17" s="12">
        <v>-0.75</v>
      </c>
      <c r="I17" s="15">
        <v>-4.5</v>
      </c>
      <c r="J17" s="16">
        <f t="shared" si="0"/>
        <v>3.75</v>
      </c>
    </row>
    <row r="18" spans="2:10" x14ac:dyDescent="0.3">
      <c r="B18" s="8" t="s">
        <v>10</v>
      </c>
      <c r="C18" s="8" t="s">
        <v>62</v>
      </c>
      <c r="D18" s="10">
        <v>3</v>
      </c>
      <c r="E18" s="10">
        <v>-3</v>
      </c>
      <c r="F18" s="10">
        <v>-2</v>
      </c>
      <c r="G18" s="10">
        <v>-1</v>
      </c>
      <c r="H18" s="12">
        <v>-0.75</v>
      </c>
      <c r="I18" s="15">
        <v>-6.25</v>
      </c>
      <c r="J18" s="16">
        <f t="shared" si="0"/>
        <v>5.5</v>
      </c>
    </row>
    <row r="19" spans="2:10" x14ac:dyDescent="0.3">
      <c r="B19" s="8" t="s">
        <v>36</v>
      </c>
      <c r="C19" s="8" t="s">
        <v>69</v>
      </c>
      <c r="D19" s="10">
        <v>3</v>
      </c>
      <c r="E19" s="10">
        <v>0</v>
      </c>
      <c r="F19" s="10">
        <v>-3</v>
      </c>
      <c r="G19" s="10">
        <v>-4</v>
      </c>
      <c r="H19" s="12">
        <v>-1</v>
      </c>
      <c r="I19" s="15">
        <v>-2.5</v>
      </c>
      <c r="J19" s="16">
        <f t="shared" si="0"/>
        <v>1.5</v>
      </c>
    </row>
    <row r="20" spans="2:10" x14ac:dyDescent="0.3">
      <c r="B20" s="8" t="s">
        <v>14</v>
      </c>
      <c r="C20" s="8" t="s">
        <v>66</v>
      </c>
      <c r="D20" s="10">
        <v>3</v>
      </c>
      <c r="E20" s="10">
        <v>-1</v>
      </c>
      <c r="F20" s="10">
        <v>-3</v>
      </c>
      <c r="G20" s="10">
        <v>-3</v>
      </c>
      <c r="H20" s="12">
        <v>-1</v>
      </c>
      <c r="I20" s="15">
        <v>-3.5</v>
      </c>
      <c r="J20" s="16">
        <f t="shared" si="0"/>
        <v>2.5</v>
      </c>
    </row>
    <row r="21" spans="2:10" x14ac:dyDescent="0.3">
      <c r="B21" s="8" t="s">
        <v>31</v>
      </c>
      <c r="C21" s="8" t="s">
        <v>51</v>
      </c>
      <c r="D21" s="10">
        <v>3</v>
      </c>
      <c r="E21" s="10">
        <v>-2</v>
      </c>
      <c r="F21" s="10">
        <v>-3</v>
      </c>
      <c r="G21" s="10">
        <v>-3</v>
      </c>
      <c r="H21" s="12">
        <v>-1.25</v>
      </c>
      <c r="I21" s="15">
        <v>-3.25</v>
      </c>
      <c r="J21" s="16">
        <f t="shared" si="0"/>
        <v>2</v>
      </c>
    </row>
    <row r="22" spans="2:10" x14ac:dyDescent="0.3">
      <c r="B22" s="8" t="s">
        <v>42</v>
      </c>
      <c r="C22" s="8" t="s">
        <v>74</v>
      </c>
      <c r="D22" s="10">
        <v>1</v>
      </c>
      <c r="E22" s="10">
        <v>-2</v>
      </c>
      <c r="F22" s="10">
        <v>-2</v>
      </c>
      <c r="G22" s="10">
        <v>-2</v>
      </c>
      <c r="H22" s="12">
        <v>-1.25</v>
      </c>
      <c r="I22" s="15">
        <v>-3.75</v>
      </c>
      <c r="J22" s="16">
        <f t="shared" si="0"/>
        <v>2.5</v>
      </c>
    </row>
    <row r="23" spans="2:10" x14ac:dyDescent="0.3">
      <c r="B23" s="8" t="s">
        <v>49</v>
      </c>
      <c r="C23" s="8" t="s">
        <v>81</v>
      </c>
      <c r="D23" s="10">
        <v>2</v>
      </c>
      <c r="E23" s="10">
        <v>0</v>
      </c>
      <c r="F23" s="10">
        <v>-3</v>
      </c>
      <c r="G23" s="10">
        <v>-5</v>
      </c>
      <c r="H23" s="12">
        <v>-1.5</v>
      </c>
      <c r="I23" s="15">
        <v>-1.5</v>
      </c>
      <c r="J23" s="16">
        <f t="shared" si="0"/>
        <v>0</v>
      </c>
    </row>
    <row r="24" spans="2:10" x14ac:dyDescent="0.3">
      <c r="B24" s="8" t="s">
        <v>85</v>
      </c>
      <c r="C24" s="8" t="s">
        <v>86</v>
      </c>
      <c r="D24" s="10">
        <v>3</v>
      </c>
      <c r="E24" s="10">
        <v>-1</v>
      </c>
      <c r="F24" s="10">
        <v>-4</v>
      </c>
      <c r="G24" s="10">
        <v>-5</v>
      </c>
      <c r="H24" s="12">
        <v>-1.75</v>
      </c>
      <c r="I24" s="15">
        <v>-3.75</v>
      </c>
      <c r="J24" s="16">
        <f t="shared" si="0"/>
        <v>2</v>
      </c>
    </row>
    <row r="25" spans="2:10" x14ac:dyDescent="0.3">
      <c r="B25" s="8" t="s">
        <v>93</v>
      </c>
      <c r="C25" s="8" t="s">
        <v>94</v>
      </c>
      <c r="D25" s="10">
        <v>2</v>
      </c>
      <c r="E25" s="10">
        <v>-3</v>
      </c>
      <c r="F25" s="10">
        <v>-4</v>
      </c>
      <c r="G25" s="10">
        <v>-3</v>
      </c>
      <c r="H25" s="12">
        <v>-2</v>
      </c>
      <c r="I25" s="15">
        <v>-4.25</v>
      </c>
      <c r="J25" s="16">
        <f t="shared" si="0"/>
        <v>2.25</v>
      </c>
    </row>
    <row r="26" spans="2:10" x14ac:dyDescent="0.3">
      <c r="B26" s="8" t="s">
        <v>32</v>
      </c>
      <c r="C26" s="8" t="s">
        <v>52</v>
      </c>
      <c r="D26" s="10">
        <v>1</v>
      </c>
      <c r="E26" s="10">
        <v>-3</v>
      </c>
      <c r="F26" s="10">
        <v>-4</v>
      </c>
      <c r="G26" s="10">
        <v>-2</v>
      </c>
      <c r="H26" s="12">
        <v>-2</v>
      </c>
      <c r="I26" s="15">
        <v>-4.25</v>
      </c>
      <c r="J26" s="16">
        <f t="shared" si="0"/>
        <v>2.25</v>
      </c>
    </row>
    <row r="27" spans="2:10" x14ac:dyDescent="0.3">
      <c r="B27" s="8" t="s">
        <v>8</v>
      </c>
      <c r="C27" s="8" t="s">
        <v>60</v>
      </c>
      <c r="D27" s="10">
        <v>4</v>
      </c>
      <c r="E27" s="10">
        <v>-2</v>
      </c>
      <c r="F27" s="10">
        <v>-4</v>
      </c>
      <c r="G27" s="10">
        <v>-6</v>
      </c>
      <c r="H27" s="12">
        <v>-2</v>
      </c>
      <c r="I27" s="15">
        <v>-4.75</v>
      </c>
      <c r="J27" s="16">
        <f t="shared" si="0"/>
        <v>2.75</v>
      </c>
    </row>
    <row r="28" spans="2:10" x14ac:dyDescent="0.3">
      <c r="B28" s="8" t="s">
        <v>6</v>
      </c>
      <c r="C28" s="8" t="s">
        <v>82</v>
      </c>
      <c r="D28" s="10">
        <v>6</v>
      </c>
      <c r="E28" s="10">
        <v>-3</v>
      </c>
      <c r="F28" s="10">
        <v>-6</v>
      </c>
      <c r="G28" s="10">
        <v>-6</v>
      </c>
      <c r="H28" s="12">
        <v>-2.25</v>
      </c>
      <c r="I28" s="15">
        <v>-3</v>
      </c>
      <c r="J28" s="16">
        <f t="shared" si="0"/>
        <v>0.75</v>
      </c>
    </row>
    <row r="29" spans="2:10" x14ac:dyDescent="0.3">
      <c r="B29" s="8" t="s">
        <v>5</v>
      </c>
      <c r="C29" s="8" t="s">
        <v>56</v>
      </c>
      <c r="D29" s="10">
        <v>1</v>
      </c>
      <c r="E29" s="10">
        <v>-4</v>
      </c>
      <c r="F29" s="10">
        <v>-5</v>
      </c>
      <c r="G29" s="10">
        <v>-4</v>
      </c>
      <c r="H29" s="12">
        <v>-3</v>
      </c>
      <c r="I29" s="15">
        <v>-5.5</v>
      </c>
      <c r="J29" s="16">
        <f t="shared" si="0"/>
        <v>2.5</v>
      </c>
    </row>
    <row r="30" spans="2:10" x14ac:dyDescent="0.3">
      <c r="B30" s="8" t="s">
        <v>37</v>
      </c>
      <c r="C30" s="8" t="s">
        <v>70</v>
      </c>
      <c r="D30" s="10">
        <v>4</v>
      </c>
      <c r="E30" s="10">
        <v>-4</v>
      </c>
      <c r="F30" s="10">
        <v>-6</v>
      </c>
      <c r="G30" s="10">
        <v>-6</v>
      </c>
      <c r="H30" s="12">
        <v>-3</v>
      </c>
      <c r="I30" s="15">
        <v>-5.5</v>
      </c>
      <c r="J30" s="16">
        <f t="shared" si="0"/>
        <v>2.5</v>
      </c>
    </row>
    <row r="31" spans="2:10" x14ac:dyDescent="0.3">
      <c r="B31" s="8" t="s">
        <v>26</v>
      </c>
      <c r="C31" s="8" t="s">
        <v>54</v>
      </c>
      <c r="D31" s="10">
        <v>-2</v>
      </c>
      <c r="E31" s="10">
        <v>-4</v>
      </c>
      <c r="F31" s="10">
        <v>-4</v>
      </c>
      <c r="G31" s="10">
        <v>-2</v>
      </c>
      <c r="H31" s="12">
        <v>-3</v>
      </c>
      <c r="I31" s="15">
        <v>-5.75</v>
      </c>
      <c r="J31" s="16">
        <f t="shared" si="0"/>
        <v>2.75</v>
      </c>
    </row>
    <row r="32" spans="2:10" x14ac:dyDescent="0.3">
      <c r="B32" s="8" t="s">
        <v>38</v>
      </c>
      <c r="C32" s="8" t="s">
        <v>55</v>
      </c>
      <c r="D32" s="10">
        <v>5</v>
      </c>
      <c r="E32" s="10">
        <v>-3</v>
      </c>
      <c r="F32" s="10">
        <v>-7</v>
      </c>
      <c r="G32" s="10">
        <v>-8</v>
      </c>
      <c r="H32" s="12">
        <v>-3.25</v>
      </c>
      <c r="I32" s="15">
        <v>-5.5</v>
      </c>
      <c r="J32" s="16">
        <f t="shared" si="0"/>
        <v>2.25</v>
      </c>
    </row>
    <row r="33" spans="2:10" x14ac:dyDescent="0.3">
      <c r="B33" s="8" t="s">
        <v>43</v>
      </c>
      <c r="C33" s="8" t="s">
        <v>75</v>
      </c>
      <c r="D33" s="10">
        <v>-2</v>
      </c>
      <c r="E33" s="10">
        <v>-6</v>
      </c>
      <c r="F33" s="10">
        <v>-5</v>
      </c>
      <c r="G33" s="10">
        <v>-3</v>
      </c>
      <c r="H33" s="12">
        <v>-4</v>
      </c>
      <c r="I33" s="15">
        <v>-6.5</v>
      </c>
      <c r="J33" s="16">
        <f t="shared" si="0"/>
        <v>2.5</v>
      </c>
    </row>
    <row r="34" spans="2:10" x14ac:dyDescent="0.3">
      <c r="B34" s="8" t="s">
        <v>33</v>
      </c>
      <c r="C34" s="8" t="s">
        <v>57</v>
      </c>
      <c r="D34" s="10">
        <v>5</v>
      </c>
      <c r="E34" s="10">
        <v>-5</v>
      </c>
      <c r="F34" s="10">
        <v>-9</v>
      </c>
      <c r="G34" s="10">
        <v>-9</v>
      </c>
      <c r="H34" s="12">
        <v>-4.5</v>
      </c>
      <c r="I34" s="15">
        <v>-6.25</v>
      </c>
      <c r="J34" s="16">
        <f t="shared" si="0"/>
        <v>1.75</v>
      </c>
    </row>
    <row r="35" spans="2:10" x14ac:dyDescent="0.3">
      <c r="B35" s="8" t="s">
        <v>47</v>
      </c>
      <c r="C35" s="8" t="s">
        <v>79</v>
      </c>
      <c r="D35" s="10">
        <v>-5</v>
      </c>
      <c r="E35" s="10">
        <v>-7</v>
      </c>
      <c r="F35" s="10">
        <v>-8</v>
      </c>
      <c r="G35" s="10">
        <v>-7</v>
      </c>
      <c r="H35" s="12">
        <v>-6.75</v>
      </c>
      <c r="I35" s="15">
        <v>-6.25</v>
      </c>
      <c r="J35" s="16">
        <f t="shared" si="0"/>
        <v>-0.5</v>
      </c>
    </row>
    <row r="36" spans="2:10" x14ac:dyDescent="0.3">
      <c r="B36" s="8" t="s">
        <v>48</v>
      </c>
      <c r="C36" s="8" t="s">
        <v>80</v>
      </c>
      <c r="D36" s="10">
        <v>0</v>
      </c>
      <c r="E36" s="10">
        <v>-10</v>
      </c>
      <c r="F36" s="10">
        <v>-10</v>
      </c>
      <c r="G36" s="10">
        <v>-8</v>
      </c>
      <c r="H36" s="12">
        <v>-7</v>
      </c>
      <c r="I36" s="15">
        <v>-7.5</v>
      </c>
      <c r="J36" s="16">
        <f t="shared" si="0"/>
        <v>0.5</v>
      </c>
    </row>
    <row r="37" spans="2:10" x14ac:dyDescent="0.3">
      <c r="B37" s="8" t="s">
        <v>95</v>
      </c>
      <c r="C37" s="8" t="s">
        <v>96</v>
      </c>
      <c r="D37" s="10">
        <v>-5</v>
      </c>
      <c r="E37" s="10">
        <v>-8</v>
      </c>
      <c r="F37" s="10">
        <v>-8</v>
      </c>
      <c r="G37" s="10">
        <v>-8</v>
      </c>
      <c r="H37" s="12">
        <v>-7.25</v>
      </c>
      <c r="I37" s="15">
        <v>-7.5</v>
      </c>
      <c r="J37" s="16">
        <f t="shared" si="0"/>
        <v>0.25</v>
      </c>
    </row>
    <row r="38" spans="2:10" x14ac:dyDescent="0.3">
      <c r="B38" s="8" t="s">
        <v>45</v>
      </c>
      <c r="C38" s="8" t="s">
        <v>77</v>
      </c>
      <c r="D38" s="10">
        <v>-8</v>
      </c>
      <c r="E38" s="10">
        <v>-9</v>
      </c>
      <c r="F38" s="10">
        <v>-9</v>
      </c>
      <c r="G38" s="10">
        <v>-7</v>
      </c>
      <c r="H38" s="12">
        <v>-8.25</v>
      </c>
      <c r="I38" s="15">
        <v>-8</v>
      </c>
      <c r="J38" s="16">
        <f t="shared" si="0"/>
        <v>-0.25</v>
      </c>
    </row>
    <row r="39" spans="2:10" x14ac:dyDescent="0.3">
      <c r="B39" s="8" t="s">
        <v>7</v>
      </c>
      <c r="C39" s="8" t="s">
        <v>59</v>
      </c>
      <c r="D39" s="10">
        <v>-8</v>
      </c>
      <c r="E39" s="10">
        <v>-9</v>
      </c>
      <c r="F39" s="10">
        <v>-9</v>
      </c>
      <c r="G39" s="10">
        <v>-8</v>
      </c>
      <c r="H39" s="12">
        <v>-8.5</v>
      </c>
      <c r="I39" s="15">
        <v>-8.25</v>
      </c>
      <c r="J39" s="16">
        <f t="shared" si="0"/>
        <v>-0.25</v>
      </c>
    </row>
    <row r="40" spans="2:10" ht="15.75" thickBot="1" x14ac:dyDescent="0.35">
      <c r="B40" s="8" t="s">
        <v>46</v>
      </c>
      <c r="C40" s="8" t="s">
        <v>78</v>
      </c>
      <c r="D40" s="10">
        <v>-9</v>
      </c>
      <c r="E40" s="10">
        <v>-10</v>
      </c>
      <c r="F40" s="10">
        <v>-10</v>
      </c>
      <c r="G40" s="10">
        <v>-8</v>
      </c>
      <c r="H40" s="34">
        <v>-9.25</v>
      </c>
      <c r="I40" s="35">
        <v>-8</v>
      </c>
      <c r="J40" s="36">
        <f t="shared" si="0"/>
        <v>-1.25</v>
      </c>
    </row>
    <row r="41" spans="2:10" ht="24" customHeight="1" thickBot="1" x14ac:dyDescent="0.4">
      <c r="B41" s="40"/>
      <c r="C41" s="40"/>
      <c r="D41" s="41">
        <f t="shared" ref="D41:I41" si="1">AVERAGE(D4:D40)</f>
        <v>2.3243243243243241</v>
      </c>
      <c r="E41" s="41">
        <f t="shared" si="1"/>
        <v>-2.1351351351351351</v>
      </c>
      <c r="F41" s="41">
        <f t="shared" si="1"/>
        <v>-3.0540540540540539</v>
      </c>
      <c r="G41" s="41">
        <f t="shared" si="1"/>
        <v>-2.6486486486486487</v>
      </c>
      <c r="H41" s="37">
        <f t="shared" si="1"/>
        <v>-1.3783783783783783</v>
      </c>
      <c r="I41" s="38">
        <f t="shared" si="1"/>
        <v>-3.9324324324324325</v>
      </c>
      <c r="J41" s="39">
        <f t="shared" ref="J41" si="2">H41-I41</f>
        <v>2.5540540540540544</v>
      </c>
    </row>
  </sheetData>
  <sortState xmlns:xlrd2="http://schemas.microsoft.com/office/spreadsheetml/2017/richdata2" ref="B4:I40">
    <sortCondition descending="1" ref="H4:H40"/>
    <sortCondition descending="1" ref="I4:I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1"/>
  <sheetViews>
    <sheetView tabSelected="1" zoomScaleNormal="100" workbookViewId="0">
      <selection activeCell="V8" sqref="V8"/>
    </sheetView>
  </sheetViews>
  <sheetFormatPr defaultColWidth="9.140625" defaultRowHeight="15" x14ac:dyDescent="0.3"/>
  <cols>
    <col min="1" max="1" width="18.7109375" style="42" customWidth="1"/>
    <col min="2" max="2" width="9.85546875" style="17" bestFit="1" customWidth="1"/>
    <col min="3" max="3" width="8.7109375" style="18" customWidth="1"/>
    <col min="4" max="6" width="7.28515625" style="18" customWidth="1"/>
    <col min="7" max="7" width="8.28515625" style="19" customWidth="1"/>
    <col min="8" max="8" width="12.140625" style="18" customWidth="1"/>
    <col min="9" max="9" width="12.5703125" style="18" bestFit="1" customWidth="1"/>
    <col min="10" max="10" width="8.7109375" style="18" bestFit="1" customWidth="1"/>
    <col min="11" max="11" width="8.85546875" style="20" bestFit="1" customWidth="1"/>
    <col min="12" max="12" width="15.28515625" style="2" customWidth="1"/>
    <col min="13" max="13" width="2.140625" style="42" customWidth="1"/>
    <col min="14" max="14" width="7.42578125" style="42" bestFit="1" customWidth="1"/>
    <col min="15" max="15" width="9.140625" style="42"/>
    <col min="16" max="17" width="10.7109375" style="2" customWidth="1"/>
    <col min="18" max="18" width="10.7109375" style="1" customWidth="1"/>
    <col min="19" max="16384" width="9.140625" style="2"/>
  </cols>
  <sheetData>
    <row r="1" spans="1:18" x14ac:dyDescent="0.3">
      <c r="B1" s="43"/>
      <c r="C1" s="44"/>
      <c r="D1" s="44"/>
      <c r="E1" s="44"/>
      <c r="F1" s="44"/>
      <c r="G1" s="45"/>
      <c r="H1" s="44"/>
      <c r="I1" s="44"/>
      <c r="J1" s="44"/>
      <c r="K1" s="46"/>
      <c r="L1" s="42"/>
    </row>
    <row r="2" spans="1:18" ht="15.75" thickBot="1" x14ac:dyDescent="0.35">
      <c r="B2" s="43" t="s">
        <v>2</v>
      </c>
      <c r="C2" s="18" t="s">
        <v>91</v>
      </c>
      <c r="N2" s="47" t="s">
        <v>100</v>
      </c>
    </row>
    <row r="3" spans="1:18" s="1" customFormat="1" x14ac:dyDescent="0.3">
      <c r="A3" s="47"/>
      <c r="B3" s="21" t="s">
        <v>25</v>
      </c>
      <c r="C3" s="22" t="s">
        <v>24</v>
      </c>
      <c r="D3" s="22" t="s">
        <v>23</v>
      </c>
      <c r="E3" s="22" t="s">
        <v>22</v>
      </c>
      <c r="F3" s="22" t="s">
        <v>21</v>
      </c>
      <c r="G3" s="23" t="s">
        <v>20</v>
      </c>
      <c r="H3" s="22" t="s">
        <v>19</v>
      </c>
      <c r="I3" s="22" t="s">
        <v>18</v>
      </c>
      <c r="J3" s="22" t="s">
        <v>17</v>
      </c>
      <c r="K3" s="24" t="s">
        <v>16</v>
      </c>
      <c r="M3" s="47"/>
      <c r="N3" s="55"/>
      <c r="O3" s="47"/>
    </row>
    <row r="4" spans="1:18" x14ac:dyDescent="0.3">
      <c r="B4" s="25">
        <v>660.6</v>
      </c>
      <c r="C4" s="26">
        <v>824</v>
      </c>
      <c r="D4" s="26">
        <v>380</v>
      </c>
      <c r="E4" s="26">
        <v>120</v>
      </c>
      <c r="F4" s="26">
        <v>260</v>
      </c>
      <c r="G4" s="27">
        <v>0.754</v>
      </c>
      <c r="H4" s="26">
        <v>2159</v>
      </c>
      <c r="I4" s="26">
        <v>580</v>
      </c>
      <c r="J4" s="26">
        <v>1578</v>
      </c>
      <c r="K4" s="28">
        <v>1.06</v>
      </c>
      <c r="L4" s="29">
        <v>43437</v>
      </c>
      <c r="N4" s="54">
        <f>(D4/E4)/(H4/I4)</f>
        <v>0.85070248571869689</v>
      </c>
      <c r="P4" s="59">
        <f>D4/E4</f>
        <v>3.1666666666666665</v>
      </c>
      <c r="Q4" s="59">
        <f>H4/I4</f>
        <v>3.7224137931034482</v>
      </c>
      <c r="R4" s="60">
        <f>P4/Q4</f>
        <v>0.85070248571869689</v>
      </c>
    </row>
    <row r="5" spans="1:18" x14ac:dyDescent="0.3">
      <c r="B5" s="25">
        <v>344.92</v>
      </c>
      <c r="C5" s="26">
        <v>492</v>
      </c>
      <c r="D5" s="26">
        <v>356</v>
      </c>
      <c r="E5" s="26">
        <v>141</v>
      </c>
      <c r="F5" s="26">
        <v>215</v>
      </c>
      <c r="G5" s="27">
        <v>0.70599999999999996</v>
      </c>
      <c r="H5" s="26">
        <v>1998</v>
      </c>
      <c r="I5" s="26">
        <v>1076</v>
      </c>
      <c r="J5" s="26">
        <v>921</v>
      </c>
      <c r="K5" s="28">
        <v>1.2</v>
      </c>
      <c r="L5" s="29">
        <v>43434</v>
      </c>
      <c r="N5" s="54">
        <f t="shared" ref="N5:N14" si="0">(D5/E5)/(H5/I5)</f>
        <v>1.3597143242533314</v>
      </c>
      <c r="P5" s="59">
        <f t="shared" ref="P5:P14" si="1">D5/E5</f>
        <v>2.5248226950354611</v>
      </c>
      <c r="Q5" s="59">
        <f t="shared" ref="Q5:Q14" si="2">H5/I5</f>
        <v>1.8568773234200744</v>
      </c>
      <c r="R5" s="60">
        <f t="shared" ref="R5:R14" si="3">P5/Q5</f>
        <v>1.3597143242533314</v>
      </c>
    </row>
    <row r="6" spans="1:18" x14ac:dyDescent="0.3">
      <c r="B6" s="25">
        <v>-135.84</v>
      </c>
      <c r="C6" s="26">
        <v>-111</v>
      </c>
      <c r="D6" s="26">
        <v>192</v>
      </c>
      <c r="E6" s="26">
        <v>303</v>
      </c>
      <c r="F6" s="26">
        <v>-111</v>
      </c>
      <c r="G6" s="27">
        <v>0.38100000000000001</v>
      </c>
      <c r="H6" s="26">
        <v>915</v>
      </c>
      <c r="I6" s="26">
        <v>1205</v>
      </c>
      <c r="J6" s="26">
        <v>-290</v>
      </c>
      <c r="K6" s="28">
        <v>0.83</v>
      </c>
      <c r="L6" s="29">
        <v>43433</v>
      </c>
      <c r="N6" s="54">
        <f t="shared" si="0"/>
        <v>0.83449656441053943</v>
      </c>
      <c r="P6" s="59">
        <f t="shared" si="1"/>
        <v>0.63366336633663367</v>
      </c>
      <c r="Q6" s="59">
        <f t="shared" si="2"/>
        <v>0.75933609958506221</v>
      </c>
      <c r="R6" s="60">
        <f t="shared" si="3"/>
        <v>0.83449656441053943</v>
      </c>
    </row>
    <row r="7" spans="1:18" x14ac:dyDescent="0.3">
      <c r="B7" s="25">
        <v>1264.07</v>
      </c>
      <c r="C7" s="26">
        <v>1269</v>
      </c>
      <c r="D7" s="26">
        <v>448</v>
      </c>
      <c r="E7" s="26">
        <v>50</v>
      </c>
      <c r="F7" s="26">
        <v>398</v>
      </c>
      <c r="G7" s="27">
        <v>0.88900000000000001</v>
      </c>
      <c r="H7" s="26">
        <v>2269</v>
      </c>
      <c r="I7" s="26">
        <v>175</v>
      </c>
      <c r="J7" s="26">
        <v>2093</v>
      </c>
      <c r="K7" s="28">
        <v>0.95</v>
      </c>
      <c r="L7" s="29">
        <v>43432</v>
      </c>
      <c r="N7" s="54">
        <f t="shared" si="0"/>
        <v>0.69105332745702952</v>
      </c>
      <c r="P7" s="59">
        <f t="shared" si="1"/>
        <v>8.9600000000000009</v>
      </c>
      <c r="Q7" s="59">
        <f t="shared" si="2"/>
        <v>12.965714285714286</v>
      </c>
      <c r="R7" s="60">
        <f t="shared" si="3"/>
        <v>0.69105332745702952</v>
      </c>
    </row>
    <row r="8" spans="1:18" x14ac:dyDescent="0.3">
      <c r="B8" s="25">
        <v>26.76</v>
      </c>
      <c r="C8" s="26">
        <v>8</v>
      </c>
      <c r="D8" s="26">
        <v>259</v>
      </c>
      <c r="E8" s="26">
        <v>240</v>
      </c>
      <c r="F8" s="26">
        <v>19</v>
      </c>
      <c r="G8" s="27">
        <v>0.51400000000000001</v>
      </c>
      <c r="H8" s="26">
        <v>1217</v>
      </c>
      <c r="I8" s="26">
        <v>942</v>
      </c>
      <c r="J8" s="26">
        <v>274</v>
      </c>
      <c r="K8" s="28">
        <v>0.84</v>
      </c>
      <c r="L8" s="29">
        <v>43431</v>
      </c>
      <c r="N8" s="54">
        <f t="shared" si="0"/>
        <v>0.83531224322103526</v>
      </c>
      <c r="P8" s="59">
        <f t="shared" si="1"/>
        <v>1.0791666666666666</v>
      </c>
      <c r="Q8" s="59">
        <f t="shared" si="2"/>
        <v>1.2919320594479831</v>
      </c>
      <c r="R8" s="60">
        <f t="shared" si="3"/>
        <v>0.83531224322103526</v>
      </c>
    </row>
    <row r="9" spans="1:18" x14ac:dyDescent="0.3">
      <c r="B9" s="25">
        <v>810.52</v>
      </c>
      <c r="C9" s="26">
        <v>678</v>
      </c>
      <c r="D9" s="26">
        <v>429</v>
      </c>
      <c r="E9" s="26">
        <v>69</v>
      </c>
      <c r="F9" s="26">
        <v>360</v>
      </c>
      <c r="G9" s="27">
        <v>0.85099999999999998</v>
      </c>
      <c r="H9" s="26">
        <v>1993</v>
      </c>
      <c r="I9" s="26">
        <v>248</v>
      </c>
      <c r="J9" s="26">
        <v>1744</v>
      </c>
      <c r="K9" s="28">
        <v>0.87</v>
      </c>
      <c r="L9" s="29">
        <v>43430</v>
      </c>
      <c r="N9" s="54">
        <f t="shared" si="0"/>
        <v>0.77366434695346753</v>
      </c>
      <c r="P9" s="59">
        <f t="shared" si="1"/>
        <v>6.2173913043478262</v>
      </c>
      <c r="Q9" s="59">
        <f t="shared" si="2"/>
        <v>8.0362903225806459</v>
      </c>
      <c r="R9" s="60">
        <f t="shared" si="3"/>
        <v>0.77366434695346753</v>
      </c>
    </row>
    <row r="10" spans="1:18" x14ac:dyDescent="0.3">
      <c r="B10" s="25">
        <v>-148.4</v>
      </c>
      <c r="C10" s="26">
        <v>-25</v>
      </c>
      <c r="D10" s="26">
        <v>200</v>
      </c>
      <c r="E10" s="26">
        <v>298</v>
      </c>
      <c r="F10" s="26">
        <v>-98</v>
      </c>
      <c r="G10" s="27">
        <v>0.39700000000000002</v>
      </c>
      <c r="H10" s="26">
        <v>352</v>
      </c>
      <c r="I10" s="26">
        <v>630</v>
      </c>
      <c r="J10" s="26">
        <v>-277</v>
      </c>
      <c r="K10" s="28">
        <v>0.38</v>
      </c>
      <c r="L10" s="29">
        <v>43427</v>
      </c>
      <c r="N10" s="54">
        <f t="shared" si="0"/>
        <v>1.201189749847468</v>
      </c>
      <c r="P10" s="59">
        <f t="shared" si="1"/>
        <v>0.67114093959731547</v>
      </c>
      <c r="Q10" s="59">
        <f t="shared" si="2"/>
        <v>0.55873015873015874</v>
      </c>
      <c r="R10" s="60">
        <f t="shared" si="3"/>
        <v>1.201189749847468</v>
      </c>
    </row>
    <row r="11" spans="1:18" x14ac:dyDescent="0.3">
      <c r="B11" s="25">
        <v>354.59</v>
      </c>
      <c r="C11" s="26">
        <v>268</v>
      </c>
      <c r="D11" s="26">
        <v>332</v>
      </c>
      <c r="E11" s="26">
        <v>166</v>
      </c>
      <c r="F11" s="26">
        <v>166</v>
      </c>
      <c r="G11" s="27">
        <v>0.65900000000000003</v>
      </c>
      <c r="H11" s="26">
        <v>1285</v>
      </c>
      <c r="I11" s="26">
        <v>753</v>
      </c>
      <c r="J11" s="26">
        <v>532</v>
      </c>
      <c r="K11" s="28">
        <v>0.79</v>
      </c>
      <c r="L11" s="29">
        <v>43425</v>
      </c>
      <c r="N11" s="54">
        <f t="shared" si="0"/>
        <v>1.1719844357976654</v>
      </c>
      <c r="P11" s="59">
        <f t="shared" si="1"/>
        <v>2</v>
      </c>
      <c r="Q11" s="59">
        <f t="shared" si="2"/>
        <v>1.7065073041168659</v>
      </c>
      <c r="R11" s="60">
        <f t="shared" si="3"/>
        <v>1.1719844357976654</v>
      </c>
    </row>
    <row r="12" spans="1:18" x14ac:dyDescent="0.3">
      <c r="B12" s="25">
        <v>-819.73</v>
      </c>
      <c r="C12" s="26">
        <v>-1219</v>
      </c>
      <c r="D12" s="26">
        <v>71</v>
      </c>
      <c r="E12" s="26">
        <v>427</v>
      </c>
      <c r="F12" s="26">
        <v>-356</v>
      </c>
      <c r="G12" s="27">
        <v>0.14099999999999999</v>
      </c>
      <c r="H12" s="26">
        <v>522</v>
      </c>
      <c r="I12" s="26">
        <v>2371</v>
      </c>
      <c r="J12" s="26">
        <v>-1848</v>
      </c>
      <c r="K12" s="28">
        <v>1.1299999999999999</v>
      </c>
      <c r="L12" s="29">
        <v>43424</v>
      </c>
      <c r="N12" s="54">
        <f t="shared" si="0"/>
        <v>0.75525137509309359</v>
      </c>
      <c r="P12" s="59">
        <f t="shared" si="1"/>
        <v>0.16627634660421545</v>
      </c>
      <c r="Q12" s="59">
        <f t="shared" si="2"/>
        <v>0.22016026992830029</v>
      </c>
      <c r="R12" s="60">
        <f t="shared" si="3"/>
        <v>0.75525137509309359</v>
      </c>
    </row>
    <row r="13" spans="1:18" ht="15.75" thickBot="1" x14ac:dyDescent="0.35">
      <c r="B13" s="30">
        <v>-1089.0899999999999</v>
      </c>
      <c r="C13" s="31">
        <v>-1261</v>
      </c>
      <c r="D13" s="31">
        <v>143</v>
      </c>
      <c r="E13" s="31">
        <v>353</v>
      </c>
      <c r="F13" s="31">
        <v>-210</v>
      </c>
      <c r="G13" s="32">
        <v>0.28399999999999997</v>
      </c>
      <c r="H13" s="31">
        <v>704</v>
      </c>
      <c r="I13" s="31">
        <v>1786</v>
      </c>
      <c r="J13" s="31">
        <v>-1082</v>
      </c>
      <c r="K13" s="33">
        <v>0.99</v>
      </c>
      <c r="L13" s="29">
        <v>43423</v>
      </c>
      <c r="N13" s="54">
        <f t="shared" si="0"/>
        <v>1.0277089235127479</v>
      </c>
      <c r="P13" s="59">
        <f t="shared" si="1"/>
        <v>0.40509915014164305</v>
      </c>
      <c r="Q13" s="59">
        <f t="shared" si="2"/>
        <v>0.39417693169092943</v>
      </c>
      <c r="R13" s="60">
        <f t="shared" si="3"/>
        <v>1.0277089235127479</v>
      </c>
    </row>
    <row r="14" spans="1:18" x14ac:dyDescent="0.3">
      <c r="B14" s="17">
        <v>1268.4000000000001</v>
      </c>
      <c r="C14" s="18">
        <v>923</v>
      </c>
      <c r="D14" s="18">
        <v>2810</v>
      </c>
      <c r="E14" s="18">
        <v>2167</v>
      </c>
      <c r="F14" s="18">
        <v>643</v>
      </c>
      <c r="G14" s="19">
        <v>0.56499999999999995</v>
      </c>
      <c r="H14" s="18">
        <v>13418</v>
      </c>
      <c r="I14" s="18">
        <v>9772</v>
      </c>
      <c r="J14" s="18">
        <v>3646</v>
      </c>
      <c r="K14" s="20">
        <v>0.9</v>
      </c>
      <c r="N14" s="54">
        <f t="shared" si="0"/>
        <v>0.94437195061933554</v>
      </c>
      <c r="P14" s="59">
        <f t="shared" si="1"/>
        <v>1.2967235809875404</v>
      </c>
      <c r="Q14" s="59">
        <f t="shared" si="2"/>
        <v>1.3731068358575522</v>
      </c>
      <c r="R14" s="60">
        <f t="shared" si="3"/>
        <v>0.94437195061933554</v>
      </c>
    </row>
    <row r="15" spans="1:18" ht="16.5" x14ac:dyDescent="0.3">
      <c r="A15" s="42" t="s">
        <v>101</v>
      </c>
      <c r="B15" s="43"/>
      <c r="C15" s="44"/>
      <c r="D15" s="44"/>
      <c r="E15" s="44"/>
      <c r="F15" s="44"/>
      <c r="G15" s="45"/>
      <c r="H15" s="44"/>
      <c r="I15" s="44"/>
      <c r="J15" s="44"/>
      <c r="K15" s="46"/>
      <c r="L15" s="42"/>
      <c r="R15" s="53"/>
    </row>
    <row r="16" spans="1:18" x14ac:dyDescent="0.3">
      <c r="B16" s="43"/>
      <c r="C16" s="44"/>
      <c r="D16" s="44"/>
      <c r="E16" s="44"/>
      <c r="F16" s="44"/>
      <c r="G16" s="45"/>
      <c r="H16" s="44"/>
      <c r="I16" s="44"/>
      <c r="J16" s="44"/>
      <c r="K16" s="46"/>
      <c r="L16" s="42"/>
    </row>
    <row r="17" spans="1:18" ht="15.75" thickBot="1" x14ac:dyDescent="0.35">
      <c r="B17" s="43" t="s">
        <v>4</v>
      </c>
      <c r="C17" s="18" t="s">
        <v>91</v>
      </c>
      <c r="N17" s="47" t="s">
        <v>100</v>
      </c>
    </row>
    <row r="18" spans="1:18" s="1" customFormat="1" x14ac:dyDescent="0.3">
      <c r="A18" s="47"/>
      <c r="B18" s="21" t="s">
        <v>25</v>
      </c>
      <c r="C18" s="22" t="s">
        <v>24</v>
      </c>
      <c r="D18" s="22" t="s">
        <v>23</v>
      </c>
      <c r="E18" s="22" t="s">
        <v>22</v>
      </c>
      <c r="F18" s="22" t="s">
        <v>21</v>
      </c>
      <c r="G18" s="23" t="s">
        <v>20</v>
      </c>
      <c r="H18" s="22" t="s">
        <v>19</v>
      </c>
      <c r="I18" s="22" t="s">
        <v>18</v>
      </c>
      <c r="J18" s="22" t="s">
        <v>17</v>
      </c>
      <c r="K18" s="24" t="s">
        <v>16</v>
      </c>
      <c r="M18" s="47"/>
      <c r="N18" s="55"/>
      <c r="O18" s="47"/>
    </row>
    <row r="19" spans="1:18" x14ac:dyDescent="0.3">
      <c r="B19" s="25">
        <v>312.41000000000003</v>
      </c>
      <c r="C19" s="26">
        <v>393</v>
      </c>
      <c r="D19" s="26">
        <v>79</v>
      </c>
      <c r="E19" s="26">
        <v>23</v>
      </c>
      <c r="F19" s="26">
        <v>56</v>
      </c>
      <c r="G19" s="27">
        <v>0.76700000000000002</v>
      </c>
      <c r="H19" s="26">
        <v>603</v>
      </c>
      <c r="I19" s="26">
        <v>121</v>
      </c>
      <c r="J19" s="26">
        <v>481</v>
      </c>
      <c r="K19" s="28">
        <v>1.07</v>
      </c>
      <c r="L19" s="29">
        <v>43437</v>
      </c>
      <c r="N19" s="54">
        <f t="shared" ref="N19:N82" si="4">(D19/E19)/(H19/I19)</f>
        <v>0.68923498449780096</v>
      </c>
      <c r="P19" s="59">
        <f>D19/E19</f>
        <v>3.4347826086956523</v>
      </c>
      <c r="Q19" s="59">
        <f>H19/I19</f>
        <v>4.9834710743801649</v>
      </c>
      <c r="R19" s="60">
        <f>P19/Q19</f>
        <v>0.68923498449780096</v>
      </c>
    </row>
    <row r="20" spans="1:18" x14ac:dyDescent="0.3">
      <c r="B20" s="25">
        <v>155.58000000000001</v>
      </c>
      <c r="C20" s="26">
        <v>247</v>
      </c>
      <c r="D20" s="26">
        <v>65</v>
      </c>
      <c r="E20" s="26">
        <v>35</v>
      </c>
      <c r="F20" s="26">
        <v>30</v>
      </c>
      <c r="G20" s="27">
        <v>0.63100000000000001</v>
      </c>
      <c r="H20" s="26">
        <v>528</v>
      </c>
      <c r="I20" s="26">
        <v>283</v>
      </c>
      <c r="J20" s="26">
        <v>245</v>
      </c>
      <c r="K20" s="28">
        <v>1.21</v>
      </c>
      <c r="L20" s="29">
        <v>43434</v>
      </c>
      <c r="N20" s="54">
        <f t="shared" si="4"/>
        <v>0.99540043290043301</v>
      </c>
      <c r="P20" s="59">
        <f t="shared" ref="P20:P29" si="5">D20/E20</f>
        <v>1.8571428571428572</v>
      </c>
      <c r="Q20" s="59">
        <f t="shared" ref="Q20:Q29" si="6">H20/I20</f>
        <v>1.8657243816254416</v>
      </c>
      <c r="R20" s="60">
        <f t="shared" ref="R20:R29" si="7">P20/Q20</f>
        <v>0.99540043290043301</v>
      </c>
    </row>
    <row r="21" spans="1:18" x14ac:dyDescent="0.3">
      <c r="B21" s="25">
        <v>-51.96</v>
      </c>
      <c r="C21" s="26">
        <v>-23</v>
      </c>
      <c r="D21" s="26">
        <v>39</v>
      </c>
      <c r="E21" s="26">
        <v>62</v>
      </c>
      <c r="F21" s="26">
        <v>-23</v>
      </c>
      <c r="G21" s="27">
        <v>0.379</v>
      </c>
      <c r="H21" s="26">
        <v>264</v>
      </c>
      <c r="I21" s="26">
        <v>303</v>
      </c>
      <c r="J21" s="26">
        <v>-38</v>
      </c>
      <c r="K21" s="28">
        <v>0.85</v>
      </c>
      <c r="L21" s="29">
        <v>43433</v>
      </c>
      <c r="N21" s="54">
        <f t="shared" si="4"/>
        <v>0.72195747800586507</v>
      </c>
      <c r="P21" s="59">
        <f t="shared" si="5"/>
        <v>0.62903225806451613</v>
      </c>
      <c r="Q21" s="59">
        <f t="shared" si="6"/>
        <v>0.87128712871287128</v>
      </c>
      <c r="R21" s="60">
        <f t="shared" si="7"/>
        <v>0.72195747800586507</v>
      </c>
    </row>
    <row r="22" spans="1:18" x14ac:dyDescent="0.3">
      <c r="B22" s="25">
        <v>535.21</v>
      </c>
      <c r="C22" s="26">
        <v>601</v>
      </c>
      <c r="D22" s="26">
        <v>93</v>
      </c>
      <c r="E22" s="26">
        <v>9</v>
      </c>
      <c r="F22" s="26">
        <v>84</v>
      </c>
      <c r="G22" s="27">
        <v>0.90300000000000002</v>
      </c>
      <c r="H22" s="26">
        <v>629</v>
      </c>
      <c r="I22" s="26">
        <v>43</v>
      </c>
      <c r="J22" s="26">
        <v>585</v>
      </c>
      <c r="K22" s="28">
        <v>1</v>
      </c>
      <c r="L22" s="29">
        <v>43432</v>
      </c>
      <c r="N22" s="54">
        <f t="shared" si="4"/>
        <v>0.70641229464758881</v>
      </c>
      <c r="P22" s="59">
        <f t="shared" si="5"/>
        <v>10.333333333333334</v>
      </c>
      <c r="Q22" s="59">
        <f t="shared" si="6"/>
        <v>14.627906976744185</v>
      </c>
      <c r="R22" s="60">
        <f t="shared" si="7"/>
        <v>0.70641229464758881</v>
      </c>
    </row>
    <row r="23" spans="1:18" x14ac:dyDescent="0.3">
      <c r="B23" s="25">
        <v>47.08</v>
      </c>
      <c r="C23" s="26">
        <v>37</v>
      </c>
      <c r="D23" s="26">
        <v>60</v>
      </c>
      <c r="E23" s="26">
        <v>41</v>
      </c>
      <c r="F23" s="26">
        <v>19</v>
      </c>
      <c r="G23" s="27">
        <v>0.58299999999999996</v>
      </c>
      <c r="H23" s="26">
        <v>353</v>
      </c>
      <c r="I23" s="26">
        <v>204</v>
      </c>
      <c r="J23" s="26">
        <v>148</v>
      </c>
      <c r="K23" s="28">
        <v>0.83</v>
      </c>
      <c r="L23" s="29">
        <v>43431</v>
      </c>
      <c r="N23" s="54">
        <f t="shared" si="4"/>
        <v>0.84571270641884888</v>
      </c>
      <c r="P23" s="59">
        <f t="shared" si="5"/>
        <v>1.4634146341463414</v>
      </c>
      <c r="Q23" s="59">
        <f t="shared" si="6"/>
        <v>1.7303921568627452</v>
      </c>
      <c r="R23" s="60">
        <f t="shared" si="7"/>
        <v>0.84571270641884888</v>
      </c>
    </row>
    <row r="24" spans="1:18" x14ac:dyDescent="0.3">
      <c r="B24" s="25">
        <v>396.65</v>
      </c>
      <c r="C24" s="26">
        <v>325</v>
      </c>
      <c r="D24" s="26">
        <v>94</v>
      </c>
      <c r="E24" s="26">
        <v>8</v>
      </c>
      <c r="F24" s="26">
        <v>86</v>
      </c>
      <c r="G24" s="27">
        <v>0.91300000000000003</v>
      </c>
      <c r="H24" s="26">
        <v>537</v>
      </c>
      <c r="I24" s="26">
        <v>39</v>
      </c>
      <c r="J24" s="26">
        <v>498</v>
      </c>
      <c r="K24" s="28">
        <v>0.85</v>
      </c>
      <c r="L24" s="29">
        <v>43430</v>
      </c>
      <c r="N24" s="54">
        <f t="shared" si="4"/>
        <v>0.85335195530726249</v>
      </c>
      <c r="P24" s="59">
        <f t="shared" si="5"/>
        <v>11.75</v>
      </c>
      <c r="Q24" s="59">
        <f t="shared" si="6"/>
        <v>13.76923076923077</v>
      </c>
      <c r="R24" s="60">
        <f t="shared" si="7"/>
        <v>0.85335195530726249</v>
      </c>
    </row>
    <row r="25" spans="1:18" x14ac:dyDescent="0.3">
      <c r="B25" s="25">
        <v>-72.209999999999994</v>
      </c>
      <c r="C25" s="26">
        <v>-15</v>
      </c>
      <c r="D25" s="26">
        <v>46</v>
      </c>
      <c r="E25" s="26">
        <v>56</v>
      </c>
      <c r="F25" s="26">
        <v>-10</v>
      </c>
      <c r="G25" s="27">
        <v>0.44700000000000001</v>
      </c>
      <c r="H25" s="26">
        <v>97</v>
      </c>
      <c r="I25" s="26">
        <v>175</v>
      </c>
      <c r="J25" s="26">
        <v>-78</v>
      </c>
      <c r="K25" s="28">
        <v>0.4</v>
      </c>
      <c r="L25" s="29">
        <v>43427</v>
      </c>
      <c r="N25" s="54">
        <f t="shared" si="4"/>
        <v>1.481958762886598</v>
      </c>
      <c r="P25" s="59">
        <f t="shared" si="5"/>
        <v>0.8214285714285714</v>
      </c>
      <c r="Q25" s="59">
        <f t="shared" si="6"/>
        <v>0.55428571428571427</v>
      </c>
      <c r="R25" s="60">
        <f t="shared" si="7"/>
        <v>1.481958762886598</v>
      </c>
    </row>
    <row r="26" spans="1:18" x14ac:dyDescent="0.3">
      <c r="B26" s="25">
        <v>168.01</v>
      </c>
      <c r="C26" s="26">
        <v>131</v>
      </c>
      <c r="D26" s="26">
        <v>80</v>
      </c>
      <c r="E26" s="26">
        <v>21</v>
      </c>
      <c r="F26" s="26">
        <v>59</v>
      </c>
      <c r="G26" s="27">
        <v>0.77700000000000002</v>
      </c>
      <c r="H26" s="26">
        <v>385</v>
      </c>
      <c r="I26" s="26">
        <v>165</v>
      </c>
      <c r="J26" s="26">
        <v>219</v>
      </c>
      <c r="K26" s="28">
        <v>0.82</v>
      </c>
      <c r="L26" s="29">
        <v>43425</v>
      </c>
      <c r="N26" s="54">
        <f t="shared" si="4"/>
        <v>1.6326530612244896</v>
      </c>
      <c r="P26" s="59">
        <f t="shared" si="5"/>
        <v>3.8095238095238093</v>
      </c>
      <c r="Q26" s="59">
        <f t="shared" si="6"/>
        <v>2.3333333333333335</v>
      </c>
      <c r="R26" s="60">
        <f t="shared" si="7"/>
        <v>1.6326530612244896</v>
      </c>
    </row>
    <row r="27" spans="1:18" x14ac:dyDescent="0.3">
      <c r="B27" s="25">
        <v>-222.25</v>
      </c>
      <c r="C27" s="26">
        <v>-432</v>
      </c>
      <c r="D27" s="26">
        <v>23</v>
      </c>
      <c r="E27" s="26">
        <v>78</v>
      </c>
      <c r="F27" s="26">
        <v>-55</v>
      </c>
      <c r="G27" s="27">
        <v>0.223</v>
      </c>
      <c r="H27" s="26">
        <v>220</v>
      </c>
      <c r="I27" s="26">
        <v>647</v>
      </c>
      <c r="J27" s="26">
        <v>-427</v>
      </c>
      <c r="K27" s="28">
        <v>1.29</v>
      </c>
      <c r="L27" s="29">
        <v>43424</v>
      </c>
      <c r="N27" s="54">
        <f t="shared" si="4"/>
        <v>0.86719114219114224</v>
      </c>
      <c r="P27" s="59">
        <f t="shared" si="5"/>
        <v>0.29487179487179488</v>
      </c>
      <c r="Q27" s="59">
        <f t="shared" si="6"/>
        <v>0.34003091190108192</v>
      </c>
      <c r="R27" s="60">
        <f t="shared" si="7"/>
        <v>0.86719114219114224</v>
      </c>
    </row>
    <row r="28" spans="1:18" ht="15.75" thickBot="1" x14ac:dyDescent="0.35">
      <c r="B28" s="30">
        <v>-581.62</v>
      </c>
      <c r="C28" s="31">
        <v>-821</v>
      </c>
      <c r="D28" s="31">
        <v>11</v>
      </c>
      <c r="E28" s="31">
        <v>91</v>
      </c>
      <c r="F28" s="31">
        <v>-80</v>
      </c>
      <c r="G28" s="32">
        <v>0.107</v>
      </c>
      <c r="H28" s="31">
        <v>78</v>
      </c>
      <c r="I28" s="31">
        <v>680</v>
      </c>
      <c r="J28" s="31">
        <v>-601</v>
      </c>
      <c r="K28" s="33">
        <v>1.1200000000000001</v>
      </c>
      <c r="L28" s="29">
        <v>43423</v>
      </c>
      <c r="N28" s="54">
        <f t="shared" si="4"/>
        <v>1.0538179768949001</v>
      </c>
      <c r="P28" s="59">
        <f t="shared" si="5"/>
        <v>0.12087912087912088</v>
      </c>
      <c r="Q28" s="59">
        <f t="shared" si="6"/>
        <v>0.11470588235294117</v>
      </c>
      <c r="R28" s="60">
        <f t="shared" si="7"/>
        <v>1.0538179768949001</v>
      </c>
    </row>
    <row r="29" spans="1:18" x14ac:dyDescent="0.3">
      <c r="B29" s="17">
        <v>686.9</v>
      </c>
      <c r="C29" s="18">
        <v>443</v>
      </c>
      <c r="D29" s="18">
        <v>590</v>
      </c>
      <c r="E29" s="18">
        <v>424</v>
      </c>
      <c r="F29" s="18">
        <v>166</v>
      </c>
      <c r="G29" s="19">
        <v>0.58199999999999996</v>
      </c>
      <c r="H29" s="18">
        <v>3699</v>
      </c>
      <c r="I29" s="18">
        <v>2666</v>
      </c>
      <c r="J29" s="18">
        <v>1033</v>
      </c>
      <c r="K29" s="20">
        <v>0.94</v>
      </c>
      <c r="N29" s="54">
        <f t="shared" si="4"/>
        <v>1.002910016475641</v>
      </c>
      <c r="P29" s="59">
        <f t="shared" si="5"/>
        <v>1.3915094339622642</v>
      </c>
      <c r="Q29" s="59">
        <f t="shared" si="6"/>
        <v>1.3874718679669917</v>
      </c>
      <c r="R29" s="60">
        <f t="shared" si="7"/>
        <v>1.002910016475641</v>
      </c>
    </row>
    <row r="30" spans="1:18" x14ac:dyDescent="0.3">
      <c r="A30" s="42" t="s">
        <v>102</v>
      </c>
      <c r="B30" s="49"/>
      <c r="C30" s="50"/>
      <c r="D30" s="50"/>
      <c r="E30" s="50"/>
      <c r="F30" s="50"/>
      <c r="G30" s="51"/>
      <c r="H30" s="50"/>
      <c r="I30" s="50"/>
      <c r="J30" s="50"/>
      <c r="K30" s="52"/>
      <c r="L30" s="48"/>
      <c r="M30" s="48"/>
    </row>
    <row r="31" spans="1:18" x14ac:dyDescent="0.3">
      <c r="B31" s="49"/>
      <c r="C31" s="50"/>
      <c r="D31" s="50"/>
      <c r="E31" s="50"/>
      <c r="F31" s="50"/>
      <c r="G31" s="51"/>
      <c r="H31" s="50"/>
      <c r="I31" s="50"/>
      <c r="J31" s="50"/>
      <c r="K31" s="52"/>
      <c r="L31" s="48"/>
      <c r="M31" s="48"/>
    </row>
    <row r="32" spans="1:18" ht="15.75" thickBot="1" x14ac:dyDescent="0.35">
      <c r="B32" s="43" t="s">
        <v>3</v>
      </c>
      <c r="C32" s="18" t="s">
        <v>91</v>
      </c>
      <c r="N32" s="47" t="s">
        <v>100</v>
      </c>
    </row>
    <row r="33" spans="1:18" s="1" customFormat="1" x14ac:dyDescent="0.3">
      <c r="A33" s="47"/>
      <c r="B33" s="21" t="s">
        <v>25</v>
      </c>
      <c r="C33" s="22" t="s">
        <v>24</v>
      </c>
      <c r="D33" s="22" t="s">
        <v>23</v>
      </c>
      <c r="E33" s="22" t="s">
        <v>22</v>
      </c>
      <c r="F33" s="22" t="s">
        <v>21</v>
      </c>
      <c r="G33" s="23" t="s">
        <v>20</v>
      </c>
      <c r="H33" s="22" t="s">
        <v>19</v>
      </c>
      <c r="I33" s="22" t="s">
        <v>18</v>
      </c>
      <c r="J33" s="22" t="s">
        <v>17</v>
      </c>
      <c r="K33" s="24" t="s">
        <v>16</v>
      </c>
      <c r="M33" s="47"/>
      <c r="N33" s="55"/>
      <c r="O33" s="47"/>
    </row>
    <row r="34" spans="1:18" x14ac:dyDescent="0.3">
      <c r="B34" s="25">
        <v>141.08000000000001</v>
      </c>
      <c r="C34" s="26">
        <v>196</v>
      </c>
      <c r="D34" s="26">
        <v>362</v>
      </c>
      <c r="E34" s="26">
        <v>227</v>
      </c>
      <c r="F34" s="26">
        <v>135</v>
      </c>
      <c r="G34" s="27">
        <v>0.60099999999999998</v>
      </c>
      <c r="H34" s="26">
        <v>265</v>
      </c>
      <c r="I34" s="26">
        <v>105</v>
      </c>
      <c r="J34" s="26">
        <v>159</v>
      </c>
      <c r="K34" s="28">
        <v>1</v>
      </c>
      <c r="L34" s="29">
        <v>43437</v>
      </c>
      <c r="N34" s="54">
        <f t="shared" ref="N34" si="8">(D34/E34)/(H34/I34)</f>
        <v>0.63186767517247111</v>
      </c>
      <c r="P34" s="59">
        <f>D34/E34</f>
        <v>1.5947136563876652</v>
      </c>
      <c r="Q34" s="59">
        <f>H34/I34</f>
        <v>2.5238095238095237</v>
      </c>
      <c r="R34" s="60">
        <f>P34/Q34</f>
        <v>0.63186767517247111</v>
      </c>
    </row>
    <row r="35" spans="1:18" x14ac:dyDescent="0.3">
      <c r="B35" s="25">
        <v>149.32</v>
      </c>
      <c r="C35" s="26">
        <v>106</v>
      </c>
      <c r="D35" s="26">
        <v>398</v>
      </c>
      <c r="E35" s="26">
        <v>196</v>
      </c>
      <c r="F35" s="26">
        <v>202</v>
      </c>
      <c r="G35" s="27">
        <v>0.66100000000000003</v>
      </c>
      <c r="H35" s="26">
        <v>198</v>
      </c>
      <c r="I35" s="26">
        <v>199</v>
      </c>
      <c r="J35" s="26">
        <v>-1</v>
      </c>
      <c r="K35" s="28">
        <v>1.08</v>
      </c>
      <c r="L35" s="29">
        <v>43434</v>
      </c>
      <c r="N35" s="54">
        <f t="shared" si="4"/>
        <v>2.0408678622964338</v>
      </c>
      <c r="P35" s="59">
        <f t="shared" ref="P35:P44" si="9">D35/E35</f>
        <v>2.0306122448979593</v>
      </c>
      <c r="Q35" s="59">
        <f t="shared" ref="Q35:Q44" si="10">H35/I35</f>
        <v>0.99497487437185927</v>
      </c>
      <c r="R35" s="60">
        <f t="shared" ref="R35:R44" si="11">P35/Q35</f>
        <v>2.0408678622964338</v>
      </c>
    </row>
    <row r="36" spans="1:18" x14ac:dyDescent="0.3">
      <c r="B36" s="25">
        <v>-110.32</v>
      </c>
      <c r="C36" s="26">
        <v>-69</v>
      </c>
      <c r="D36" s="26">
        <v>191</v>
      </c>
      <c r="E36" s="26">
        <v>398</v>
      </c>
      <c r="F36" s="26">
        <v>-207</v>
      </c>
      <c r="G36" s="27">
        <v>0.317</v>
      </c>
      <c r="H36" s="26">
        <v>155</v>
      </c>
      <c r="I36" s="26">
        <v>211</v>
      </c>
      <c r="J36" s="26">
        <v>-56</v>
      </c>
      <c r="K36" s="28">
        <v>0.98</v>
      </c>
      <c r="L36" s="29">
        <v>43433</v>
      </c>
      <c r="N36" s="54">
        <f t="shared" si="4"/>
        <v>0.6532825417409629</v>
      </c>
      <c r="P36" s="59">
        <f t="shared" si="9"/>
        <v>0.47989949748743721</v>
      </c>
      <c r="Q36" s="59">
        <f t="shared" si="10"/>
        <v>0.7345971563981043</v>
      </c>
      <c r="R36" s="60">
        <f t="shared" si="11"/>
        <v>0.6532825417409629</v>
      </c>
    </row>
    <row r="37" spans="1:18" x14ac:dyDescent="0.3">
      <c r="B37" s="25">
        <v>558.74</v>
      </c>
      <c r="C37" s="26">
        <v>585</v>
      </c>
      <c r="D37" s="26">
        <v>550</v>
      </c>
      <c r="E37" s="26">
        <v>46</v>
      </c>
      <c r="F37" s="26">
        <v>504</v>
      </c>
      <c r="G37" s="27">
        <v>0.91400000000000003</v>
      </c>
      <c r="H37" s="26">
        <v>304</v>
      </c>
      <c r="I37" s="26">
        <v>84</v>
      </c>
      <c r="J37" s="26">
        <v>220</v>
      </c>
      <c r="K37" s="28">
        <v>1.03</v>
      </c>
      <c r="L37" s="29">
        <v>43432</v>
      </c>
      <c r="N37" s="54">
        <f t="shared" si="4"/>
        <v>3.303775743707094</v>
      </c>
      <c r="P37" s="59">
        <f t="shared" si="9"/>
        <v>11.956521739130435</v>
      </c>
      <c r="Q37" s="59">
        <f t="shared" si="10"/>
        <v>3.6190476190476191</v>
      </c>
      <c r="R37" s="60">
        <f t="shared" si="11"/>
        <v>3.303775743707094</v>
      </c>
    </row>
    <row r="38" spans="1:18" x14ac:dyDescent="0.3">
      <c r="B38" s="25">
        <v>-200.41</v>
      </c>
      <c r="C38" s="26">
        <v>-144</v>
      </c>
      <c r="D38" s="26">
        <v>175</v>
      </c>
      <c r="E38" s="26">
        <v>418</v>
      </c>
      <c r="F38" s="26">
        <v>-243</v>
      </c>
      <c r="G38" s="27">
        <v>0.29099999999999998</v>
      </c>
      <c r="H38" s="26">
        <v>132</v>
      </c>
      <c r="I38" s="26">
        <v>189</v>
      </c>
      <c r="J38" s="26">
        <v>-57</v>
      </c>
      <c r="K38" s="28">
        <v>0.86</v>
      </c>
      <c r="L38" s="29">
        <v>43431</v>
      </c>
      <c r="N38" s="54">
        <f t="shared" si="4"/>
        <v>0.59944541104828197</v>
      </c>
      <c r="P38" s="59">
        <f t="shared" si="9"/>
        <v>0.41866028708133973</v>
      </c>
      <c r="Q38" s="59">
        <f t="shared" si="10"/>
        <v>0.69841269841269837</v>
      </c>
      <c r="R38" s="60">
        <f t="shared" si="11"/>
        <v>0.59944541104828197</v>
      </c>
    </row>
    <row r="39" spans="1:18" x14ac:dyDescent="0.3">
      <c r="B39" s="25">
        <v>185.2</v>
      </c>
      <c r="C39" s="26">
        <v>133</v>
      </c>
      <c r="D39" s="26">
        <v>410</v>
      </c>
      <c r="E39" s="26">
        <v>183</v>
      </c>
      <c r="F39" s="26">
        <v>227</v>
      </c>
      <c r="G39" s="27">
        <v>0.68100000000000005</v>
      </c>
      <c r="H39" s="26">
        <v>209</v>
      </c>
      <c r="I39" s="26">
        <v>103</v>
      </c>
      <c r="J39" s="26">
        <v>106</v>
      </c>
      <c r="K39" s="28">
        <v>0.84</v>
      </c>
      <c r="L39" s="29">
        <v>43430</v>
      </c>
      <c r="N39" s="54">
        <f t="shared" si="4"/>
        <v>1.1041388867100688</v>
      </c>
      <c r="P39" s="59">
        <f t="shared" si="9"/>
        <v>2.2404371584699452</v>
      </c>
      <c r="Q39" s="59">
        <f t="shared" si="10"/>
        <v>2.029126213592233</v>
      </c>
      <c r="R39" s="60">
        <f t="shared" si="11"/>
        <v>1.1041388867100688</v>
      </c>
    </row>
    <row r="40" spans="1:18" x14ac:dyDescent="0.3">
      <c r="B40" s="25">
        <v>17.350000000000001</v>
      </c>
      <c r="C40" s="26">
        <v>-3</v>
      </c>
      <c r="D40" s="26">
        <v>320</v>
      </c>
      <c r="E40" s="26">
        <v>272</v>
      </c>
      <c r="F40" s="26">
        <v>48</v>
      </c>
      <c r="G40" s="27">
        <v>0.53200000000000003</v>
      </c>
      <c r="H40" s="26">
        <v>54</v>
      </c>
      <c r="I40" s="26">
        <v>80</v>
      </c>
      <c r="J40" s="26">
        <v>-25</v>
      </c>
      <c r="K40" s="28">
        <v>0.36</v>
      </c>
      <c r="L40" s="29">
        <v>43427</v>
      </c>
      <c r="N40" s="54">
        <f t="shared" si="4"/>
        <v>1.7429193899782134</v>
      </c>
      <c r="P40" s="59">
        <f t="shared" si="9"/>
        <v>1.1764705882352942</v>
      </c>
      <c r="Q40" s="59">
        <f t="shared" si="10"/>
        <v>0.67500000000000004</v>
      </c>
      <c r="R40" s="60">
        <f t="shared" si="11"/>
        <v>1.7429193899782134</v>
      </c>
    </row>
    <row r="41" spans="1:18" x14ac:dyDescent="0.3">
      <c r="B41" s="25">
        <v>197.56</v>
      </c>
      <c r="C41" s="26">
        <v>81</v>
      </c>
      <c r="D41" s="26">
        <v>455</v>
      </c>
      <c r="E41" s="26">
        <v>130</v>
      </c>
      <c r="F41" s="26">
        <v>325</v>
      </c>
      <c r="G41" s="27">
        <v>0.75600000000000001</v>
      </c>
      <c r="H41" s="26">
        <v>198</v>
      </c>
      <c r="I41" s="26">
        <v>44</v>
      </c>
      <c r="J41" s="26">
        <v>153</v>
      </c>
      <c r="K41" s="28">
        <v>0.67</v>
      </c>
      <c r="L41" s="29">
        <v>43425</v>
      </c>
      <c r="N41" s="54">
        <f t="shared" si="4"/>
        <v>0.77777777777777779</v>
      </c>
      <c r="P41" s="59">
        <f t="shared" si="9"/>
        <v>3.5</v>
      </c>
      <c r="Q41" s="59">
        <f t="shared" si="10"/>
        <v>4.5</v>
      </c>
      <c r="R41" s="60">
        <f t="shared" si="11"/>
        <v>0.77777777777777779</v>
      </c>
    </row>
    <row r="42" spans="1:18" x14ac:dyDescent="0.3">
      <c r="B42" s="25">
        <v>-393.83</v>
      </c>
      <c r="C42" s="26">
        <v>-406</v>
      </c>
      <c r="D42" s="26">
        <v>94</v>
      </c>
      <c r="E42" s="26">
        <v>501</v>
      </c>
      <c r="F42" s="26">
        <v>-407</v>
      </c>
      <c r="G42" s="27">
        <v>0.156</v>
      </c>
      <c r="H42" s="26">
        <v>63</v>
      </c>
      <c r="I42" s="26">
        <v>307</v>
      </c>
      <c r="J42" s="26">
        <v>-243</v>
      </c>
      <c r="K42" s="28">
        <v>0.99</v>
      </c>
      <c r="L42" s="29">
        <v>43424</v>
      </c>
      <c r="N42" s="54">
        <f t="shared" si="4"/>
        <v>0.91429838735227953</v>
      </c>
      <c r="P42" s="59">
        <f t="shared" si="9"/>
        <v>0.18762475049900199</v>
      </c>
      <c r="Q42" s="59">
        <f t="shared" si="10"/>
        <v>0.20521172638436483</v>
      </c>
      <c r="R42" s="60">
        <f t="shared" si="11"/>
        <v>0.91429838735227953</v>
      </c>
    </row>
    <row r="43" spans="1:18" ht="15.75" thickBot="1" x14ac:dyDescent="0.35">
      <c r="B43" s="30">
        <v>-370.86</v>
      </c>
      <c r="C43" s="31">
        <v>-314</v>
      </c>
      <c r="D43" s="31">
        <v>141</v>
      </c>
      <c r="E43" s="31">
        <v>450</v>
      </c>
      <c r="F43" s="31">
        <v>-309</v>
      </c>
      <c r="G43" s="32">
        <v>0.23400000000000001</v>
      </c>
      <c r="H43" s="31">
        <v>82</v>
      </c>
      <c r="I43" s="31">
        <v>246</v>
      </c>
      <c r="J43" s="31">
        <v>-163</v>
      </c>
      <c r="K43" s="33">
        <v>0.88</v>
      </c>
      <c r="L43" s="29">
        <v>43423</v>
      </c>
      <c r="N43" s="54">
        <f t="shared" si="4"/>
        <v>0.94000000000000006</v>
      </c>
      <c r="P43" s="59">
        <f t="shared" si="9"/>
        <v>0.31333333333333335</v>
      </c>
      <c r="Q43" s="59">
        <f t="shared" si="10"/>
        <v>0.33333333333333331</v>
      </c>
      <c r="R43" s="60">
        <f t="shared" si="11"/>
        <v>0.94000000000000006</v>
      </c>
    </row>
    <row r="44" spans="1:18" x14ac:dyDescent="0.3">
      <c r="B44" s="17">
        <v>173.83</v>
      </c>
      <c r="C44" s="18">
        <v>165</v>
      </c>
      <c r="D44" s="18">
        <v>3096</v>
      </c>
      <c r="E44" s="18">
        <v>2821</v>
      </c>
      <c r="F44" s="18">
        <v>275</v>
      </c>
      <c r="G44" s="19">
        <v>0.52300000000000002</v>
      </c>
      <c r="H44" s="18">
        <v>1664</v>
      </c>
      <c r="I44" s="18">
        <v>1571</v>
      </c>
      <c r="J44" s="18">
        <v>93</v>
      </c>
      <c r="K44" s="20">
        <v>0.87</v>
      </c>
      <c r="N44" s="54">
        <f t="shared" si="4"/>
        <v>1.0361454612385135</v>
      </c>
      <c r="P44" s="59">
        <f t="shared" si="9"/>
        <v>1.0974831619992911</v>
      </c>
      <c r="Q44" s="59">
        <f t="shared" si="10"/>
        <v>1.0591979630808401</v>
      </c>
      <c r="R44" s="60">
        <f t="shared" si="11"/>
        <v>1.0361454612385135</v>
      </c>
    </row>
    <row r="45" spans="1:18" x14ac:dyDescent="0.3">
      <c r="A45" s="42" t="s">
        <v>103</v>
      </c>
      <c r="B45" s="49"/>
      <c r="C45" s="50"/>
      <c r="D45" s="50"/>
      <c r="E45" s="50"/>
      <c r="F45" s="50"/>
      <c r="G45" s="51"/>
      <c r="H45" s="50"/>
      <c r="I45" s="50"/>
      <c r="J45" s="50"/>
      <c r="K45" s="52"/>
      <c r="L45" s="48"/>
      <c r="M45" s="48"/>
    </row>
    <row r="46" spans="1:18" x14ac:dyDescent="0.3">
      <c r="C46" s="50"/>
      <c r="D46" s="50"/>
      <c r="E46" s="50"/>
      <c r="F46" s="50"/>
      <c r="G46" s="51"/>
      <c r="H46" s="50"/>
      <c r="I46" s="50"/>
      <c r="J46" s="50"/>
      <c r="K46" s="52"/>
      <c r="L46" s="48"/>
      <c r="M46" s="48"/>
    </row>
    <row r="47" spans="1:18" ht="15.75" thickBot="1" x14ac:dyDescent="0.35">
      <c r="A47" s="43"/>
      <c r="B47" s="43" t="s">
        <v>92</v>
      </c>
      <c r="C47" s="18" t="s">
        <v>91</v>
      </c>
      <c r="G47" s="18"/>
      <c r="K47" s="46"/>
      <c r="N47" s="47" t="s">
        <v>100</v>
      </c>
    </row>
    <row r="48" spans="1:18" s="1" customFormat="1" x14ac:dyDescent="0.3">
      <c r="A48" s="47"/>
      <c r="B48" s="21" t="s">
        <v>25</v>
      </c>
      <c r="C48" s="22" t="s">
        <v>24</v>
      </c>
      <c r="D48" s="22" t="s">
        <v>23</v>
      </c>
      <c r="E48" s="22" t="s">
        <v>22</v>
      </c>
      <c r="F48" s="22" t="s">
        <v>21</v>
      </c>
      <c r="G48" s="23" t="s">
        <v>20</v>
      </c>
      <c r="H48" s="22" t="s">
        <v>19</v>
      </c>
      <c r="I48" s="22" t="s">
        <v>18</v>
      </c>
      <c r="J48" s="22" t="s">
        <v>17</v>
      </c>
      <c r="K48" s="24" t="s">
        <v>16</v>
      </c>
      <c r="M48" s="47"/>
      <c r="N48" s="55"/>
      <c r="O48" s="47"/>
    </row>
    <row r="49" spans="1:23" x14ac:dyDescent="0.3">
      <c r="B49" s="25">
        <v>1195.1300000000001</v>
      </c>
      <c r="C49" s="26">
        <v>1920</v>
      </c>
      <c r="D49" s="26">
        <v>1056</v>
      </c>
      <c r="E49" s="26">
        <v>337</v>
      </c>
      <c r="F49" s="26">
        <v>719</v>
      </c>
      <c r="G49" s="27">
        <v>0.746</v>
      </c>
      <c r="H49" s="26">
        <v>3389</v>
      </c>
      <c r="I49" s="26">
        <v>935</v>
      </c>
      <c r="J49" s="26">
        <v>2453</v>
      </c>
      <c r="K49" s="28">
        <v>1.08</v>
      </c>
      <c r="L49" s="29">
        <v>43437</v>
      </c>
      <c r="N49" s="54">
        <f t="shared" ref="N49" si="12">(D49/E49)/(H49/I49)</f>
        <v>0.86451803837340735</v>
      </c>
      <c r="P49" s="59">
        <f>D49/E49</f>
        <v>3.1335311572700295</v>
      </c>
      <c r="Q49" s="59">
        <f>H49/I49</f>
        <v>3.6245989304812833</v>
      </c>
      <c r="R49" s="60">
        <f>P49/Q49</f>
        <v>0.86451803837340735</v>
      </c>
    </row>
    <row r="50" spans="1:23" x14ac:dyDescent="0.3">
      <c r="B50" s="25">
        <v>558.41</v>
      </c>
      <c r="C50" s="26">
        <v>914</v>
      </c>
      <c r="D50" s="26">
        <v>899</v>
      </c>
      <c r="E50" s="26">
        <v>488</v>
      </c>
      <c r="F50" s="26">
        <v>411</v>
      </c>
      <c r="G50" s="27">
        <v>0.63500000000000001</v>
      </c>
      <c r="H50" s="26">
        <v>3010</v>
      </c>
      <c r="I50" s="26">
        <v>1722</v>
      </c>
      <c r="J50" s="26">
        <v>1288</v>
      </c>
      <c r="K50" s="28">
        <v>1.18</v>
      </c>
      <c r="L50" s="29">
        <v>43434</v>
      </c>
      <c r="N50" s="54">
        <f t="shared" si="4"/>
        <v>1.0539172703011819</v>
      </c>
      <c r="P50" s="59">
        <f t="shared" ref="P50:P59" si="13">D50/E50</f>
        <v>1.8422131147540983</v>
      </c>
      <c r="Q50" s="59">
        <f t="shared" ref="Q50:Q59" si="14">H50/I50</f>
        <v>1.7479674796747968</v>
      </c>
      <c r="R50" s="60">
        <f t="shared" ref="R50:R59" si="15">P50/Q50</f>
        <v>1.0539172703011819</v>
      </c>
      <c r="V50" s="26">
        <v>901</v>
      </c>
      <c r="W50" s="26">
        <v>488</v>
      </c>
    </row>
    <row r="51" spans="1:23" x14ac:dyDescent="0.3">
      <c r="B51" s="25">
        <v>-115.89</v>
      </c>
      <c r="C51" s="26">
        <v>-17</v>
      </c>
      <c r="D51" s="26">
        <v>595</v>
      </c>
      <c r="E51" s="26">
        <v>788</v>
      </c>
      <c r="F51" s="26">
        <v>-193</v>
      </c>
      <c r="G51" s="27">
        <v>0.42</v>
      </c>
      <c r="H51" s="26">
        <v>1453</v>
      </c>
      <c r="I51" s="26">
        <v>2017</v>
      </c>
      <c r="J51" s="26">
        <v>-563</v>
      </c>
      <c r="K51" s="28">
        <v>0.87</v>
      </c>
      <c r="L51" s="29">
        <v>43433</v>
      </c>
      <c r="N51" s="54">
        <f t="shared" si="4"/>
        <v>1.0481683266897475</v>
      </c>
      <c r="P51" s="59">
        <f t="shared" si="13"/>
        <v>0.75507614213197971</v>
      </c>
      <c r="Q51" s="59">
        <f t="shared" si="14"/>
        <v>0.72037679722359937</v>
      </c>
      <c r="R51" s="60">
        <f t="shared" si="15"/>
        <v>1.0481683266897475</v>
      </c>
      <c r="V51" s="26">
        <v>596</v>
      </c>
      <c r="W51" s="26">
        <v>789</v>
      </c>
    </row>
    <row r="52" spans="1:23" x14ac:dyDescent="0.3">
      <c r="B52" s="25">
        <v>2124.41</v>
      </c>
      <c r="C52" s="26">
        <v>2247</v>
      </c>
      <c r="D52" s="26">
        <v>1255</v>
      </c>
      <c r="E52" s="26">
        <v>138</v>
      </c>
      <c r="F52" s="26">
        <v>1117</v>
      </c>
      <c r="G52" s="27">
        <v>0.88700000000000001</v>
      </c>
      <c r="H52" s="26">
        <v>3572</v>
      </c>
      <c r="I52" s="26">
        <v>347</v>
      </c>
      <c r="J52" s="26">
        <v>3225</v>
      </c>
      <c r="K52" s="28">
        <v>0.97</v>
      </c>
      <c r="L52" s="29">
        <v>43432</v>
      </c>
      <c r="N52" s="54">
        <f t="shared" si="4"/>
        <v>0.8834514013989645</v>
      </c>
      <c r="P52" s="59">
        <f t="shared" si="13"/>
        <v>9.0942028985507246</v>
      </c>
      <c r="Q52" s="59">
        <f t="shared" si="14"/>
        <v>10.293948126801153</v>
      </c>
      <c r="R52" s="60">
        <f t="shared" si="15"/>
        <v>0.8834514013989645</v>
      </c>
      <c r="V52" s="26">
        <v>1257</v>
      </c>
      <c r="W52" s="26">
        <v>138</v>
      </c>
    </row>
    <row r="53" spans="1:23" x14ac:dyDescent="0.3">
      <c r="B53" s="25">
        <v>-294.42</v>
      </c>
      <c r="C53" s="26">
        <v>-242</v>
      </c>
      <c r="D53" s="26">
        <v>540</v>
      </c>
      <c r="E53" s="26">
        <v>848</v>
      </c>
      <c r="F53" s="26">
        <v>-308</v>
      </c>
      <c r="G53" s="27">
        <v>0.38200000000000001</v>
      </c>
      <c r="H53" s="26">
        <v>1788</v>
      </c>
      <c r="I53" s="26">
        <v>1701</v>
      </c>
      <c r="J53" s="26">
        <v>87</v>
      </c>
      <c r="K53" s="28">
        <v>0.87</v>
      </c>
      <c r="L53" s="29">
        <v>43431</v>
      </c>
      <c r="N53" s="54">
        <f t="shared" si="4"/>
        <v>0.60580758515892119</v>
      </c>
      <c r="P53" s="59">
        <f t="shared" si="13"/>
        <v>0.6367924528301887</v>
      </c>
      <c r="Q53" s="59">
        <f t="shared" si="14"/>
        <v>1.0511463844797178</v>
      </c>
      <c r="R53" s="60">
        <f t="shared" si="15"/>
        <v>0.60580758515892119</v>
      </c>
      <c r="V53" s="26">
        <v>541</v>
      </c>
      <c r="W53" s="26">
        <v>849</v>
      </c>
    </row>
    <row r="54" spans="1:23" x14ac:dyDescent="0.3">
      <c r="B54" s="25">
        <v>1369.82</v>
      </c>
      <c r="C54" s="26">
        <v>1080</v>
      </c>
      <c r="D54" s="26">
        <v>1137</v>
      </c>
      <c r="E54" s="26">
        <v>256</v>
      </c>
      <c r="F54" s="26">
        <v>881</v>
      </c>
      <c r="G54" s="27">
        <v>0.80400000000000005</v>
      </c>
      <c r="H54" s="26">
        <v>2856</v>
      </c>
      <c r="I54" s="26">
        <v>597</v>
      </c>
      <c r="J54" s="26">
        <v>2258</v>
      </c>
      <c r="K54" s="28">
        <v>0.86</v>
      </c>
      <c r="L54" s="29">
        <v>43430</v>
      </c>
      <c r="N54" s="54">
        <f t="shared" si="4"/>
        <v>0.92840319721638653</v>
      </c>
      <c r="P54" s="59">
        <f t="shared" si="13"/>
        <v>4.44140625</v>
      </c>
      <c r="Q54" s="59">
        <f t="shared" si="14"/>
        <v>4.78391959798995</v>
      </c>
      <c r="R54" s="60">
        <f t="shared" si="15"/>
        <v>0.92840319721638653</v>
      </c>
      <c r="V54" s="26">
        <v>1140</v>
      </c>
      <c r="W54" s="26">
        <v>255</v>
      </c>
    </row>
    <row r="55" spans="1:23" x14ac:dyDescent="0.3">
      <c r="B55" s="25">
        <v>-218.83</v>
      </c>
      <c r="C55" s="26">
        <v>-51</v>
      </c>
      <c r="D55" s="26">
        <v>634</v>
      </c>
      <c r="E55" s="26">
        <v>759</v>
      </c>
      <c r="F55" s="26">
        <v>-125</v>
      </c>
      <c r="G55" s="27">
        <v>0.44800000000000001</v>
      </c>
      <c r="H55" s="26">
        <v>630</v>
      </c>
      <c r="I55" s="26">
        <v>1023</v>
      </c>
      <c r="J55" s="26">
        <v>-392</v>
      </c>
      <c r="K55" s="28">
        <v>0.41</v>
      </c>
      <c r="L55" s="29">
        <v>43427</v>
      </c>
      <c r="N55" s="54">
        <f t="shared" si="4"/>
        <v>1.3563837129054521</v>
      </c>
      <c r="P55" s="59">
        <f t="shared" si="13"/>
        <v>0.8353096179183136</v>
      </c>
      <c r="Q55" s="59">
        <f t="shared" si="14"/>
        <v>0.61583577712609971</v>
      </c>
      <c r="R55" s="60">
        <f t="shared" si="15"/>
        <v>1.3563837129054521</v>
      </c>
      <c r="V55" s="26">
        <v>634</v>
      </c>
      <c r="W55" s="26">
        <v>761</v>
      </c>
    </row>
    <row r="56" spans="1:23" x14ac:dyDescent="0.3">
      <c r="B56" s="25">
        <v>920.61</v>
      </c>
      <c r="C56" s="26">
        <v>683</v>
      </c>
      <c r="D56" s="26">
        <v>1123</v>
      </c>
      <c r="E56" s="26">
        <v>273</v>
      </c>
      <c r="F56" s="26">
        <v>850</v>
      </c>
      <c r="G56" s="27">
        <v>0.79400000000000004</v>
      </c>
      <c r="H56" s="26">
        <v>2368</v>
      </c>
      <c r="I56" s="26">
        <v>908</v>
      </c>
      <c r="J56" s="26">
        <v>1460</v>
      </c>
      <c r="K56" s="28">
        <v>0.82</v>
      </c>
      <c r="L56" s="29">
        <v>43425</v>
      </c>
      <c r="N56" s="54">
        <f t="shared" si="4"/>
        <v>1.5773252648252647</v>
      </c>
      <c r="P56" s="59">
        <f t="shared" si="13"/>
        <v>4.1135531135531131</v>
      </c>
      <c r="Q56" s="59">
        <f t="shared" si="14"/>
        <v>2.607929515418502</v>
      </c>
      <c r="R56" s="60">
        <f t="shared" si="15"/>
        <v>1.5773252648252647</v>
      </c>
      <c r="V56" s="18">
        <f>SUM(V50:V55)</f>
        <v>5069</v>
      </c>
      <c r="W56" s="18">
        <f>SUM(W50:W55)</f>
        <v>3280</v>
      </c>
    </row>
    <row r="57" spans="1:23" x14ac:dyDescent="0.3">
      <c r="B57" s="25">
        <v>-1381.67</v>
      </c>
      <c r="C57" s="26">
        <v>-1996</v>
      </c>
      <c r="D57" s="26">
        <v>249</v>
      </c>
      <c r="E57" s="26">
        <v>1143</v>
      </c>
      <c r="F57" s="26">
        <v>-894</v>
      </c>
      <c r="G57" s="27">
        <v>0.17599999999999999</v>
      </c>
      <c r="H57" s="26">
        <v>877</v>
      </c>
      <c r="I57" s="26">
        <v>3623</v>
      </c>
      <c r="J57" s="26">
        <v>-2745</v>
      </c>
      <c r="K57" s="28">
        <v>1.1200000000000001</v>
      </c>
      <c r="L57" s="29">
        <v>43424</v>
      </c>
      <c r="N57" s="54">
        <f t="shared" si="4"/>
        <v>0.89995720318312555</v>
      </c>
      <c r="P57" s="59">
        <f t="shared" si="13"/>
        <v>0.2178477690288714</v>
      </c>
      <c r="Q57" s="59">
        <f t="shared" si="14"/>
        <v>0.24206458735854264</v>
      </c>
      <c r="R57" s="60">
        <f t="shared" si="15"/>
        <v>0.89995720318312555</v>
      </c>
    </row>
    <row r="58" spans="1:23" ht="15.75" thickBot="1" x14ac:dyDescent="0.35">
      <c r="B58" s="30">
        <v>-1984.63</v>
      </c>
      <c r="C58" s="31">
        <v>-2284</v>
      </c>
      <c r="D58" s="31">
        <v>317</v>
      </c>
      <c r="E58" s="31">
        <v>1069</v>
      </c>
      <c r="F58" s="31">
        <v>-752</v>
      </c>
      <c r="G58" s="32">
        <v>0.224</v>
      </c>
      <c r="H58" s="31">
        <v>981</v>
      </c>
      <c r="I58" s="31">
        <v>2873</v>
      </c>
      <c r="J58" s="31">
        <v>-1891</v>
      </c>
      <c r="K58" s="33">
        <v>0.98</v>
      </c>
      <c r="L58" s="29">
        <v>43423</v>
      </c>
      <c r="N58" s="54">
        <f t="shared" si="4"/>
        <v>0.86845671118892265</v>
      </c>
      <c r="P58" s="59">
        <f t="shared" si="13"/>
        <v>0.29653882132834425</v>
      </c>
      <c r="Q58" s="59">
        <f t="shared" si="14"/>
        <v>0.34145492516533238</v>
      </c>
      <c r="R58" s="60">
        <f t="shared" si="15"/>
        <v>0.86845671118892265</v>
      </c>
      <c r="W58" s="2">
        <f>V56/(V56+W56)</f>
        <v>0.60713857947059524</v>
      </c>
    </row>
    <row r="59" spans="1:23" x14ac:dyDescent="0.3">
      <c r="B59" s="17">
        <v>2172.9499999999998</v>
      </c>
      <c r="C59" s="18">
        <v>2254</v>
      </c>
      <c r="D59" s="18">
        <v>7805</v>
      </c>
      <c r="E59" s="18">
        <v>6099</v>
      </c>
      <c r="F59" s="18">
        <v>1706</v>
      </c>
      <c r="G59" s="19">
        <v>0.56100000000000005</v>
      </c>
      <c r="H59" s="18">
        <v>20928</v>
      </c>
      <c r="I59" s="18">
        <v>15749</v>
      </c>
      <c r="J59" s="18">
        <v>5179</v>
      </c>
      <c r="K59" s="20">
        <v>0.92</v>
      </c>
      <c r="N59" s="54">
        <f t="shared" si="4"/>
        <v>0.96302936593355393</v>
      </c>
      <c r="P59" s="59">
        <f t="shared" si="13"/>
        <v>1.2797179865551729</v>
      </c>
      <c r="Q59" s="59">
        <f t="shared" si="14"/>
        <v>1.3288462759540289</v>
      </c>
      <c r="R59" s="60">
        <f t="shared" si="15"/>
        <v>0.96302936593355393</v>
      </c>
    </row>
    <row r="60" spans="1:23" ht="15" customHeight="1" x14ac:dyDescent="0.3">
      <c r="A60" s="42" t="s">
        <v>104</v>
      </c>
      <c r="B60" s="43"/>
      <c r="C60" s="44"/>
      <c r="D60" s="44"/>
      <c r="E60" s="44"/>
      <c r="F60" s="44"/>
      <c r="G60" s="56"/>
      <c r="H60" s="57"/>
      <c r="I60" s="57"/>
      <c r="J60" s="44"/>
      <c r="K60" s="46"/>
      <c r="L60" s="42"/>
    </row>
    <row r="61" spans="1:23" ht="15" customHeight="1" x14ac:dyDescent="0.3">
      <c r="B61" s="43"/>
      <c r="C61" s="44"/>
      <c r="D61" s="44"/>
      <c r="E61" s="44"/>
      <c r="F61" s="44"/>
      <c r="G61" s="58"/>
      <c r="H61" s="57"/>
      <c r="I61" s="57"/>
      <c r="J61" s="44"/>
      <c r="K61" s="46"/>
      <c r="L61" s="42"/>
    </row>
    <row r="62" spans="1:23" ht="15.75" thickBot="1" x14ac:dyDescent="0.35">
      <c r="A62" s="43"/>
      <c r="B62" s="17" t="s">
        <v>99</v>
      </c>
      <c r="C62" s="44" t="s">
        <v>91</v>
      </c>
      <c r="K62" s="46"/>
      <c r="N62" s="47" t="s">
        <v>100</v>
      </c>
    </row>
    <row r="63" spans="1:23" x14ac:dyDescent="0.3">
      <c r="A63" s="47"/>
      <c r="B63" s="21" t="s">
        <v>25</v>
      </c>
      <c r="C63" s="22" t="s">
        <v>24</v>
      </c>
      <c r="D63" s="22" t="s">
        <v>23</v>
      </c>
      <c r="E63" s="22" t="s">
        <v>22</v>
      </c>
      <c r="F63" s="22" t="s">
        <v>21</v>
      </c>
      <c r="G63" s="23" t="s">
        <v>20</v>
      </c>
      <c r="H63" s="22" t="s">
        <v>19</v>
      </c>
      <c r="I63" s="22" t="s">
        <v>18</v>
      </c>
      <c r="J63" s="22" t="s">
        <v>17</v>
      </c>
      <c r="K63" s="24" t="s">
        <v>16</v>
      </c>
      <c r="L63" s="1"/>
      <c r="N63" s="55"/>
    </row>
    <row r="64" spans="1:23" x14ac:dyDescent="0.3">
      <c r="B64" s="25">
        <v>934.97</v>
      </c>
      <c r="C64" s="26">
        <v>1202</v>
      </c>
      <c r="D64" s="26">
        <v>1336</v>
      </c>
      <c r="E64" s="26">
        <v>464</v>
      </c>
      <c r="F64" s="26">
        <v>872</v>
      </c>
      <c r="G64" s="27">
        <v>0.69799999999999995</v>
      </c>
      <c r="H64" s="26">
        <v>2969</v>
      </c>
      <c r="I64" s="26">
        <v>858</v>
      </c>
      <c r="J64" s="26">
        <v>2111</v>
      </c>
      <c r="K64" s="28">
        <v>1.03</v>
      </c>
      <c r="L64" s="29">
        <v>43437</v>
      </c>
      <c r="N64" s="54">
        <f t="shared" ref="N64" si="16">(D64/E64)/(H64/I64)</f>
        <v>0.83208092821221591</v>
      </c>
      <c r="P64" s="59">
        <f>D64/E64</f>
        <v>2.8793103448275863</v>
      </c>
      <c r="Q64" s="59">
        <f>H64/I64</f>
        <v>3.4603729603729603</v>
      </c>
      <c r="R64" s="60">
        <f>P64/Q64</f>
        <v>0.83208092821221591</v>
      </c>
    </row>
    <row r="65" spans="1:18" x14ac:dyDescent="0.3">
      <c r="B65" s="25">
        <v>459.22</v>
      </c>
      <c r="C65" s="26">
        <v>638</v>
      </c>
      <c r="D65" s="26">
        <v>1042</v>
      </c>
      <c r="E65" s="26">
        <v>746</v>
      </c>
      <c r="F65" s="26">
        <v>296</v>
      </c>
      <c r="G65" s="27">
        <v>0.54500000000000004</v>
      </c>
      <c r="H65" s="26">
        <v>2401</v>
      </c>
      <c r="I65" s="26">
        <v>1963</v>
      </c>
      <c r="J65" s="26">
        <v>437</v>
      </c>
      <c r="K65" s="28">
        <v>1.17</v>
      </c>
      <c r="L65" s="29">
        <v>43434</v>
      </c>
      <c r="N65" s="54">
        <f t="shared" si="4"/>
        <v>1.1419761426483379</v>
      </c>
      <c r="P65" s="59">
        <f t="shared" ref="P65:P74" si="17">D65/E65</f>
        <v>1.3967828418230563</v>
      </c>
      <c r="Q65" s="59">
        <f t="shared" ref="Q65:Q74" si="18">H65/I65</f>
        <v>1.2231278655119715</v>
      </c>
      <c r="R65" s="60">
        <f t="shared" ref="R65:R74" si="19">P65/Q65</f>
        <v>1.1419761426483379</v>
      </c>
    </row>
    <row r="66" spans="1:18" x14ac:dyDescent="0.3">
      <c r="B66" s="25">
        <v>-341.6</v>
      </c>
      <c r="C66" s="26">
        <v>-314</v>
      </c>
      <c r="D66" s="26">
        <v>698</v>
      </c>
      <c r="E66" s="26">
        <v>1087</v>
      </c>
      <c r="F66" s="26">
        <v>-389</v>
      </c>
      <c r="G66" s="27">
        <v>0.36499999999999999</v>
      </c>
      <c r="H66" s="26">
        <v>1347</v>
      </c>
      <c r="I66" s="26">
        <v>1921</v>
      </c>
      <c r="J66" s="26">
        <v>-573</v>
      </c>
      <c r="K66" s="28">
        <v>0.88</v>
      </c>
      <c r="L66" s="29">
        <v>43433</v>
      </c>
      <c r="N66" s="54">
        <f t="shared" si="4"/>
        <v>0.91576838782424941</v>
      </c>
      <c r="P66" s="59">
        <f t="shared" si="17"/>
        <v>0.64213431462741488</v>
      </c>
      <c r="Q66" s="59">
        <f t="shared" si="18"/>
        <v>0.70119729307652268</v>
      </c>
      <c r="R66" s="60">
        <f t="shared" si="19"/>
        <v>0.91576838782424941</v>
      </c>
    </row>
    <row r="67" spans="1:18" x14ac:dyDescent="0.3">
      <c r="B67" s="25">
        <v>1966.65</v>
      </c>
      <c r="C67" s="26">
        <v>2061</v>
      </c>
      <c r="D67" s="26">
        <v>1581</v>
      </c>
      <c r="E67" s="26">
        <v>214</v>
      </c>
      <c r="F67" s="26">
        <v>1367</v>
      </c>
      <c r="G67" s="27">
        <v>0.82599999999999996</v>
      </c>
      <c r="H67" s="26">
        <v>3219</v>
      </c>
      <c r="I67" s="26">
        <v>387</v>
      </c>
      <c r="J67" s="26">
        <v>2832</v>
      </c>
      <c r="K67" s="28">
        <v>0.97</v>
      </c>
      <c r="L67" s="29">
        <v>43432</v>
      </c>
      <c r="N67" s="54">
        <f t="shared" si="4"/>
        <v>0.88819451097891311</v>
      </c>
      <c r="P67" s="59">
        <f t="shared" si="17"/>
        <v>7.3878504672897201</v>
      </c>
      <c r="Q67" s="59">
        <f t="shared" si="18"/>
        <v>8.3178294573643416</v>
      </c>
      <c r="R67" s="60">
        <f t="shared" si="19"/>
        <v>0.88819451097891311</v>
      </c>
    </row>
    <row r="68" spans="1:18" x14ac:dyDescent="0.3">
      <c r="B68" s="25">
        <v>-389.6</v>
      </c>
      <c r="C68" s="26">
        <v>-311</v>
      </c>
      <c r="D68" s="26">
        <v>669</v>
      </c>
      <c r="E68" s="26">
        <v>1120</v>
      </c>
      <c r="F68" s="26">
        <v>-451</v>
      </c>
      <c r="G68" s="27">
        <v>0.35</v>
      </c>
      <c r="H68" s="26">
        <v>1402</v>
      </c>
      <c r="I68" s="26">
        <v>1792</v>
      </c>
      <c r="J68" s="26">
        <v>-389</v>
      </c>
      <c r="K68" s="28">
        <v>0.86</v>
      </c>
      <c r="L68" s="29">
        <v>43431</v>
      </c>
      <c r="N68" s="54">
        <f t="shared" si="4"/>
        <v>0.76348074179743231</v>
      </c>
      <c r="P68" s="59">
        <f t="shared" si="17"/>
        <v>0.59732142857142856</v>
      </c>
      <c r="Q68" s="59">
        <f t="shared" si="18"/>
        <v>0.7823660714285714</v>
      </c>
      <c r="R68" s="60">
        <f t="shared" si="19"/>
        <v>0.76348074179743231</v>
      </c>
    </row>
    <row r="69" spans="1:18" x14ac:dyDescent="0.3">
      <c r="B69" s="25">
        <v>975.15</v>
      </c>
      <c r="C69" s="26">
        <v>784</v>
      </c>
      <c r="D69" s="26">
        <v>1283</v>
      </c>
      <c r="E69" s="26">
        <v>506</v>
      </c>
      <c r="F69" s="26">
        <v>777</v>
      </c>
      <c r="G69" s="27">
        <v>0.67100000000000004</v>
      </c>
      <c r="H69" s="26">
        <v>2388</v>
      </c>
      <c r="I69" s="26">
        <v>829</v>
      </c>
      <c r="J69" s="26">
        <v>1559</v>
      </c>
      <c r="K69" s="28">
        <v>0.87</v>
      </c>
      <c r="L69" s="29">
        <v>43430</v>
      </c>
      <c r="N69" s="54">
        <f t="shared" si="4"/>
        <v>0.88023036791334797</v>
      </c>
      <c r="P69" s="59">
        <f t="shared" si="17"/>
        <v>2.5355731225296441</v>
      </c>
      <c r="Q69" s="59">
        <f t="shared" si="18"/>
        <v>2.8805790108564535</v>
      </c>
      <c r="R69" s="60">
        <f t="shared" si="19"/>
        <v>0.88023036791334797</v>
      </c>
    </row>
    <row r="70" spans="1:18" x14ac:dyDescent="0.3">
      <c r="B70" s="25">
        <v>-269.85000000000002</v>
      </c>
      <c r="C70" s="26">
        <v>-72</v>
      </c>
      <c r="D70" s="26">
        <v>758</v>
      </c>
      <c r="E70" s="26">
        <v>1026</v>
      </c>
      <c r="F70" s="26">
        <v>-268</v>
      </c>
      <c r="G70" s="27">
        <v>0.39600000000000002</v>
      </c>
      <c r="H70" s="26">
        <v>455</v>
      </c>
      <c r="I70" s="26">
        <v>1062</v>
      </c>
      <c r="J70" s="26">
        <v>-607</v>
      </c>
      <c r="K70" s="28">
        <v>0.41</v>
      </c>
      <c r="L70" s="29">
        <v>43427</v>
      </c>
      <c r="N70" s="54">
        <f t="shared" si="4"/>
        <v>1.7243878928089456</v>
      </c>
      <c r="P70" s="59">
        <f t="shared" si="17"/>
        <v>0.73879142300194933</v>
      </c>
      <c r="Q70" s="59">
        <f t="shared" si="18"/>
        <v>0.42843691148775892</v>
      </c>
      <c r="R70" s="60">
        <f t="shared" si="19"/>
        <v>1.7243878928089456</v>
      </c>
    </row>
    <row r="71" spans="1:18" x14ac:dyDescent="0.3">
      <c r="B71" s="25">
        <v>873.39</v>
      </c>
      <c r="C71" s="26">
        <v>596</v>
      </c>
      <c r="D71" s="26">
        <v>1428</v>
      </c>
      <c r="E71" s="26">
        <v>368</v>
      </c>
      <c r="F71" s="26">
        <v>1060</v>
      </c>
      <c r="G71" s="27">
        <v>0.746</v>
      </c>
      <c r="H71" s="26">
        <v>2297</v>
      </c>
      <c r="I71" s="26">
        <v>663</v>
      </c>
      <c r="J71" s="26">
        <v>1633</v>
      </c>
      <c r="K71" s="28">
        <v>0.79</v>
      </c>
      <c r="L71" s="29">
        <v>43425</v>
      </c>
      <c r="N71" s="54">
        <f t="shared" si="4"/>
        <v>1.1200384244099109</v>
      </c>
      <c r="P71" s="59">
        <f t="shared" si="17"/>
        <v>3.8804347826086958</v>
      </c>
      <c r="Q71" s="59">
        <f t="shared" si="18"/>
        <v>3.464555052790347</v>
      </c>
      <c r="R71" s="60">
        <f t="shared" si="19"/>
        <v>1.1200384244099109</v>
      </c>
    </row>
    <row r="72" spans="1:18" x14ac:dyDescent="0.3">
      <c r="B72" s="25">
        <v>-1525.22</v>
      </c>
      <c r="C72" s="26">
        <v>-1918</v>
      </c>
      <c r="D72" s="26">
        <v>259</v>
      </c>
      <c r="E72" s="26">
        <v>1534</v>
      </c>
      <c r="F72" s="26">
        <v>-1275</v>
      </c>
      <c r="G72" s="27">
        <v>0.13500000000000001</v>
      </c>
      <c r="H72" s="26">
        <v>486</v>
      </c>
      <c r="I72" s="26">
        <v>3507</v>
      </c>
      <c r="J72" s="26">
        <v>-3021</v>
      </c>
      <c r="K72" s="28">
        <v>1.07</v>
      </c>
      <c r="L72" s="29">
        <v>43424</v>
      </c>
      <c r="N72" s="54">
        <f t="shared" si="4"/>
        <v>1.2183551434963864</v>
      </c>
      <c r="P72" s="59">
        <f t="shared" si="17"/>
        <v>0.16883963494132986</v>
      </c>
      <c r="Q72" s="59">
        <f t="shared" si="18"/>
        <v>0.13857998289136014</v>
      </c>
      <c r="R72" s="60">
        <f t="shared" si="19"/>
        <v>1.2183551434963864</v>
      </c>
    </row>
    <row r="73" spans="1:18" ht="15.75" thickBot="1" x14ac:dyDescent="0.35">
      <c r="B73" s="30">
        <v>-1327.48</v>
      </c>
      <c r="C73" s="31">
        <v>-1380</v>
      </c>
      <c r="D73" s="31">
        <v>490</v>
      </c>
      <c r="E73" s="31">
        <v>1297</v>
      </c>
      <c r="F73" s="31">
        <v>-807</v>
      </c>
      <c r="G73" s="32">
        <v>0.25600000000000001</v>
      </c>
      <c r="H73" s="31">
        <v>1068</v>
      </c>
      <c r="I73" s="31">
        <v>2351</v>
      </c>
      <c r="J73" s="31">
        <v>-1283</v>
      </c>
      <c r="K73" s="33">
        <v>0.93</v>
      </c>
      <c r="L73" s="29">
        <v>43423</v>
      </c>
      <c r="N73" s="54">
        <f t="shared" si="4"/>
        <v>0.83164404170962092</v>
      </c>
      <c r="P73" s="59">
        <f t="shared" si="17"/>
        <v>0.37779491133384735</v>
      </c>
      <c r="Q73" s="59">
        <f t="shared" si="18"/>
        <v>0.45427477669076988</v>
      </c>
      <c r="R73" s="60">
        <f t="shared" si="19"/>
        <v>0.83164404170962092</v>
      </c>
    </row>
    <row r="74" spans="1:18" x14ac:dyDescent="0.3">
      <c r="B74" s="17">
        <v>1355.63</v>
      </c>
      <c r="C74" s="18">
        <v>1286</v>
      </c>
      <c r="D74" s="18">
        <v>9544</v>
      </c>
      <c r="E74" s="18">
        <v>8362</v>
      </c>
      <c r="F74" s="18">
        <v>1182</v>
      </c>
      <c r="G74" s="19">
        <v>0.53300000000000003</v>
      </c>
      <c r="H74" s="18">
        <v>18037</v>
      </c>
      <c r="I74" s="18">
        <v>15337</v>
      </c>
      <c r="J74" s="18">
        <v>2700</v>
      </c>
      <c r="K74" s="20">
        <v>0.9</v>
      </c>
      <c r="N74" s="54">
        <f t="shared" si="4"/>
        <v>0.97050187715737057</v>
      </c>
      <c r="P74" s="59">
        <f t="shared" si="17"/>
        <v>1.1413537431236547</v>
      </c>
      <c r="Q74" s="59">
        <f t="shared" si="18"/>
        <v>1.1760448588381038</v>
      </c>
      <c r="R74" s="60">
        <f t="shared" si="19"/>
        <v>0.97050187715737057</v>
      </c>
    </row>
    <row r="75" spans="1:18" x14ac:dyDescent="0.3">
      <c r="A75" s="42" t="s">
        <v>105</v>
      </c>
      <c r="B75" s="43"/>
      <c r="C75" s="44"/>
      <c r="D75" s="44"/>
      <c r="E75" s="44"/>
      <c r="F75" s="44"/>
      <c r="G75" s="45"/>
      <c r="H75" s="44"/>
      <c r="I75" s="44"/>
      <c r="J75" s="44"/>
      <c r="K75" s="46"/>
      <c r="L75" s="42"/>
    </row>
    <row r="76" spans="1:18" x14ac:dyDescent="0.3">
      <c r="B76" s="43"/>
      <c r="C76" s="44"/>
      <c r="D76" s="44"/>
      <c r="E76" s="44"/>
      <c r="F76" s="44"/>
      <c r="G76" s="45"/>
      <c r="H76" s="44"/>
      <c r="I76" s="44"/>
      <c r="J76" s="44"/>
      <c r="K76" s="46"/>
      <c r="L76" s="42"/>
    </row>
    <row r="77" spans="1:18" ht="15.75" thickBot="1" x14ac:dyDescent="0.35">
      <c r="A77" s="43"/>
      <c r="B77" s="43" t="s">
        <v>87</v>
      </c>
      <c r="C77" s="18" t="s">
        <v>91</v>
      </c>
      <c r="N77" s="47" t="s">
        <v>100</v>
      </c>
    </row>
    <row r="78" spans="1:18" x14ac:dyDescent="0.3">
      <c r="A78" s="47"/>
      <c r="B78" s="21" t="s">
        <v>25</v>
      </c>
      <c r="C78" s="22" t="s">
        <v>24</v>
      </c>
      <c r="D78" s="22" t="s">
        <v>23</v>
      </c>
      <c r="E78" s="22" t="s">
        <v>22</v>
      </c>
      <c r="F78" s="22" t="s">
        <v>21</v>
      </c>
      <c r="G78" s="23" t="s">
        <v>20</v>
      </c>
      <c r="H78" s="22" t="s">
        <v>19</v>
      </c>
      <c r="I78" s="22" t="s">
        <v>18</v>
      </c>
      <c r="J78" s="22" t="s">
        <v>17</v>
      </c>
      <c r="K78" s="24" t="s">
        <v>16</v>
      </c>
      <c r="L78" s="1"/>
      <c r="N78" s="55"/>
    </row>
    <row r="79" spans="1:18" x14ac:dyDescent="0.3">
      <c r="B79" s="25">
        <v>22.29</v>
      </c>
      <c r="C79" s="26">
        <v>27</v>
      </c>
      <c r="D79" s="26">
        <v>17</v>
      </c>
      <c r="E79" s="26">
        <v>2</v>
      </c>
      <c r="F79" s="26">
        <v>15</v>
      </c>
      <c r="G79" s="27">
        <v>0.89500000000000002</v>
      </c>
      <c r="H79" s="26">
        <v>382</v>
      </c>
      <c r="I79" s="26">
        <v>21</v>
      </c>
      <c r="J79" s="26">
        <v>361</v>
      </c>
      <c r="K79" s="28">
        <v>0.94</v>
      </c>
      <c r="L79" s="29">
        <v>43437</v>
      </c>
      <c r="N79" s="54">
        <f t="shared" ref="N79" si="20">(D79/E79)/(H79/I79)</f>
        <v>0.4672774869109948</v>
      </c>
      <c r="P79" s="59">
        <f>D79/E79</f>
        <v>8.5</v>
      </c>
      <c r="Q79" s="59">
        <f>H79/I79</f>
        <v>18.19047619047619</v>
      </c>
      <c r="R79" s="60">
        <f>P79/Q79</f>
        <v>0.4672774869109948</v>
      </c>
    </row>
    <row r="80" spans="1:18" x14ac:dyDescent="0.3">
      <c r="B80" s="25">
        <v>15.38</v>
      </c>
      <c r="C80" s="26">
        <v>12</v>
      </c>
      <c r="D80" s="26">
        <v>17</v>
      </c>
      <c r="E80" s="26">
        <v>2</v>
      </c>
      <c r="F80" s="26">
        <v>15</v>
      </c>
      <c r="G80" s="27">
        <v>0.89500000000000002</v>
      </c>
      <c r="H80" s="26">
        <v>316</v>
      </c>
      <c r="I80" s="26">
        <v>19</v>
      </c>
      <c r="J80" s="26">
        <v>296</v>
      </c>
      <c r="K80" s="28">
        <v>0.78</v>
      </c>
      <c r="L80" s="29">
        <v>43434</v>
      </c>
      <c r="N80" s="54">
        <f t="shared" si="4"/>
        <v>0.51107594936708856</v>
      </c>
      <c r="P80" s="59">
        <f t="shared" ref="P80:P89" si="21">D80/E80</f>
        <v>8.5</v>
      </c>
      <c r="Q80" s="59">
        <f t="shared" ref="Q80:Q89" si="22">H80/I80</f>
        <v>16.631578947368421</v>
      </c>
      <c r="R80" s="60">
        <f t="shared" ref="R80:R89" si="23">P80/Q80</f>
        <v>0.51107594936708856</v>
      </c>
    </row>
    <row r="81" spans="1:18" x14ac:dyDescent="0.3">
      <c r="B81" s="25">
        <v>-3.05</v>
      </c>
      <c r="C81" s="26">
        <v>-1</v>
      </c>
      <c r="D81" s="26">
        <v>6</v>
      </c>
      <c r="E81" s="26">
        <v>13</v>
      </c>
      <c r="F81" s="26">
        <v>-7</v>
      </c>
      <c r="G81" s="27">
        <v>0.316</v>
      </c>
      <c r="H81" s="26">
        <v>59</v>
      </c>
      <c r="I81" s="26">
        <v>239</v>
      </c>
      <c r="J81" s="26">
        <v>-180</v>
      </c>
      <c r="K81" s="28">
        <v>0.69</v>
      </c>
      <c r="L81" s="29">
        <v>43433</v>
      </c>
      <c r="N81" s="54">
        <f t="shared" si="4"/>
        <v>1.8696219035202086</v>
      </c>
      <c r="P81" s="59">
        <f t="shared" si="21"/>
        <v>0.46153846153846156</v>
      </c>
      <c r="Q81" s="59">
        <f t="shared" si="22"/>
        <v>0.24686192468619247</v>
      </c>
      <c r="R81" s="60">
        <f t="shared" si="23"/>
        <v>1.8696219035202086</v>
      </c>
    </row>
    <row r="82" spans="1:18" x14ac:dyDescent="0.3">
      <c r="B82" s="25">
        <v>43.58</v>
      </c>
      <c r="C82" s="26">
        <v>48</v>
      </c>
      <c r="D82" s="26">
        <v>18</v>
      </c>
      <c r="E82" s="26">
        <v>1</v>
      </c>
      <c r="F82" s="26">
        <v>17</v>
      </c>
      <c r="G82" s="27">
        <v>0.94699999999999995</v>
      </c>
      <c r="H82" s="26">
        <v>414</v>
      </c>
      <c r="I82" s="26">
        <v>12</v>
      </c>
      <c r="J82" s="26">
        <v>402</v>
      </c>
      <c r="K82" s="28">
        <v>0.99</v>
      </c>
      <c r="L82" s="29">
        <v>43432</v>
      </c>
      <c r="N82" s="54">
        <f t="shared" si="4"/>
        <v>0.52173913043478259</v>
      </c>
      <c r="P82" s="59">
        <f t="shared" si="21"/>
        <v>18</v>
      </c>
      <c r="Q82" s="59">
        <f t="shared" si="22"/>
        <v>34.5</v>
      </c>
      <c r="R82" s="60">
        <f t="shared" si="23"/>
        <v>0.52173913043478259</v>
      </c>
    </row>
    <row r="83" spans="1:18" x14ac:dyDescent="0.3">
      <c r="B83" s="25">
        <v>0.24</v>
      </c>
      <c r="C83" s="26">
        <v>0</v>
      </c>
      <c r="D83" s="26">
        <v>11</v>
      </c>
      <c r="E83" s="26">
        <v>8</v>
      </c>
      <c r="F83" s="26">
        <v>3</v>
      </c>
      <c r="G83" s="27">
        <v>0.57899999999999996</v>
      </c>
      <c r="H83" s="26">
        <v>222</v>
      </c>
      <c r="I83" s="26">
        <v>68</v>
      </c>
      <c r="J83" s="26">
        <v>153</v>
      </c>
      <c r="K83" s="28">
        <v>0.68</v>
      </c>
      <c r="L83" s="29">
        <v>43431</v>
      </c>
      <c r="N83" s="54">
        <f t="shared" ref="N83:N89" si="24">(D83/E83)/(H83/I83)</f>
        <v>0.4211711711711712</v>
      </c>
      <c r="P83" s="59">
        <f t="shared" si="21"/>
        <v>1.375</v>
      </c>
      <c r="Q83" s="59">
        <f t="shared" si="22"/>
        <v>3.2647058823529411</v>
      </c>
      <c r="R83" s="60">
        <f t="shared" si="23"/>
        <v>0.4211711711711712</v>
      </c>
    </row>
    <row r="84" spans="1:18" x14ac:dyDescent="0.3">
      <c r="B84" s="25">
        <v>27.1</v>
      </c>
      <c r="C84" s="26">
        <v>15</v>
      </c>
      <c r="D84" s="26">
        <v>19</v>
      </c>
      <c r="E84" s="26">
        <v>0</v>
      </c>
      <c r="F84" s="26">
        <v>19</v>
      </c>
      <c r="G84" s="27">
        <v>1</v>
      </c>
      <c r="H84" s="26">
        <v>302</v>
      </c>
      <c r="I84" s="26">
        <v>0</v>
      </c>
      <c r="J84" s="26">
        <v>302</v>
      </c>
      <c r="K84" s="28">
        <v>0.7</v>
      </c>
      <c r="L84" s="29">
        <v>43430</v>
      </c>
      <c r="N84" s="54" t="e">
        <f t="shared" si="24"/>
        <v>#DIV/0!</v>
      </c>
      <c r="P84" s="59" t="e">
        <f t="shared" si="21"/>
        <v>#DIV/0!</v>
      </c>
      <c r="Q84" s="59" t="e">
        <f t="shared" si="22"/>
        <v>#DIV/0!</v>
      </c>
      <c r="R84" s="60" t="e">
        <f t="shared" si="23"/>
        <v>#DIV/0!</v>
      </c>
    </row>
    <row r="85" spans="1:18" x14ac:dyDescent="0.3">
      <c r="B85" s="25">
        <v>-8.64</v>
      </c>
      <c r="C85" s="26">
        <v>-1</v>
      </c>
      <c r="D85" s="26">
        <v>5</v>
      </c>
      <c r="E85" s="26">
        <v>14</v>
      </c>
      <c r="F85" s="26">
        <v>-9</v>
      </c>
      <c r="G85" s="27">
        <v>0.26300000000000001</v>
      </c>
      <c r="H85" s="26">
        <v>23</v>
      </c>
      <c r="I85" s="26">
        <v>143</v>
      </c>
      <c r="J85" s="26">
        <v>-119</v>
      </c>
      <c r="K85" s="28">
        <v>0.39</v>
      </c>
      <c r="L85" s="29">
        <v>43427</v>
      </c>
      <c r="N85" s="54">
        <f t="shared" si="24"/>
        <v>2.2204968944099379</v>
      </c>
      <c r="P85" s="59">
        <f t="shared" si="21"/>
        <v>0.35714285714285715</v>
      </c>
      <c r="Q85" s="59">
        <f t="shared" si="22"/>
        <v>0.16083916083916083</v>
      </c>
      <c r="R85" s="60">
        <f t="shared" si="23"/>
        <v>2.2204968944099379</v>
      </c>
    </row>
    <row r="86" spans="1:18" x14ac:dyDescent="0.3">
      <c r="B86" s="25">
        <v>10.16</v>
      </c>
      <c r="C86" s="26">
        <v>6</v>
      </c>
      <c r="D86" s="26">
        <v>15</v>
      </c>
      <c r="E86" s="26">
        <v>4</v>
      </c>
      <c r="F86" s="26">
        <v>11</v>
      </c>
      <c r="G86" s="27">
        <v>0.78900000000000003</v>
      </c>
      <c r="H86" s="26">
        <v>266</v>
      </c>
      <c r="I86" s="26">
        <v>48</v>
      </c>
      <c r="J86" s="26">
        <v>217</v>
      </c>
      <c r="K86" s="28">
        <v>0.73</v>
      </c>
      <c r="L86" s="29">
        <v>43425</v>
      </c>
      <c r="N86" s="54">
        <f t="shared" si="24"/>
        <v>0.67669172932330823</v>
      </c>
      <c r="P86" s="59">
        <f t="shared" si="21"/>
        <v>3.75</v>
      </c>
      <c r="Q86" s="59">
        <f t="shared" si="22"/>
        <v>5.541666666666667</v>
      </c>
      <c r="R86" s="60">
        <f t="shared" si="23"/>
        <v>0.67669172932330823</v>
      </c>
    </row>
    <row r="87" spans="1:18" x14ac:dyDescent="0.3">
      <c r="B87" s="25">
        <v>-33.86</v>
      </c>
      <c r="C87" s="26">
        <v>-65</v>
      </c>
      <c r="D87" s="26">
        <v>0</v>
      </c>
      <c r="E87" s="26">
        <v>19</v>
      </c>
      <c r="F87" s="26">
        <v>-19</v>
      </c>
      <c r="G87" s="27">
        <v>0</v>
      </c>
      <c r="H87" s="26">
        <v>0</v>
      </c>
      <c r="I87" s="26">
        <v>567</v>
      </c>
      <c r="J87" s="26">
        <v>-567</v>
      </c>
      <c r="K87" s="28">
        <v>1.32</v>
      </c>
      <c r="L87" s="29">
        <v>43424</v>
      </c>
      <c r="N87" s="54" t="e">
        <f t="shared" si="24"/>
        <v>#DIV/0!</v>
      </c>
      <c r="P87" s="59">
        <f t="shared" si="21"/>
        <v>0</v>
      </c>
      <c r="Q87" s="59">
        <f t="shared" si="22"/>
        <v>0</v>
      </c>
      <c r="R87" s="60" t="e">
        <f t="shared" si="23"/>
        <v>#DIV/0!</v>
      </c>
    </row>
    <row r="88" spans="1:18" ht="15.75" thickBot="1" x14ac:dyDescent="0.35">
      <c r="B88" s="30">
        <v>-31.57</v>
      </c>
      <c r="C88" s="31">
        <v>-32</v>
      </c>
      <c r="D88" s="31">
        <v>3</v>
      </c>
      <c r="E88" s="31">
        <v>16</v>
      </c>
      <c r="F88" s="31">
        <v>-13</v>
      </c>
      <c r="G88" s="32">
        <v>0.158</v>
      </c>
      <c r="H88" s="31">
        <v>22</v>
      </c>
      <c r="I88" s="31">
        <v>370</v>
      </c>
      <c r="J88" s="31">
        <v>-347</v>
      </c>
      <c r="K88" s="33">
        <v>0.91</v>
      </c>
      <c r="L88" s="29">
        <v>43423</v>
      </c>
      <c r="N88" s="54">
        <f t="shared" si="24"/>
        <v>3.1534090909090908</v>
      </c>
      <c r="P88" s="59">
        <f t="shared" si="21"/>
        <v>0.1875</v>
      </c>
      <c r="Q88" s="59">
        <f t="shared" si="22"/>
        <v>5.9459459459459463E-2</v>
      </c>
      <c r="R88" s="60">
        <f t="shared" si="23"/>
        <v>3.1534090909090908</v>
      </c>
    </row>
    <row r="89" spans="1:18" x14ac:dyDescent="0.3">
      <c r="B89" s="17">
        <v>41.63</v>
      </c>
      <c r="C89" s="18">
        <v>9</v>
      </c>
      <c r="D89" s="18">
        <v>111</v>
      </c>
      <c r="E89" s="18">
        <v>79</v>
      </c>
      <c r="F89" s="18">
        <v>32</v>
      </c>
      <c r="G89" s="19">
        <v>0.58399999999999996</v>
      </c>
      <c r="H89" s="18">
        <v>2008</v>
      </c>
      <c r="I89" s="18">
        <v>1490</v>
      </c>
      <c r="J89" s="18">
        <v>518</v>
      </c>
      <c r="K89" s="20">
        <v>0.81</v>
      </c>
      <c r="N89" s="54">
        <f t="shared" si="24"/>
        <v>1.0426017449190579</v>
      </c>
      <c r="P89" s="59">
        <f t="shared" si="21"/>
        <v>1.4050632911392404</v>
      </c>
      <c r="Q89" s="59">
        <f t="shared" si="22"/>
        <v>1.3476510067114094</v>
      </c>
      <c r="R89" s="60">
        <f t="shared" si="23"/>
        <v>1.0426017449190579</v>
      </c>
    </row>
    <row r="90" spans="1:18" x14ac:dyDescent="0.3">
      <c r="A90" s="42" t="s">
        <v>106</v>
      </c>
      <c r="B90" s="43"/>
      <c r="C90" s="44"/>
      <c r="D90" s="44"/>
      <c r="E90" s="44"/>
      <c r="F90" s="44"/>
      <c r="G90" s="45"/>
      <c r="H90" s="44"/>
      <c r="I90" s="44"/>
      <c r="J90" s="44"/>
      <c r="K90" s="46"/>
      <c r="L90" s="42"/>
    </row>
    <row r="91" spans="1:18" x14ac:dyDescent="0.3">
      <c r="B91" s="43"/>
      <c r="C91" s="44"/>
      <c r="D91" s="44"/>
      <c r="E91" s="44"/>
      <c r="F91" s="44"/>
      <c r="G91" s="45"/>
      <c r="H91" s="44"/>
      <c r="I91" s="44"/>
      <c r="J91" s="44"/>
      <c r="K91" s="46"/>
      <c r="L91" s="4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ETFs</vt:lpstr>
      <vt:lpstr>breadth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Askey</dc:creator>
  <cp:lastModifiedBy>Andy</cp:lastModifiedBy>
  <dcterms:created xsi:type="dcterms:W3CDTF">2016-05-11T17:45:40Z</dcterms:created>
  <dcterms:modified xsi:type="dcterms:W3CDTF">2018-12-04T00:31:04Z</dcterms:modified>
</cp:coreProperties>
</file>