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19C1D463-EB06-4215-A026-3BA62A38D876}" xr6:coauthVersionLast="45" xr6:coauthVersionMax="45" xr10:uidLastSave="{00000000-0000-0000-0000-000000000000}"/>
  <bookViews>
    <workbookView xWindow="-38520" yWindow="-120" windowWidth="38640" windowHeight="21840" tabRatio="500" xr2:uid="{00000000-000D-0000-FFFF-FFFF00000000}"/>
  </bookViews>
  <sheets>
    <sheet name="Observed" sheetId="1" r:id="rId1"/>
    <sheet name="King8485" sheetId="2" r:id="rId2"/>
    <sheet name="Kunnunura" sheetId="3" r:id="rId3"/>
    <sheet name="Roseworthy" sheetId="4" r:id="rId4"/>
    <sheet name="LeafModel" sheetId="5" r:id="rId5"/>
    <sheet name="Loxton" sheetId="6" r:id="rId6"/>
    <sheet name="Bundy" sheetId="7" r:id="rId7"/>
    <sheet name="Rainout" sheetId="8" r:id="rId8"/>
  </sheets>
  <definedNames>
    <definedName name="_xlnm._FilterDatabase" localSheetId="0">Observed!$A$1:$CW$394</definedName>
    <definedName name="Treatment_Structur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221" i="1" l="1"/>
  <c r="Z213" i="1"/>
  <c r="Z205" i="1"/>
  <c r="Z197" i="1"/>
  <c r="Z189" i="1"/>
  <c r="Z181" i="1"/>
  <c r="Z173" i="1"/>
  <c r="Z167" i="1"/>
  <c r="Z161" i="1"/>
  <c r="Z155" i="1"/>
  <c r="Z149" i="1"/>
  <c r="Z115" i="1"/>
  <c r="Z114" i="1"/>
  <c r="Z113" i="1"/>
  <c r="Z112" i="1"/>
  <c r="Z111" i="1"/>
  <c r="Z110" i="1"/>
  <c r="Z109" i="1"/>
  <c r="Z108" i="1"/>
  <c r="Z107" i="1"/>
  <c r="Z101" i="1"/>
  <c r="Z100" i="1"/>
  <c r="Z99" i="1"/>
  <c r="Z98" i="1"/>
  <c r="Z97" i="1"/>
  <c r="Z96" i="1"/>
  <c r="Z95" i="1"/>
  <c r="Z94" i="1"/>
  <c r="Z93" i="1"/>
  <c r="Z86" i="1"/>
  <c r="Z79" i="1"/>
  <c r="Z72" i="1"/>
  <c r="Z65" i="1"/>
  <c r="Z59" i="1"/>
  <c r="Z53" i="1"/>
  <c r="Z47" i="1"/>
  <c r="Z41" i="1"/>
  <c r="Z35" i="1"/>
  <c r="Z22" i="1"/>
  <c r="Z17" i="1"/>
  <c r="Z11" i="1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C111" i="1"/>
  <c r="C110" i="1"/>
  <c r="C109" i="1"/>
  <c r="C108" i="1"/>
  <c r="F107" i="1"/>
  <c r="C107" i="1" s="1"/>
  <c r="F106" i="1"/>
  <c r="C106" i="1"/>
  <c r="F105" i="1"/>
  <c r="C105" i="1" s="1"/>
  <c r="F104" i="1"/>
  <c r="C104" i="1"/>
  <c r="F103" i="1"/>
  <c r="C103" i="1" s="1"/>
  <c r="F102" i="1"/>
  <c r="C102" i="1"/>
  <c r="C101" i="1"/>
  <c r="C100" i="1"/>
  <c r="C99" i="1"/>
  <c r="C98" i="1"/>
  <c r="C97" i="1"/>
  <c r="C96" i="1"/>
  <c r="C95" i="1"/>
  <c r="C94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C86" i="1"/>
  <c r="F85" i="1"/>
  <c r="C85" i="1"/>
  <c r="F84" i="1"/>
  <c r="C84" i="1" s="1"/>
  <c r="F83" i="1"/>
  <c r="C83" i="1"/>
  <c r="F82" i="1"/>
  <c r="C82" i="1" s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 s="1"/>
  <c r="F69" i="1"/>
  <c r="C69" i="1"/>
  <c r="F68" i="1"/>
  <c r="C68" i="1" s="1"/>
  <c r="F67" i="1"/>
  <c r="C67" i="1"/>
  <c r="F66" i="1"/>
  <c r="C66" i="1" s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<sst xmlns="http://schemas.openxmlformats.org/spreadsheetml/2006/main" count="502" uniqueCount="148">
  <si>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</si>
  <si>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</si>
  <si>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</si>
  <si>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</si>
  <si>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</si>
  <si>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</si>
  <si>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Peanut.DaysAfterEmergence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</si>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</sst>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1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359640</xdr:colOff>
      <xdr:row>35</xdr:row>
      <xdr:rowOff>140760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333000</xdr:colOff>
      <xdr:row>63</xdr:row>
      <xdr:rowOff>169200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352080</xdr:colOff>
      <xdr:row>69</xdr:row>
      <xdr:rowOff>9360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28080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26280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94"/>
  <sheetViews>
    <sheetView tabSelected="1" topLeftCell="G254" zoomScaleNormal="100" workbookViewId="0">
      <pane xSplit="10170" activePane="topRight"/>
      <selection activeCell="I255" sqref="I255"/>
      <selection pane="topRight" activeCell="A255" sqref="A255:A260"/>
    </sheetView>
  </sheetViews>
  <sheetFormatPr defaultColWidth="9.1171875" defaultRowHeight="14.35" x14ac:dyDescent="0.5"/>
  <cols>
    <col min="1" max="2" width="34.234375" style="1" customWidth="1"/>
    <col min="3" max="3" width="10.52734375" style="1" customWidth="1"/>
    <col min="4" max="5" width="12" style="1" customWidth="1"/>
    <col min="6" max="7" width="12" style="2" customWidth="1"/>
    <col min="8" max="8" width="10.234375" style="1" customWidth="1"/>
    <col min="9" max="11" width="32" style="1" customWidth="1"/>
    <col min="12" max="14" width="28.87890625" style="1" customWidth="1"/>
    <col min="15" max="15" width="10.1171875" style="1" customWidth="1"/>
    <col min="16" max="16" width="27.234375" style="1" customWidth="1"/>
    <col min="17" max="17" width="11.1171875" style="1" customWidth="1"/>
    <col min="18" max="18" width="21.64453125" style="1" customWidth="1"/>
    <col min="19" max="20" width="14.1171875" style="1" customWidth="1"/>
    <col min="21" max="21" width="21.234375" style="1" customWidth="1"/>
    <col min="22" max="22" width="12" style="1" customWidth="1"/>
    <col min="23" max="23" width="17.64453125" style="1" customWidth="1"/>
    <col min="24" max="25" width="14.1171875" style="1" customWidth="1"/>
    <col min="26" max="26" width="14.87890625" style="1" customWidth="1"/>
    <col min="27" max="27" width="13.87890625" customWidth="1"/>
    <col min="28" max="29" width="14.41015625" customWidth="1"/>
    <col min="30" max="30" width="15.1171875" customWidth="1"/>
    <col min="31" max="32" width="15" customWidth="1"/>
    <col min="33" max="34" width="21.87890625" customWidth="1"/>
    <col min="35" max="35" width="20.52734375" customWidth="1"/>
    <col min="36" max="37" width="21.64453125" customWidth="1"/>
    <col min="38" max="38" width="17.64453125" customWidth="1"/>
    <col min="39" max="39" width="16.41015625" customWidth="1"/>
    <col min="40" max="40" width="17.234375" customWidth="1"/>
    <col min="41" max="41" width="18" customWidth="1"/>
    <col min="42" max="42" width="16.52734375" customWidth="1"/>
    <col min="43" max="44" width="17.64453125" customWidth="1"/>
    <col min="45" max="45" width="13.64453125" customWidth="1"/>
    <col min="46" max="46" width="12.64453125" customWidth="1"/>
    <col min="47" max="47" width="13.234375" customWidth="1"/>
    <col min="48" max="48" width="14" customWidth="1"/>
    <col min="49" max="51" width="20.64453125" customWidth="1"/>
    <col min="52" max="52" width="9.234375" customWidth="1"/>
    <col min="53" max="53" width="14.64453125" customWidth="1"/>
    <col min="54" max="54" width="13.87890625" customWidth="1"/>
    <col min="55" max="55" width="17" customWidth="1"/>
    <col min="56" max="56" width="5.64453125" customWidth="1"/>
    <col min="57" max="57" width="8.1171875" customWidth="1"/>
    <col min="58" max="58" width="14" customWidth="1"/>
    <col min="59" max="59" width="14.234375" customWidth="1"/>
    <col min="60" max="60" width="10.64453125" customWidth="1"/>
    <col min="61" max="61" width="10.52734375" customWidth="1"/>
    <col min="62" max="62" width="6.52734375" customWidth="1"/>
    <col min="63" max="63" width="7.52734375" customWidth="1"/>
    <col min="64" max="64" width="14.87890625" customWidth="1"/>
    <col min="65" max="65" width="17.41015625" customWidth="1"/>
    <col min="66" max="66" width="14.1171875" customWidth="1"/>
    <col min="67" max="67" width="15.1171875" customWidth="1"/>
    <col min="68" max="68" width="14.64453125" customWidth="1"/>
    <col min="69" max="69" width="15" customWidth="1"/>
    <col min="70" max="70" width="11.64453125" customWidth="1"/>
    <col min="71" max="71" width="11.234375" customWidth="1"/>
    <col min="72" max="72" width="17.64453125" customWidth="1"/>
    <col min="73" max="73" width="20.234375" customWidth="1"/>
    <col min="74" max="74" width="18.41015625" customWidth="1"/>
    <col min="75" max="75" width="17.234375" customWidth="1"/>
    <col min="76" max="76" width="17.41015625" customWidth="1"/>
    <col min="77" max="77" width="18.1171875" customWidth="1"/>
    <col min="78" max="78" width="13.64453125" customWidth="1"/>
    <col min="79" max="79" width="16.234375" customWidth="1"/>
    <col min="80" max="80" width="14.1171875" customWidth="1"/>
    <col min="81" max="81" width="14.41015625" customWidth="1"/>
    <col min="82" max="82" width="13.87890625" customWidth="1"/>
    <col min="83" max="83" width="10.64453125" customWidth="1"/>
    <col min="84" max="84" width="18.64453125" customWidth="1"/>
    <col min="85" max="85" width="13.41015625" customWidth="1"/>
    <col min="86" max="86" width="18.64453125" customWidth="1"/>
    <col min="87" max="87" width="18" customWidth="1"/>
    <col min="88" max="88" width="10.87890625" customWidth="1"/>
    <col min="89" max="89" width="9.87890625" customWidth="1"/>
    <col min="90" max="90" width="12.1171875" customWidth="1"/>
    <col min="94" max="1024" width="9.1171875" style="1"/>
  </cols>
  <sheetData>
    <row r="1" spans="1:26" ht="43" x14ac:dyDescent="0.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x14ac:dyDescent="0.5">
      <c r="A2" s="5" t="s">
        <v>26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L2" s="1">
        <v>0.65</v>
      </c>
      <c r="X2" s="1">
        <v>68.141720896601498</v>
      </c>
    </row>
    <row r="3" spans="1:26" x14ac:dyDescent="0.5">
      <c r="A3" s="5" t="s">
        <v>26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L3" s="1">
        <v>1.55</v>
      </c>
      <c r="X3" s="1">
        <v>196.31271714018601</v>
      </c>
    </row>
    <row r="4" spans="1:26" x14ac:dyDescent="0.5">
      <c r="A4" s="5" t="s">
        <v>26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L4" s="1">
        <v>1.64</v>
      </c>
      <c r="X4" s="1">
        <v>292.38382448900398</v>
      </c>
    </row>
    <row r="5" spans="1:26" x14ac:dyDescent="0.5">
      <c r="A5" s="5" t="s">
        <v>26</v>
      </c>
      <c r="B5" s="5"/>
      <c r="C5" s="6">
        <v>32972</v>
      </c>
      <c r="D5" s="6" t="s">
        <v>27</v>
      </c>
      <c r="E5" s="6">
        <v>32860</v>
      </c>
      <c r="F5" s="7">
        <v>112</v>
      </c>
      <c r="G5" s="7"/>
      <c r="H5" s="6"/>
      <c r="L5" s="1">
        <v>1.3</v>
      </c>
      <c r="X5" s="1">
        <v>298.91892845175698</v>
      </c>
    </row>
    <row r="6" spans="1:26" x14ac:dyDescent="0.5">
      <c r="A6" s="5" t="s">
        <v>28</v>
      </c>
      <c r="B6" s="5"/>
      <c r="C6" s="6">
        <f t="shared" ref="C6:C37" si="0">E6+F6</f>
        <v>32882</v>
      </c>
      <c r="D6" s="6"/>
      <c r="E6" s="6">
        <v>32854</v>
      </c>
      <c r="F6" s="7">
        <v>28</v>
      </c>
      <c r="G6" s="7"/>
      <c r="H6" s="6"/>
      <c r="S6" s="1">
        <v>0</v>
      </c>
      <c r="X6" s="1">
        <v>59.296189630416698</v>
      </c>
      <c r="Y6" s="1">
        <v>2.4734753777584499</v>
      </c>
    </row>
    <row r="7" spans="1:26" x14ac:dyDescent="0.5">
      <c r="A7" s="5" t="s">
        <v>28</v>
      </c>
      <c r="B7" s="5"/>
      <c r="C7" s="6">
        <f t="shared" si="0"/>
        <v>32896</v>
      </c>
      <c r="D7" s="6"/>
      <c r="E7" s="6">
        <v>32854</v>
      </c>
      <c r="F7" s="7">
        <v>42</v>
      </c>
      <c r="G7" s="7"/>
      <c r="H7" s="6"/>
      <c r="S7" s="1">
        <v>4.9439358603006403</v>
      </c>
      <c r="T7" s="1">
        <v>4.767776490674E-2</v>
      </c>
      <c r="X7" s="1">
        <v>220.41431855718901</v>
      </c>
      <c r="Y7" s="1">
        <v>5.2430744977531898</v>
      </c>
    </row>
    <row r="8" spans="1:26" x14ac:dyDescent="0.5">
      <c r="A8" s="5" t="s">
        <v>28</v>
      </c>
      <c r="B8" s="5"/>
      <c r="C8" s="6">
        <f t="shared" si="0"/>
        <v>32909</v>
      </c>
      <c r="D8" s="6"/>
      <c r="E8" s="6">
        <v>32854</v>
      </c>
      <c r="F8" s="7">
        <v>55</v>
      </c>
      <c r="G8" s="7"/>
      <c r="H8" s="6"/>
      <c r="S8" s="1">
        <v>29.7172309045791</v>
      </c>
      <c r="T8" s="1">
        <v>0.88705616793873998</v>
      </c>
      <c r="X8" s="1">
        <v>458.681268518595</v>
      </c>
      <c r="Y8" s="1">
        <v>11.0078054588695</v>
      </c>
    </row>
    <row r="9" spans="1:26" x14ac:dyDescent="0.5">
      <c r="A9" s="5" t="s">
        <v>28</v>
      </c>
      <c r="B9" s="5"/>
      <c r="C9" s="6">
        <f t="shared" si="0"/>
        <v>32929</v>
      </c>
      <c r="D9" s="6"/>
      <c r="E9" s="6">
        <v>32854</v>
      </c>
      <c r="F9" s="7">
        <v>75</v>
      </c>
      <c r="G9" s="7"/>
      <c r="H9" s="6"/>
      <c r="I9" s="6"/>
      <c r="J9" s="6"/>
      <c r="K9" s="6"/>
      <c r="S9" s="1">
        <v>231.93041572949701</v>
      </c>
      <c r="T9" s="1">
        <v>7.2106035349152497</v>
      </c>
      <c r="X9" s="1">
        <v>884.24352834745696</v>
      </c>
      <c r="Y9" s="1">
        <v>21.509959196103701</v>
      </c>
    </row>
    <row r="10" spans="1:26" x14ac:dyDescent="0.5">
      <c r="A10" s="5" t="s">
        <v>28</v>
      </c>
      <c r="B10" s="5"/>
      <c r="C10" s="6">
        <f t="shared" si="0"/>
        <v>32944</v>
      </c>
      <c r="D10" s="6"/>
      <c r="E10" s="6">
        <v>32854</v>
      </c>
      <c r="F10" s="7">
        <v>90</v>
      </c>
      <c r="G10" s="7"/>
      <c r="H10" s="6"/>
      <c r="S10" s="1">
        <v>381.09646683874598</v>
      </c>
      <c r="T10" s="1">
        <v>13.138243823585199</v>
      </c>
      <c r="X10" s="1">
        <v>1003.75866276029</v>
      </c>
      <c r="Y10" s="1">
        <v>25.699515305663201</v>
      </c>
    </row>
    <row r="11" spans="1:26" x14ac:dyDescent="0.5">
      <c r="A11" s="5" t="s">
        <v>28</v>
      </c>
      <c r="B11" s="5"/>
      <c r="C11" s="6">
        <f t="shared" si="0"/>
        <v>32960</v>
      </c>
      <c r="D11" s="6" t="s">
        <v>27</v>
      </c>
      <c r="E11" s="6">
        <v>32854</v>
      </c>
      <c r="F11" s="7">
        <v>106</v>
      </c>
      <c r="G11" s="7"/>
      <c r="H11" s="6"/>
      <c r="S11" s="1">
        <v>518.33865894245798</v>
      </c>
      <c r="T11" s="1">
        <v>19.886690890671002</v>
      </c>
      <c r="X11" s="1">
        <v>1131.1101612622101</v>
      </c>
      <c r="Y11" s="1">
        <v>31.930050346738302</v>
      </c>
      <c r="Z11" s="1">
        <f>S11/X11</f>
        <v>0.45825656659652136</v>
      </c>
    </row>
    <row r="12" spans="1:26" x14ac:dyDescent="0.5">
      <c r="A12" s="5" t="s">
        <v>29</v>
      </c>
      <c r="B12" s="5"/>
      <c r="C12" s="6">
        <f t="shared" si="0"/>
        <v>32882</v>
      </c>
      <c r="D12" s="6"/>
      <c r="E12" s="6">
        <v>32854</v>
      </c>
      <c r="F12" s="7">
        <v>28</v>
      </c>
      <c r="G12" s="7"/>
      <c r="H12" s="6"/>
      <c r="S12" s="1">
        <v>0</v>
      </c>
      <c r="X12" s="1">
        <v>63.242590486940699</v>
      </c>
      <c r="Y12" s="1">
        <v>2.7319273834112301</v>
      </c>
    </row>
    <row r="13" spans="1:26" x14ac:dyDescent="0.5">
      <c r="A13" s="5" t="s">
        <v>29</v>
      </c>
      <c r="B13" s="5"/>
      <c r="C13" s="6">
        <f t="shared" si="0"/>
        <v>32896</v>
      </c>
      <c r="D13" s="6"/>
      <c r="E13" s="6">
        <v>32854</v>
      </c>
      <c r="F13" s="7">
        <v>42</v>
      </c>
      <c r="G13" s="7"/>
      <c r="H13" s="6"/>
      <c r="S13" s="1">
        <v>10.860009793588</v>
      </c>
      <c r="T13" s="1">
        <v>0.10893234096311601</v>
      </c>
      <c r="X13" s="1">
        <v>232.26763053275499</v>
      </c>
      <c r="Y13" s="1">
        <v>6.85523381641993</v>
      </c>
    </row>
    <row r="14" spans="1:26" x14ac:dyDescent="0.5">
      <c r="A14" s="5" t="s">
        <v>29</v>
      </c>
      <c r="B14" s="5"/>
      <c r="C14" s="6">
        <f t="shared" si="0"/>
        <v>32909</v>
      </c>
      <c r="D14" s="6"/>
      <c r="E14" s="6">
        <v>32854</v>
      </c>
      <c r="F14" s="7">
        <v>55</v>
      </c>
      <c r="G14" s="7"/>
      <c r="H14" s="6"/>
      <c r="S14" s="1">
        <v>63.314548457510199</v>
      </c>
      <c r="T14" s="1">
        <v>2.02296756499311</v>
      </c>
      <c r="X14" s="1">
        <v>466.58817963763698</v>
      </c>
      <c r="Y14" s="1">
        <v>12.5654672438119</v>
      </c>
    </row>
    <row r="15" spans="1:26" x14ac:dyDescent="0.5">
      <c r="A15" s="5" t="s">
        <v>29</v>
      </c>
      <c r="B15" s="5"/>
      <c r="C15" s="6">
        <f t="shared" si="0"/>
        <v>32929</v>
      </c>
      <c r="D15" s="6"/>
      <c r="E15" s="6">
        <v>32854</v>
      </c>
      <c r="F15" s="7">
        <v>75</v>
      </c>
      <c r="G15" s="7"/>
      <c r="H15" s="6"/>
      <c r="S15" s="1">
        <v>356.457211151411</v>
      </c>
      <c r="T15" s="1">
        <v>11.4835075295551</v>
      </c>
      <c r="X15" s="1">
        <v>892.15043946649905</v>
      </c>
      <c r="Y15" s="1">
        <v>24.0564601232164</v>
      </c>
    </row>
    <row r="16" spans="1:26" x14ac:dyDescent="0.5">
      <c r="A16" s="5" t="s">
        <v>29</v>
      </c>
      <c r="B16" s="5"/>
      <c r="C16" s="6">
        <f t="shared" si="0"/>
        <v>32944</v>
      </c>
      <c r="D16" s="6"/>
      <c r="E16" s="6">
        <v>32854</v>
      </c>
      <c r="F16" s="7">
        <v>90</v>
      </c>
      <c r="G16" s="7"/>
      <c r="H16" s="6"/>
      <c r="S16" s="1">
        <v>570.86233369575098</v>
      </c>
      <c r="T16" s="1">
        <v>19.362235476696899</v>
      </c>
      <c r="X16" s="1">
        <v>1104.58588893407</v>
      </c>
      <c r="Y16" s="1">
        <v>29.815629620329101</v>
      </c>
    </row>
    <row r="17" spans="1:26" x14ac:dyDescent="0.5">
      <c r="A17" s="5" t="s">
        <v>29</v>
      </c>
      <c r="B17" s="5"/>
      <c r="C17" s="6">
        <f t="shared" si="0"/>
        <v>32960</v>
      </c>
      <c r="D17" s="6" t="s">
        <v>27</v>
      </c>
      <c r="E17" s="6">
        <v>32854</v>
      </c>
      <c r="F17" s="7">
        <v>106</v>
      </c>
      <c r="G17" s="7"/>
      <c r="H17" s="6"/>
      <c r="S17" s="1">
        <v>591.48464149659299</v>
      </c>
      <c r="T17" s="1">
        <v>23.8488493766069</v>
      </c>
      <c r="X17" s="1">
        <v>1044.1411936557399</v>
      </c>
      <c r="Y17" s="1">
        <v>32.7096544048214</v>
      </c>
      <c r="Z17" s="1">
        <f>S17/X17</f>
        <v>0.56647955764075453</v>
      </c>
    </row>
    <row r="18" spans="1:26" x14ac:dyDescent="0.5">
      <c r="A18" s="5" t="s">
        <v>30</v>
      </c>
      <c r="B18" s="5"/>
      <c r="C18" s="6">
        <f t="shared" si="0"/>
        <v>32882</v>
      </c>
      <c r="D18" s="6"/>
      <c r="E18" s="6">
        <v>32854</v>
      </c>
      <c r="F18" s="7">
        <v>28</v>
      </c>
      <c r="G18" s="7"/>
      <c r="H18" s="6"/>
      <c r="S18" s="1">
        <v>0</v>
      </c>
      <c r="X18" s="1">
        <v>31.6431648227613</v>
      </c>
      <c r="Y18" s="1">
        <v>1.64304914565812</v>
      </c>
    </row>
    <row r="19" spans="1:26" x14ac:dyDescent="0.5">
      <c r="A19" s="5" t="s">
        <v>30</v>
      </c>
      <c r="B19" s="5"/>
      <c r="C19" s="6">
        <f t="shared" si="0"/>
        <v>32896</v>
      </c>
      <c r="D19" s="6"/>
      <c r="E19" s="6">
        <v>32854</v>
      </c>
      <c r="F19" s="7">
        <v>42</v>
      </c>
      <c r="G19" s="7"/>
      <c r="H19" s="6"/>
      <c r="I19" s="6"/>
      <c r="J19" s="6"/>
      <c r="K19" s="6"/>
      <c r="S19" s="1">
        <v>4.9368811573035698</v>
      </c>
      <c r="T19" s="1">
        <v>0.48111405530418599</v>
      </c>
      <c r="X19" s="1">
        <v>188.77961937802399</v>
      </c>
      <c r="Y19" s="1">
        <v>4.9005618213657103</v>
      </c>
    </row>
    <row r="20" spans="1:26" x14ac:dyDescent="0.5">
      <c r="A20" s="5" t="s">
        <v>30</v>
      </c>
      <c r="B20" s="5"/>
      <c r="C20" s="6">
        <f t="shared" si="0"/>
        <v>32909</v>
      </c>
      <c r="D20" s="6"/>
      <c r="E20" s="6">
        <v>32854</v>
      </c>
      <c r="F20" s="7">
        <v>55</v>
      </c>
      <c r="G20" s="7"/>
      <c r="H20" s="6"/>
      <c r="S20" s="1">
        <v>71.235568982546098</v>
      </c>
      <c r="T20" s="1">
        <v>2.28172160625128</v>
      </c>
      <c r="X20" s="1">
        <v>397.38154323702997</v>
      </c>
      <c r="Y20" s="1">
        <v>9.1869781064637497</v>
      </c>
    </row>
    <row r="21" spans="1:26" x14ac:dyDescent="0.5">
      <c r="A21" s="5" t="s">
        <v>30</v>
      </c>
      <c r="B21" s="5"/>
      <c r="C21" s="6">
        <f t="shared" si="0"/>
        <v>32929</v>
      </c>
      <c r="D21" s="6"/>
      <c r="E21" s="6">
        <v>32854</v>
      </c>
      <c r="F21" s="7">
        <v>75</v>
      </c>
      <c r="G21" s="7"/>
      <c r="H21" s="6"/>
      <c r="S21" s="1">
        <v>307.02490725140501</v>
      </c>
      <c r="T21" s="1">
        <v>11.8276047699964</v>
      </c>
      <c r="X21" s="1">
        <v>822.95791247188504</v>
      </c>
      <c r="Y21" s="1">
        <v>21.709765874464299</v>
      </c>
    </row>
    <row r="22" spans="1:26" x14ac:dyDescent="0.5">
      <c r="A22" s="5" t="s">
        <v>30</v>
      </c>
      <c r="B22" s="5"/>
      <c r="C22" s="6">
        <f t="shared" si="0"/>
        <v>32944</v>
      </c>
      <c r="D22" s="6" t="s">
        <v>27</v>
      </c>
      <c r="E22" s="6">
        <v>32854</v>
      </c>
      <c r="F22" s="7">
        <v>90</v>
      </c>
      <c r="G22" s="7"/>
      <c r="H22" s="6"/>
      <c r="S22" s="1">
        <v>444.358810494078</v>
      </c>
      <c r="T22" s="1">
        <v>19.253893431870701</v>
      </c>
      <c r="X22" s="1">
        <v>1007.71211831981</v>
      </c>
      <c r="Y22" s="1">
        <v>29.5099835207143</v>
      </c>
      <c r="Z22" s="1">
        <f>S22/X22</f>
        <v>0.44095808953351817</v>
      </c>
    </row>
    <row r="23" spans="1:26" x14ac:dyDescent="0.5">
      <c r="A23" s="5" t="s">
        <v>30</v>
      </c>
      <c r="B23" s="5"/>
      <c r="C23" s="6">
        <f t="shared" si="0"/>
        <v>32960</v>
      </c>
      <c r="E23" s="6">
        <v>32854</v>
      </c>
      <c r="F23" s="7">
        <v>106</v>
      </c>
      <c r="G23" s="7"/>
      <c r="H23" s="6"/>
    </row>
    <row r="24" spans="1:26" x14ac:dyDescent="0.5">
      <c r="A24" s="5" t="s">
        <v>31</v>
      </c>
      <c r="B24" s="5"/>
      <c r="C24" s="6">
        <f t="shared" si="0"/>
        <v>32882</v>
      </c>
      <c r="D24" s="6"/>
      <c r="E24" s="6">
        <v>32854</v>
      </c>
      <c r="F24" s="7">
        <v>28</v>
      </c>
      <c r="G24" s="7"/>
      <c r="H24" s="6"/>
      <c r="Y24" s="1">
        <v>3.3757226576011199</v>
      </c>
    </row>
    <row r="25" spans="1:26" x14ac:dyDescent="0.5">
      <c r="A25" s="5" t="s">
        <v>31</v>
      </c>
      <c r="B25" s="5"/>
      <c r="C25" s="6">
        <f t="shared" si="0"/>
        <v>32896</v>
      </c>
      <c r="D25" s="6"/>
      <c r="E25" s="6">
        <v>32854</v>
      </c>
      <c r="F25" s="7">
        <v>42</v>
      </c>
      <c r="G25" s="7"/>
      <c r="H25" s="6"/>
      <c r="T25" s="1">
        <v>0.62716694180183996</v>
      </c>
      <c r="Y25" s="1">
        <v>6.57918247708729</v>
      </c>
    </row>
    <row r="26" spans="1:26" x14ac:dyDescent="0.5">
      <c r="A26" s="5" t="s">
        <v>31</v>
      </c>
      <c r="B26" s="5"/>
      <c r="C26" s="6">
        <f t="shared" si="0"/>
        <v>32909</v>
      </c>
      <c r="D26" s="6"/>
      <c r="E26" s="6">
        <v>32854</v>
      </c>
      <c r="F26" s="7">
        <v>55</v>
      </c>
      <c r="G26" s="7"/>
      <c r="H26" s="6"/>
      <c r="T26" s="1">
        <v>1.7497512683798899</v>
      </c>
      <c r="Y26" s="1">
        <v>9.3131376048393797</v>
      </c>
    </row>
    <row r="27" spans="1:26" x14ac:dyDescent="0.5">
      <c r="A27" s="5" t="s">
        <v>31</v>
      </c>
      <c r="B27" s="5"/>
      <c r="C27" s="6">
        <f t="shared" si="0"/>
        <v>32929</v>
      </c>
      <c r="D27" s="6"/>
      <c r="E27" s="6">
        <v>32854</v>
      </c>
      <c r="F27" s="7">
        <v>75</v>
      </c>
      <c r="G27" s="7"/>
      <c r="H27" s="6"/>
      <c r="T27" s="1">
        <v>12.7087579765657</v>
      </c>
      <c r="Y27" s="1">
        <v>22.994465909246099</v>
      </c>
    </row>
    <row r="28" spans="1:26" x14ac:dyDescent="0.5">
      <c r="A28" s="5" t="s">
        <v>31</v>
      </c>
      <c r="B28" s="5"/>
      <c r="C28" s="6">
        <f t="shared" si="0"/>
        <v>32944</v>
      </c>
      <c r="D28" s="6" t="s">
        <v>27</v>
      </c>
      <c r="E28" s="6">
        <v>32854</v>
      </c>
      <c r="F28" s="7">
        <v>90</v>
      </c>
      <c r="G28" s="7"/>
      <c r="H28" s="6"/>
      <c r="T28" s="1">
        <v>16.912347582510201</v>
      </c>
      <c r="Y28" s="1">
        <v>25.333346900617901</v>
      </c>
    </row>
    <row r="29" spans="1:26" x14ac:dyDescent="0.5">
      <c r="A29" s="5" t="s">
        <v>31</v>
      </c>
      <c r="B29" s="5"/>
      <c r="C29" s="6">
        <f t="shared" si="0"/>
        <v>32960</v>
      </c>
      <c r="E29" s="6">
        <v>32854</v>
      </c>
      <c r="F29" s="7">
        <v>106</v>
      </c>
      <c r="G29" s="7"/>
      <c r="H29" s="6"/>
      <c r="I29" s="6"/>
      <c r="J29" s="6"/>
      <c r="K29" s="6"/>
    </row>
    <row r="30" spans="1:26" x14ac:dyDescent="0.5">
      <c r="A30" s="5" t="s">
        <v>32</v>
      </c>
      <c r="B30" s="5"/>
      <c r="C30" s="6">
        <f t="shared" si="0"/>
        <v>35405</v>
      </c>
      <c r="D30" s="6"/>
      <c r="E30" s="6">
        <v>35383</v>
      </c>
      <c r="F30" s="2">
        <v>22</v>
      </c>
      <c r="H30" s="7">
        <v>13</v>
      </c>
      <c r="I30" s="7">
        <v>41</v>
      </c>
      <c r="J30" s="1">
        <v>161</v>
      </c>
      <c r="L30" s="1">
        <v>6.1240529132300298E-2</v>
      </c>
      <c r="X30" s="1">
        <v>2.9336266960030999</v>
      </c>
    </row>
    <row r="31" spans="1:26" x14ac:dyDescent="0.5">
      <c r="A31" s="5" t="s">
        <v>32</v>
      </c>
      <c r="B31" s="5"/>
      <c r="C31" s="6">
        <f t="shared" si="0"/>
        <v>35426</v>
      </c>
      <c r="D31" s="6"/>
      <c r="E31" s="6">
        <v>35383</v>
      </c>
      <c r="F31" s="2">
        <v>43</v>
      </c>
      <c r="H31" s="7">
        <v>13</v>
      </c>
      <c r="I31" s="7">
        <v>41</v>
      </c>
      <c r="J31" s="1">
        <v>161</v>
      </c>
      <c r="L31" s="1">
        <v>0.26675173522191198</v>
      </c>
      <c r="X31" s="1">
        <v>27.781444811147999</v>
      </c>
    </row>
    <row r="32" spans="1:26" x14ac:dyDescent="0.5">
      <c r="A32" s="5" t="s">
        <v>32</v>
      </c>
      <c r="B32" s="5"/>
      <c r="C32" s="6">
        <f t="shared" si="0"/>
        <v>35447</v>
      </c>
      <c r="D32" s="6"/>
      <c r="E32" s="6">
        <v>35383</v>
      </c>
      <c r="F32" s="2">
        <v>64</v>
      </c>
      <c r="H32" s="7">
        <v>13</v>
      </c>
      <c r="I32" s="7">
        <v>41</v>
      </c>
      <c r="J32" s="1">
        <v>161</v>
      </c>
      <c r="L32" s="1">
        <v>1.03647498278024</v>
      </c>
      <c r="S32" s="1">
        <v>13.2019764924468</v>
      </c>
      <c r="X32" s="1">
        <v>171.523285661899</v>
      </c>
    </row>
    <row r="33" spans="1:26" x14ac:dyDescent="0.5">
      <c r="A33" s="5" t="s">
        <v>32</v>
      </c>
      <c r="B33" s="5"/>
      <c r="C33" s="6">
        <f t="shared" si="0"/>
        <v>35468</v>
      </c>
      <c r="D33" s="6"/>
      <c r="E33" s="6">
        <v>35383</v>
      </c>
      <c r="F33" s="2">
        <v>85</v>
      </c>
      <c r="H33" s="7">
        <v>13</v>
      </c>
      <c r="I33" s="7">
        <v>41</v>
      </c>
      <c r="J33" s="1">
        <v>161</v>
      </c>
      <c r="L33" s="1">
        <v>1.90190035499196</v>
      </c>
      <c r="S33" s="1">
        <v>135.990635419364</v>
      </c>
      <c r="X33" s="1">
        <v>458.39090575724202</v>
      </c>
    </row>
    <row r="34" spans="1:26" x14ac:dyDescent="0.5">
      <c r="A34" s="5" t="s">
        <v>32</v>
      </c>
      <c r="B34" s="5"/>
      <c r="C34" s="6">
        <f t="shared" si="0"/>
        <v>35489</v>
      </c>
      <c r="D34" s="6"/>
      <c r="E34" s="6">
        <v>35383</v>
      </c>
      <c r="F34" s="2">
        <v>106</v>
      </c>
      <c r="H34" s="7">
        <v>13</v>
      </c>
      <c r="I34" s="7">
        <v>41</v>
      </c>
      <c r="J34" s="1">
        <v>161</v>
      </c>
      <c r="L34" s="1">
        <v>1.6482400522774201</v>
      </c>
      <c r="S34" s="1">
        <v>344.916351444062</v>
      </c>
      <c r="X34" s="1">
        <v>640.95636230289699</v>
      </c>
    </row>
    <row r="35" spans="1:26" x14ac:dyDescent="0.5">
      <c r="A35" s="5" t="s">
        <v>32</v>
      </c>
      <c r="B35" s="5"/>
      <c r="C35" s="6">
        <f t="shared" si="0"/>
        <v>35531</v>
      </c>
      <c r="D35" s="6" t="s">
        <v>27</v>
      </c>
      <c r="E35" s="6">
        <v>35383</v>
      </c>
      <c r="F35" s="2">
        <v>148</v>
      </c>
      <c r="H35" s="7">
        <v>13</v>
      </c>
      <c r="I35" s="7">
        <v>41</v>
      </c>
      <c r="J35" s="1">
        <v>161</v>
      </c>
      <c r="K35" s="1">
        <v>24</v>
      </c>
      <c r="L35" s="1">
        <v>1.93499320040267</v>
      </c>
      <c r="S35" s="1">
        <v>478</v>
      </c>
      <c r="X35" s="1">
        <v>850.89842317565103</v>
      </c>
      <c r="Z35" s="1">
        <f>S35/X35</f>
        <v>0.56175917945181852</v>
      </c>
    </row>
    <row r="36" spans="1:26" x14ac:dyDescent="0.5">
      <c r="A36" s="5" t="s">
        <v>33</v>
      </c>
      <c r="B36" s="5"/>
      <c r="C36" s="6">
        <f t="shared" si="0"/>
        <v>35405</v>
      </c>
      <c r="D36" s="6"/>
      <c r="E36" s="6">
        <v>35383</v>
      </c>
      <c r="F36" s="2">
        <v>22</v>
      </c>
      <c r="H36" s="7">
        <v>13</v>
      </c>
      <c r="I36" s="7">
        <v>41</v>
      </c>
      <c r="J36" s="1">
        <v>161</v>
      </c>
      <c r="L36" s="1">
        <v>7.9806962081206301E-2</v>
      </c>
      <c r="X36" s="1">
        <v>12.5735240190683</v>
      </c>
    </row>
    <row r="37" spans="1:26" x14ac:dyDescent="0.5">
      <c r="A37" s="5" t="s">
        <v>33</v>
      </c>
      <c r="B37" s="5"/>
      <c r="C37" s="6">
        <f t="shared" si="0"/>
        <v>35426</v>
      </c>
      <c r="D37" s="6"/>
      <c r="E37" s="6">
        <v>35383</v>
      </c>
      <c r="F37" s="2">
        <v>43</v>
      </c>
      <c r="H37" s="7">
        <v>13</v>
      </c>
      <c r="I37" s="7">
        <v>41</v>
      </c>
      <c r="J37" s="1">
        <v>161</v>
      </c>
      <c r="L37" s="1">
        <v>0.39135214849613997</v>
      </c>
      <c r="X37" s="1">
        <v>49.748441510817599</v>
      </c>
    </row>
    <row r="38" spans="1:26" x14ac:dyDescent="0.5">
      <c r="A38" s="5" t="s">
        <v>33</v>
      </c>
      <c r="B38" s="5"/>
      <c r="C38" s="6">
        <f t="shared" ref="C38:C71" si="1">E38+F38</f>
        <v>35447</v>
      </c>
      <c r="D38" s="6"/>
      <c r="E38" s="6">
        <v>35383</v>
      </c>
      <c r="F38" s="2">
        <v>64</v>
      </c>
      <c r="H38" s="7">
        <v>13</v>
      </c>
      <c r="I38" s="7">
        <v>41</v>
      </c>
      <c r="J38" s="1">
        <v>161</v>
      </c>
      <c r="L38" s="1">
        <v>1.39005404355274</v>
      </c>
      <c r="S38" s="1">
        <v>8.3883471301619394</v>
      </c>
      <c r="X38" s="1">
        <v>234.68426842684201</v>
      </c>
    </row>
    <row r="39" spans="1:26" x14ac:dyDescent="0.5">
      <c r="A39" s="5" t="s">
        <v>33</v>
      </c>
      <c r="B39" s="5"/>
      <c r="C39" s="6">
        <f t="shared" si="1"/>
        <v>35468</v>
      </c>
      <c r="D39" s="6"/>
      <c r="E39" s="6">
        <v>35383</v>
      </c>
      <c r="F39" s="2">
        <v>85</v>
      </c>
      <c r="H39" s="7">
        <v>13</v>
      </c>
      <c r="I39" s="7">
        <v>41</v>
      </c>
      <c r="J39" s="1">
        <v>161</v>
      </c>
      <c r="K39" s="6"/>
      <c r="L39" s="1">
        <v>1.8825612405291301</v>
      </c>
      <c r="S39" s="1">
        <v>118.457139958836</v>
      </c>
      <c r="X39" s="1">
        <v>509.43601026769301</v>
      </c>
    </row>
    <row r="40" spans="1:26" x14ac:dyDescent="0.5">
      <c r="A40" s="5" t="s">
        <v>33</v>
      </c>
      <c r="B40" s="5"/>
      <c r="C40" s="6">
        <f t="shared" si="1"/>
        <v>35489</v>
      </c>
      <c r="D40" s="6"/>
      <c r="E40" s="6">
        <v>35383</v>
      </c>
      <c r="F40" s="2">
        <v>106</v>
      </c>
      <c r="H40" s="7">
        <v>13</v>
      </c>
      <c r="I40" s="7">
        <v>41</v>
      </c>
      <c r="J40" s="1">
        <v>161</v>
      </c>
      <c r="L40" s="1">
        <v>2.0975212377033201</v>
      </c>
      <c r="S40" s="1">
        <v>290.72191092970399</v>
      </c>
      <c r="X40" s="1">
        <v>660.44737807113995</v>
      </c>
    </row>
    <row r="41" spans="1:26" x14ac:dyDescent="0.5">
      <c r="A41" s="5" t="s">
        <v>33</v>
      </c>
      <c r="B41" s="5"/>
      <c r="C41" s="6">
        <f t="shared" si="1"/>
        <v>35531</v>
      </c>
      <c r="D41" s="6" t="s">
        <v>27</v>
      </c>
      <c r="E41" s="6">
        <v>35383</v>
      </c>
      <c r="F41" s="2">
        <v>148</v>
      </c>
      <c r="H41" s="7">
        <v>13</v>
      </c>
      <c r="I41" s="7">
        <v>41</v>
      </c>
      <c r="J41" s="1">
        <v>161</v>
      </c>
      <c r="K41" s="1">
        <v>21</v>
      </c>
      <c r="L41" s="1">
        <v>1.7438097172427101</v>
      </c>
      <c r="S41" s="1">
        <v>271</v>
      </c>
      <c r="X41" s="1">
        <v>606.05207187385395</v>
      </c>
      <c r="Z41" s="1">
        <f>S41/X41</f>
        <v>0.44715629659031508</v>
      </c>
    </row>
    <row r="42" spans="1:26" x14ac:dyDescent="0.5">
      <c r="A42" s="5" t="s">
        <v>34</v>
      </c>
      <c r="B42" s="5"/>
      <c r="C42" s="6">
        <f t="shared" si="1"/>
        <v>35405</v>
      </c>
      <c r="D42" s="6"/>
      <c r="E42" s="6">
        <v>35383</v>
      </c>
      <c r="F42" s="2">
        <v>22</v>
      </c>
      <c r="H42" s="7">
        <v>13</v>
      </c>
      <c r="I42" s="7">
        <v>41</v>
      </c>
      <c r="J42" s="1">
        <v>161</v>
      </c>
      <c r="L42" s="1">
        <v>0.15572843997809899</v>
      </c>
      <c r="X42" s="1">
        <v>15.1023102310232</v>
      </c>
    </row>
    <row r="43" spans="1:26" x14ac:dyDescent="0.5">
      <c r="A43" s="5" t="s">
        <v>34</v>
      </c>
      <c r="B43" s="5"/>
      <c r="C43" s="6">
        <f t="shared" si="1"/>
        <v>35426</v>
      </c>
      <c r="D43" s="6"/>
      <c r="E43" s="6">
        <v>35383</v>
      </c>
      <c r="F43" s="2">
        <v>43</v>
      </c>
      <c r="H43" s="7">
        <v>13</v>
      </c>
      <c r="I43" s="7">
        <v>41</v>
      </c>
      <c r="J43" s="1">
        <v>161</v>
      </c>
      <c r="L43" s="1">
        <v>0.51551102947669503</v>
      </c>
      <c r="X43" s="1">
        <v>69.133846718005003</v>
      </c>
    </row>
    <row r="44" spans="1:26" x14ac:dyDescent="0.5">
      <c r="A44" s="5" t="s">
        <v>34</v>
      </c>
      <c r="B44" s="5"/>
      <c r="C44" s="6">
        <f t="shared" si="1"/>
        <v>35447</v>
      </c>
      <c r="D44" s="6"/>
      <c r="E44" s="6">
        <v>35383</v>
      </c>
      <c r="F44" s="2">
        <v>64</v>
      </c>
      <c r="H44" s="7">
        <v>13</v>
      </c>
      <c r="I44" s="7">
        <v>41</v>
      </c>
      <c r="J44" s="1">
        <v>161</v>
      </c>
      <c r="L44" s="1">
        <v>1.1990913265396199</v>
      </c>
      <c r="S44" s="1">
        <v>6.7943929973866899</v>
      </c>
      <c r="X44" s="1">
        <v>224.93876054272101</v>
      </c>
    </row>
    <row r="45" spans="1:26" x14ac:dyDescent="0.5">
      <c r="A45" s="5" t="s">
        <v>34</v>
      </c>
      <c r="B45" s="5"/>
      <c r="C45" s="6">
        <f t="shared" si="1"/>
        <v>35468</v>
      </c>
      <c r="D45" s="6"/>
      <c r="E45" s="6">
        <v>35383</v>
      </c>
      <c r="F45" s="2">
        <v>85</v>
      </c>
      <c r="H45" s="7">
        <v>13</v>
      </c>
      <c r="I45" s="7">
        <v>41</v>
      </c>
      <c r="J45" s="1">
        <v>161</v>
      </c>
      <c r="L45" s="1">
        <v>2.0834142809205001</v>
      </c>
      <c r="S45" s="1">
        <v>112.049556463776</v>
      </c>
      <c r="X45" s="1">
        <v>487.52181884855099</v>
      </c>
    </row>
    <row r="46" spans="1:26" x14ac:dyDescent="0.5">
      <c r="A46" s="5" t="s">
        <v>34</v>
      </c>
      <c r="B46" s="5"/>
      <c r="C46" s="6">
        <f t="shared" si="1"/>
        <v>35489</v>
      </c>
      <c r="D46" s="6"/>
      <c r="E46" s="6">
        <v>35383</v>
      </c>
      <c r="F46" s="2">
        <v>106</v>
      </c>
      <c r="H46" s="7">
        <v>13</v>
      </c>
      <c r="I46" s="7">
        <v>41</v>
      </c>
      <c r="J46" s="1">
        <v>161</v>
      </c>
      <c r="L46" s="1">
        <v>1.7725093163313901</v>
      </c>
      <c r="S46" s="1">
        <v>153.61008854707501</v>
      </c>
      <c r="X46" s="1">
        <v>539.18298496516297</v>
      </c>
    </row>
    <row r="47" spans="1:26" x14ac:dyDescent="0.5">
      <c r="A47" s="5" t="s">
        <v>34</v>
      </c>
      <c r="B47" s="5"/>
      <c r="C47" s="6">
        <f t="shared" si="1"/>
        <v>35531</v>
      </c>
      <c r="D47" s="6" t="s">
        <v>27</v>
      </c>
      <c r="E47" s="6">
        <v>35383</v>
      </c>
      <c r="F47" s="2">
        <v>148</v>
      </c>
      <c r="H47" s="7">
        <v>13</v>
      </c>
      <c r="I47" s="7">
        <v>41</v>
      </c>
      <c r="J47" s="1">
        <v>161</v>
      </c>
      <c r="K47" s="7">
        <v>19</v>
      </c>
      <c r="L47" s="1">
        <v>2.96760477561328</v>
      </c>
      <c r="S47" s="1">
        <v>248</v>
      </c>
      <c r="X47" s="1">
        <v>720.04693802713598</v>
      </c>
      <c r="Z47" s="1">
        <f>S47/X47</f>
        <v>0.34442199098783444</v>
      </c>
    </row>
    <row r="48" spans="1:26" x14ac:dyDescent="0.5">
      <c r="A48" s="5" t="s">
        <v>35</v>
      </c>
      <c r="B48" s="5"/>
      <c r="C48" s="6">
        <f t="shared" si="1"/>
        <v>35405</v>
      </c>
      <c r="D48" s="6"/>
      <c r="E48" s="6">
        <v>35383</v>
      </c>
      <c r="F48" s="2">
        <v>22</v>
      </c>
      <c r="H48" s="7">
        <v>13</v>
      </c>
      <c r="I48" s="7">
        <v>41</v>
      </c>
      <c r="J48" s="1">
        <v>161</v>
      </c>
      <c r="L48" s="1">
        <v>0.205180056869359</v>
      </c>
      <c r="X48" s="1">
        <v>17.367070040337399</v>
      </c>
    </row>
    <row r="49" spans="1:26" x14ac:dyDescent="0.5">
      <c r="A49" s="5" t="s">
        <v>35</v>
      </c>
      <c r="B49" s="5"/>
      <c r="C49" s="6">
        <f t="shared" si="1"/>
        <v>35426</v>
      </c>
      <c r="D49" s="6"/>
      <c r="E49" s="6">
        <v>35383</v>
      </c>
      <c r="F49" s="2">
        <v>43</v>
      </c>
      <c r="H49" s="7">
        <v>13</v>
      </c>
      <c r="I49" s="7">
        <v>41</v>
      </c>
      <c r="J49" s="1">
        <v>161</v>
      </c>
      <c r="L49" s="1">
        <v>0.72603362709948605</v>
      </c>
      <c r="X49" s="1">
        <v>102.952695269526</v>
      </c>
    </row>
    <row r="50" spans="1:26" x14ac:dyDescent="0.5">
      <c r="A50" s="5" t="s">
        <v>35</v>
      </c>
      <c r="B50" s="5"/>
      <c r="C50" s="6">
        <f t="shared" si="1"/>
        <v>35447</v>
      </c>
      <c r="D50" s="6"/>
      <c r="E50" s="6">
        <v>35383</v>
      </c>
      <c r="F50" s="2">
        <v>64</v>
      </c>
      <c r="H50" s="7">
        <v>13</v>
      </c>
      <c r="I50" s="7">
        <v>41</v>
      </c>
      <c r="J50" s="1">
        <v>161</v>
      </c>
      <c r="L50" s="1">
        <v>1.7628618357146599</v>
      </c>
      <c r="S50" s="1">
        <v>27.4204958315872</v>
      </c>
      <c r="X50" s="1">
        <v>285.518151815181</v>
      </c>
    </row>
    <row r="51" spans="1:26" x14ac:dyDescent="0.5">
      <c r="A51" s="5" t="s">
        <v>35</v>
      </c>
      <c r="B51" s="5"/>
      <c r="C51" s="6">
        <f t="shared" si="1"/>
        <v>35468</v>
      </c>
      <c r="D51" s="6"/>
      <c r="E51" s="6">
        <v>35383</v>
      </c>
      <c r="F51" s="2">
        <v>85</v>
      </c>
      <c r="H51" s="7">
        <v>13</v>
      </c>
      <c r="I51" s="7">
        <v>41</v>
      </c>
      <c r="J51" s="1">
        <v>161</v>
      </c>
      <c r="L51" s="1">
        <v>2.4757819536920902</v>
      </c>
      <c r="S51" s="1">
        <v>163.151389604461</v>
      </c>
      <c r="X51" s="1">
        <v>574.650531719838</v>
      </c>
    </row>
    <row r="52" spans="1:26" x14ac:dyDescent="0.5">
      <c r="A52" s="5" t="s">
        <v>35</v>
      </c>
      <c r="B52" s="5"/>
      <c r="C52" s="6">
        <f t="shared" si="1"/>
        <v>35489</v>
      </c>
      <c r="D52" s="6"/>
      <c r="E52" s="6">
        <v>35383</v>
      </c>
      <c r="F52" s="2">
        <v>106</v>
      </c>
      <c r="H52" s="7">
        <v>13</v>
      </c>
      <c r="I52" s="7">
        <v>41</v>
      </c>
      <c r="J52" s="1">
        <v>161</v>
      </c>
      <c r="L52" s="1">
        <v>3.07255700181911</v>
      </c>
      <c r="S52" s="1">
        <v>194.957595107353</v>
      </c>
      <c r="X52" s="1">
        <v>589.964063072974</v>
      </c>
    </row>
    <row r="53" spans="1:26" x14ac:dyDescent="0.5">
      <c r="A53" s="5" t="s">
        <v>35</v>
      </c>
      <c r="B53" s="5"/>
      <c r="C53" s="6">
        <f t="shared" si="1"/>
        <v>35531</v>
      </c>
      <c r="D53" s="6" t="s">
        <v>27</v>
      </c>
      <c r="E53" s="6">
        <v>35383</v>
      </c>
      <c r="F53" s="2">
        <v>148</v>
      </c>
      <c r="H53" s="7">
        <v>13</v>
      </c>
      <c r="I53" s="7">
        <v>41</v>
      </c>
      <c r="J53" s="1">
        <v>161</v>
      </c>
      <c r="K53" s="1">
        <v>18</v>
      </c>
      <c r="L53" s="1">
        <v>2.9960615319404398</v>
      </c>
      <c r="S53" s="1">
        <v>381</v>
      </c>
      <c r="X53" s="1">
        <v>872.39017235056804</v>
      </c>
      <c r="Z53" s="1">
        <f>S53/X53</f>
        <v>0.43673119216076633</v>
      </c>
    </row>
    <row r="54" spans="1:26" x14ac:dyDescent="0.5">
      <c r="A54" s="5" t="s">
        <v>36</v>
      </c>
      <c r="B54" s="5"/>
      <c r="C54" s="6">
        <f t="shared" si="1"/>
        <v>35405</v>
      </c>
      <c r="D54" s="6"/>
      <c r="E54" s="6">
        <v>35383</v>
      </c>
      <c r="F54" s="2">
        <v>22</v>
      </c>
      <c r="H54" s="7">
        <v>13</v>
      </c>
      <c r="I54" s="7">
        <v>41</v>
      </c>
      <c r="J54" s="1">
        <v>161</v>
      </c>
      <c r="L54" s="1">
        <v>0.21385616644001201</v>
      </c>
      <c r="X54" s="1">
        <v>27.1653832049873</v>
      </c>
    </row>
    <row r="55" spans="1:26" x14ac:dyDescent="0.5">
      <c r="A55" s="5" t="s">
        <v>36</v>
      </c>
      <c r="B55" s="5"/>
      <c r="C55" s="6">
        <f t="shared" si="1"/>
        <v>35426</v>
      </c>
      <c r="D55" s="6"/>
      <c r="E55" s="6">
        <v>35383</v>
      </c>
      <c r="F55" s="2">
        <v>43</v>
      </c>
      <c r="H55" s="7">
        <v>13</v>
      </c>
      <c r="I55" s="7">
        <v>41</v>
      </c>
      <c r="J55" s="1">
        <v>161</v>
      </c>
      <c r="L55" s="1">
        <v>0.93622507550202105</v>
      </c>
      <c r="X55" s="1">
        <v>119.91492482581501</v>
      </c>
    </row>
    <row r="56" spans="1:26" x14ac:dyDescent="0.5">
      <c r="A56" s="5" t="s">
        <v>36</v>
      </c>
      <c r="B56" s="5"/>
      <c r="C56" s="6">
        <f t="shared" si="1"/>
        <v>35447</v>
      </c>
      <c r="D56" s="6"/>
      <c r="E56" s="6">
        <v>35383</v>
      </c>
      <c r="F56" s="2">
        <v>64</v>
      </c>
      <c r="H56" s="7">
        <v>13</v>
      </c>
      <c r="I56" s="7">
        <v>41</v>
      </c>
      <c r="J56" s="1">
        <v>161</v>
      </c>
      <c r="L56" s="1">
        <v>2.4512327581639299</v>
      </c>
      <c r="S56" s="1">
        <v>24.391422385832598</v>
      </c>
      <c r="X56" s="1">
        <v>404.14814814814798</v>
      </c>
    </row>
    <row r="57" spans="1:26" x14ac:dyDescent="0.5">
      <c r="A57" s="5" t="s">
        <v>36</v>
      </c>
      <c r="B57" s="5"/>
      <c r="C57" s="6">
        <f t="shared" si="1"/>
        <v>35468</v>
      </c>
      <c r="D57" s="6"/>
      <c r="E57" s="6">
        <v>35383</v>
      </c>
      <c r="F57" s="2">
        <v>85</v>
      </c>
      <c r="H57" s="7">
        <v>13</v>
      </c>
      <c r="I57" s="7">
        <v>41</v>
      </c>
      <c r="J57" s="1">
        <v>161</v>
      </c>
      <c r="L57" s="1">
        <v>3.0871275675102798</v>
      </c>
      <c r="S57" s="1">
        <v>89.638897713045694</v>
      </c>
      <c r="X57" s="1">
        <v>613.47414741474097</v>
      </c>
    </row>
    <row r="58" spans="1:26" x14ac:dyDescent="0.5">
      <c r="A58" s="5" t="s">
        <v>36</v>
      </c>
      <c r="B58" s="5"/>
      <c r="C58" s="6">
        <f t="shared" si="1"/>
        <v>35489</v>
      </c>
      <c r="D58" s="6"/>
      <c r="E58" s="6">
        <v>35383</v>
      </c>
      <c r="F58" s="2">
        <v>106</v>
      </c>
      <c r="H58" s="7">
        <v>13</v>
      </c>
      <c r="I58" s="7">
        <v>41</v>
      </c>
      <c r="J58" s="1">
        <v>161</v>
      </c>
      <c r="K58" s="8"/>
      <c r="L58" s="1">
        <v>2.6042678511506301</v>
      </c>
      <c r="S58" s="1">
        <v>204.553086867964</v>
      </c>
      <c r="X58" s="1">
        <v>672.457645764576</v>
      </c>
    </row>
    <row r="59" spans="1:26" x14ac:dyDescent="0.5">
      <c r="A59" s="5" t="s">
        <v>36</v>
      </c>
      <c r="B59" s="5"/>
      <c r="C59" s="6">
        <f t="shared" si="1"/>
        <v>35531</v>
      </c>
      <c r="D59" s="6" t="s">
        <v>27</v>
      </c>
      <c r="E59" s="6">
        <v>35383</v>
      </c>
      <c r="F59" s="2">
        <v>148</v>
      </c>
      <c r="H59" s="7">
        <v>13</v>
      </c>
      <c r="I59" s="7">
        <v>41</v>
      </c>
      <c r="J59" s="1">
        <v>161</v>
      </c>
      <c r="K59" s="1">
        <v>16</v>
      </c>
      <c r="L59" s="1">
        <v>3.70366118577912</v>
      </c>
      <c r="S59" s="1">
        <v>307</v>
      </c>
      <c r="X59" s="1">
        <v>896.99156582324895</v>
      </c>
      <c r="Z59" s="1">
        <f>S59/X59</f>
        <v>0.34225516905305436</v>
      </c>
    </row>
    <row r="60" spans="1:26" x14ac:dyDescent="0.5">
      <c r="A60" s="5" t="s">
        <v>37</v>
      </c>
      <c r="B60" s="5"/>
      <c r="C60" s="6">
        <f t="shared" si="1"/>
        <v>35405</v>
      </c>
      <c r="D60" s="6"/>
      <c r="E60" s="6">
        <v>35383</v>
      </c>
      <c r="F60" s="2">
        <v>22</v>
      </c>
      <c r="H60" s="7">
        <v>13</v>
      </c>
      <c r="I60" s="7">
        <v>41</v>
      </c>
      <c r="J60" s="1">
        <v>161</v>
      </c>
      <c r="L60" s="1">
        <v>0.27198389290192698</v>
      </c>
      <c r="X60" s="1">
        <v>44.180418041804103</v>
      </c>
    </row>
    <row r="61" spans="1:26" x14ac:dyDescent="0.5">
      <c r="A61" s="5" t="s">
        <v>37</v>
      </c>
      <c r="B61" s="5"/>
      <c r="C61" s="6">
        <f t="shared" si="1"/>
        <v>35426</v>
      </c>
      <c r="D61" s="6"/>
      <c r="E61" s="6">
        <v>35383</v>
      </c>
      <c r="F61" s="2">
        <v>43</v>
      </c>
      <c r="H61" s="7">
        <v>13</v>
      </c>
      <c r="I61" s="7">
        <v>41</v>
      </c>
      <c r="J61" s="1">
        <v>161</v>
      </c>
      <c r="L61" s="1">
        <v>1.1547614842549501</v>
      </c>
      <c r="X61" s="1">
        <v>156.42097543087601</v>
      </c>
    </row>
    <row r="62" spans="1:26" x14ac:dyDescent="0.5">
      <c r="A62" s="5" t="s">
        <v>37</v>
      </c>
      <c r="B62" s="5"/>
      <c r="C62" s="6">
        <f t="shared" si="1"/>
        <v>35447</v>
      </c>
      <c r="D62" s="6"/>
      <c r="E62" s="6">
        <v>35383</v>
      </c>
      <c r="F62" s="2">
        <v>64</v>
      </c>
      <c r="H62" s="7">
        <v>13</v>
      </c>
      <c r="I62" s="7">
        <v>41</v>
      </c>
      <c r="J62" s="1">
        <v>161</v>
      </c>
      <c r="L62" s="1">
        <v>2.45145352431076</v>
      </c>
      <c r="S62" s="1">
        <v>16.421651721956401</v>
      </c>
      <c r="X62" s="1">
        <v>406.94096076274201</v>
      </c>
    </row>
    <row r="63" spans="1:26" x14ac:dyDescent="0.5">
      <c r="A63" s="5" t="s">
        <v>37</v>
      </c>
      <c r="B63" s="5"/>
      <c r="C63" s="6">
        <f t="shared" si="1"/>
        <v>35468</v>
      </c>
      <c r="D63" s="6"/>
      <c r="E63" s="6">
        <v>35383</v>
      </c>
      <c r="F63" s="2">
        <v>85</v>
      </c>
      <c r="H63" s="7">
        <v>13</v>
      </c>
      <c r="I63" s="7">
        <v>41</v>
      </c>
      <c r="J63" s="1">
        <v>161</v>
      </c>
      <c r="L63" s="1">
        <v>2.9339600148354799</v>
      </c>
      <c r="S63" s="1">
        <v>151.80310889127901</v>
      </c>
      <c r="X63" s="1">
        <v>698.39090575724197</v>
      </c>
    </row>
    <row r="64" spans="1:26" x14ac:dyDescent="0.5">
      <c r="A64" s="5" t="s">
        <v>37</v>
      </c>
      <c r="B64" s="5"/>
      <c r="C64" s="6">
        <f t="shared" si="1"/>
        <v>35489</v>
      </c>
      <c r="D64" s="6"/>
      <c r="E64" s="6">
        <v>35383</v>
      </c>
      <c r="F64" s="2">
        <v>106</v>
      </c>
      <c r="H64" s="7">
        <v>13</v>
      </c>
      <c r="I64" s="7">
        <v>41</v>
      </c>
      <c r="J64" s="1">
        <v>161</v>
      </c>
      <c r="L64" s="1">
        <v>2.99597322548171</v>
      </c>
      <c r="S64" s="1">
        <v>145.60855091923901</v>
      </c>
      <c r="X64" s="1">
        <v>614.30143014301404</v>
      </c>
    </row>
    <row r="65" spans="1:26" x14ac:dyDescent="0.5">
      <c r="A65" s="5" t="s">
        <v>37</v>
      </c>
      <c r="B65" s="5"/>
      <c r="C65" s="6">
        <f t="shared" si="1"/>
        <v>35531</v>
      </c>
      <c r="D65" s="6" t="s">
        <v>27</v>
      </c>
      <c r="E65" s="6">
        <v>35383</v>
      </c>
      <c r="F65" s="2">
        <v>148</v>
      </c>
      <c r="H65" s="7">
        <v>13</v>
      </c>
      <c r="I65" s="7">
        <v>41</v>
      </c>
      <c r="J65" s="1">
        <v>161</v>
      </c>
      <c r="K65" s="2">
        <v>15</v>
      </c>
      <c r="L65" s="1">
        <v>3.5699431306405698</v>
      </c>
      <c r="S65" s="1">
        <v>323</v>
      </c>
      <c r="X65" s="1">
        <v>925.964063072974</v>
      </c>
      <c r="Z65" s="1">
        <f>S65/X65</f>
        <v>0.34882563252840276</v>
      </c>
    </row>
    <row r="66" spans="1:26" x14ac:dyDescent="0.5">
      <c r="A66" s="9" t="s">
        <v>38</v>
      </c>
      <c r="B66" s="9"/>
      <c r="C66" s="6">
        <f t="shared" si="1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K66" s="2"/>
      <c r="X66" s="1">
        <v>14.1576376953573</v>
      </c>
    </row>
    <row r="67" spans="1:26" x14ac:dyDescent="0.5">
      <c r="A67" s="9" t="s">
        <v>38</v>
      </c>
      <c r="B67" s="9"/>
      <c r="C67" s="6">
        <f t="shared" si="1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K67" s="2"/>
      <c r="X67" s="1">
        <v>38.1365759029174</v>
      </c>
    </row>
    <row r="68" spans="1:26" x14ac:dyDescent="0.5">
      <c r="A68" s="9" t="s">
        <v>38</v>
      </c>
      <c r="B68" s="9"/>
      <c r="C68" s="6">
        <f t="shared" si="1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K68" s="2"/>
      <c r="X68" s="1">
        <v>103.251645148664</v>
      </c>
    </row>
    <row r="69" spans="1:26" x14ac:dyDescent="0.5">
      <c r="A69" s="9" t="s">
        <v>38</v>
      </c>
      <c r="B69" s="9"/>
      <c r="C69" s="6">
        <f t="shared" si="1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K69" s="2"/>
      <c r="X69" s="1">
        <v>269.36486443780501</v>
      </c>
    </row>
    <row r="70" spans="1:26" x14ac:dyDescent="0.5">
      <c r="A70" s="9" t="s">
        <v>38</v>
      </c>
      <c r="B70" s="9"/>
      <c r="C70" s="6">
        <f t="shared" si="1"/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K70" s="2"/>
      <c r="X70" s="1">
        <v>402.49829225424799</v>
      </c>
    </row>
    <row r="71" spans="1:26" x14ac:dyDescent="0.5">
      <c r="A71" s="9" t="s">
        <v>38</v>
      </c>
      <c r="B71" s="9"/>
      <c r="C71" s="6">
        <f t="shared" si="1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K71" s="2"/>
      <c r="X71" s="1">
        <v>471.77029421845998</v>
      </c>
    </row>
    <row r="72" spans="1:26" x14ac:dyDescent="0.5">
      <c r="A72" s="9" t="s">
        <v>38</v>
      </c>
      <c r="B72" s="9"/>
      <c r="C72" s="8">
        <f>E72+J72</f>
        <v>35902</v>
      </c>
      <c r="D72" s="6" t="s">
        <v>27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L72" s="1">
        <v>1.8383940287556599</v>
      </c>
      <c r="N72" s="1">
        <v>0.67099567843637897</v>
      </c>
      <c r="S72" s="1">
        <v>402.69559467140499</v>
      </c>
      <c r="X72" s="1">
        <v>722.25393267713696</v>
      </c>
      <c r="Z72" s="1">
        <f>S72/X72</f>
        <v>0.55755403529442404</v>
      </c>
    </row>
    <row r="73" spans="1:26" x14ac:dyDescent="0.5">
      <c r="A73" s="9" t="s">
        <v>39</v>
      </c>
      <c r="B73" s="9"/>
      <c r="C73" s="6">
        <f t="shared" ref="C73:C78" si="3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X73" s="1">
        <v>14.197019163216501</v>
      </c>
    </row>
    <row r="74" spans="1:26" x14ac:dyDescent="0.5">
      <c r="A74" s="9" t="s">
        <v>39</v>
      </c>
      <c r="B74" s="9"/>
      <c r="C74" s="6">
        <f t="shared" si="3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X74" s="1">
        <v>38.175957370776501</v>
      </c>
    </row>
    <row r="75" spans="1:26" x14ac:dyDescent="0.5">
      <c r="A75" s="9" t="s">
        <v>39</v>
      </c>
      <c r="B75" s="9"/>
      <c r="C75" s="6">
        <f t="shared" si="3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X75" s="1">
        <v>86.781440146246197</v>
      </c>
    </row>
    <row r="76" spans="1:26" x14ac:dyDescent="0.5">
      <c r="A76" s="9" t="s">
        <v>39</v>
      </c>
      <c r="B76" s="9"/>
      <c r="C76" s="6">
        <f t="shared" si="3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X76" s="1">
        <v>195.24894192692</v>
      </c>
    </row>
    <row r="77" spans="1:26" x14ac:dyDescent="0.5">
      <c r="A77" s="9" t="s">
        <v>39</v>
      </c>
      <c r="B77" s="9"/>
      <c r="C77" s="6">
        <f t="shared" si="3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X77" s="1">
        <v>332.49992099396798</v>
      </c>
    </row>
    <row r="78" spans="1:26" x14ac:dyDescent="0.5">
      <c r="A78" s="9" t="s">
        <v>39</v>
      </c>
      <c r="B78" s="9"/>
      <c r="C78" s="6">
        <f t="shared" si="3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X78" s="1">
        <v>430.59478171241301</v>
      </c>
    </row>
    <row r="79" spans="1:26" x14ac:dyDescent="0.5">
      <c r="A79" s="9" t="s">
        <v>39</v>
      </c>
      <c r="B79" s="9"/>
      <c r="C79" s="8">
        <f>E79+J79</f>
        <v>35902</v>
      </c>
      <c r="D79" s="6" t="s">
        <v>27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L79" s="1">
        <v>1.5423715660406601</v>
      </c>
      <c r="N79" s="1">
        <v>0.446008937779305</v>
      </c>
      <c r="S79" s="1">
        <v>329.21792419018499</v>
      </c>
      <c r="X79" s="1">
        <v>573.90394325179</v>
      </c>
      <c r="Z79" s="1">
        <f>S79/X79</f>
        <v>0.57364638814782731</v>
      </c>
    </row>
    <row r="80" spans="1:26" x14ac:dyDescent="0.5">
      <c r="A80" s="9" t="s">
        <v>40</v>
      </c>
      <c r="B80" s="9"/>
      <c r="C80" s="6">
        <f t="shared" ref="C80:C85" si="4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X80" s="1">
        <v>16.216413320659701</v>
      </c>
    </row>
    <row r="81" spans="1:26" x14ac:dyDescent="0.5">
      <c r="A81" s="9" t="s">
        <v>40</v>
      </c>
      <c r="B81" s="9"/>
      <c r="C81" s="6">
        <f t="shared" si="4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X81" s="1">
        <v>31.960249027010299</v>
      </c>
    </row>
    <row r="82" spans="1:26" x14ac:dyDescent="0.5">
      <c r="A82" s="9" t="s">
        <v>40</v>
      </c>
      <c r="B82" s="9"/>
      <c r="C82" s="6">
        <f t="shared" si="4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X82" s="1">
        <v>78.506956177177699</v>
      </c>
    </row>
    <row r="83" spans="1:26" x14ac:dyDescent="0.5">
      <c r="A83" s="9" t="s">
        <v>40</v>
      </c>
      <c r="B83" s="9"/>
      <c r="C83" s="6">
        <f t="shared" si="4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X83" s="1">
        <v>141.72077566905901</v>
      </c>
    </row>
    <row r="84" spans="1:26" x14ac:dyDescent="0.5">
      <c r="A84" s="9" t="s">
        <v>40</v>
      </c>
      <c r="B84" s="9"/>
      <c r="C84" s="6">
        <f t="shared" si="4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X84" s="1">
        <v>241.874412012806</v>
      </c>
    </row>
    <row r="85" spans="1:26" x14ac:dyDescent="0.5">
      <c r="A85" s="9" t="s">
        <v>40</v>
      </c>
      <c r="B85" s="9"/>
      <c r="C85" s="6">
        <f t="shared" si="4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X85" s="1">
        <v>259.59826040873997</v>
      </c>
    </row>
    <row r="86" spans="1:26" x14ac:dyDescent="0.5">
      <c r="A86" s="9" t="s">
        <v>40</v>
      </c>
      <c r="B86" s="9"/>
      <c r="C86" s="8">
        <f>E86+J86</f>
        <v>35902</v>
      </c>
      <c r="D86" s="6" t="s">
        <v>27</v>
      </c>
      <c r="E86" s="8">
        <v>35741</v>
      </c>
      <c r="H86" s="2">
        <v>16</v>
      </c>
      <c r="I86" s="7">
        <v>44</v>
      </c>
      <c r="J86" s="2">
        <v>161</v>
      </c>
      <c r="L86" s="1">
        <v>1.0468020261594599</v>
      </c>
      <c r="N86" s="1">
        <v>0.137746893876147</v>
      </c>
      <c r="S86" s="1">
        <v>246.95685534146699</v>
      </c>
      <c r="X86" s="1">
        <v>405.08434197699802</v>
      </c>
      <c r="Z86" s="1">
        <f>S86/X86</f>
        <v>0.60964305392848284</v>
      </c>
    </row>
    <row r="87" spans="1:26" x14ac:dyDescent="0.5">
      <c r="A87" s="9" t="s">
        <v>41</v>
      </c>
      <c r="B87" s="9"/>
      <c r="C87" s="6">
        <f t="shared" ref="C87:C92" si="5">E87+F87</f>
        <v>35776</v>
      </c>
      <c r="D87" s="6"/>
      <c r="E87" s="8">
        <v>35741</v>
      </c>
      <c r="F87" s="7">
        <f t="shared" ref="F87:F92" si="6">H87+G87</f>
        <v>35</v>
      </c>
      <c r="G87" s="2">
        <v>19</v>
      </c>
      <c r="H87" s="2">
        <v>16</v>
      </c>
      <c r="I87" s="7"/>
      <c r="J87" s="2"/>
      <c r="X87" s="1">
        <v>16.216413320659701</v>
      </c>
    </row>
    <row r="88" spans="1:26" x14ac:dyDescent="0.5">
      <c r="A88" s="9" t="s">
        <v>41</v>
      </c>
      <c r="B88" s="9"/>
      <c r="C88" s="6">
        <f t="shared" si="5"/>
        <v>35797</v>
      </c>
      <c r="D88" s="6"/>
      <c r="E88" s="8">
        <v>35741</v>
      </c>
      <c r="F88" s="7">
        <f t="shared" si="6"/>
        <v>56</v>
      </c>
      <c r="G88" s="2">
        <v>40</v>
      </c>
      <c r="H88" s="2">
        <v>16</v>
      </c>
      <c r="I88" s="7"/>
      <c r="J88" s="2"/>
      <c r="X88" s="1">
        <v>27.842697776405601</v>
      </c>
    </row>
    <row r="89" spans="1:26" x14ac:dyDescent="0.5">
      <c r="A89" s="9" t="s">
        <v>41</v>
      </c>
      <c r="B89" s="9"/>
      <c r="C89" s="6">
        <f t="shared" si="5"/>
        <v>35818</v>
      </c>
      <c r="D89" s="6"/>
      <c r="E89" s="8">
        <v>35741</v>
      </c>
      <c r="F89" s="7">
        <f t="shared" si="6"/>
        <v>77</v>
      </c>
      <c r="G89" s="2">
        <v>61</v>
      </c>
      <c r="H89" s="2">
        <v>16</v>
      </c>
      <c r="I89" s="7"/>
      <c r="J89" s="2"/>
      <c r="X89" s="1">
        <v>57.9191999241541</v>
      </c>
    </row>
    <row r="90" spans="1:26" x14ac:dyDescent="0.5">
      <c r="A90" s="9" t="s">
        <v>41</v>
      </c>
      <c r="B90" s="9"/>
      <c r="C90" s="6">
        <f t="shared" si="5"/>
        <v>35839</v>
      </c>
      <c r="D90" s="6"/>
      <c r="E90" s="8">
        <v>35741</v>
      </c>
      <c r="F90" s="7">
        <f t="shared" si="6"/>
        <v>98</v>
      </c>
      <c r="G90" s="2">
        <v>82</v>
      </c>
      <c r="H90" s="2">
        <v>16</v>
      </c>
      <c r="I90" s="7"/>
      <c r="J90" s="2"/>
      <c r="X90" s="1">
        <v>125.211189198781</v>
      </c>
    </row>
    <row r="91" spans="1:26" x14ac:dyDescent="0.5">
      <c r="A91" s="9" t="s">
        <v>41</v>
      </c>
      <c r="B91" s="9"/>
      <c r="C91" s="6">
        <f t="shared" si="5"/>
        <v>35860</v>
      </c>
      <c r="D91" s="6"/>
      <c r="E91" s="8">
        <v>35741</v>
      </c>
      <c r="F91" s="7">
        <f t="shared" si="6"/>
        <v>119</v>
      </c>
      <c r="G91" s="2">
        <v>103</v>
      </c>
      <c r="H91" s="2">
        <v>16</v>
      </c>
      <c r="I91" s="7"/>
      <c r="J91" s="2"/>
      <c r="X91" s="1">
        <v>198.48259801002001</v>
      </c>
    </row>
    <row r="92" spans="1:26" x14ac:dyDescent="0.5">
      <c r="A92" s="9" t="s">
        <v>41</v>
      </c>
      <c r="B92" s="9"/>
      <c r="C92" s="6">
        <f t="shared" si="5"/>
        <v>35881</v>
      </c>
      <c r="D92" s="6"/>
      <c r="E92" s="8">
        <v>35741</v>
      </c>
      <c r="F92" s="7">
        <f t="shared" si="6"/>
        <v>140</v>
      </c>
      <c r="G92" s="2">
        <v>124</v>
      </c>
      <c r="H92" s="2">
        <v>16</v>
      </c>
      <c r="I92" s="7"/>
      <c r="J92" s="2"/>
      <c r="X92" s="1">
        <v>257.46072184771901</v>
      </c>
    </row>
    <row r="93" spans="1:26" x14ac:dyDescent="0.5">
      <c r="A93" s="9" t="s">
        <v>41</v>
      </c>
      <c r="B93" s="9"/>
      <c r="C93" s="8">
        <f t="shared" ref="C93:C101" si="7">E93+J93</f>
        <v>35902</v>
      </c>
      <c r="D93" s="6" t="s">
        <v>27</v>
      </c>
      <c r="E93" s="8">
        <v>35741</v>
      </c>
      <c r="H93" s="2">
        <v>16</v>
      </c>
      <c r="I93" s="7">
        <v>44</v>
      </c>
      <c r="J93" s="2">
        <v>161</v>
      </c>
      <c r="L93" s="1">
        <v>0.877908371312066</v>
      </c>
      <c r="N93" s="1">
        <v>1.6154299464715201E-2</v>
      </c>
      <c r="S93" s="1">
        <v>211.17712681914799</v>
      </c>
      <c r="X93" s="1">
        <v>343.28169175006798</v>
      </c>
      <c r="Z93" s="1">
        <f t="shared" ref="Z93:Z101" si="8">S93/X93</f>
        <v>0.61517153956727488</v>
      </c>
    </row>
    <row r="94" spans="1:26" x14ac:dyDescent="0.5">
      <c r="A94" s="9" t="s">
        <v>42</v>
      </c>
      <c r="B94" s="9"/>
      <c r="C94" s="8">
        <f t="shared" si="7"/>
        <v>35902</v>
      </c>
      <c r="D94" s="6" t="s">
        <v>27</v>
      </c>
      <c r="E94" s="8">
        <v>35741</v>
      </c>
      <c r="H94" s="2">
        <v>16</v>
      </c>
      <c r="I94" s="7">
        <v>44</v>
      </c>
      <c r="J94" s="2">
        <v>161</v>
      </c>
      <c r="L94" s="1">
        <v>3.1175482906043199</v>
      </c>
      <c r="N94" s="1">
        <v>0.82298089672445096</v>
      </c>
      <c r="S94" s="1">
        <v>615.67786129297701</v>
      </c>
      <c r="X94" s="1">
        <v>1047.5702821131399</v>
      </c>
      <c r="Z94" s="1">
        <f t="shared" si="8"/>
        <v>0.5877198616698468</v>
      </c>
    </row>
    <row r="95" spans="1:26" x14ac:dyDescent="0.5">
      <c r="A95" s="9" t="s">
        <v>43</v>
      </c>
      <c r="B95" s="9"/>
      <c r="C95" s="8">
        <f t="shared" si="7"/>
        <v>35902</v>
      </c>
      <c r="D95" s="6" t="s">
        <v>27</v>
      </c>
      <c r="E95" s="8">
        <v>35741</v>
      </c>
      <c r="H95" s="2">
        <v>16</v>
      </c>
      <c r="I95" s="7">
        <v>44</v>
      </c>
      <c r="J95" s="2">
        <v>161</v>
      </c>
      <c r="L95" s="1">
        <v>2.4006321166029299</v>
      </c>
      <c r="N95" s="1">
        <v>0.51071453125767297</v>
      </c>
      <c r="S95" s="1">
        <v>476.16922680854702</v>
      </c>
      <c r="X95" s="1">
        <v>796.46496972084105</v>
      </c>
      <c r="Z95" s="1">
        <f t="shared" si="8"/>
        <v>0.59785332049875728</v>
      </c>
    </row>
    <row r="96" spans="1:26" x14ac:dyDescent="0.5">
      <c r="A96" s="9" t="s">
        <v>44</v>
      </c>
      <c r="B96" s="9"/>
      <c r="C96" s="8">
        <f t="shared" si="7"/>
        <v>35902</v>
      </c>
      <c r="D96" s="6" t="s">
        <v>27</v>
      </c>
      <c r="E96" s="8">
        <v>35741</v>
      </c>
      <c r="H96" s="2">
        <v>16</v>
      </c>
      <c r="I96" s="7">
        <v>44</v>
      </c>
      <c r="J96" s="2">
        <v>161</v>
      </c>
      <c r="L96" s="1">
        <v>2.27378550364736</v>
      </c>
      <c r="N96" s="1">
        <v>0.46617639836959102</v>
      </c>
      <c r="S96" s="1">
        <v>417.10036799410398</v>
      </c>
      <c r="X96" s="1">
        <v>699.06221414893105</v>
      </c>
      <c r="Z96" s="1">
        <f t="shared" si="8"/>
        <v>0.5966570064180915</v>
      </c>
    </row>
    <row r="97" spans="1:26" x14ac:dyDescent="0.5">
      <c r="A97" s="9" t="s">
        <v>45</v>
      </c>
      <c r="B97" s="9"/>
      <c r="C97" s="8">
        <f t="shared" si="7"/>
        <v>35902</v>
      </c>
      <c r="D97" s="6" t="s">
        <v>27</v>
      </c>
      <c r="E97" s="8">
        <v>35741</v>
      </c>
      <c r="H97" s="2">
        <v>16</v>
      </c>
      <c r="I97" s="7">
        <v>44</v>
      </c>
      <c r="J97" s="2">
        <v>161</v>
      </c>
      <c r="L97" s="1">
        <v>2.1259859184738898</v>
      </c>
      <c r="N97" s="1">
        <v>0.39720129646908497</v>
      </c>
      <c r="S97" s="1">
        <v>383.1096258979</v>
      </c>
      <c r="X97" s="1">
        <v>655.12957718011205</v>
      </c>
      <c r="Z97" s="1">
        <f t="shared" si="8"/>
        <v>0.58478450560410777</v>
      </c>
    </row>
    <row r="98" spans="1:26" x14ac:dyDescent="0.5">
      <c r="A98" s="9" t="s">
        <v>46</v>
      </c>
      <c r="B98" s="9"/>
      <c r="C98" s="8">
        <f t="shared" si="7"/>
        <v>35902</v>
      </c>
      <c r="D98" s="6" t="s">
        <v>27</v>
      </c>
      <c r="E98" s="8">
        <v>35741</v>
      </c>
      <c r="H98" s="2">
        <v>16</v>
      </c>
      <c r="I98" s="7">
        <v>44</v>
      </c>
      <c r="J98" s="2">
        <v>161</v>
      </c>
      <c r="L98" s="1">
        <v>3.1976210968916199</v>
      </c>
      <c r="N98" s="1">
        <v>0.75002799194617598</v>
      </c>
      <c r="S98" s="1">
        <v>591.90816805568898</v>
      </c>
      <c r="X98" s="1">
        <v>1030.5631638546899</v>
      </c>
      <c r="Z98" s="1">
        <f t="shared" si="8"/>
        <v>0.57435408989559844</v>
      </c>
    </row>
    <row r="99" spans="1:26" x14ac:dyDescent="0.5">
      <c r="A99" s="9" t="s">
        <v>47</v>
      </c>
      <c r="B99" s="9"/>
      <c r="C99" s="8">
        <f t="shared" si="7"/>
        <v>35902</v>
      </c>
      <c r="D99" s="6" t="s">
        <v>27</v>
      </c>
      <c r="E99" s="8">
        <v>35741</v>
      </c>
      <c r="H99" s="2">
        <v>16</v>
      </c>
      <c r="I99" s="7">
        <v>44</v>
      </c>
      <c r="J99" s="2">
        <v>161</v>
      </c>
      <c r="L99" s="1">
        <v>2.8494278498158598</v>
      </c>
      <c r="N99" s="1">
        <v>0.67105313558905799</v>
      </c>
      <c r="S99" s="1">
        <v>468.56502491153498</v>
      </c>
      <c r="X99" s="1">
        <v>845.29513434514297</v>
      </c>
      <c r="Z99" s="1">
        <f t="shared" si="8"/>
        <v>0.55432121382614619</v>
      </c>
    </row>
    <row r="100" spans="1:26" x14ac:dyDescent="0.5">
      <c r="A100" s="9" t="s">
        <v>48</v>
      </c>
      <c r="B100" s="9"/>
      <c r="C100" s="8">
        <f t="shared" si="7"/>
        <v>35902</v>
      </c>
      <c r="D100" s="6" t="s">
        <v>27</v>
      </c>
      <c r="E100" s="8">
        <v>35741</v>
      </c>
      <c r="H100" s="2">
        <v>16</v>
      </c>
      <c r="I100" s="7">
        <v>44</v>
      </c>
      <c r="J100" s="2">
        <v>161</v>
      </c>
      <c r="L100" s="1">
        <v>2.5646579092178898</v>
      </c>
      <c r="N100" s="1">
        <v>0.37285272307616701</v>
      </c>
      <c r="S100" s="1">
        <v>447.03257429291102</v>
      </c>
      <c r="X100" s="1">
        <v>785.61059731698401</v>
      </c>
      <c r="Z100" s="1">
        <f t="shared" si="8"/>
        <v>0.56902564173601522</v>
      </c>
    </row>
    <row r="101" spans="1:26" x14ac:dyDescent="0.5">
      <c r="A101" s="9" t="s">
        <v>49</v>
      </c>
      <c r="B101" s="9"/>
      <c r="C101" s="8">
        <f t="shared" si="7"/>
        <v>35902</v>
      </c>
      <c r="D101" s="6" t="s">
        <v>27</v>
      </c>
      <c r="E101" s="8">
        <v>35741</v>
      </c>
      <c r="H101" s="2">
        <v>16</v>
      </c>
      <c r="I101" s="7">
        <v>44</v>
      </c>
      <c r="J101" s="2">
        <v>161</v>
      </c>
      <c r="L101" s="1">
        <v>2.5331579021630199</v>
      </c>
      <c r="N101" s="1">
        <v>0.20482811962873801</v>
      </c>
      <c r="S101" s="1">
        <v>388.02832898370002</v>
      </c>
      <c r="X101" s="1">
        <v>716.45025122502898</v>
      </c>
      <c r="Z101" s="1">
        <f t="shared" si="8"/>
        <v>0.5415984268554952</v>
      </c>
    </row>
    <row r="102" spans="1:26" x14ac:dyDescent="0.5">
      <c r="A102" s="9" t="s">
        <v>50</v>
      </c>
      <c r="B102" s="9"/>
      <c r="C102" s="6">
        <f t="shared" ref="C102:C107" si="9">E102+F102</f>
        <v>35776</v>
      </c>
      <c r="D102" s="6"/>
      <c r="E102" s="8">
        <v>35741</v>
      </c>
      <c r="F102" s="7">
        <f t="shared" ref="F102:F107" si="10">H102+G102</f>
        <v>35</v>
      </c>
      <c r="G102" s="2">
        <v>19</v>
      </c>
      <c r="H102" s="2">
        <v>16</v>
      </c>
      <c r="I102" s="7"/>
      <c r="J102" s="2"/>
      <c r="S102" s="1">
        <v>0</v>
      </c>
      <c r="X102" s="1">
        <v>90.397904842567598</v>
      </c>
    </row>
    <row r="103" spans="1:26" x14ac:dyDescent="0.5">
      <c r="A103" s="9" t="s">
        <v>50</v>
      </c>
      <c r="B103" s="9"/>
      <c r="C103" s="6">
        <f t="shared" si="9"/>
        <v>35797</v>
      </c>
      <c r="D103" s="6"/>
      <c r="E103" s="8">
        <v>35741</v>
      </c>
      <c r="F103" s="7">
        <f t="shared" si="10"/>
        <v>56</v>
      </c>
      <c r="G103" s="2">
        <v>40</v>
      </c>
      <c r="H103" s="2">
        <v>16</v>
      </c>
      <c r="I103" s="7"/>
      <c r="J103" s="2"/>
      <c r="S103" s="1">
        <v>0</v>
      </c>
      <c r="X103" s="1">
        <v>201.456863083733</v>
      </c>
    </row>
    <row r="104" spans="1:26" x14ac:dyDescent="0.5">
      <c r="A104" s="9" t="s">
        <v>50</v>
      </c>
      <c r="B104" s="9"/>
      <c r="C104" s="6">
        <f t="shared" si="9"/>
        <v>35818</v>
      </c>
      <c r="D104" s="6"/>
      <c r="E104" s="8">
        <v>35741</v>
      </c>
      <c r="F104" s="7">
        <f t="shared" si="10"/>
        <v>77</v>
      </c>
      <c r="G104" s="2">
        <v>61</v>
      </c>
      <c r="H104" s="2">
        <v>16</v>
      </c>
      <c r="I104" s="7"/>
      <c r="J104" s="2"/>
      <c r="S104" s="1">
        <v>0</v>
      </c>
      <c r="X104" s="1">
        <v>352.78798360023501</v>
      </c>
    </row>
    <row r="105" spans="1:26" x14ac:dyDescent="0.5">
      <c r="A105" s="9" t="s">
        <v>50</v>
      </c>
      <c r="B105" s="9"/>
      <c r="C105" s="6">
        <f t="shared" si="9"/>
        <v>35839</v>
      </c>
      <c r="D105" s="6"/>
      <c r="E105" s="8">
        <v>35741</v>
      </c>
      <c r="F105" s="7">
        <f t="shared" si="10"/>
        <v>98</v>
      </c>
      <c r="G105" s="2">
        <v>82</v>
      </c>
      <c r="H105" s="2">
        <v>16</v>
      </c>
      <c r="I105" s="7"/>
      <c r="J105" s="2"/>
      <c r="S105" s="1">
        <v>154.858536654609</v>
      </c>
      <c r="X105" s="1">
        <v>661.62071877905498</v>
      </c>
    </row>
    <row r="106" spans="1:26" x14ac:dyDescent="0.5">
      <c r="A106" s="9" t="s">
        <v>50</v>
      </c>
      <c r="B106" s="9"/>
      <c r="C106" s="6">
        <f t="shared" si="9"/>
        <v>35860</v>
      </c>
      <c r="D106" s="6"/>
      <c r="E106" s="8">
        <v>35741</v>
      </c>
      <c r="F106" s="7">
        <f t="shared" si="10"/>
        <v>119</v>
      </c>
      <c r="G106" s="2">
        <v>103</v>
      </c>
      <c r="H106" s="2">
        <v>16</v>
      </c>
      <c r="I106" s="7"/>
      <c r="J106" s="2"/>
      <c r="S106" s="1">
        <v>451.29728949653298</v>
      </c>
      <c r="X106" s="1">
        <v>967.39635997151504</v>
      </c>
    </row>
    <row r="107" spans="1:26" x14ac:dyDescent="0.5">
      <c r="A107" s="9" t="s">
        <v>50</v>
      </c>
      <c r="B107" s="9"/>
      <c r="C107" s="6">
        <f t="shared" si="9"/>
        <v>35881</v>
      </c>
      <c r="D107" s="6"/>
      <c r="E107" s="8">
        <v>35741</v>
      </c>
      <c r="F107" s="7">
        <f t="shared" si="10"/>
        <v>140</v>
      </c>
      <c r="G107" s="2">
        <v>124</v>
      </c>
      <c r="H107" s="2">
        <v>16</v>
      </c>
      <c r="I107" s="7"/>
      <c r="J107" s="2"/>
      <c r="S107" s="1">
        <v>580.99690316047895</v>
      </c>
      <c r="X107" s="1">
        <v>1124.9410322956101</v>
      </c>
      <c r="Z107" s="1">
        <f t="shared" ref="Z107:Z115" si="11">S107/X107</f>
        <v>0.5164687627891642</v>
      </c>
    </row>
    <row r="108" spans="1:26" x14ac:dyDescent="0.5">
      <c r="A108" s="9" t="s">
        <v>50</v>
      </c>
      <c r="B108" s="9"/>
      <c r="C108" s="8">
        <f>E108+J108</f>
        <v>35902</v>
      </c>
      <c r="D108" s="6" t="s">
        <v>27</v>
      </c>
      <c r="E108" s="8">
        <v>35741</v>
      </c>
      <c r="H108" s="2">
        <v>16</v>
      </c>
      <c r="I108" s="7">
        <v>44</v>
      </c>
      <c r="J108" s="2">
        <v>161</v>
      </c>
      <c r="L108" s="1">
        <v>4.7388991576481798</v>
      </c>
      <c r="N108" s="1">
        <v>0.847369248146147</v>
      </c>
      <c r="S108" s="1">
        <v>710.696516824426</v>
      </c>
      <c r="X108" s="1">
        <v>1297.83741710808</v>
      </c>
      <c r="Z108" s="1">
        <f t="shared" si="11"/>
        <v>0.54760057573932719</v>
      </c>
    </row>
    <row r="109" spans="1:26" x14ac:dyDescent="0.5">
      <c r="A109" s="9" t="s">
        <v>51</v>
      </c>
      <c r="B109" s="9"/>
      <c r="C109" s="8">
        <f>E109+J109</f>
        <v>35902</v>
      </c>
      <c r="D109" s="6" t="s">
        <v>27</v>
      </c>
      <c r="E109" s="8">
        <v>35741</v>
      </c>
      <c r="H109" s="2">
        <v>16</v>
      </c>
      <c r="I109" s="7">
        <v>44</v>
      </c>
      <c r="J109" s="2">
        <v>161</v>
      </c>
      <c r="L109" s="1">
        <v>4.1166241022674299</v>
      </c>
      <c r="N109" s="1">
        <v>0.76206747532288899</v>
      </c>
      <c r="S109" s="1">
        <v>625.70103129211805</v>
      </c>
      <c r="X109" s="1">
        <v>1135.43192825251</v>
      </c>
      <c r="Z109" s="1">
        <f t="shared" si="11"/>
        <v>0.55106873051835448</v>
      </c>
    </row>
    <row r="110" spans="1:26" x14ac:dyDescent="0.5">
      <c r="A110" s="9" t="s">
        <v>52</v>
      </c>
      <c r="B110" s="9"/>
      <c r="C110" s="8">
        <f>E110+J110</f>
        <v>35902</v>
      </c>
      <c r="D110" s="6" t="s">
        <v>27</v>
      </c>
      <c r="E110" s="8">
        <v>35741</v>
      </c>
      <c r="H110" s="2">
        <v>16</v>
      </c>
      <c r="I110" s="7">
        <v>44</v>
      </c>
      <c r="J110" s="2">
        <v>161</v>
      </c>
      <c r="L110" s="1">
        <v>3.5468020261594599</v>
      </c>
      <c r="N110" s="1">
        <v>0.57361464420763097</v>
      </c>
      <c r="S110" s="1">
        <v>546.88870828516701</v>
      </c>
      <c r="X110" s="1">
        <v>1009.9101083416</v>
      </c>
      <c r="Z110" s="1">
        <f t="shared" si="11"/>
        <v>0.54152216496102545</v>
      </c>
    </row>
    <row r="111" spans="1:26" x14ac:dyDescent="0.5">
      <c r="A111" s="9" t="s">
        <v>53</v>
      </c>
      <c r="B111" s="9"/>
      <c r="C111" s="8">
        <f>E111+J111</f>
        <v>35902</v>
      </c>
      <c r="D111" s="6" t="s">
        <v>27</v>
      </c>
      <c r="E111" s="8">
        <v>35741</v>
      </c>
      <c r="H111" s="2">
        <v>16</v>
      </c>
      <c r="I111" s="7">
        <v>44</v>
      </c>
      <c r="J111" s="2">
        <v>161</v>
      </c>
      <c r="L111" s="1">
        <v>2.9876680823444701</v>
      </c>
      <c r="N111" s="1">
        <v>0.46009256985709301</v>
      </c>
      <c r="S111" s="1">
        <v>446.80238868052101</v>
      </c>
      <c r="X111" s="1">
        <v>859.16057930755699</v>
      </c>
      <c r="Z111" s="1">
        <f t="shared" si="11"/>
        <v>0.52004526213321234</v>
      </c>
    </row>
    <row r="112" spans="1:26" x14ac:dyDescent="0.5">
      <c r="A112" s="1" t="s">
        <v>54</v>
      </c>
      <c r="C112" s="8"/>
      <c r="D112" s="6" t="s">
        <v>27</v>
      </c>
      <c r="E112" s="8">
        <v>29930</v>
      </c>
      <c r="G112" s="2">
        <v>120</v>
      </c>
      <c r="H112" s="8"/>
      <c r="S112" s="1">
        <v>657</v>
      </c>
      <c r="W112" s="1">
        <v>496</v>
      </c>
      <c r="X112" s="1">
        <v>1261</v>
      </c>
      <c r="Z112" s="1">
        <f t="shared" si="11"/>
        <v>0.52101506740682002</v>
      </c>
    </row>
    <row r="113" spans="1:26" x14ac:dyDescent="0.5">
      <c r="A113" s="1" t="s">
        <v>55</v>
      </c>
      <c r="C113" s="8"/>
      <c r="D113" s="6" t="s">
        <v>27</v>
      </c>
      <c r="E113" s="8">
        <v>29930</v>
      </c>
      <c r="G113" s="2">
        <v>120</v>
      </c>
      <c r="H113" s="8"/>
      <c r="S113" s="1">
        <v>640</v>
      </c>
      <c r="W113" s="1">
        <v>481</v>
      </c>
      <c r="X113" s="1">
        <v>1539</v>
      </c>
      <c r="Z113" s="1">
        <f t="shared" si="11"/>
        <v>0.41585445094217022</v>
      </c>
    </row>
    <row r="114" spans="1:26" x14ac:dyDescent="0.5">
      <c r="A114" s="1" t="s">
        <v>56</v>
      </c>
      <c r="C114" s="8"/>
      <c r="D114" s="6" t="s">
        <v>27</v>
      </c>
      <c r="E114" s="8">
        <v>29930</v>
      </c>
      <c r="G114" s="2">
        <v>120</v>
      </c>
      <c r="H114" s="8"/>
      <c r="S114" s="1">
        <v>652</v>
      </c>
      <c r="W114" s="1">
        <v>490</v>
      </c>
      <c r="X114" s="1">
        <v>1556</v>
      </c>
      <c r="Z114" s="1">
        <f t="shared" si="11"/>
        <v>0.41902313624678661</v>
      </c>
    </row>
    <row r="115" spans="1:26" x14ac:dyDescent="0.5">
      <c r="A115" s="1" t="s">
        <v>57</v>
      </c>
      <c r="C115" s="8"/>
      <c r="D115" s="6" t="s">
        <v>27</v>
      </c>
      <c r="E115" s="8">
        <v>29930</v>
      </c>
      <c r="G115" s="2">
        <v>120</v>
      </c>
      <c r="H115" s="8"/>
      <c r="S115" s="1">
        <v>568</v>
      </c>
      <c r="W115" s="1">
        <v>430</v>
      </c>
      <c r="X115" s="1">
        <v>1619</v>
      </c>
      <c r="Z115" s="1">
        <f t="shared" si="11"/>
        <v>0.35083384805435452</v>
      </c>
    </row>
    <row r="116" spans="1:26" x14ac:dyDescent="0.5">
      <c r="A116" s="1" t="s">
        <v>54</v>
      </c>
      <c r="E116" s="8"/>
      <c r="G116" s="2">
        <v>14</v>
      </c>
      <c r="H116" s="8"/>
      <c r="N116" s="1">
        <v>3.3238030118388898E-2</v>
      </c>
    </row>
    <row r="117" spans="1:26" x14ac:dyDescent="0.5">
      <c r="A117" s="1" t="s">
        <v>54</v>
      </c>
      <c r="E117" s="8"/>
      <c r="G117" s="2">
        <v>21</v>
      </c>
      <c r="H117" s="8"/>
      <c r="N117" s="1">
        <v>0.109379049467607</v>
      </c>
    </row>
    <row r="118" spans="1:26" x14ac:dyDescent="0.5">
      <c r="A118" s="1" t="s">
        <v>54</v>
      </c>
      <c r="E118" s="8"/>
      <c r="G118" s="2">
        <v>28</v>
      </c>
      <c r="H118" s="8"/>
      <c r="N118" s="1">
        <v>0.290782791382457</v>
      </c>
    </row>
    <row r="119" spans="1:26" x14ac:dyDescent="0.5">
      <c r="A119" s="1" t="s">
        <v>54</v>
      </c>
      <c r="E119" s="8"/>
      <c r="G119" s="2">
        <v>36</v>
      </c>
      <c r="H119" s="8"/>
      <c r="N119" s="1">
        <v>0.49097468445169801</v>
      </c>
    </row>
    <row r="120" spans="1:26" x14ac:dyDescent="0.5">
      <c r="A120" s="1" t="s">
        <v>54</v>
      </c>
      <c r="E120" s="8"/>
      <c r="G120" s="2">
        <v>50</v>
      </c>
      <c r="H120" s="8"/>
      <c r="N120" s="1">
        <v>0.82121824528124998</v>
      </c>
    </row>
    <row r="121" spans="1:26" x14ac:dyDescent="0.5">
      <c r="A121" s="1" t="s">
        <v>54</v>
      </c>
      <c r="E121" s="8"/>
      <c r="G121" s="2">
        <v>57</v>
      </c>
      <c r="H121" s="8"/>
      <c r="N121" s="1">
        <v>0.94371825906667095</v>
      </c>
    </row>
    <row r="122" spans="1:26" x14ac:dyDescent="0.5">
      <c r="A122" s="1" t="s">
        <v>54</v>
      </c>
      <c r="E122" s="8"/>
      <c r="G122" s="2">
        <v>66</v>
      </c>
      <c r="H122" s="8"/>
      <c r="N122" s="1">
        <v>0.980960954171744</v>
      </c>
    </row>
    <row r="123" spans="1:26" x14ac:dyDescent="0.5">
      <c r="A123" s="1" t="s">
        <v>55</v>
      </c>
      <c r="E123" s="8"/>
      <c r="G123" s="2">
        <v>14</v>
      </c>
      <c r="H123" s="8"/>
      <c r="N123" s="1">
        <v>9.7134837966153798E-2</v>
      </c>
    </row>
    <row r="124" spans="1:26" x14ac:dyDescent="0.5">
      <c r="A124" s="1" t="s">
        <v>55</v>
      </c>
      <c r="E124" s="8"/>
      <c r="G124" s="2">
        <v>21</v>
      </c>
      <c r="H124" s="8"/>
      <c r="N124" s="1">
        <v>0.38504888310513802</v>
      </c>
    </row>
    <row r="125" spans="1:26" x14ac:dyDescent="0.5">
      <c r="A125" s="1" t="s">
        <v>55</v>
      </c>
      <c r="E125" s="8"/>
      <c r="G125" s="2">
        <v>28</v>
      </c>
      <c r="H125" s="8"/>
      <c r="N125" s="1">
        <v>0.66669193993967402</v>
      </c>
    </row>
    <row r="126" spans="1:26" x14ac:dyDescent="0.5">
      <c r="A126" s="1" t="s">
        <v>55</v>
      </c>
      <c r="E126" s="8"/>
      <c r="G126" s="2">
        <v>36</v>
      </c>
      <c r="H126" s="8"/>
      <c r="N126" s="1">
        <v>0.82806270712595997</v>
      </c>
    </row>
    <row r="127" spans="1:26" x14ac:dyDescent="0.5">
      <c r="A127" s="1" t="s">
        <v>55</v>
      </c>
      <c r="E127" s="8"/>
      <c r="G127" s="2">
        <v>50</v>
      </c>
      <c r="H127" s="8"/>
      <c r="N127" s="1">
        <v>0.94903116056707604</v>
      </c>
    </row>
    <row r="128" spans="1:26" x14ac:dyDescent="0.5">
      <c r="A128" s="1" t="s">
        <v>55</v>
      </c>
      <c r="E128" s="8"/>
      <c r="G128" s="2">
        <v>57</v>
      </c>
      <c r="H128" s="8"/>
      <c r="N128" s="1">
        <v>0.96878842686282296</v>
      </c>
    </row>
    <row r="129" spans="1:24" x14ac:dyDescent="0.5">
      <c r="A129" s="1" t="s">
        <v>55</v>
      </c>
      <c r="E129" s="8"/>
      <c r="G129" s="2">
        <v>66</v>
      </c>
      <c r="H129" s="8"/>
      <c r="N129" s="1">
        <v>0.98848228021902196</v>
      </c>
    </row>
    <row r="130" spans="1:24" x14ac:dyDescent="0.5">
      <c r="A130" s="1" t="s">
        <v>56</v>
      </c>
      <c r="E130" s="8"/>
      <c r="G130" s="2">
        <v>14</v>
      </c>
      <c r="H130" s="8"/>
      <c r="N130" s="1">
        <v>0.17231777051132799</v>
      </c>
    </row>
    <row r="131" spans="1:24" x14ac:dyDescent="0.5">
      <c r="A131" s="1" t="s">
        <v>56</v>
      </c>
      <c r="E131" s="8"/>
      <c r="G131" s="2">
        <v>21</v>
      </c>
      <c r="H131" s="8"/>
      <c r="N131" s="1">
        <v>0.52665686982701998</v>
      </c>
    </row>
    <row r="132" spans="1:24" x14ac:dyDescent="0.5">
      <c r="A132" s="1" t="s">
        <v>56</v>
      </c>
      <c r="E132" s="8"/>
      <c r="G132" s="2">
        <v>28</v>
      </c>
      <c r="H132" s="8"/>
      <c r="N132" s="1">
        <v>0.78575800519434602</v>
      </c>
    </row>
    <row r="133" spans="1:24" x14ac:dyDescent="0.5">
      <c r="A133" s="1" t="s">
        <v>56</v>
      </c>
      <c r="E133" s="8"/>
      <c r="G133" s="2">
        <v>36</v>
      </c>
      <c r="H133" s="8"/>
      <c r="N133" s="1">
        <v>0.88946711074104901</v>
      </c>
    </row>
    <row r="134" spans="1:24" x14ac:dyDescent="0.5">
      <c r="A134" s="1" t="s">
        <v>56</v>
      </c>
      <c r="E134" s="8"/>
      <c r="G134" s="2">
        <v>50</v>
      </c>
      <c r="H134" s="8"/>
      <c r="N134" s="1">
        <v>0.96907792071728205</v>
      </c>
    </row>
    <row r="135" spans="1:24" x14ac:dyDescent="0.5">
      <c r="A135" s="1" t="s">
        <v>56</v>
      </c>
      <c r="E135" s="8"/>
      <c r="G135" s="2">
        <v>57</v>
      </c>
      <c r="H135" s="8"/>
      <c r="N135" s="1">
        <v>0.98757933510154305</v>
      </c>
    </row>
    <row r="136" spans="1:24" x14ac:dyDescent="0.5">
      <c r="A136" s="1" t="s">
        <v>56</v>
      </c>
      <c r="E136" s="8"/>
      <c r="G136" s="2">
        <v>66</v>
      </c>
      <c r="H136" s="8"/>
      <c r="N136" s="1">
        <v>0.98</v>
      </c>
    </row>
    <row r="137" spans="1:24" x14ac:dyDescent="0.5">
      <c r="A137" s="1" t="s">
        <v>57</v>
      </c>
      <c r="E137" s="8"/>
      <c r="G137" s="2">
        <v>14</v>
      </c>
      <c r="H137" s="8"/>
      <c r="N137" s="1">
        <v>0.22119398293916201</v>
      </c>
    </row>
    <row r="138" spans="1:24" x14ac:dyDescent="0.5">
      <c r="A138" s="1" t="s">
        <v>57</v>
      </c>
      <c r="E138" s="8"/>
      <c r="G138" s="2">
        <v>21</v>
      </c>
      <c r="H138" s="8"/>
      <c r="N138" s="1">
        <v>0.62816857916416202</v>
      </c>
    </row>
    <row r="139" spans="1:24" x14ac:dyDescent="0.5">
      <c r="A139" s="1" t="s">
        <v>57</v>
      </c>
      <c r="E139" s="8"/>
      <c r="G139" s="2">
        <v>28</v>
      </c>
      <c r="H139" s="8"/>
      <c r="N139" s="1">
        <v>0.84465346207078995</v>
      </c>
    </row>
    <row r="140" spans="1:24" x14ac:dyDescent="0.5">
      <c r="A140" s="1" t="s">
        <v>57</v>
      </c>
      <c r="E140" s="8"/>
      <c r="G140" s="2">
        <v>36</v>
      </c>
      <c r="H140" s="10"/>
      <c r="N140" s="1">
        <v>0.91580140170167201</v>
      </c>
    </row>
    <row r="141" spans="1:24" x14ac:dyDescent="0.5">
      <c r="A141" s="1" t="s">
        <v>57</v>
      </c>
      <c r="E141" s="8"/>
      <c r="G141" s="2">
        <v>50</v>
      </c>
      <c r="H141" s="10"/>
      <c r="N141" s="1">
        <v>0.98663503371914096</v>
      </c>
    </row>
    <row r="142" spans="1:24" x14ac:dyDescent="0.5">
      <c r="A142" s="1" t="s">
        <v>57</v>
      </c>
      <c r="E142" s="8"/>
      <c r="G142" s="2">
        <v>57</v>
      </c>
      <c r="H142" s="10"/>
      <c r="N142" s="1">
        <v>0.98884070118168599</v>
      </c>
    </row>
    <row r="143" spans="1:24" x14ac:dyDescent="0.5">
      <c r="A143" s="1" t="s">
        <v>57</v>
      </c>
      <c r="E143" s="8"/>
      <c r="G143" s="2">
        <v>66</v>
      </c>
      <c r="H143" s="10"/>
      <c r="N143" s="1">
        <v>0.99098019862035402</v>
      </c>
    </row>
    <row r="144" spans="1:24" x14ac:dyDescent="0.5">
      <c r="A144" s="5" t="s">
        <v>58</v>
      </c>
      <c r="B144" s="11" t="s">
        <v>59</v>
      </c>
      <c r="C144" s="6">
        <v>30316</v>
      </c>
      <c r="D144" s="8"/>
      <c r="E144" s="8"/>
      <c r="F144" s="2">
        <v>30</v>
      </c>
      <c r="H144" s="10"/>
      <c r="L144" s="1">
        <v>0.33</v>
      </c>
      <c r="M144" s="1">
        <f t="shared" ref="M144:M173" si="12">L144/Q144</f>
        <v>2.4699999999999958E-2</v>
      </c>
      <c r="Q144" s="1">
        <v>13.3603238866397</v>
      </c>
      <c r="R144" s="1">
        <v>9.0396761133603203</v>
      </c>
      <c r="S144" s="1">
        <v>0</v>
      </c>
      <c r="X144" s="1">
        <v>22.4</v>
      </c>
    </row>
    <row r="145" spans="1:26" x14ac:dyDescent="0.5">
      <c r="A145" s="5" t="s">
        <v>58</v>
      </c>
      <c r="B145" s="11" t="s">
        <v>59</v>
      </c>
      <c r="C145" s="6">
        <v>30330</v>
      </c>
      <c r="D145" s="8"/>
      <c r="E145" s="8"/>
      <c r="F145" s="2">
        <v>44</v>
      </c>
      <c r="H145" s="10"/>
      <c r="L145" s="1">
        <v>1.06</v>
      </c>
      <c r="M145" s="1">
        <f t="shared" si="12"/>
        <v>2.12E-2</v>
      </c>
      <c r="Q145" s="1">
        <v>50</v>
      </c>
      <c r="R145" s="1">
        <v>38.1</v>
      </c>
      <c r="S145" s="1">
        <v>0</v>
      </c>
      <c r="X145" s="1">
        <v>88.1</v>
      </c>
    </row>
    <row r="146" spans="1:26" x14ac:dyDescent="0.5">
      <c r="A146" s="5" t="s">
        <v>58</v>
      </c>
      <c r="B146" s="11" t="s">
        <v>59</v>
      </c>
      <c r="C146" s="6">
        <v>30348</v>
      </c>
      <c r="D146" s="8"/>
      <c r="E146" s="8"/>
      <c r="F146" s="2">
        <v>62</v>
      </c>
      <c r="H146" s="10"/>
      <c r="I146" s="8"/>
      <c r="L146" s="1">
        <v>3.64</v>
      </c>
      <c r="M146" s="1">
        <f t="shared" si="12"/>
        <v>2.6999999999999962E-2</v>
      </c>
      <c r="Q146" s="1">
        <v>134.81481481481501</v>
      </c>
      <c r="R146" s="1">
        <v>154.985185185185</v>
      </c>
      <c r="S146" s="1">
        <v>33.6</v>
      </c>
      <c r="X146" s="1">
        <v>323.39999999999998</v>
      </c>
    </row>
    <row r="147" spans="1:26" x14ac:dyDescent="0.5">
      <c r="A147" s="5" t="s">
        <v>58</v>
      </c>
      <c r="B147" s="11" t="s">
        <v>59</v>
      </c>
      <c r="C147" s="6">
        <v>30369</v>
      </c>
      <c r="D147" s="8"/>
      <c r="E147" s="8"/>
      <c r="F147" s="2">
        <v>83</v>
      </c>
      <c r="H147" s="10"/>
      <c r="L147" s="1">
        <v>5.7</v>
      </c>
      <c r="M147" s="1">
        <f t="shared" si="12"/>
        <v>2.6399999999999989E-2</v>
      </c>
      <c r="Q147" s="1">
        <v>215.90909090909099</v>
      </c>
      <c r="R147" s="1">
        <v>312.290909090909</v>
      </c>
      <c r="S147" s="1">
        <v>150.69999999999999</v>
      </c>
      <c r="X147" s="1">
        <v>678.9</v>
      </c>
    </row>
    <row r="148" spans="1:26" x14ac:dyDescent="0.5">
      <c r="A148" s="5" t="s">
        <v>58</v>
      </c>
      <c r="B148" s="11" t="s">
        <v>59</v>
      </c>
      <c r="C148" s="6">
        <v>30391</v>
      </c>
      <c r="D148" s="8"/>
      <c r="E148" s="8"/>
      <c r="F148" s="2">
        <v>105</v>
      </c>
      <c r="H148" s="10"/>
      <c r="L148" s="1">
        <v>7.03</v>
      </c>
      <c r="M148" s="1">
        <f t="shared" si="12"/>
        <v>2.5400000000000006E-2</v>
      </c>
      <c r="Q148" s="1">
        <v>276.77165354330702</v>
      </c>
      <c r="R148" s="1">
        <v>423.328346456693</v>
      </c>
      <c r="S148" s="1">
        <v>280.5</v>
      </c>
      <c r="X148" s="1">
        <v>980.6</v>
      </c>
    </row>
    <row r="149" spans="1:26" x14ac:dyDescent="0.5">
      <c r="A149" s="5" t="s">
        <v>58</v>
      </c>
      <c r="B149" s="11" t="s">
        <v>59</v>
      </c>
      <c r="C149" s="6">
        <v>30411</v>
      </c>
      <c r="D149" s="6" t="s">
        <v>27</v>
      </c>
      <c r="E149" s="8"/>
      <c r="F149" s="2">
        <v>125</v>
      </c>
      <c r="H149" s="10">
        <v>9</v>
      </c>
      <c r="I149" s="1">
        <v>29</v>
      </c>
      <c r="J149" s="1">
        <v>125</v>
      </c>
      <c r="L149" s="1">
        <v>5.85</v>
      </c>
      <c r="M149" s="1">
        <f t="shared" si="12"/>
        <v>2.1499999999999995E-2</v>
      </c>
      <c r="Q149" s="1">
        <v>272.09302325581399</v>
      </c>
      <c r="R149" s="1">
        <v>318.00697674418598</v>
      </c>
      <c r="S149" s="1">
        <v>355.6</v>
      </c>
      <c r="X149" s="1">
        <v>945.7</v>
      </c>
      <c r="Z149" s="1">
        <f>S149/X149</f>
        <v>0.37601776461880088</v>
      </c>
    </row>
    <row r="150" spans="1:26" x14ac:dyDescent="0.5">
      <c r="A150" s="5" t="s">
        <v>60</v>
      </c>
      <c r="B150" s="11" t="s">
        <v>61</v>
      </c>
      <c r="C150" s="8">
        <v>30343</v>
      </c>
      <c r="D150" s="8"/>
      <c r="E150" s="8"/>
      <c r="F150" s="2">
        <v>29</v>
      </c>
      <c r="H150" s="10"/>
      <c r="L150" s="1">
        <v>0.71</v>
      </c>
      <c r="M150" s="1">
        <f t="shared" si="12"/>
        <v>3.0699999999999988E-2</v>
      </c>
      <c r="Q150" s="1">
        <v>23.127035830618901</v>
      </c>
      <c r="R150" s="1">
        <v>16.872964169381099</v>
      </c>
      <c r="S150" s="1">
        <v>0</v>
      </c>
      <c r="X150" s="12">
        <v>40</v>
      </c>
      <c r="Y150" s="12"/>
      <c r="Z150" s="12"/>
    </row>
    <row r="151" spans="1:26" x14ac:dyDescent="0.5">
      <c r="A151" s="5" t="s">
        <v>60</v>
      </c>
      <c r="B151" s="11" t="s">
        <v>61</v>
      </c>
      <c r="C151" s="8">
        <v>30354</v>
      </c>
      <c r="D151" s="8"/>
      <c r="E151" s="8"/>
      <c r="F151" s="2">
        <v>40</v>
      </c>
      <c r="H151" s="10"/>
      <c r="L151" s="1">
        <v>1.43</v>
      </c>
      <c r="M151" s="1">
        <f t="shared" si="12"/>
        <v>2.8299999999999968E-2</v>
      </c>
      <c r="Q151" s="1">
        <v>50.530035335689099</v>
      </c>
      <c r="R151" s="1">
        <v>45.869964664310999</v>
      </c>
      <c r="S151" s="1">
        <v>0</v>
      </c>
      <c r="X151" s="12">
        <v>96.4</v>
      </c>
      <c r="Y151" s="12"/>
      <c r="Z151" s="12"/>
    </row>
    <row r="152" spans="1:26" x14ac:dyDescent="0.5">
      <c r="A152" s="5" t="s">
        <v>60</v>
      </c>
      <c r="B152" s="11" t="s">
        <v>61</v>
      </c>
      <c r="C152" s="8">
        <v>30375</v>
      </c>
      <c r="D152" s="8"/>
      <c r="E152" s="8"/>
      <c r="F152" s="2">
        <v>61</v>
      </c>
      <c r="H152" s="10"/>
      <c r="L152" s="1">
        <v>4.53</v>
      </c>
      <c r="M152" s="1">
        <f t="shared" si="12"/>
        <v>2.9300000000000041E-2</v>
      </c>
      <c r="Q152" s="1">
        <v>154.607508532423</v>
      </c>
      <c r="R152" s="1">
        <v>211.19249146757701</v>
      </c>
      <c r="S152" s="1">
        <v>27.1</v>
      </c>
      <c r="X152" s="12">
        <v>392.9</v>
      </c>
      <c r="Y152" s="12"/>
      <c r="Z152" s="12"/>
    </row>
    <row r="153" spans="1:26" x14ac:dyDescent="0.5">
      <c r="A153" s="5" t="s">
        <v>60</v>
      </c>
      <c r="B153" s="11" t="s">
        <v>61</v>
      </c>
      <c r="C153" s="8">
        <v>30397</v>
      </c>
      <c r="D153" s="8"/>
      <c r="E153" s="8"/>
      <c r="F153" s="2">
        <v>83</v>
      </c>
      <c r="H153" s="10"/>
      <c r="I153" s="8"/>
      <c r="L153" s="1">
        <v>7.77</v>
      </c>
      <c r="M153" s="1">
        <f t="shared" si="12"/>
        <v>2.6899999999999966E-2</v>
      </c>
      <c r="Q153" s="1">
        <v>288.84758364312302</v>
      </c>
      <c r="R153" s="1">
        <v>394.55241635687702</v>
      </c>
      <c r="S153" s="1">
        <v>179.5</v>
      </c>
      <c r="X153" s="12">
        <v>862.9</v>
      </c>
      <c r="Y153" s="12"/>
      <c r="Z153" s="12"/>
    </row>
    <row r="154" spans="1:26" x14ac:dyDescent="0.5">
      <c r="A154" s="5" t="s">
        <v>60</v>
      </c>
      <c r="B154" s="11" t="s">
        <v>61</v>
      </c>
      <c r="C154" s="8">
        <v>30417</v>
      </c>
      <c r="D154" s="8"/>
      <c r="E154" s="8"/>
      <c r="F154" s="2">
        <v>103</v>
      </c>
      <c r="H154" s="10"/>
      <c r="I154" s="8"/>
      <c r="L154" s="1">
        <v>6.14</v>
      </c>
      <c r="M154" s="1">
        <f t="shared" si="12"/>
        <v>2.2700000000000026E-2</v>
      </c>
      <c r="Q154" s="1">
        <v>270.48458149779702</v>
      </c>
      <c r="R154" s="1">
        <v>399.21541850220302</v>
      </c>
      <c r="S154" s="1">
        <v>346.6</v>
      </c>
      <c r="X154" s="12">
        <v>1016.3</v>
      </c>
      <c r="Y154" s="12"/>
      <c r="Z154" s="12"/>
    </row>
    <row r="155" spans="1:26" x14ac:dyDescent="0.5">
      <c r="A155" s="5" t="s">
        <v>60</v>
      </c>
      <c r="B155" s="11" t="s">
        <v>61</v>
      </c>
      <c r="C155" s="8">
        <v>30445</v>
      </c>
      <c r="D155" s="6" t="s">
        <v>27</v>
      </c>
      <c r="E155" s="8"/>
      <c r="F155" s="2">
        <v>131</v>
      </c>
      <c r="H155" s="10">
        <v>10</v>
      </c>
      <c r="I155" s="2">
        <v>27</v>
      </c>
      <c r="J155" s="2">
        <v>131</v>
      </c>
      <c r="L155" s="1">
        <v>3.12</v>
      </c>
      <c r="M155" s="1">
        <f t="shared" si="12"/>
        <v>2.1399999999999926E-2</v>
      </c>
      <c r="Q155" s="1">
        <v>145.79439252336499</v>
      </c>
      <c r="R155" s="1">
        <v>404.40560747663602</v>
      </c>
      <c r="S155" s="1">
        <v>461.2</v>
      </c>
      <c r="X155" s="12">
        <v>1011.4</v>
      </c>
      <c r="Y155" s="12"/>
      <c r="Z155" s="1">
        <f>S155/X155</f>
        <v>0.45600158196559226</v>
      </c>
    </row>
    <row r="156" spans="1:26" x14ac:dyDescent="0.5">
      <c r="A156" s="5" t="s">
        <v>62</v>
      </c>
      <c r="B156" s="11" t="s">
        <v>63</v>
      </c>
      <c r="C156" s="6">
        <v>30363</v>
      </c>
      <c r="D156" s="8"/>
      <c r="E156" s="8"/>
      <c r="F156" s="2">
        <v>29</v>
      </c>
      <c r="H156" s="10"/>
      <c r="L156" s="1">
        <v>0.49</v>
      </c>
      <c r="M156" s="1">
        <f t="shared" si="12"/>
        <v>2.7699999999999961E-2</v>
      </c>
      <c r="Q156" s="1">
        <v>17.689530685920602</v>
      </c>
      <c r="R156" s="1">
        <v>12.210469314079401</v>
      </c>
      <c r="S156" s="1">
        <v>0</v>
      </c>
      <c r="X156" s="1">
        <v>29.9</v>
      </c>
    </row>
    <row r="157" spans="1:26" x14ac:dyDescent="0.5">
      <c r="A157" s="5" t="s">
        <v>62</v>
      </c>
      <c r="B157" s="11" t="s">
        <v>63</v>
      </c>
      <c r="C157" s="6">
        <v>30376</v>
      </c>
      <c r="D157" s="8"/>
      <c r="E157" s="8"/>
      <c r="F157" s="2">
        <v>42</v>
      </c>
      <c r="H157" s="10"/>
      <c r="L157" s="1">
        <v>1.1599999999999999</v>
      </c>
      <c r="M157" s="1">
        <f t="shared" si="12"/>
        <v>2.6499999999999985E-2</v>
      </c>
      <c r="Q157" s="1">
        <v>43.7735849056604</v>
      </c>
      <c r="R157" s="1">
        <v>38.626415094339599</v>
      </c>
      <c r="S157" s="1">
        <v>0</v>
      </c>
      <c r="X157" s="1">
        <v>82.4</v>
      </c>
    </row>
    <row r="158" spans="1:26" x14ac:dyDescent="0.5">
      <c r="A158" s="5" t="s">
        <v>62</v>
      </c>
      <c r="B158" s="11" t="s">
        <v>63</v>
      </c>
      <c r="C158" s="6">
        <v>30398</v>
      </c>
      <c r="D158" s="8"/>
      <c r="E158" s="8"/>
      <c r="F158" s="2">
        <v>64</v>
      </c>
      <c r="H158" s="10"/>
      <c r="L158" s="1">
        <v>2.93</v>
      </c>
      <c r="M158" s="1">
        <f t="shared" si="12"/>
        <v>2.3099999999999971E-2</v>
      </c>
      <c r="Q158" s="1">
        <v>126.839826839827</v>
      </c>
      <c r="R158" s="1">
        <v>144.160173160173</v>
      </c>
      <c r="S158" s="1">
        <v>41.9</v>
      </c>
      <c r="X158" s="1">
        <v>312.89999999999998</v>
      </c>
    </row>
    <row r="159" spans="1:26" x14ac:dyDescent="0.5">
      <c r="A159" s="5" t="s">
        <v>62</v>
      </c>
      <c r="B159" s="11" t="s">
        <v>63</v>
      </c>
      <c r="C159" s="6">
        <v>30418</v>
      </c>
      <c r="D159" s="8"/>
      <c r="E159" s="8"/>
      <c r="F159" s="2">
        <v>84</v>
      </c>
      <c r="H159" s="10"/>
      <c r="I159" s="8"/>
      <c r="L159" s="1">
        <v>4.28</v>
      </c>
      <c r="M159" s="1">
        <f t="shared" si="12"/>
        <v>1.9900000000000011E-2</v>
      </c>
      <c r="Q159" s="1">
        <v>215.07537688442201</v>
      </c>
      <c r="R159" s="1">
        <v>284.32462311557799</v>
      </c>
      <c r="S159" s="1">
        <v>156.80000000000001</v>
      </c>
      <c r="X159" s="10">
        <v>656.2</v>
      </c>
      <c r="Y159" s="10"/>
    </row>
    <row r="160" spans="1:26" x14ac:dyDescent="0.5">
      <c r="A160" s="5" t="s">
        <v>62</v>
      </c>
      <c r="B160" s="11" t="s">
        <v>63</v>
      </c>
      <c r="C160" s="6">
        <v>30439</v>
      </c>
      <c r="D160" s="8"/>
      <c r="E160" s="8"/>
      <c r="F160" s="2">
        <v>105</v>
      </c>
      <c r="H160" s="10"/>
      <c r="I160" s="8"/>
      <c r="L160" s="1">
        <v>4.7699999999999996</v>
      </c>
      <c r="M160" s="1">
        <f t="shared" si="12"/>
        <v>1.9300000000000036E-2</v>
      </c>
      <c r="Q160" s="1">
        <v>247.15025906735701</v>
      </c>
      <c r="R160" s="1">
        <v>314.34974093264202</v>
      </c>
      <c r="S160" s="1">
        <v>360.5</v>
      </c>
      <c r="X160" s="1">
        <v>922</v>
      </c>
    </row>
    <row r="161" spans="1:26" x14ac:dyDescent="0.5">
      <c r="A161" s="5" t="s">
        <v>62</v>
      </c>
      <c r="B161" s="11" t="s">
        <v>63</v>
      </c>
      <c r="C161" s="6">
        <v>30476</v>
      </c>
      <c r="D161" s="6" t="s">
        <v>27</v>
      </c>
      <c r="E161" s="8"/>
      <c r="F161" s="2">
        <v>142</v>
      </c>
      <c r="H161" s="10">
        <v>10</v>
      </c>
      <c r="I161" s="8"/>
      <c r="J161" s="1">
        <v>142</v>
      </c>
      <c r="L161" s="1">
        <v>4.3099999999999996</v>
      </c>
      <c r="M161" s="1">
        <f t="shared" si="12"/>
        <v>1.7200000000000014E-2</v>
      </c>
      <c r="Q161" s="1">
        <v>250.58139534883699</v>
      </c>
      <c r="R161" s="1">
        <v>324.71860465116299</v>
      </c>
      <c r="S161" s="1">
        <v>563.9</v>
      </c>
      <c r="X161" s="1">
        <v>1139.2</v>
      </c>
      <c r="Z161" s="1">
        <f>S161/X161</f>
        <v>0.4949964887640449</v>
      </c>
    </row>
    <row r="162" spans="1:26" x14ac:dyDescent="0.5">
      <c r="A162" s="5" t="s">
        <v>64</v>
      </c>
      <c r="B162" s="11" t="s">
        <v>65</v>
      </c>
      <c r="C162" s="8">
        <v>30384</v>
      </c>
      <c r="D162" s="8"/>
      <c r="E162" s="8"/>
      <c r="F162" s="2">
        <v>29</v>
      </c>
      <c r="H162" s="10"/>
      <c r="I162" s="8"/>
      <c r="L162" s="1">
        <v>0.36</v>
      </c>
      <c r="M162" s="1">
        <f t="shared" si="12"/>
        <v>3.0900000000000007E-2</v>
      </c>
      <c r="Q162" s="1">
        <v>11.6504854368932</v>
      </c>
      <c r="R162" s="1">
        <v>10.449514563106799</v>
      </c>
      <c r="S162" s="1">
        <v>0</v>
      </c>
      <c r="X162" s="1">
        <v>22.1</v>
      </c>
    </row>
    <row r="163" spans="1:26" x14ac:dyDescent="0.5">
      <c r="A163" s="5" t="s">
        <v>64</v>
      </c>
      <c r="B163" s="11" t="s">
        <v>65</v>
      </c>
      <c r="C163" s="8">
        <v>30398</v>
      </c>
      <c r="D163" s="8"/>
      <c r="E163" s="8"/>
      <c r="F163" s="2">
        <v>43</v>
      </c>
      <c r="H163" s="10"/>
      <c r="I163" s="8"/>
      <c r="L163" s="1">
        <v>1.19</v>
      </c>
      <c r="M163" s="1">
        <f t="shared" si="12"/>
        <v>2.5599999999999998E-2</v>
      </c>
      <c r="Q163" s="1">
        <v>46.484375</v>
      </c>
      <c r="R163" s="1">
        <v>40.815624999999997</v>
      </c>
      <c r="S163" s="1">
        <v>0</v>
      </c>
      <c r="X163" s="1">
        <v>87.3</v>
      </c>
    </row>
    <row r="164" spans="1:26" x14ac:dyDescent="0.5">
      <c r="A164" s="5" t="s">
        <v>64</v>
      </c>
      <c r="B164" s="11" t="s">
        <v>65</v>
      </c>
      <c r="C164" s="8">
        <v>30418</v>
      </c>
      <c r="D164" s="8"/>
      <c r="E164" s="8"/>
      <c r="F164" s="2">
        <v>63</v>
      </c>
      <c r="H164" s="10"/>
      <c r="I164" s="8"/>
      <c r="L164" s="1">
        <v>2.2400000000000002</v>
      </c>
      <c r="M164" s="1">
        <f t="shared" si="12"/>
        <v>1.9499999999999979E-2</v>
      </c>
      <c r="Q164" s="1">
        <v>114.871794871795</v>
      </c>
      <c r="R164" s="1">
        <v>115.728205128205</v>
      </c>
      <c r="S164" s="1">
        <v>30.3</v>
      </c>
      <c r="X164" s="1">
        <v>260.89999999999998</v>
      </c>
    </row>
    <row r="165" spans="1:26" x14ac:dyDescent="0.5">
      <c r="A165" s="5" t="s">
        <v>64</v>
      </c>
      <c r="B165" s="11" t="s">
        <v>65</v>
      </c>
      <c r="C165" s="8">
        <v>30439</v>
      </c>
      <c r="D165" s="8"/>
      <c r="E165" s="8"/>
      <c r="F165" s="2">
        <v>84</v>
      </c>
      <c r="H165" s="10"/>
      <c r="I165" s="8"/>
      <c r="L165" s="1">
        <v>2.98</v>
      </c>
      <c r="M165" s="1">
        <f t="shared" si="12"/>
        <v>1.6800000000000034E-2</v>
      </c>
      <c r="Q165" s="1">
        <v>177.38095238095201</v>
      </c>
      <c r="R165" s="1">
        <v>179.71904761904801</v>
      </c>
      <c r="S165" s="1">
        <v>161.19999999999999</v>
      </c>
      <c r="X165" s="1">
        <v>518.29999999999995</v>
      </c>
    </row>
    <row r="166" spans="1:26" x14ac:dyDescent="0.5">
      <c r="A166" s="5" t="s">
        <v>64</v>
      </c>
      <c r="B166" s="11" t="s">
        <v>65</v>
      </c>
      <c r="C166" s="13">
        <v>30456</v>
      </c>
      <c r="D166" s="13"/>
      <c r="E166" s="13"/>
      <c r="F166" s="14">
        <v>101</v>
      </c>
      <c r="G166" s="14"/>
      <c r="L166" s="1">
        <v>3.38</v>
      </c>
      <c r="M166" s="1">
        <f t="shared" si="12"/>
        <v>1.6399999999999981E-2</v>
      </c>
      <c r="Q166" s="1">
        <v>206.09756097561001</v>
      </c>
      <c r="R166" s="1">
        <v>364.80243902439003</v>
      </c>
      <c r="S166" s="1">
        <v>332.3</v>
      </c>
      <c r="X166" s="1">
        <v>903.2</v>
      </c>
    </row>
    <row r="167" spans="1:26" x14ac:dyDescent="0.5">
      <c r="A167" s="5" t="s">
        <v>64</v>
      </c>
      <c r="B167" s="11" t="s">
        <v>65</v>
      </c>
      <c r="C167" s="13">
        <v>30489</v>
      </c>
      <c r="D167" s="6" t="s">
        <v>27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L167" s="1">
        <v>2.73</v>
      </c>
      <c r="M167" s="1">
        <f t="shared" si="12"/>
        <v>1.6699999999999954E-2</v>
      </c>
      <c r="Q167" s="1">
        <v>163.473053892216</v>
      </c>
      <c r="R167" s="1">
        <v>253.72694610778399</v>
      </c>
      <c r="S167" s="1">
        <v>392.9</v>
      </c>
      <c r="X167" s="1">
        <v>810.1</v>
      </c>
      <c r="Z167" s="1">
        <f>S167/X167</f>
        <v>0.48500185162325632</v>
      </c>
    </row>
    <row r="168" spans="1:26" x14ac:dyDescent="0.5">
      <c r="A168" s="5" t="s">
        <v>66</v>
      </c>
      <c r="B168" s="11" t="s">
        <v>67</v>
      </c>
      <c r="C168" s="13">
        <v>30403</v>
      </c>
      <c r="D168" s="13"/>
      <c r="E168" s="13"/>
      <c r="F168" s="14">
        <v>27</v>
      </c>
      <c r="G168" s="14"/>
      <c r="L168" s="1">
        <v>0.18</v>
      </c>
      <c r="M168" s="1">
        <f t="shared" si="12"/>
        <v>2.3200000000000005E-2</v>
      </c>
      <c r="Q168" s="1">
        <v>7.7586206896551699</v>
      </c>
      <c r="R168" s="1">
        <v>6.0413793103448299</v>
      </c>
      <c r="S168" s="1">
        <v>0</v>
      </c>
      <c r="X168" s="1">
        <v>13.8</v>
      </c>
    </row>
    <row r="169" spans="1:26" x14ac:dyDescent="0.5">
      <c r="A169" s="5" t="s">
        <v>66</v>
      </c>
      <c r="B169" s="11" t="s">
        <v>67</v>
      </c>
      <c r="C169" s="13">
        <v>30417</v>
      </c>
      <c r="D169" s="13"/>
      <c r="E169" s="13"/>
      <c r="F169" s="14">
        <v>41</v>
      </c>
      <c r="G169" s="14"/>
      <c r="L169" s="1">
        <v>1.1000000000000001</v>
      </c>
      <c r="M169" s="1">
        <f t="shared" si="12"/>
        <v>2.2100000000000002E-2</v>
      </c>
      <c r="Q169" s="1">
        <v>49.773755656108598</v>
      </c>
      <c r="R169" s="1">
        <v>37.726244343891402</v>
      </c>
      <c r="S169" s="1">
        <v>0</v>
      </c>
      <c r="X169" s="1">
        <v>87.5</v>
      </c>
    </row>
    <row r="170" spans="1:26" x14ac:dyDescent="0.5">
      <c r="A170" s="5" t="s">
        <v>66</v>
      </c>
      <c r="B170" s="11" t="s">
        <v>67</v>
      </c>
      <c r="C170" s="13">
        <v>30438</v>
      </c>
      <c r="D170" s="13"/>
      <c r="E170" s="13"/>
      <c r="F170" s="14">
        <v>62</v>
      </c>
      <c r="G170" s="14"/>
      <c r="L170" s="1">
        <v>1.91</v>
      </c>
      <c r="M170" s="1">
        <f t="shared" si="12"/>
        <v>1.8199999999999987E-2</v>
      </c>
      <c r="Q170" s="1">
        <v>104.94505494505501</v>
      </c>
      <c r="R170" s="1">
        <v>101.954945054945</v>
      </c>
      <c r="S170" s="1">
        <v>28.5</v>
      </c>
      <c r="X170" s="1">
        <v>235.4</v>
      </c>
    </row>
    <row r="171" spans="1:26" x14ac:dyDescent="0.5">
      <c r="A171" s="5" t="s">
        <v>66</v>
      </c>
      <c r="B171" s="11" t="s">
        <v>67</v>
      </c>
      <c r="C171" s="13">
        <v>30461</v>
      </c>
      <c r="D171" s="13"/>
      <c r="E171" s="13"/>
      <c r="F171" s="14">
        <v>85</v>
      </c>
      <c r="G171" s="14"/>
      <c r="L171" s="1">
        <v>2.44</v>
      </c>
      <c r="M171" s="1">
        <f t="shared" si="12"/>
        <v>1.6900000000000009E-2</v>
      </c>
      <c r="Q171" s="1">
        <v>144.378698224852</v>
      </c>
      <c r="R171" s="1">
        <v>114.621301775148</v>
      </c>
      <c r="S171" s="1">
        <v>179.2</v>
      </c>
      <c r="X171" s="1">
        <v>438.2</v>
      </c>
    </row>
    <row r="172" spans="1:26" x14ac:dyDescent="0.5">
      <c r="A172" s="5" t="s">
        <v>66</v>
      </c>
      <c r="B172" s="11" t="s">
        <v>67</v>
      </c>
      <c r="C172" s="13">
        <v>30487</v>
      </c>
      <c r="D172" s="13"/>
      <c r="E172" s="13"/>
      <c r="F172" s="14">
        <v>111</v>
      </c>
      <c r="G172" s="14"/>
      <c r="I172" s="8"/>
      <c r="L172" s="1">
        <v>2.2999999999999998</v>
      </c>
      <c r="M172" s="1">
        <f t="shared" si="12"/>
        <v>1.5200000000000021E-2</v>
      </c>
      <c r="Q172" s="1">
        <v>151.31578947368399</v>
      </c>
      <c r="R172" s="1">
        <v>139.68421052631601</v>
      </c>
      <c r="S172" s="1">
        <v>277.39999999999998</v>
      </c>
      <c r="X172" s="1">
        <v>568.4</v>
      </c>
    </row>
    <row r="173" spans="1:26" x14ac:dyDescent="0.5">
      <c r="A173" s="5" t="s">
        <v>66</v>
      </c>
      <c r="B173" s="11" t="s">
        <v>67</v>
      </c>
      <c r="C173" s="13">
        <v>30510</v>
      </c>
      <c r="D173" s="6" t="s">
        <v>27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L173" s="1">
        <v>2.4300000000000002</v>
      </c>
      <c r="M173" s="1">
        <f t="shared" si="12"/>
        <v>1.7000000000000029E-2</v>
      </c>
      <c r="Q173" s="1">
        <v>142.941176470588</v>
      </c>
      <c r="R173" s="1">
        <v>139.458823529412</v>
      </c>
      <c r="S173" s="1">
        <v>385.2</v>
      </c>
      <c r="X173" s="1">
        <v>667.6</v>
      </c>
      <c r="Z173" s="1">
        <f>S173/X173</f>
        <v>0.57699221090473329</v>
      </c>
    </row>
    <row r="174" spans="1:26" x14ac:dyDescent="0.5">
      <c r="A174" s="5" t="s">
        <v>68</v>
      </c>
      <c r="B174" s="11" t="s">
        <v>69</v>
      </c>
      <c r="C174" s="6">
        <f t="shared" ref="C174:C221" si="13">E174+F174</f>
        <v>31023</v>
      </c>
      <c r="D174" s="6"/>
      <c r="E174" s="6">
        <v>30987</v>
      </c>
      <c r="F174" s="2">
        <v>36</v>
      </c>
      <c r="G174" s="6"/>
      <c r="H174" s="6"/>
      <c r="L174" s="1">
        <v>0.28000000000000003</v>
      </c>
      <c r="S174" s="1">
        <v>0</v>
      </c>
      <c r="T174" s="15"/>
      <c r="X174" s="1">
        <v>28</v>
      </c>
      <c r="Y174" s="15"/>
    </row>
    <row r="175" spans="1:26" x14ac:dyDescent="0.5">
      <c r="A175" s="5" t="s">
        <v>68</v>
      </c>
      <c r="B175" s="11" t="s">
        <v>69</v>
      </c>
      <c r="C175" s="6">
        <f t="shared" si="13"/>
        <v>31037</v>
      </c>
      <c r="E175" s="6">
        <v>30987</v>
      </c>
      <c r="F175" s="2">
        <v>50</v>
      </c>
      <c r="G175" s="6"/>
      <c r="H175" s="6"/>
      <c r="L175" s="1">
        <v>1.72</v>
      </c>
      <c r="S175" s="1">
        <v>0</v>
      </c>
      <c r="T175" s="15"/>
      <c r="X175" s="1">
        <v>126</v>
      </c>
      <c r="Y175" s="16"/>
    </row>
    <row r="176" spans="1:26" x14ac:dyDescent="0.5">
      <c r="A176" s="5" t="s">
        <v>68</v>
      </c>
      <c r="B176" s="11" t="s">
        <v>69</v>
      </c>
      <c r="C176" s="6">
        <f t="shared" si="13"/>
        <v>31051</v>
      </c>
      <c r="E176" s="6">
        <v>30987</v>
      </c>
      <c r="F176" s="2">
        <v>64</v>
      </c>
      <c r="G176" s="6"/>
      <c r="H176" s="6"/>
      <c r="L176" s="1">
        <v>2.4700000000000002</v>
      </c>
      <c r="S176" s="1">
        <v>2.9</v>
      </c>
      <c r="T176" s="15"/>
      <c r="X176" s="1">
        <v>286.10000000000002</v>
      </c>
      <c r="Y176" s="15"/>
    </row>
    <row r="177" spans="1:26" x14ac:dyDescent="0.5">
      <c r="A177" s="5" t="s">
        <v>68</v>
      </c>
      <c r="B177" s="11" t="s">
        <v>69</v>
      </c>
      <c r="C177" s="6">
        <f t="shared" si="13"/>
        <v>31064</v>
      </c>
      <c r="E177" s="6">
        <v>30987</v>
      </c>
      <c r="F177" s="2">
        <v>77</v>
      </c>
      <c r="G177" s="6"/>
      <c r="H177" s="6"/>
      <c r="L177" s="1">
        <v>3.19</v>
      </c>
      <c r="S177" s="1">
        <v>63.3</v>
      </c>
      <c r="T177" s="17"/>
      <c r="X177" s="1">
        <v>486.7</v>
      </c>
      <c r="Y177" s="15"/>
    </row>
    <row r="178" spans="1:26" x14ac:dyDescent="0.5">
      <c r="A178" s="5" t="s">
        <v>68</v>
      </c>
      <c r="B178" s="11" t="s">
        <v>69</v>
      </c>
      <c r="C178" s="6">
        <f t="shared" si="13"/>
        <v>31078</v>
      </c>
      <c r="D178" s="13"/>
      <c r="E178" s="6">
        <v>30987</v>
      </c>
      <c r="F178" s="2">
        <v>91</v>
      </c>
      <c r="G178" s="14"/>
      <c r="L178" s="1">
        <v>3.63</v>
      </c>
      <c r="S178" s="1">
        <v>206.4</v>
      </c>
      <c r="X178" s="1">
        <v>688.1</v>
      </c>
    </row>
    <row r="179" spans="1:26" x14ac:dyDescent="0.5">
      <c r="A179" s="5" t="s">
        <v>68</v>
      </c>
      <c r="B179" s="11" t="s">
        <v>69</v>
      </c>
      <c r="C179" s="6">
        <f t="shared" si="13"/>
        <v>31091</v>
      </c>
      <c r="D179" s="13"/>
      <c r="E179" s="6">
        <v>30987</v>
      </c>
      <c r="F179" s="2">
        <v>104</v>
      </c>
      <c r="G179" s="14"/>
      <c r="I179" s="8"/>
      <c r="L179" s="1">
        <v>3.73</v>
      </c>
      <c r="S179" s="1">
        <v>372.5</v>
      </c>
      <c r="X179" s="1">
        <v>866.2</v>
      </c>
    </row>
    <row r="180" spans="1:26" x14ac:dyDescent="0.5">
      <c r="A180" s="5" t="s">
        <v>68</v>
      </c>
      <c r="B180" s="11" t="s">
        <v>69</v>
      </c>
      <c r="C180" s="6">
        <f t="shared" si="13"/>
        <v>31104</v>
      </c>
      <c r="D180" s="13"/>
      <c r="E180" s="6">
        <v>30987</v>
      </c>
      <c r="F180" s="2">
        <v>117</v>
      </c>
      <c r="G180" s="14"/>
      <c r="L180" s="1">
        <v>4.05</v>
      </c>
      <c r="S180" s="1">
        <v>499</v>
      </c>
      <c r="X180" s="1">
        <v>998</v>
      </c>
    </row>
    <row r="181" spans="1:26" x14ac:dyDescent="0.5">
      <c r="A181" s="5" t="s">
        <v>68</v>
      </c>
      <c r="B181" s="11" t="s">
        <v>69</v>
      </c>
      <c r="C181" s="6">
        <f t="shared" si="13"/>
        <v>31118</v>
      </c>
      <c r="D181" s="6" t="s">
        <v>27</v>
      </c>
      <c r="E181" s="6">
        <v>30987</v>
      </c>
      <c r="F181" s="2">
        <v>131</v>
      </c>
      <c r="G181" s="14"/>
      <c r="J181" s="1">
        <v>131</v>
      </c>
      <c r="L181" s="1">
        <v>3.46</v>
      </c>
      <c r="S181" s="1">
        <v>622.70000000000005</v>
      </c>
      <c r="X181" s="1">
        <v>1055.4000000000001</v>
      </c>
      <c r="Z181" s="1">
        <f>S181/X181</f>
        <v>0.59001326511275343</v>
      </c>
    </row>
    <row r="182" spans="1:26" x14ac:dyDescent="0.5">
      <c r="A182" s="5" t="s">
        <v>70</v>
      </c>
      <c r="B182" s="11" t="s">
        <v>69</v>
      </c>
      <c r="C182" s="6">
        <f t="shared" si="13"/>
        <v>31023</v>
      </c>
      <c r="D182" s="6"/>
      <c r="E182" s="6">
        <v>30987</v>
      </c>
      <c r="F182" s="2">
        <v>36</v>
      </c>
      <c r="G182" s="14"/>
      <c r="L182" s="1">
        <v>0.65</v>
      </c>
      <c r="S182" s="1">
        <v>0</v>
      </c>
      <c r="X182" s="1">
        <v>59</v>
      </c>
    </row>
    <row r="183" spans="1:26" x14ac:dyDescent="0.5">
      <c r="A183" s="5" t="s">
        <v>70</v>
      </c>
      <c r="B183" s="11" t="s">
        <v>69</v>
      </c>
      <c r="C183" s="6">
        <f t="shared" si="13"/>
        <v>31037</v>
      </c>
      <c r="E183" s="6">
        <v>30987</v>
      </c>
      <c r="F183" s="2">
        <v>50</v>
      </c>
      <c r="G183" s="14"/>
      <c r="L183" s="1">
        <v>2.4300000000000002</v>
      </c>
      <c r="S183" s="1">
        <v>0</v>
      </c>
      <c r="X183" s="1">
        <v>177.7</v>
      </c>
    </row>
    <row r="184" spans="1:26" x14ac:dyDescent="0.5">
      <c r="A184" s="5" t="s">
        <v>70</v>
      </c>
      <c r="B184" s="11" t="s">
        <v>69</v>
      </c>
      <c r="C184" s="6">
        <f t="shared" si="13"/>
        <v>31051</v>
      </c>
      <c r="E184" s="6">
        <v>30987</v>
      </c>
      <c r="F184" s="2">
        <v>64</v>
      </c>
      <c r="G184" s="14"/>
      <c r="L184" s="1">
        <v>3.02</v>
      </c>
      <c r="S184" s="1">
        <v>3.9</v>
      </c>
      <c r="X184" s="1">
        <v>387.5</v>
      </c>
    </row>
    <row r="185" spans="1:26" x14ac:dyDescent="0.5">
      <c r="A185" s="5" t="s">
        <v>70</v>
      </c>
      <c r="B185" s="11" t="s">
        <v>69</v>
      </c>
      <c r="C185" s="6">
        <f t="shared" si="13"/>
        <v>31064</v>
      </c>
      <c r="E185" s="6">
        <v>30987</v>
      </c>
      <c r="F185" s="2">
        <v>77</v>
      </c>
      <c r="G185" s="14"/>
      <c r="L185" s="1">
        <v>4.13</v>
      </c>
      <c r="S185" s="1">
        <v>61.6</v>
      </c>
      <c r="X185" s="1">
        <v>616.20000000000005</v>
      </c>
    </row>
    <row r="186" spans="1:26" x14ac:dyDescent="0.5">
      <c r="A186" s="5" t="s">
        <v>70</v>
      </c>
      <c r="B186" s="11" t="s">
        <v>69</v>
      </c>
      <c r="C186" s="6">
        <f t="shared" si="13"/>
        <v>31078</v>
      </c>
      <c r="D186" s="13"/>
      <c r="E186" s="6">
        <v>30987</v>
      </c>
      <c r="F186" s="2">
        <v>91</v>
      </c>
      <c r="G186" s="14"/>
      <c r="I186" s="8"/>
      <c r="L186" s="1">
        <v>4.42</v>
      </c>
      <c r="S186" s="1">
        <v>242.1</v>
      </c>
      <c r="X186" s="1">
        <v>806.9</v>
      </c>
    </row>
    <row r="187" spans="1:26" x14ac:dyDescent="0.5">
      <c r="A187" s="5" t="s">
        <v>70</v>
      </c>
      <c r="B187" s="11" t="s">
        <v>69</v>
      </c>
      <c r="C187" s="6">
        <f t="shared" si="13"/>
        <v>31091</v>
      </c>
      <c r="D187" s="13"/>
      <c r="E187" s="6">
        <v>30987</v>
      </c>
      <c r="F187" s="2">
        <v>104</v>
      </c>
      <c r="G187" s="14"/>
      <c r="L187" s="1">
        <v>3.98</v>
      </c>
      <c r="S187" s="1">
        <v>381.1</v>
      </c>
      <c r="X187" s="1">
        <v>866.1</v>
      </c>
    </row>
    <row r="188" spans="1:26" x14ac:dyDescent="0.5">
      <c r="A188" s="5" t="s">
        <v>70</v>
      </c>
      <c r="B188" s="11" t="s">
        <v>69</v>
      </c>
      <c r="C188" s="6">
        <f t="shared" si="13"/>
        <v>31104</v>
      </c>
      <c r="D188" s="13"/>
      <c r="E188" s="6">
        <v>30987</v>
      </c>
      <c r="F188" s="2">
        <v>117</v>
      </c>
      <c r="G188" s="14"/>
      <c r="L188" s="1">
        <v>4.2</v>
      </c>
      <c r="S188" s="1">
        <v>474.3</v>
      </c>
      <c r="X188" s="1">
        <v>948.6</v>
      </c>
    </row>
    <row r="189" spans="1:26" x14ac:dyDescent="0.5">
      <c r="A189" s="5" t="s">
        <v>70</v>
      </c>
      <c r="B189" s="11" t="s">
        <v>69</v>
      </c>
      <c r="C189" s="6">
        <f t="shared" si="13"/>
        <v>31118</v>
      </c>
      <c r="D189" s="6" t="s">
        <v>27</v>
      </c>
      <c r="E189" s="6">
        <v>30987</v>
      </c>
      <c r="F189" s="2">
        <v>131</v>
      </c>
      <c r="G189" s="14"/>
      <c r="J189" s="1">
        <v>131</v>
      </c>
      <c r="L189" s="1">
        <v>3.44</v>
      </c>
      <c r="S189" s="1">
        <v>588.70000000000005</v>
      </c>
      <c r="X189" s="1">
        <v>1032.8</v>
      </c>
      <c r="Z189" s="1">
        <f>S189/X189</f>
        <v>0.57000387296669253</v>
      </c>
    </row>
    <row r="190" spans="1:26" x14ac:dyDescent="0.5">
      <c r="A190" s="5" t="s">
        <v>71</v>
      </c>
      <c r="B190" s="11" t="s">
        <v>72</v>
      </c>
      <c r="C190" s="13">
        <f t="shared" si="13"/>
        <v>31056</v>
      </c>
      <c r="D190" s="13"/>
      <c r="E190" s="13">
        <v>31021</v>
      </c>
      <c r="F190" s="2">
        <v>35</v>
      </c>
      <c r="G190" s="14"/>
      <c r="L190" s="1">
        <v>0.52</v>
      </c>
      <c r="S190" s="1">
        <v>0</v>
      </c>
      <c r="X190" s="1">
        <v>38.4</v>
      </c>
    </row>
    <row r="191" spans="1:26" x14ac:dyDescent="0.5">
      <c r="A191" s="5" t="s">
        <v>71</v>
      </c>
      <c r="B191" s="11" t="s">
        <v>72</v>
      </c>
      <c r="C191" s="13">
        <f t="shared" si="13"/>
        <v>31070</v>
      </c>
      <c r="D191" s="13"/>
      <c r="E191" s="13">
        <v>31021</v>
      </c>
      <c r="F191" s="2">
        <v>49</v>
      </c>
      <c r="G191" s="14"/>
      <c r="L191" s="1">
        <v>1.87</v>
      </c>
      <c r="S191" s="1">
        <v>0</v>
      </c>
      <c r="X191" s="1">
        <v>178.8</v>
      </c>
    </row>
    <row r="192" spans="1:26" x14ac:dyDescent="0.5">
      <c r="A192" s="5" t="s">
        <v>71</v>
      </c>
      <c r="B192" s="11" t="s">
        <v>72</v>
      </c>
      <c r="C192" s="13">
        <f t="shared" si="13"/>
        <v>31084</v>
      </c>
      <c r="D192" s="13"/>
      <c r="E192" s="13">
        <v>31021</v>
      </c>
      <c r="F192" s="2">
        <v>63</v>
      </c>
      <c r="G192" s="14"/>
      <c r="L192" s="1">
        <v>3.47</v>
      </c>
      <c r="S192" s="1">
        <v>11.4</v>
      </c>
      <c r="X192" s="1">
        <v>379</v>
      </c>
    </row>
    <row r="193" spans="1:26" x14ac:dyDescent="0.5">
      <c r="A193" s="5" t="s">
        <v>71</v>
      </c>
      <c r="B193" s="11" t="s">
        <v>72</v>
      </c>
      <c r="C193" s="13">
        <f t="shared" si="13"/>
        <v>31104</v>
      </c>
      <c r="D193" s="13"/>
      <c r="E193" s="13">
        <v>31021</v>
      </c>
      <c r="F193" s="2">
        <v>83</v>
      </c>
      <c r="G193" s="14"/>
      <c r="I193" s="8"/>
      <c r="L193" s="1">
        <v>4.41</v>
      </c>
      <c r="S193" s="1">
        <v>124.2</v>
      </c>
      <c r="X193" s="1">
        <v>653.70000000000005</v>
      </c>
    </row>
    <row r="194" spans="1:26" x14ac:dyDescent="0.5">
      <c r="A194" s="5" t="s">
        <v>71</v>
      </c>
      <c r="B194" s="11" t="s">
        <v>72</v>
      </c>
      <c r="C194" s="13">
        <f t="shared" si="13"/>
        <v>31118</v>
      </c>
      <c r="D194" s="13"/>
      <c r="E194" s="13">
        <v>31021</v>
      </c>
      <c r="F194" s="2">
        <v>97</v>
      </c>
      <c r="G194" s="14"/>
      <c r="L194" s="1">
        <v>4.84</v>
      </c>
      <c r="S194" s="1">
        <v>313</v>
      </c>
      <c r="X194" s="1">
        <v>894.2</v>
      </c>
    </row>
    <row r="195" spans="1:26" x14ac:dyDescent="0.5">
      <c r="A195" s="5" t="s">
        <v>71</v>
      </c>
      <c r="B195" s="11" t="s">
        <v>72</v>
      </c>
      <c r="C195" s="13">
        <f t="shared" si="13"/>
        <v>31134</v>
      </c>
      <c r="D195" s="13"/>
      <c r="E195" s="13">
        <v>31021</v>
      </c>
      <c r="F195" s="2">
        <v>113</v>
      </c>
      <c r="G195" s="14"/>
      <c r="L195" s="1">
        <v>5.18</v>
      </c>
      <c r="S195" s="1">
        <v>562.6</v>
      </c>
      <c r="X195" s="1">
        <v>1148.0999999999999</v>
      </c>
    </row>
    <row r="196" spans="1:26" x14ac:dyDescent="0.5">
      <c r="A196" s="5" t="s">
        <v>71</v>
      </c>
      <c r="B196" s="11" t="s">
        <v>72</v>
      </c>
      <c r="C196" s="13">
        <f t="shared" si="13"/>
        <v>31148</v>
      </c>
      <c r="D196" s="13"/>
      <c r="E196" s="13">
        <v>31021</v>
      </c>
      <c r="F196" s="2">
        <v>127</v>
      </c>
      <c r="G196" s="14"/>
      <c r="L196" s="1">
        <v>4.1900000000000004</v>
      </c>
      <c r="S196" s="1">
        <v>624.70000000000005</v>
      </c>
      <c r="X196" s="1">
        <v>1135.8</v>
      </c>
    </row>
    <row r="197" spans="1:26" x14ac:dyDescent="0.5">
      <c r="A197" s="5" t="s">
        <v>71</v>
      </c>
      <c r="B197" s="11" t="s">
        <v>72</v>
      </c>
      <c r="C197" s="13">
        <f t="shared" si="13"/>
        <v>31161</v>
      </c>
      <c r="D197" s="6" t="s">
        <v>27</v>
      </c>
      <c r="E197" s="13">
        <v>31021</v>
      </c>
      <c r="F197" s="2">
        <v>140</v>
      </c>
      <c r="G197" s="14"/>
      <c r="J197" s="1">
        <v>140</v>
      </c>
      <c r="L197" s="1">
        <v>3.84</v>
      </c>
      <c r="S197" s="1">
        <v>669</v>
      </c>
      <c r="X197" s="1">
        <v>1194.5999999999999</v>
      </c>
      <c r="Z197" s="1">
        <f>S197/X197</f>
        <v>0.56002009040683076</v>
      </c>
    </row>
    <row r="198" spans="1:26" x14ac:dyDescent="0.5">
      <c r="A198" s="5" t="s">
        <v>73</v>
      </c>
      <c r="B198" s="11" t="s">
        <v>72</v>
      </c>
      <c r="C198" s="13">
        <f t="shared" si="13"/>
        <v>31056</v>
      </c>
      <c r="D198" s="13"/>
      <c r="E198" s="13">
        <v>31021</v>
      </c>
      <c r="F198" s="2">
        <v>35</v>
      </c>
      <c r="G198" s="14"/>
      <c r="L198" s="1">
        <v>0.92</v>
      </c>
      <c r="S198" s="1">
        <v>0</v>
      </c>
      <c r="X198" s="1">
        <v>68.2</v>
      </c>
    </row>
    <row r="199" spans="1:26" x14ac:dyDescent="0.5">
      <c r="A199" s="5" t="s">
        <v>73</v>
      </c>
      <c r="B199" s="11" t="s">
        <v>72</v>
      </c>
      <c r="C199" s="13">
        <f t="shared" si="13"/>
        <v>31070</v>
      </c>
      <c r="D199" s="13"/>
      <c r="E199" s="13">
        <v>31021</v>
      </c>
      <c r="F199" s="2">
        <v>49</v>
      </c>
      <c r="G199" s="14"/>
      <c r="L199" s="1">
        <v>2.2799999999999998</v>
      </c>
      <c r="S199" s="1">
        <v>0</v>
      </c>
      <c r="X199" s="1">
        <v>239.5</v>
      </c>
    </row>
    <row r="200" spans="1:26" x14ac:dyDescent="0.5">
      <c r="A200" s="5" t="s">
        <v>73</v>
      </c>
      <c r="B200" s="11" t="s">
        <v>72</v>
      </c>
      <c r="C200" s="13">
        <f t="shared" si="13"/>
        <v>31084</v>
      </c>
      <c r="D200" s="13"/>
      <c r="E200" s="13">
        <v>31021</v>
      </c>
      <c r="F200" s="2">
        <v>63</v>
      </c>
      <c r="G200" s="14"/>
      <c r="I200" s="8"/>
      <c r="L200" s="1">
        <v>3.78</v>
      </c>
      <c r="S200" s="1">
        <v>4.2</v>
      </c>
      <c r="X200" s="1">
        <v>419.8</v>
      </c>
    </row>
    <row r="201" spans="1:26" x14ac:dyDescent="0.5">
      <c r="A201" s="5" t="s">
        <v>73</v>
      </c>
      <c r="B201" s="11" t="s">
        <v>72</v>
      </c>
      <c r="C201" s="13">
        <f t="shared" si="13"/>
        <v>31104</v>
      </c>
      <c r="D201" s="13"/>
      <c r="E201" s="13">
        <v>31021</v>
      </c>
      <c r="F201" s="2">
        <v>83</v>
      </c>
      <c r="G201" s="14"/>
      <c r="L201" s="1">
        <v>5.65</v>
      </c>
      <c r="S201" s="1">
        <v>129.19999999999999</v>
      </c>
      <c r="X201" s="1">
        <v>807.7</v>
      </c>
    </row>
    <row r="202" spans="1:26" x14ac:dyDescent="0.5">
      <c r="A202" s="5" t="s">
        <v>73</v>
      </c>
      <c r="B202" s="11" t="s">
        <v>72</v>
      </c>
      <c r="C202" s="13">
        <f t="shared" si="13"/>
        <v>31118</v>
      </c>
      <c r="D202" s="13"/>
      <c r="E202" s="13">
        <v>31021</v>
      </c>
      <c r="F202" s="2">
        <v>97</v>
      </c>
      <c r="G202" s="14"/>
      <c r="L202" s="1">
        <v>5.72</v>
      </c>
      <c r="S202" s="1">
        <v>281.8</v>
      </c>
      <c r="X202" s="1">
        <v>971.8</v>
      </c>
    </row>
    <row r="203" spans="1:26" x14ac:dyDescent="0.5">
      <c r="A203" s="5" t="s">
        <v>73</v>
      </c>
      <c r="B203" s="11" t="s">
        <v>72</v>
      </c>
      <c r="C203" s="13">
        <f t="shared" si="13"/>
        <v>31134</v>
      </c>
      <c r="D203" s="13"/>
      <c r="E203" s="13">
        <v>31021</v>
      </c>
      <c r="F203" s="2">
        <v>113</v>
      </c>
      <c r="G203" s="14"/>
      <c r="L203" s="1">
        <v>4.9800000000000004</v>
      </c>
      <c r="S203" s="1">
        <v>478.8</v>
      </c>
      <c r="X203" s="1">
        <v>1113.5999999999999</v>
      </c>
    </row>
    <row r="204" spans="1:26" x14ac:dyDescent="0.5">
      <c r="A204" s="5" t="s">
        <v>73</v>
      </c>
      <c r="B204" s="11" t="s">
        <v>72</v>
      </c>
      <c r="C204" s="13">
        <f t="shared" si="13"/>
        <v>31148</v>
      </c>
      <c r="D204" s="13"/>
      <c r="E204" s="13">
        <v>31021</v>
      </c>
      <c r="F204" s="2">
        <v>127</v>
      </c>
      <c r="G204" s="14"/>
      <c r="L204" s="1">
        <v>4.08</v>
      </c>
      <c r="S204" s="1">
        <v>550.6</v>
      </c>
      <c r="X204" s="1">
        <v>1123.5999999999999</v>
      </c>
    </row>
    <row r="205" spans="1:26" x14ac:dyDescent="0.5">
      <c r="A205" s="5" t="s">
        <v>73</v>
      </c>
      <c r="B205" s="11" t="s">
        <v>72</v>
      </c>
      <c r="C205" s="13">
        <f t="shared" si="13"/>
        <v>31161</v>
      </c>
      <c r="D205" s="6" t="s">
        <v>27</v>
      </c>
      <c r="E205" s="13">
        <v>31021</v>
      </c>
      <c r="F205" s="2">
        <v>140</v>
      </c>
      <c r="G205" s="14"/>
      <c r="J205" s="1">
        <v>140</v>
      </c>
      <c r="L205" s="1">
        <v>3.88</v>
      </c>
      <c r="S205" s="1">
        <v>722.6</v>
      </c>
      <c r="X205" s="1">
        <v>1290.3</v>
      </c>
      <c r="Z205" s="1">
        <f>S205/X205</f>
        <v>0.5600248004340076</v>
      </c>
    </row>
    <row r="206" spans="1:26" x14ac:dyDescent="0.5">
      <c r="A206" s="5" t="s">
        <v>74</v>
      </c>
      <c r="B206" s="11" t="s">
        <v>75</v>
      </c>
      <c r="C206" s="13">
        <f t="shared" si="13"/>
        <v>31105</v>
      </c>
      <c r="D206" s="13"/>
      <c r="E206" s="13">
        <v>31062</v>
      </c>
      <c r="F206" s="2">
        <v>43</v>
      </c>
      <c r="G206" s="14"/>
      <c r="L206" s="1">
        <v>1.0900000000000001</v>
      </c>
      <c r="S206" s="1">
        <v>0</v>
      </c>
      <c r="X206" s="1">
        <v>83.7</v>
      </c>
    </row>
    <row r="207" spans="1:26" x14ac:dyDescent="0.5">
      <c r="A207" s="5" t="s">
        <v>74</v>
      </c>
      <c r="B207" s="11" t="s">
        <v>75</v>
      </c>
      <c r="C207" s="13">
        <f t="shared" si="13"/>
        <v>31113</v>
      </c>
      <c r="D207" s="13"/>
      <c r="E207" s="13">
        <v>31062</v>
      </c>
      <c r="F207" s="2">
        <v>51</v>
      </c>
      <c r="G207" s="14"/>
      <c r="I207" s="8"/>
      <c r="L207" s="1">
        <v>1.65</v>
      </c>
      <c r="S207" s="1">
        <v>0</v>
      </c>
      <c r="X207" s="1">
        <v>128.9</v>
      </c>
    </row>
    <row r="208" spans="1:26" x14ac:dyDescent="0.5">
      <c r="A208" s="5" t="s">
        <v>74</v>
      </c>
      <c r="B208" s="11" t="s">
        <v>75</v>
      </c>
      <c r="C208" s="13">
        <f t="shared" si="13"/>
        <v>31127</v>
      </c>
      <c r="D208" s="13"/>
      <c r="E208" s="13">
        <v>31062</v>
      </c>
      <c r="F208" s="2">
        <v>65</v>
      </c>
      <c r="G208" s="14"/>
      <c r="L208" s="1">
        <v>2.65</v>
      </c>
      <c r="S208" s="1">
        <v>10.6</v>
      </c>
      <c r="X208" s="1">
        <v>352.8</v>
      </c>
    </row>
    <row r="209" spans="1:99" x14ac:dyDescent="0.5">
      <c r="A209" s="5" t="s">
        <v>74</v>
      </c>
      <c r="B209" s="11" t="s">
        <v>75</v>
      </c>
      <c r="C209" s="13">
        <f t="shared" si="13"/>
        <v>31141</v>
      </c>
      <c r="D209" s="13"/>
      <c r="E209" s="13">
        <v>31062</v>
      </c>
      <c r="F209" s="2">
        <v>79</v>
      </c>
      <c r="G209" s="14"/>
      <c r="L209" s="1">
        <v>3.38</v>
      </c>
      <c r="S209" s="1">
        <v>88.9</v>
      </c>
      <c r="X209" s="1">
        <v>494</v>
      </c>
    </row>
    <row r="210" spans="1:99" x14ac:dyDescent="0.5">
      <c r="A210" s="5" t="s">
        <v>74</v>
      </c>
      <c r="B210" s="11" t="s">
        <v>75</v>
      </c>
      <c r="C210" s="13">
        <f t="shared" si="13"/>
        <v>31162</v>
      </c>
      <c r="D210" s="13"/>
      <c r="E210" s="13">
        <v>31062</v>
      </c>
      <c r="F210" s="2">
        <v>100</v>
      </c>
      <c r="G210" s="14"/>
      <c r="L210" s="1">
        <v>2.99</v>
      </c>
      <c r="S210" s="1">
        <v>240.1</v>
      </c>
      <c r="X210" s="1">
        <v>666.9</v>
      </c>
    </row>
    <row r="211" spans="1:99" x14ac:dyDescent="0.5">
      <c r="A211" s="5" t="s">
        <v>74</v>
      </c>
      <c r="B211" s="11" t="s">
        <v>75</v>
      </c>
      <c r="C211" s="13">
        <f t="shared" si="13"/>
        <v>31177</v>
      </c>
      <c r="D211" s="13"/>
      <c r="E211" s="13">
        <v>31062</v>
      </c>
      <c r="F211" s="2">
        <v>115</v>
      </c>
      <c r="G211" s="14"/>
      <c r="L211" s="1">
        <v>2.5499999999999998</v>
      </c>
      <c r="S211" s="1">
        <v>299</v>
      </c>
      <c r="X211" s="1">
        <v>650</v>
      </c>
    </row>
    <row r="212" spans="1:99" x14ac:dyDescent="0.5">
      <c r="A212" s="5" t="s">
        <v>74</v>
      </c>
      <c r="B212" s="11" t="s">
        <v>75</v>
      </c>
      <c r="C212" s="13">
        <f t="shared" si="13"/>
        <v>31189</v>
      </c>
      <c r="D212" s="13"/>
      <c r="E212" s="13">
        <v>31062</v>
      </c>
      <c r="F212" s="2">
        <v>127</v>
      </c>
      <c r="G212" s="14"/>
      <c r="L212" s="1">
        <v>2.38</v>
      </c>
      <c r="S212" s="1">
        <v>391.2</v>
      </c>
      <c r="X212" s="1">
        <v>724.4</v>
      </c>
    </row>
    <row r="213" spans="1:99" x14ac:dyDescent="0.5">
      <c r="A213" s="5" t="s">
        <v>74</v>
      </c>
      <c r="B213" s="11" t="s">
        <v>75</v>
      </c>
      <c r="C213" s="13">
        <f t="shared" si="13"/>
        <v>31195</v>
      </c>
      <c r="D213" s="6" t="s">
        <v>27</v>
      </c>
      <c r="E213" s="13">
        <v>31062</v>
      </c>
      <c r="F213" s="2">
        <v>133</v>
      </c>
      <c r="G213" s="14"/>
      <c r="J213" s="1">
        <v>133</v>
      </c>
      <c r="L213" s="1">
        <v>1.77</v>
      </c>
      <c r="S213" s="1">
        <v>471.8</v>
      </c>
      <c r="X213" s="1">
        <v>773.5</v>
      </c>
      <c r="Z213" s="1">
        <f>S213/X213</f>
        <v>0.60995475113122177</v>
      </c>
    </row>
    <row r="214" spans="1:99" x14ac:dyDescent="0.5">
      <c r="A214" s="5" t="s">
        <v>76</v>
      </c>
      <c r="B214" s="11" t="s">
        <v>75</v>
      </c>
      <c r="C214" s="13">
        <f t="shared" si="13"/>
        <v>31105</v>
      </c>
      <c r="D214" s="13"/>
      <c r="E214" s="13">
        <v>31062</v>
      </c>
      <c r="F214" s="2">
        <v>43</v>
      </c>
      <c r="G214" s="14"/>
      <c r="I214" s="8"/>
      <c r="L214" s="1">
        <v>1.79</v>
      </c>
      <c r="S214" s="1">
        <v>0</v>
      </c>
      <c r="X214" s="1">
        <v>145</v>
      </c>
    </row>
    <row r="215" spans="1:99" x14ac:dyDescent="0.5">
      <c r="A215" s="5" t="s">
        <v>76</v>
      </c>
      <c r="B215" s="11" t="s">
        <v>75</v>
      </c>
      <c r="C215" s="13">
        <f t="shared" si="13"/>
        <v>31113</v>
      </c>
      <c r="D215" s="13"/>
      <c r="E215" s="13">
        <v>31062</v>
      </c>
      <c r="F215" s="2">
        <v>51</v>
      </c>
      <c r="G215" s="14"/>
      <c r="L215" s="1">
        <v>2.74</v>
      </c>
      <c r="S215" s="1">
        <v>0</v>
      </c>
      <c r="X215" s="1">
        <v>229.6</v>
      </c>
    </row>
    <row r="216" spans="1:99" x14ac:dyDescent="0.5">
      <c r="A216" s="5" t="s">
        <v>76</v>
      </c>
      <c r="B216" s="11" t="s">
        <v>75</v>
      </c>
      <c r="C216" s="13">
        <f t="shared" si="13"/>
        <v>31127</v>
      </c>
      <c r="D216" s="13"/>
      <c r="E216" s="13">
        <v>31062</v>
      </c>
      <c r="F216" s="2">
        <v>65</v>
      </c>
      <c r="G216" s="14"/>
      <c r="L216" s="1">
        <v>3.92</v>
      </c>
      <c r="S216" s="1">
        <v>19.2</v>
      </c>
      <c r="X216" s="1">
        <v>480.1</v>
      </c>
    </row>
    <row r="217" spans="1:99" x14ac:dyDescent="0.5">
      <c r="A217" s="5" t="s">
        <v>76</v>
      </c>
      <c r="B217" s="11" t="s">
        <v>75</v>
      </c>
      <c r="C217" s="13">
        <f t="shared" si="13"/>
        <v>31141</v>
      </c>
      <c r="D217" s="13"/>
      <c r="E217" s="13">
        <v>31062</v>
      </c>
      <c r="F217" s="2">
        <v>79</v>
      </c>
      <c r="G217" s="14"/>
      <c r="L217" s="1">
        <v>3.83</v>
      </c>
      <c r="S217" s="1">
        <v>80.7</v>
      </c>
      <c r="X217" s="1">
        <v>576.4</v>
      </c>
    </row>
    <row r="218" spans="1:99" x14ac:dyDescent="0.5">
      <c r="A218" s="5" t="s">
        <v>76</v>
      </c>
      <c r="B218" s="11" t="s">
        <v>75</v>
      </c>
      <c r="C218" s="13">
        <f t="shared" si="13"/>
        <v>31162</v>
      </c>
      <c r="D218" s="13"/>
      <c r="E218" s="13">
        <v>31062</v>
      </c>
      <c r="F218" s="2">
        <v>100</v>
      </c>
      <c r="G218" s="14"/>
      <c r="L218" s="1">
        <v>3.33</v>
      </c>
      <c r="S218" s="1">
        <v>259.3</v>
      </c>
      <c r="X218" s="1">
        <v>700.7</v>
      </c>
    </row>
    <row r="219" spans="1:99" x14ac:dyDescent="0.5">
      <c r="A219" s="5" t="s">
        <v>76</v>
      </c>
      <c r="B219" s="11" t="s">
        <v>75</v>
      </c>
      <c r="C219" s="13">
        <f t="shared" si="13"/>
        <v>31177</v>
      </c>
      <c r="D219" s="13"/>
      <c r="E219" s="13">
        <v>31062</v>
      </c>
      <c r="F219" s="2">
        <v>115</v>
      </c>
      <c r="G219" s="14"/>
      <c r="L219" s="1">
        <v>3.12</v>
      </c>
      <c r="S219" s="1">
        <v>397.6</v>
      </c>
      <c r="X219" s="1">
        <v>864.4</v>
      </c>
    </row>
    <row r="220" spans="1:99" x14ac:dyDescent="0.5">
      <c r="A220" s="5" t="s">
        <v>76</v>
      </c>
      <c r="B220" s="11" t="s">
        <v>75</v>
      </c>
      <c r="C220" s="13">
        <f t="shared" si="13"/>
        <v>31189</v>
      </c>
      <c r="D220" s="13"/>
      <c r="E220" s="13">
        <v>31062</v>
      </c>
      <c r="F220" s="2">
        <v>127</v>
      </c>
      <c r="G220" s="14"/>
      <c r="L220" s="1">
        <v>2.62</v>
      </c>
      <c r="S220" s="1">
        <v>436.6</v>
      </c>
      <c r="X220" s="1">
        <v>793.9</v>
      </c>
    </row>
    <row r="221" spans="1:99" x14ac:dyDescent="0.5">
      <c r="A221" s="5" t="s">
        <v>76</v>
      </c>
      <c r="B221" s="11" t="s">
        <v>75</v>
      </c>
      <c r="C221" s="13">
        <f t="shared" si="13"/>
        <v>31195</v>
      </c>
      <c r="D221" s="6" t="s">
        <v>27</v>
      </c>
      <c r="E221" s="13">
        <v>31062</v>
      </c>
      <c r="F221" s="2">
        <v>133</v>
      </c>
      <c r="G221" s="14"/>
      <c r="I221" s="8"/>
      <c r="J221" s="1">
        <v>133</v>
      </c>
      <c r="L221" s="1">
        <v>2.0699999999999998</v>
      </c>
      <c r="S221" s="1">
        <v>447.8</v>
      </c>
      <c r="X221" s="1">
        <v>746.4</v>
      </c>
      <c r="Z221" s="1">
        <f>S221/X221</f>
        <v>0.59994640943194</v>
      </c>
    </row>
    <row r="222" spans="1:99" x14ac:dyDescent="0.5">
      <c r="A222" s="21" t="s">
        <v>109</v>
      </c>
      <c r="C222" s="8"/>
      <c r="D222" s="6" t="s">
        <v>27</v>
      </c>
      <c r="E222" s="8">
        <v>30587</v>
      </c>
      <c r="I222" s="1">
        <v>50</v>
      </c>
      <c r="CU222" s="2"/>
    </row>
    <row r="223" spans="1:99" x14ac:dyDescent="0.5">
      <c r="A223" s="21" t="s">
        <v>110</v>
      </c>
      <c r="C223" s="8"/>
      <c r="D223" s="6" t="s">
        <v>27</v>
      </c>
      <c r="E223" s="8">
        <v>30601</v>
      </c>
      <c r="I223" s="1">
        <v>51</v>
      </c>
      <c r="CU223" s="2"/>
    </row>
    <row r="224" spans="1:99" x14ac:dyDescent="0.5">
      <c r="A224" s="21" t="s">
        <v>111</v>
      </c>
      <c r="C224" s="8"/>
      <c r="D224" s="6" t="s">
        <v>27</v>
      </c>
      <c r="E224" s="8">
        <v>30615</v>
      </c>
      <c r="I224" s="1">
        <v>49</v>
      </c>
      <c r="CU224" s="2"/>
    </row>
    <row r="225" spans="1:99" x14ac:dyDescent="0.5">
      <c r="A225" s="21" t="s">
        <v>112</v>
      </c>
      <c r="C225" s="8"/>
      <c r="D225" s="6" t="s">
        <v>27</v>
      </c>
      <c r="E225" s="8">
        <v>30629</v>
      </c>
      <c r="I225" s="22">
        <v>48</v>
      </c>
      <c r="CU225" s="2"/>
    </row>
    <row r="226" spans="1:99" x14ac:dyDescent="0.5">
      <c r="A226" s="21" t="s">
        <v>113</v>
      </c>
      <c r="C226" s="8"/>
      <c r="D226" s="6" t="s">
        <v>27</v>
      </c>
      <c r="E226" s="8">
        <v>30645</v>
      </c>
      <c r="I226" s="22">
        <v>42</v>
      </c>
      <c r="CU226" s="2"/>
    </row>
    <row r="227" spans="1:99" x14ac:dyDescent="0.5">
      <c r="A227" s="21" t="s">
        <v>114</v>
      </c>
      <c r="C227" s="8"/>
      <c r="D227" s="6" t="s">
        <v>27</v>
      </c>
      <c r="E227" s="8">
        <v>30657</v>
      </c>
      <c r="I227" s="22">
        <v>42</v>
      </c>
      <c r="CU227" s="2"/>
    </row>
    <row r="228" spans="1:99" x14ac:dyDescent="0.5">
      <c r="A228" s="21" t="s">
        <v>115</v>
      </c>
      <c r="C228" s="8"/>
      <c r="D228" s="6" t="s">
        <v>27</v>
      </c>
      <c r="E228" s="8">
        <v>30671</v>
      </c>
      <c r="I228" s="22">
        <v>38</v>
      </c>
      <c r="CU228" s="2"/>
    </row>
    <row r="229" spans="1:99" x14ac:dyDescent="0.5">
      <c r="A229" s="21" t="s">
        <v>116</v>
      </c>
      <c r="C229" s="8"/>
      <c r="D229" s="6" t="s">
        <v>27</v>
      </c>
      <c r="E229" s="8">
        <v>30685</v>
      </c>
      <c r="I229" s="22">
        <v>38</v>
      </c>
      <c r="CU229" s="2"/>
    </row>
    <row r="230" spans="1:99" x14ac:dyDescent="0.5">
      <c r="A230" s="21" t="s">
        <v>117</v>
      </c>
      <c r="C230" s="8"/>
      <c r="D230" s="6" t="s">
        <v>27</v>
      </c>
      <c r="E230" s="8">
        <v>30699</v>
      </c>
      <c r="I230" s="22">
        <v>42</v>
      </c>
      <c r="CU230" s="2"/>
    </row>
    <row r="231" spans="1:99" x14ac:dyDescent="0.5">
      <c r="A231" s="21" t="s">
        <v>118</v>
      </c>
      <c r="C231" s="8"/>
      <c r="D231" s="6" t="s">
        <v>27</v>
      </c>
      <c r="E231" s="8">
        <v>30713</v>
      </c>
      <c r="I231" s="22">
        <v>40</v>
      </c>
      <c r="CU231" s="2"/>
    </row>
    <row r="232" spans="1:99" x14ac:dyDescent="0.5">
      <c r="A232" s="21" t="s">
        <v>119</v>
      </c>
      <c r="C232" s="8"/>
      <c r="D232" s="6" t="s">
        <v>27</v>
      </c>
      <c r="E232" s="8">
        <v>30727</v>
      </c>
      <c r="I232" s="22">
        <v>44</v>
      </c>
      <c r="CU232" s="2"/>
    </row>
    <row r="233" spans="1:99" x14ac:dyDescent="0.5">
      <c r="A233" s="21" t="s">
        <v>130</v>
      </c>
      <c r="C233" s="8"/>
      <c r="D233" s="6" t="s">
        <v>27</v>
      </c>
      <c r="E233" s="8">
        <v>30587</v>
      </c>
      <c r="I233" s="22">
        <v>49</v>
      </c>
      <c r="CU233" s="2"/>
    </row>
    <row r="234" spans="1:99" x14ac:dyDescent="0.5">
      <c r="A234" s="21" t="s">
        <v>120</v>
      </c>
      <c r="C234" s="8"/>
      <c r="D234" s="6" t="s">
        <v>27</v>
      </c>
      <c r="E234" s="8">
        <v>30601</v>
      </c>
      <c r="I234" s="22">
        <v>50</v>
      </c>
      <c r="CU234" s="2"/>
    </row>
    <row r="235" spans="1:99" x14ac:dyDescent="0.5">
      <c r="A235" s="21" t="s">
        <v>121</v>
      </c>
      <c r="C235" s="8"/>
      <c r="D235" s="6" t="s">
        <v>27</v>
      </c>
      <c r="E235" s="8">
        <v>30615</v>
      </c>
      <c r="I235" s="22">
        <v>47</v>
      </c>
      <c r="CU235" s="2"/>
    </row>
    <row r="236" spans="1:99" x14ac:dyDescent="0.5">
      <c r="A236" s="21" t="s">
        <v>122</v>
      </c>
      <c r="C236" s="8"/>
      <c r="D236" s="6" t="s">
        <v>27</v>
      </c>
      <c r="E236" s="8">
        <v>30629</v>
      </c>
      <c r="I236" s="22">
        <v>46</v>
      </c>
      <c r="CU236" s="2"/>
    </row>
    <row r="237" spans="1:99" x14ac:dyDescent="0.5">
      <c r="A237" s="21" t="s">
        <v>123</v>
      </c>
      <c r="C237" s="8"/>
      <c r="D237" s="6" t="s">
        <v>27</v>
      </c>
      <c r="E237" s="8">
        <v>30645</v>
      </c>
      <c r="I237" s="22">
        <v>43</v>
      </c>
      <c r="CU237" s="2"/>
    </row>
    <row r="238" spans="1:99" x14ac:dyDescent="0.5">
      <c r="A238" s="21" t="s">
        <v>124</v>
      </c>
      <c r="C238" s="8"/>
      <c r="D238" s="6" t="s">
        <v>27</v>
      </c>
      <c r="E238" s="8">
        <v>30657</v>
      </c>
      <c r="I238" s="22">
        <v>43</v>
      </c>
      <c r="CU238" s="2"/>
    </row>
    <row r="239" spans="1:99" x14ac:dyDescent="0.5">
      <c r="A239" s="21" t="s">
        <v>125</v>
      </c>
      <c r="C239" s="8"/>
      <c r="D239" s="6" t="s">
        <v>27</v>
      </c>
      <c r="E239" s="8">
        <v>30671</v>
      </c>
      <c r="I239" s="22">
        <v>38</v>
      </c>
      <c r="CU239" s="2"/>
    </row>
    <row r="240" spans="1:99" x14ac:dyDescent="0.5">
      <c r="A240" s="21" t="s">
        <v>126</v>
      </c>
      <c r="C240" s="8"/>
      <c r="D240" s="6" t="s">
        <v>27</v>
      </c>
      <c r="E240" s="8">
        <v>30685</v>
      </c>
      <c r="I240" s="22">
        <v>38</v>
      </c>
      <c r="CU240" s="2"/>
    </row>
    <row r="241" spans="1:99" x14ac:dyDescent="0.5">
      <c r="A241" s="21" t="s">
        <v>127</v>
      </c>
      <c r="C241" s="8"/>
      <c r="D241" s="6" t="s">
        <v>27</v>
      </c>
      <c r="E241" s="8">
        <v>30699</v>
      </c>
      <c r="I241" s="22">
        <v>39</v>
      </c>
      <c r="CU241" s="2"/>
    </row>
    <row r="242" spans="1:99" x14ac:dyDescent="0.5">
      <c r="A242" s="21" t="s">
        <v>128</v>
      </c>
      <c r="C242" s="8"/>
      <c r="D242" s="6" t="s">
        <v>27</v>
      </c>
      <c r="E242" s="8">
        <v>30713</v>
      </c>
      <c r="I242" s="22">
        <v>38</v>
      </c>
      <c r="CU242" s="2"/>
    </row>
    <row r="243" spans="1:99" x14ac:dyDescent="0.5">
      <c r="A243" s="21" t="s">
        <v>129</v>
      </c>
      <c r="C243" s="8"/>
      <c r="D243" s="6" t="s">
        <v>27</v>
      </c>
      <c r="E243" s="8">
        <v>30727</v>
      </c>
      <c r="I243" s="22">
        <v>40</v>
      </c>
      <c r="CU243" s="2"/>
    </row>
    <row r="244" spans="1:99" x14ac:dyDescent="0.5">
      <c r="A244" s="21" t="s">
        <v>131</v>
      </c>
      <c r="C244" s="8"/>
      <c r="D244" s="6" t="s">
        <v>27</v>
      </c>
      <c r="E244" s="8">
        <v>30587</v>
      </c>
      <c r="I244" s="1">
        <v>49</v>
      </c>
      <c r="CU244" s="2"/>
    </row>
    <row r="245" spans="1:99" x14ac:dyDescent="0.5">
      <c r="A245" s="21" t="s">
        <v>132</v>
      </c>
      <c r="C245" s="8"/>
      <c r="D245" s="6" t="s">
        <v>27</v>
      </c>
      <c r="E245" s="8">
        <v>30601</v>
      </c>
      <c r="I245" s="1">
        <v>49</v>
      </c>
      <c r="CU245" s="2"/>
    </row>
    <row r="246" spans="1:99" x14ac:dyDescent="0.5">
      <c r="A246" s="21" t="s">
        <v>133</v>
      </c>
      <c r="C246" s="8"/>
      <c r="D246" s="6" t="s">
        <v>27</v>
      </c>
      <c r="E246" s="8">
        <v>30615</v>
      </c>
      <c r="I246" s="1">
        <v>43</v>
      </c>
      <c r="CU246" s="2"/>
    </row>
    <row r="247" spans="1:99" x14ac:dyDescent="0.5">
      <c r="A247" s="21" t="s">
        <v>134</v>
      </c>
      <c r="C247" s="8"/>
      <c r="D247" s="6" t="s">
        <v>27</v>
      </c>
      <c r="E247" s="8">
        <v>30629</v>
      </c>
      <c r="I247" s="22">
        <v>45</v>
      </c>
      <c r="CU247" s="2"/>
    </row>
    <row r="248" spans="1:99" x14ac:dyDescent="0.5">
      <c r="A248" s="21" t="s">
        <v>135</v>
      </c>
      <c r="C248" s="8"/>
      <c r="D248" s="6" t="s">
        <v>27</v>
      </c>
      <c r="E248" s="8">
        <v>30645</v>
      </c>
      <c r="I248" s="22">
        <v>42</v>
      </c>
      <c r="CU248" s="2"/>
    </row>
    <row r="249" spans="1:99" x14ac:dyDescent="0.5">
      <c r="A249" s="21" t="s">
        <v>136</v>
      </c>
      <c r="C249" s="8"/>
      <c r="D249" s="6" t="s">
        <v>27</v>
      </c>
      <c r="E249" s="8">
        <v>30657</v>
      </c>
      <c r="I249" s="22">
        <v>38</v>
      </c>
      <c r="CU249" s="2"/>
    </row>
    <row r="250" spans="1:99" x14ac:dyDescent="0.5">
      <c r="A250" s="21" t="s">
        <v>137</v>
      </c>
      <c r="C250" s="8"/>
      <c r="D250" s="6" t="s">
        <v>27</v>
      </c>
      <c r="E250" s="8">
        <v>30671</v>
      </c>
      <c r="I250" s="22">
        <v>35</v>
      </c>
      <c r="CU250" s="2"/>
    </row>
    <row r="251" spans="1:99" x14ac:dyDescent="0.5">
      <c r="A251" s="21" t="s">
        <v>138</v>
      </c>
      <c r="C251" s="8"/>
      <c r="D251" s="6" t="s">
        <v>27</v>
      </c>
      <c r="E251" s="8">
        <v>30685</v>
      </c>
      <c r="I251" s="22">
        <v>36</v>
      </c>
      <c r="CU251" s="2"/>
    </row>
    <row r="252" spans="1:99" x14ac:dyDescent="0.5">
      <c r="A252" s="21" t="s">
        <v>139</v>
      </c>
      <c r="C252" s="8"/>
      <c r="D252" s="6" t="s">
        <v>27</v>
      </c>
      <c r="E252" s="8">
        <v>30699</v>
      </c>
      <c r="I252" s="22">
        <v>38</v>
      </c>
      <c r="CU252" s="2"/>
    </row>
    <row r="253" spans="1:99" x14ac:dyDescent="0.5">
      <c r="A253" s="21" t="s">
        <v>140</v>
      </c>
      <c r="C253" s="8"/>
      <c r="D253" s="6" t="s">
        <v>27</v>
      </c>
      <c r="E253" s="8">
        <v>30713</v>
      </c>
      <c r="I253" s="22">
        <v>37</v>
      </c>
    </row>
    <row r="254" spans="1:99" x14ac:dyDescent="0.5">
      <c r="A254" s="21" t="s">
        <v>141</v>
      </c>
      <c r="C254" s="8"/>
      <c r="D254" s="6" t="s">
        <v>27</v>
      </c>
      <c r="E254" s="8">
        <v>30727</v>
      </c>
      <c r="I254" s="22">
        <v>38</v>
      </c>
    </row>
    <row r="255" spans="1:99" x14ac:dyDescent="0.5">
      <c r="A255" s="21" t="s">
        <v>142</v>
      </c>
      <c r="D255" s="6" t="s">
        <v>27</v>
      </c>
      <c r="E255" s="8">
        <v>35342</v>
      </c>
      <c r="H255" s="1">
        <v>20</v>
      </c>
      <c r="I255" s="22">
        <v>70</v>
      </c>
    </row>
    <row r="256" spans="1:99" x14ac:dyDescent="0.5">
      <c r="A256" s="21" t="s">
        <v>143</v>
      </c>
      <c r="D256" s="6" t="s">
        <v>27</v>
      </c>
      <c r="E256" s="8">
        <v>35376</v>
      </c>
      <c r="H256" s="1">
        <v>15</v>
      </c>
      <c r="I256" s="22">
        <v>55</v>
      </c>
    </row>
    <row r="257" spans="1:9" x14ac:dyDescent="0.5">
      <c r="A257" s="21" t="s">
        <v>144</v>
      </c>
      <c r="D257" s="6" t="s">
        <v>27</v>
      </c>
      <c r="E257" s="8">
        <v>35410</v>
      </c>
      <c r="H257" s="1">
        <v>10</v>
      </c>
      <c r="I257" s="22">
        <v>43</v>
      </c>
    </row>
    <row r="258" spans="1:9" x14ac:dyDescent="0.5">
      <c r="A258" s="21" t="s">
        <v>145</v>
      </c>
      <c r="D258" s="6" t="s">
        <v>27</v>
      </c>
      <c r="E258" s="8">
        <v>35342</v>
      </c>
      <c r="H258" s="22">
        <v>20</v>
      </c>
      <c r="I258" s="22">
        <v>70</v>
      </c>
    </row>
    <row r="259" spans="1:9" x14ac:dyDescent="0.5">
      <c r="A259" s="21" t="s">
        <v>146</v>
      </c>
      <c r="D259" s="6" t="s">
        <v>27</v>
      </c>
      <c r="E259" s="8">
        <v>35376</v>
      </c>
      <c r="H259" s="22">
        <v>15</v>
      </c>
      <c r="I259" s="22">
        <v>55</v>
      </c>
    </row>
    <row r="260" spans="1:9" x14ac:dyDescent="0.5">
      <c r="A260" s="21" t="s">
        <v>147</v>
      </c>
      <c r="D260" s="6" t="s">
        <v>27</v>
      </c>
      <c r="E260" s="8">
        <v>35410</v>
      </c>
      <c r="H260" s="22">
        <v>10</v>
      </c>
      <c r="I260" s="22">
        <v>47</v>
      </c>
    </row>
    <row r="261" spans="1:9" x14ac:dyDescent="0.5">
      <c r="I261" s="8"/>
    </row>
    <row r="262" spans="1:9" x14ac:dyDescent="0.5">
      <c r="I262" s="8"/>
    </row>
    <row r="263" spans="1:9" x14ac:dyDescent="0.5">
      <c r="I263" s="8"/>
    </row>
    <row r="264" spans="1:9" x14ac:dyDescent="0.5">
      <c r="I264" s="8"/>
    </row>
    <row r="265" spans="1:9" x14ac:dyDescent="0.5">
      <c r="I265" s="8"/>
    </row>
    <row r="266" spans="1:9" x14ac:dyDescent="0.5">
      <c r="I266" s="8"/>
    </row>
    <row r="267" spans="1:9" x14ac:dyDescent="0.5">
      <c r="I267" s="8"/>
    </row>
    <row r="268" spans="1:9" x14ac:dyDescent="0.5">
      <c r="I268" s="8"/>
    </row>
    <row r="269" spans="1:9" x14ac:dyDescent="0.5">
      <c r="I269" s="8"/>
    </row>
    <row r="270" spans="1:9" x14ac:dyDescent="0.5">
      <c r="I270" s="8"/>
    </row>
    <row r="271" spans="1:9" x14ac:dyDescent="0.5">
      <c r="I271" s="8"/>
    </row>
    <row r="272" spans="1:9" x14ac:dyDescent="0.5">
      <c r="I272" s="8"/>
    </row>
    <row r="273" spans="9:9" x14ac:dyDescent="0.5">
      <c r="I273" s="8"/>
    </row>
    <row r="274" spans="9:9" x14ac:dyDescent="0.5">
      <c r="I274" s="8"/>
    </row>
    <row r="275" spans="9:9" x14ac:dyDescent="0.5">
      <c r="I275" s="8"/>
    </row>
    <row r="276" spans="9:9" x14ac:dyDescent="0.5">
      <c r="I276" s="8"/>
    </row>
    <row r="277" spans="9:9" x14ac:dyDescent="0.5">
      <c r="I277" s="8"/>
    </row>
    <row r="278" spans="9:9" x14ac:dyDescent="0.5">
      <c r="I278" s="8"/>
    </row>
    <row r="279" spans="9:9" x14ac:dyDescent="0.5">
      <c r="I279" s="8"/>
    </row>
    <row r="280" spans="9:9" x14ac:dyDescent="0.5">
      <c r="I280" s="8"/>
    </row>
    <row r="281" spans="9:9" x14ac:dyDescent="0.5">
      <c r="I281" s="8"/>
    </row>
    <row r="282" spans="9:9" x14ac:dyDescent="0.5">
      <c r="I282" s="8"/>
    </row>
    <row r="283" spans="9:9" x14ac:dyDescent="0.5">
      <c r="I283" s="8"/>
    </row>
    <row r="284" spans="9:9" x14ac:dyDescent="0.5">
      <c r="I284" s="8"/>
    </row>
    <row r="285" spans="9:9" x14ac:dyDescent="0.5">
      <c r="I285" s="8"/>
    </row>
    <row r="286" spans="9:9" x14ac:dyDescent="0.5">
      <c r="I286" s="8"/>
    </row>
    <row r="287" spans="9:9" x14ac:dyDescent="0.5">
      <c r="I287" s="8"/>
    </row>
    <row r="288" spans="9:9" x14ac:dyDescent="0.5">
      <c r="I288" s="8"/>
    </row>
    <row r="289" spans="9:9" x14ac:dyDescent="0.5">
      <c r="I289" s="8"/>
    </row>
    <row r="290" spans="9:9" x14ac:dyDescent="0.5">
      <c r="I290" s="8"/>
    </row>
    <row r="291" spans="9:9" x14ac:dyDescent="0.5">
      <c r="I291" s="8"/>
    </row>
    <row r="292" spans="9:9" x14ac:dyDescent="0.5">
      <c r="I292" s="8"/>
    </row>
    <row r="293" spans="9:9" x14ac:dyDescent="0.5">
      <c r="I293" s="8"/>
    </row>
    <row r="294" spans="9:9" x14ac:dyDescent="0.5">
      <c r="I294" s="8"/>
    </row>
    <row r="295" spans="9:9" x14ac:dyDescent="0.5">
      <c r="I295" s="8"/>
    </row>
    <row r="296" spans="9:9" x14ac:dyDescent="0.5">
      <c r="I296" s="8"/>
    </row>
    <row r="297" spans="9:9" x14ac:dyDescent="0.5">
      <c r="I297" s="8"/>
    </row>
    <row r="298" spans="9:9" x14ac:dyDescent="0.5">
      <c r="I298" s="8"/>
    </row>
    <row r="299" spans="9:9" x14ac:dyDescent="0.5">
      <c r="I299" s="8"/>
    </row>
    <row r="300" spans="9:9" x14ac:dyDescent="0.5">
      <c r="I300" s="8"/>
    </row>
    <row r="301" spans="9:9" x14ac:dyDescent="0.5">
      <c r="I301" s="8"/>
    </row>
    <row r="302" spans="9:9" x14ac:dyDescent="0.5">
      <c r="I302" s="8"/>
    </row>
    <row r="303" spans="9:9" x14ac:dyDescent="0.5">
      <c r="I303" s="8"/>
    </row>
    <row r="304" spans="9:9" x14ac:dyDescent="0.5">
      <c r="I304" s="8"/>
    </row>
    <row r="305" spans="9:9" x14ac:dyDescent="0.5">
      <c r="I305" s="8"/>
    </row>
    <row r="306" spans="9:9" x14ac:dyDescent="0.5">
      <c r="I306" s="8"/>
    </row>
    <row r="307" spans="9:9" x14ac:dyDescent="0.5">
      <c r="I307" s="8"/>
    </row>
    <row r="308" spans="9:9" x14ac:dyDescent="0.5">
      <c r="I308" s="8"/>
    </row>
    <row r="309" spans="9:9" x14ac:dyDescent="0.5">
      <c r="I309" s="8"/>
    </row>
    <row r="310" spans="9:9" x14ac:dyDescent="0.5">
      <c r="I310" s="8"/>
    </row>
    <row r="311" spans="9:9" x14ac:dyDescent="0.5">
      <c r="I311" s="8"/>
    </row>
    <row r="312" spans="9:9" x14ac:dyDescent="0.5">
      <c r="I312" s="8"/>
    </row>
    <row r="313" spans="9:9" x14ac:dyDescent="0.5">
      <c r="I313" s="8"/>
    </row>
    <row r="314" spans="9:9" x14ac:dyDescent="0.5">
      <c r="I314" s="8"/>
    </row>
    <row r="315" spans="9:9" x14ac:dyDescent="0.5">
      <c r="I315" s="8"/>
    </row>
    <row r="316" spans="9:9" x14ac:dyDescent="0.5">
      <c r="I316" s="8"/>
    </row>
    <row r="317" spans="9:9" x14ac:dyDescent="0.5">
      <c r="I317" s="8"/>
    </row>
    <row r="318" spans="9:9" x14ac:dyDescent="0.5">
      <c r="I318" s="8"/>
    </row>
    <row r="319" spans="9:9" x14ac:dyDescent="0.5">
      <c r="I319" s="8"/>
    </row>
    <row r="320" spans="9:9" x14ac:dyDescent="0.5">
      <c r="I320" s="8"/>
    </row>
    <row r="321" spans="9:9" x14ac:dyDescent="0.5">
      <c r="I321" s="8"/>
    </row>
    <row r="322" spans="9:9" x14ac:dyDescent="0.5">
      <c r="I322" s="8"/>
    </row>
    <row r="323" spans="9:9" x14ac:dyDescent="0.5">
      <c r="I323" s="8"/>
    </row>
    <row r="324" spans="9:9" x14ac:dyDescent="0.5">
      <c r="I324" s="8"/>
    </row>
    <row r="325" spans="9:9" x14ac:dyDescent="0.5">
      <c r="I325" s="8"/>
    </row>
    <row r="326" spans="9:9" x14ac:dyDescent="0.5">
      <c r="I326" s="8"/>
    </row>
    <row r="327" spans="9:9" x14ac:dyDescent="0.5">
      <c r="I327" s="8"/>
    </row>
    <row r="328" spans="9:9" x14ac:dyDescent="0.5">
      <c r="I328" s="8"/>
    </row>
    <row r="329" spans="9:9" x14ac:dyDescent="0.5">
      <c r="I329" s="8"/>
    </row>
    <row r="330" spans="9:9" x14ac:dyDescent="0.5">
      <c r="I330" s="8"/>
    </row>
    <row r="331" spans="9:9" x14ac:dyDescent="0.5">
      <c r="I331" s="8"/>
    </row>
    <row r="332" spans="9:9" x14ac:dyDescent="0.5">
      <c r="I332" s="8"/>
    </row>
    <row r="333" spans="9:9" x14ac:dyDescent="0.5">
      <c r="I333" s="8"/>
    </row>
    <row r="334" spans="9:9" x14ac:dyDescent="0.5">
      <c r="I334" s="8"/>
    </row>
    <row r="335" spans="9:9" x14ac:dyDescent="0.5">
      <c r="I335" s="8"/>
    </row>
    <row r="336" spans="9:9" x14ac:dyDescent="0.5">
      <c r="I336" s="8"/>
    </row>
    <row r="337" spans="9:9" x14ac:dyDescent="0.5">
      <c r="I337" s="8"/>
    </row>
    <row r="338" spans="9:9" x14ac:dyDescent="0.5">
      <c r="I338" s="8"/>
    </row>
    <row r="339" spans="9:9" x14ac:dyDescent="0.5">
      <c r="I339" s="8"/>
    </row>
    <row r="340" spans="9:9" x14ac:dyDescent="0.5">
      <c r="I340" s="8"/>
    </row>
    <row r="341" spans="9:9" x14ac:dyDescent="0.5">
      <c r="I341" s="8"/>
    </row>
    <row r="342" spans="9:9" x14ac:dyDescent="0.5">
      <c r="I342" s="8"/>
    </row>
    <row r="343" spans="9:9" x14ac:dyDescent="0.5">
      <c r="I343" s="8"/>
    </row>
    <row r="344" spans="9:9" x14ac:dyDescent="0.5">
      <c r="I344" s="8"/>
    </row>
    <row r="345" spans="9:9" x14ac:dyDescent="0.5">
      <c r="I345" s="8"/>
    </row>
    <row r="346" spans="9:9" x14ac:dyDescent="0.5">
      <c r="I346" s="8"/>
    </row>
    <row r="347" spans="9:9" x14ac:dyDescent="0.5">
      <c r="I347" s="8"/>
    </row>
    <row r="348" spans="9:9" x14ac:dyDescent="0.5">
      <c r="I348" s="8"/>
    </row>
    <row r="349" spans="9:9" x14ac:dyDescent="0.5">
      <c r="I349" s="8"/>
    </row>
    <row r="350" spans="9:9" x14ac:dyDescent="0.5">
      <c r="I350" s="8"/>
    </row>
    <row r="351" spans="9:9" x14ac:dyDescent="0.5">
      <c r="I351" s="8"/>
    </row>
    <row r="352" spans="9:9" x14ac:dyDescent="0.5">
      <c r="I352" s="8"/>
    </row>
    <row r="353" spans="3:101" x14ac:dyDescent="0.5">
      <c r="C353" s="18"/>
      <c r="D353" s="18"/>
      <c r="E353" s="18"/>
      <c r="F353" s="19"/>
      <c r="G353" s="19"/>
      <c r="CV353" s="20"/>
      <c r="CW353" s="20"/>
    </row>
    <row r="354" spans="3:101" x14ac:dyDescent="0.5">
      <c r="C354" s="18"/>
      <c r="D354" s="18"/>
      <c r="E354" s="18"/>
      <c r="F354" s="19"/>
      <c r="G354" s="19"/>
      <c r="CV354" s="20"/>
      <c r="CW354" s="20"/>
    </row>
    <row r="355" spans="3:101" x14ac:dyDescent="0.5">
      <c r="C355" s="18"/>
      <c r="D355" s="18"/>
      <c r="E355" s="18"/>
      <c r="F355" s="19"/>
      <c r="G355" s="19"/>
      <c r="CV355" s="20"/>
      <c r="CW355" s="20"/>
    </row>
    <row r="356" spans="3:101" x14ac:dyDescent="0.5">
      <c r="C356" s="18"/>
      <c r="D356" s="18"/>
      <c r="E356" s="18"/>
      <c r="F356" s="19"/>
      <c r="G356" s="19"/>
      <c r="CV356" s="20"/>
      <c r="CW356" s="20"/>
    </row>
    <row r="357" spans="3:101" x14ac:dyDescent="0.5">
      <c r="C357" s="18"/>
      <c r="D357" s="18"/>
      <c r="E357" s="18"/>
      <c r="F357" s="19"/>
      <c r="G357" s="19"/>
      <c r="CV357" s="20"/>
      <c r="CW357" s="20"/>
    </row>
    <row r="358" spans="3:101" x14ac:dyDescent="0.5">
      <c r="C358" s="18"/>
      <c r="D358" s="18"/>
      <c r="E358" s="18"/>
      <c r="F358" s="19"/>
      <c r="G358" s="19"/>
      <c r="CV358" s="20"/>
      <c r="CW358" s="20"/>
    </row>
    <row r="359" spans="3:101" x14ac:dyDescent="0.5">
      <c r="C359" s="18"/>
      <c r="D359" s="18"/>
      <c r="E359" s="18"/>
      <c r="F359" s="19"/>
      <c r="G359" s="19"/>
      <c r="CV359" s="20"/>
      <c r="CW359" s="20"/>
    </row>
    <row r="360" spans="3:101" x14ac:dyDescent="0.5">
      <c r="C360" s="18"/>
      <c r="D360" s="18"/>
      <c r="E360" s="18"/>
      <c r="F360" s="19"/>
      <c r="G360" s="19"/>
      <c r="CV360" s="20"/>
      <c r="CW360" s="20"/>
    </row>
    <row r="361" spans="3:101" x14ac:dyDescent="0.5">
      <c r="C361" s="18"/>
      <c r="D361" s="18"/>
      <c r="E361" s="18"/>
      <c r="F361" s="19"/>
      <c r="G361" s="19"/>
      <c r="CV361" s="20"/>
      <c r="CW361" s="20"/>
    </row>
    <row r="362" spans="3:101" x14ac:dyDescent="0.5">
      <c r="C362" s="18"/>
      <c r="D362" s="18"/>
      <c r="E362" s="18"/>
      <c r="F362" s="19"/>
      <c r="G362" s="19"/>
      <c r="CV362" s="20"/>
      <c r="CW362" s="20"/>
    </row>
    <row r="363" spans="3:101" x14ac:dyDescent="0.5">
      <c r="C363" s="18"/>
      <c r="D363" s="18"/>
      <c r="E363" s="18"/>
      <c r="F363" s="19"/>
      <c r="G363" s="19"/>
      <c r="CV363" s="20"/>
      <c r="CW363" s="20"/>
    </row>
    <row r="364" spans="3:101" x14ac:dyDescent="0.5">
      <c r="C364" s="18"/>
      <c r="D364" s="18"/>
      <c r="E364" s="18"/>
      <c r="F364" s="19"/>
      <c r="G364" s="19"/>
      <c r="CV364" s="20"/>
      <c r="CW364" s="20"/>
    </row>
    <row r="365" spans="3:101" x14ac:dyDescent="0.5">
      <c r="C365" s="18"/>
      <c r="D365" s="18"/>
      <c r="E365" s="18"/>
      <c r="F365" s="19"/>
      <c r="G365" s="19"/>
      <c r="CV365" s="20"/>
      <c r="CW365" s="20"/>
    </row>
    <row r="366" spans="3:101" x14ac:dyDescent="0.5">
      <c r="C366" s="18"/>
      <c r="D366" s="18"/>
      <c r="E366" s="18"/>
      <c r="F366" s="19"/>
      <c r="G366" s="19"/>
      <c r="CV366" s="20"/>
      <c r="CW366" s="20"/>
    </row>
    <row r="367" spans="3:101" x14ac:dyDescent="0.5">
      <c r="C367" s="18"/>
      <c r="D367" s="18"/>
      <c r="E367" s="18"/>
      <c r="F367" s="19"/>
      <c r="G367" s="19"/>
      <c r="CV367" s="20"/>
      <c r="CW367" s="20"/>
    </row>
    <row r="368" spans="3:101" x14ac:dyDescent="0.5">
      <c r="C368" s="18"/>
      <c r="D368" s="18"/>
      <c r="E368" s="18"/>
      <c r="F368" s="19"/>
      <c r="G368" s="19"/>
      <c r="CV368" s="20"/>
      <c r="CW368" s="20"/>
    </row>
    <row r="369" spans="3:101" x14ac:dyDescent="0.5">
      <c r="C369" s="18"/>
      <c r="D369" s="18"/>
      <c r="E369" s="18"/>
      <c r="F369" s="19"/>
      <c r="G369" s="19"/>
      <c r="CV369" s="20"/>
      <c r="CW369" s="20"/>
    </row>
    <row r="370" spans="3:101" x14ac:dyDescent="0.5">
      <c r="C370" s="18"/>
      <c r="D370" s="18"/>
      <c r="E370" s="18"/>
      <c r="F370" s="19"/>
      <c r="G370" s="19"/>
      <c r="CV370" s="20"/>
      <c r="CW370" s="20"/>
    </row>
    <row r="371" spans="3:101" x14ac:dyDescent="0.5">
      <c r="C371" s="18"/>
      <c r="D371" s="18"/>
      <c r="E371" s="18"/>
      <c r="F371" s="19"/>
      <c r="G371" s="19"/>
      <c r="CV371" s="20"/>
      <c r="CW371" s="20"/>
    </row>
    <row r="372" spans="3:101" x14ac:dyDescent="0.5">
      <c r="C372" s="18"/>
      <c r="D372" s="18"/>
      <c r="E372" s="18"/>
      <c r="F372" s="19"/>
      <c r="G372" s="19"/>
      <c r="CV372" s="20"/>
      <c r="CW372" s="20"/>
    </row>
    <row r="373" spans="3:101" x14ac:dyDescent="0.5">
      <c r="C373" s="18"/>
      <c r="D373" s="18"/>
      <c r="E373" s="18"/>
      <c r="F373" s="19"/>
      <c r="G373" s="19"/>
      <c r="CV373" s="20"/>
      <c r="CW373" s="20"/>
    </row>
    <row r="374" spans="3:101" x14ac:dyDescent="0.5">
      <c r="C374" s="18"/>
      <c r="D374" s="18"/>
      <c r="E374" s="18"/>
      <c r="F374" s="19"/>
      <c r="G374" s="19"/>
    </row>
    <row r="375" spans="3:101" x14ac:dyDescent="0.5">
      <c r="C375" s="18"/>
      <c r="D375" s="18"/>
      <c r="E375" s="18"/>
      <c r="F375" s="19"/>
      <c r="G375" s="19"/>
    </row>
    <row r="376" spans="3:101" x14ac:dyDescent="0.5">
      <c r="C376" s="18"/>
      <c r="D376" s="18"/>
      <c r="E376" s="18"/>
      <c r="F376" s="19"/>
      <c r="G376" s="19"/>
    </row>
    <row r="377" spans="3:101" x14ac:dyDescent="0.5">
      <c r="C377" s="18"/>
      <c r="D377" s="18"/>
      <c r="E377" s="18"/>
      <c r="F377" s="19"/>
      <c r="G377" s="19"/>
    </row>
    <row r="378" spans="3:101" x14ac:dyDescent="0.5">
      <c r="C378" s="18"/>
      <c r="D378" s="18"/>
      <c r="E378" s="18"/>
      <c r="F378" s="19"/>
      <c r="G378" s="19"/>
    </row>
    <row r="379" spans="3:101" x14ac:dyDescent="0.5">
      <c r="C379" s="18"/>
      <c r="D379" s="18"/>
      <c r="E379" s="18"/>
      <c r="F379" s="19"/>
      <c r="G379" s="19"/>
    </row>
    <row r="380" spans="3:101" x14ac:dyDescent="0.5">
      <c r="C380" s="18"/>
      <c r="D380" s="18"/>
      <c r="E380" s="18"/>
      <c r="F380" s="19"/>
      <c r="G380" s="19"/>
    </row>
    <row r="381" spans="3:101" x14ac:dyDescent="0.5">
      <c r="C381" s="18"/>
      <c r="D381" s="18"/>
      <c r="E381" s="18"/>
      <c r="F381" s="19"/>
      <c r="G381" s="19"/>
    </row>
    <row r="382" spans="3:101" x14ac:dyDescent="0.5">
      <c r="C382" s="18"/>
      <c r="D382" s="18"/>
      <c r="E382" s="18"/>
      <c r="F382" s="19"/>
      <c r="G382" s="19"/>
    </row>
    <row r="383" spans="3:101" x14ac:dyDescent="0.5">
      <c r="C383" s="18"/>
      <c r="D383" s="18"/>
      <c r="E383" s="18"/>
      <c r="F383" s="19"/>
      <c r="G383" s="19"/>
    </row>
    <row r="384" spans="3:101" x14ac:dyDescent="0.5">
      <c r="C384" s="18"/>
      <c r="D384" s="18"/>
      <c r="E384" s="18"/>
      <c r="F384" s="19"/>
      <c r="G384" s="19"/>
    </row>
    <row r="385" spans="3:7" x14ac:dyDescent="0.5">
      <c r="C385" s="18"/>
      <c r="D385" s="18"/>
      <c r="E385" s="18"/>
      <c r="F385" s="19"/>
      <c r="G385" s="19"/>
    </row>
    <row r="386" spans="3:7" x14ac:dyDescent="0.5">
      <c r="C386" s="18"/>
      <c r="D386" s="18"/>
      <c r="E386" s="18"/>
      <c r="F386" s="19"/>
      <c r="G386" s="19"/>
    </row>
    <row r="387" spans="3:7" x14ac:dyDescent="0.5">
      <c r="C387" s="18"/>
      <c r="D387" s="18"/>
      <c r="E387" s="18"/>
      <c r="F387" s="19"/>
      <c r="G387" s="19"/>
    </row>
    <row r="388" spans="3:7" x14ac:dyDescent="0.5">
      <c r="C388" s="18"/>
      <c r="D388" s="18"/>
      <c r="E388" s="18"/>
      <c r="F388" s="19"/>
      <c r="G388" s="19"/>
    </row>
    <row r="389" spans="3:7" x14ac:dyDescent="0.5">
      <c r="C389" s="18"/>
      <c r="D389" s="18"/>
      <c r="E389" s="18"/>
      <c r="F389" s="19"/>
      <c r="G389" s="19"/>
    </row>
    <row r="390" spans="3:7" x14ac:dyDescent="0.5">
      <c r="C390" s="18"/>
      <c r="D390" s="18"/>
      <c r="E390" s="18"/>
      <c r="F390" s="19"/>
      <c r="G390" s="19"/>
    </row>
    <row r="391" spans="3:7" x14ac:dyDescent="0.5">
      <c r="C391" s="18"/>
      <c r="D391" s="18"/>
      <c r="E391" s="18"/>
      <c r="F391" s="19"/>
      <c r="G391" s="19"/>
    </row>
    <row r="392" spans="3:7" x14ac:dyDescent="0.5">
      <c r="C392" s="18"/>
      <c r="D392" s="18"/>
      <c r="E392" s="18"/>
      <c r="F392" s="19"/>
      <c r="G392" s="19"/>
    </row>
    <row r="393" spans="3:7" x14ac:dyDescent="0.5">
      <c r="C393" s="18"/>
      <c r="D393" s="18"/>
      <c r="E393" s="18"/>
      <c r="F393" s="19"/>
      <c r="G393" s="19"/>
    </row>
    <row r="394" spans="3:7" x14ac:dyDescent="0.5">
      <c r="C394" s="18"/>
      <c r="D394" s="18"/>
      <c r="E394" s="18"/>
      <c r="F394" s="19"/>
      <c r="G394" s="1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 x14ac:dyDescent="0.5"/>
  <sheetData>
    <row r="1" spans="1:23" x14ac:dyDescent="0.5">
      <c r="B1" t="s">
        <v>77</v>
      </c>
      <c r="F1" t="s">
        <v>77</v>
      </c>
      <c r="J1" t="s">
        <v>77</v>
      </c>
      <c r="M1" s="5"/>
      <c r="N1" t="s">
        <v>77</v>
      </c>
      <c r="R1" t="s">
        <v>77</v>
      </c>
      <c r="V1" t="s">
        <v>77</v>
      </c>
    </row>
    <row r="2" spans="1:23" x14ac:dyDescent="0.5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">
      <c r="B11" t="s">
        <v>78</v>
      </c>
      <c r="F11" t="s">
        <v>78</v>
      </c>
      <c r="J11" t="s">
        <v>78</v>
      </c>
      <c r="N11" t="s">
        <v>78</v>
      </c>
      <c r="R11" t="s">
        <v>78</v>
      </c>
      <c r="V11" t="s">
        <v>78</v>
      </c>
    </row>
    <row r="12" spans="1:23" x14ac:dyDescent="0.5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">
      <c r="B21" t="s">
        <v>79</v>
      </c>
      <c r="F21" t="s">
        <v>79</v>
      </c>
      <c r="J21" t="s">
        <v>79</v>
      </c>
      <c r="N21" t="s">
        <v>79</v>
      </c>
      <c r="R21" t="s">
        <v>79</v>
      </c>
      <c r="V21" t="s">
        <v>79</v>
      </c>
    </row>
    <row r="22" spans="1:23" x14ac:dyDescent="0.5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">
      <c r="B31" t="s">
        <v>80</v>
      </c>
      <c r="F31" t="s">
        <v>80</v>
      </c>
      <c r="J31" t="s">
        <v>80</v>
      </c>
      <c r="N31" t="s">
        <v>80</v>
      </c>
      <c r="R31" t="s">
        <v>80</v>
      </c>
      <c r="V31" t="s">
        <v>80</v>
      </c>
    </row>
    <row r="32" spans="1:23" x14ac:dyDescent="0.5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 x14ac:dyDescent="0.5"/>
  <sheetData>
    <row r="1" spans="1:2" x14ac:dyDescent="0.5">
      <c r="A1">
        <v>14</v>
      </c>
      <c r="B1">
        <v>3.3238030118388898E-2</v>
      </c>
    </row>
    <row r="2" spans="1:2" x14ac:dyDescent="0.5">
      <c r="A2">
        <v>21</v>
      </c>
      <c r="B2">
        <v>0.109379049467607</v>
      </c>
    </row>
    <row r="3" spans="1:2" x14ac:dyDescent="0.5">
      <c r="A3">
        <v>28</v>
      </c>
      <c r="B3">
        <v>0.290782791382457</v>
      </c>
    </row>
    <row r="4" spans="1:2" x14ac:dyDescent="0.5">
      <c r="A4">
        <v>36</v>
      </c>
      <c r="B4">
        <v>0.49097468445169801</v>
      </c>
    </row>
    <row r="5" spans="1:2" x14ac:dyDescent="0.5">
      <c r="A5">
        <v>50</v>
      </c>
      <c r="B5">
        <v>0.82121824528124998</v>
      </c>
    </row>
    <row r="6" spans="1:2" x14ac:dyDescent="0.5">
      <c r="A6">
        <v>57</v>
      </c>
      <c r="B6">
        <v>0.94371825906667095</v>
      </c>
    </row>
    <row r="7" spans="1:2" x14ac:dyDescent="0.5">
      <c r="A7">
        <v>66</v>
      </c>
      <c r="B7">
        <v>0.980960954171744</v>
      </c>
    </row>
    <row r="8" spans="1:2" x14ac:dyDescent="0.5">
      <c r="A8">
        <v>14</v>
      </c>
      <c r="B8">
        <v>9.7134837966153798E-2</v>
      </c>
    </row>
    <row r="9" spans="1:2" x14ac:dyDescent="0.5">
      <c r="A9">
        <v>21</v>
      </c>
      <c r="B9">
        <v>0.38504888310513802</v>
      </c>
    </row>
    <row r="10" spans="1:2" x14ac:dyDescent="0.5">
      <c r="A10">
        <v>28</v>
      </c>
      <c r="B10">
        <v>0.66669193993967402</v>
      </c>
    </row>
    <row r="11" spans="1:2" x14ac:dyDescent="0.5">
      <c r="A11">
        <v>36</v>
      </c>
      <c r="B11">
        <v>0.82806270712595997</v>
      </c>
    </row>
    <row r="12" spans="1:2" x14ac:dyDescent="0.5">
      <c r="A12">
        <v>50</v>
      </c>
      <c r="B12">
        <v>0.94903116056707604</v>
      </c>
    </row>
    <row r="13" spans="1:2" x14ac:dyDescent="0.5">
      <c r="A13">
        <v>57</v>
      </c>
      <c r="B13">
        <v>0.96878842686282296</v>
      </c>
    </row>
    <row r="14" spans="1:2" x14ac:dyDescent="0.5">
      <c r="A14">
        <v>66</v>
      </c>
      <c r="B14">
        <v>0.98848228021902196</v>
      </c>
    </row>
    <row r="15" spans="1:2" x14ac:dyDescent="0.5">
      <c r="A15">
        <v>14</v>
      </c>
      <c r="B15">
        <v>0.17231777051132799</v>
      </c>
    </row>
    <row r="16" spans="1:2" x14ac:dyDescent="0.5">
      <c r="A16">
        <v>21</v>
      </c>
      <c r="B16">
        <v>0.52665686982701998</v>
      </c>
    </row>
    <row r="17" spans="1:2" x14ac:dyDescent="0.5">
      <c r="A17">
        <v>28</v>
      </c>
      <c r="B17">
        <v>0.78575800519434602</v>
      </c>
    </row>
    <row r="18" spans="1:2" x14ac:dyDescent="0.5">
      <c r="A18">
        <v>36</v>
      </c>
      <c r="B18">
        <v>0.88946711074104901</v>
      </c>
    </row>
    <row r="19" spans="1:2" x14ac:dyDescent="0.5">
      <c r="A19">
        <v>50</v>
      </c>
      <c r="B19">
        <v>0.96907792071728205</v>
      </c>
    </row>
    <row r="20" spans="1:2" x14ac:dyDescent="0.5">
      <c r="A20">
        <v>57</v>
      </c>
      <c r="B20">
        <v>0.98757933510154305</v>
      </c>
    </row>
    <row r="21" spans="1:2" x14ac:dyDescent="0.5">
      <c r="A21">
        <v>66</v>
      </c>
      <c r="B21">
        <v>0.98</v>
      </c>
    </row>
    <row r="22" spans="1:2" x14ac:dyDescent="0.5">
      <c r="A22">
        <v>14</v>
      </c>
      <c r="B22">
        <v>0.22119398293916201</v>
      </c>
    </row>
    <row r="23" spans="1:2" x14ac:dyDescent="0.5">
      <c r="A23">
        <v>21</v>
      </c>
      <c r="B23">
        <v>0.62816857916416202</v>
      </c>
    </row>
    <row r="24" spans="1:2" x14ac:dyDescent="0.5">
      <c r="A24">
        <v>28</v>
      </c>
      <c r="B24">
        <v>0.84465346207078995</v>
      </c>
    </row>
    <row r="25" spans="1:2" x14ac:dyDescent="0.5">
      <c r="A25">
        <v>36</v>
      </c>
      <c r="B25">
        <v>0.91580140170167201</v>
      </c>
    </row>
    <row r="26" spans="1:2" x14ac:dyDescent="0.5">
      <c r="A26">
        <v>50</v>
      </c>
      <c r="B26">
        <v>0.98663503371914096</v>
      </c>
    </row>
    <row r="27" spans="1:2" x14ac:dyDescent="0.5">
      <c r="A27">
        <v>57</v>
      </c>
      <c r="B27">
        <v>0.98884070118168599</v>
      </c>
    </row>
    <row r="28" spans="1:2" x14ac:dyDescent="0.5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7"/>
  <sheetViews>
    <sheetView topLeftCell="B16" zoomScaleNormal="100" workbookViewId="0">
      <selection activeCell="X22" sqref="X22"/>
    </sheetView>
  </sheetViews>
  <sheetFormatPr defaultColWidth="8.52734375" defaultRowHeight="14.35" x14ac:dyDescent="0.5"/>
  <sheetData>
    <row r="1" spans="1:22" x14ac:dyDescent="0.5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5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5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5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5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5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5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5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5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5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5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5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5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5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5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5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5"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X21" t="s">
        <v>90</v>
      </c>
      <c r="Y21" t="s">
        <v>91</v>
      </c>
    </row>
    <row r="22" spans="14:25" x14ac:dyDescent="0.5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</row>
    <row r="23" spans="14:25" x14ac:dyDescent="0.5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</row>
    <row r="24" spans="14:25" x14ac:dyDescent="0.5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5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5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5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5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5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5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5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5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5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5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5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5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5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 x14ac:dyDescent="0.5"/>
  <sheetData>
    <row r="3" spans="3:6" x14ac:dyDescent="0.5">
      <c r="C3" t="s">
        <v>92</v>
      </c>
      <c r="D3" t="s">
        <v>93</v>
      </c>
      <c r="E3" t="s">
        <v>94</v>
      </c>
      <c r="F3" t="s">
        <v>108</v>
      </c>
    </row>
    <row r="4" spans="3:6" x14ac:dyDescent="0.5">
      <c r="C4">
        <v>1</v>
      </c>
      <c r="D4">
        <f t="shared" ref="D4:D28" si="0">0.1808*C4^2.443</f>
        <v>0.18079999999999999</v>
      </c>
      <c r="F4">
        <v>1</v>
      </c>
    </row>
    <row r="5" spans="3:6" x14ac:dyDescent="0.5">
      <c r="C5">
        <f t="shared" ref="C5:C28" si="1">C4+1</f>
        <v>2</v>
      </c>
      <c r="D5">
        <f t="shared" si="0"/>
        <v>0.9831385045469534</v>
      </c>
      <c r="F5">
        <v>1</v>
      </c>
    </row>
    <row r="6" spans="3:6" x14ac:dyDescent="0.5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 x14ac:dyDescent="0.5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 x14ac:dyDescent="0.5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 x14ac:dyDescent="0.5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 x14ac:dyDescent="0.5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 x14ac:dyDescent="0.5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 x14ac:dyDescent="0.5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 x14ac:dyDescent="0.5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 x14ac:dyDescent="0.5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 x14ac:dyDescent="0.5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 x14ac:dyDescent="0.5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 x14ac:dyDescent="0.5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 x14ac:dyDescent="0.5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 x14ac:dyDescent="0.5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 x14ac:dyDescent="0.5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 x14ac:dyDescent="0.5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 x14ac:dyDescent="0.5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 x14ac:dyDescent="0.5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 x14ac:dyDescent="0.5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 x14ac:dyDescent="0.5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 x14ac:dyDescent="0.5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 x14ac:dyDescent="0.5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 x14ac:dyDescent="0.5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 x14ac:dyDescent="0.5"/>
  <sheetData>
    <row r="1" spans="2:9" x14ac:dyDescent="0.5">
      <c r="B1" t="s">
        <v>95</v>
      </c>
      <c r="C1" t="s">
        <v>96</v>
      </c>
      <c r="E1" t="s">
        <v>95</v>
      </c>
      <c r="F1" t="s">
        <v>97</v>
      </c>
      <c r="I1" t="s">
        <v>98</v>
      </c>
    </row>
    <row r="2" spans="2:9" x14ac:dyDescent="0.5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 x14ac:dyDescent="0.5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 x14ac:dyDescent="0.5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 x14ac:dyDescent="0.5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 x14ac:dyDescent="0.5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 x14ac:dyDescent="0.5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 x14ac:dyDescent="0.5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 x14ac:dyDescent="0.5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 x14ac:dyDescent="0.5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 x14ac:dyDescent="0.5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 x14ac:dyDescent="0.5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 x14ac:dyDescent="0.5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 x14ac:dyDescent="0.5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 x14ac:dyDescent="0.5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 x14ac:dyDescent="0.5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 x14ac:dyDescent="0.5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 x14ac:dyDescent="0.5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 x14ac:dyDescent="0.5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 x14ac:dyDescent="0.5"/>
  <sheetData>
    <row r="1" spans="1:11" x14ac:dyDescent="0.5">
      <c r="A1">
        <v>28.087146331139401</v>
      </c>
      <c r="B1">
        <v>0.59296189630416696</v>
      </c>
      <c r="F1" t="s">
        <v>99</v>
      </c>
      <c r="H1" t="s">
        <v>99</v>
      </c>
    </row>
    <row r="2" spans="1:11" x14ac:dyDescent="0.5">
      <c r="A2">
        <v>41.896237768389902</v>
      </c>
      <c r="B2">
        <v>2.20414318557189</v>
      </c>
      <c r="E2" t="s">
        <v>95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</row>
    <row r="3" spans="1:11" x14ac:dyDescent="0.5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 x14ac:dyDescent="0.5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 x14ac:dyDescent="0.5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 x14ac:dyDescent="0.5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 x14ac:dyDescent="0.5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 x14ac:dyDescent="0.5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 x14ac:dyDescent="0.5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 x14ac:dyDescent="0.5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 x14ac:dyDescent="0.5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 x14ac:dyDescent="0.5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 x14ac:dyDescent="0.5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 x14ac:dyDescent="0.5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 x14ac:dyDescent="0.5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 x14ac:dyDescent="0.5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 x14ac:dyDescent="0.5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 x14ac:dyDescent="0.5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 x14ac:dyDescent="0.5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 x14ac:dyDescent="0.5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 x14ac:dyDescent="0.5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 x14ac:dyDescent="0.5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 x14ac:dyDescent="0.5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 x14ac:dyDescent="0.5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 x14ac:dyDescent="0.5">
      <c r="A25">
        <v>55.168275415605002</v>
      </c>
      <c r="B25">
        <v>0.633145484575102</v>
      </c>
    </row>
    <row r="26" spans="1:11" x14ac:dyDescent="0.5">
      <c r="A26">
        <v>74.888676786707293</v>
      </c>
      <c r="B26">
        <v>3.56457211151411</v>
      </c>
    </row>
    <row r="27" spans="1:11" x14ac:dyDescent="0.5">
      <c r="A27">
        <v>89.903176276278799</v>
      </c>
      <c r="B27">
        <v>5.7086233369575101</v>
      </c>
    </row>
    <row r="28" spans="1:11" x14ac:dyDescent="0.5">
      <c r="A28">
        <v>105.794251662005</v>
      </c>
      <c r="B28">
        <v>5.9148464149659299</v>
      </c>
    </row>
    <row r="29" spans="1:11" x14ac:dyDescent="0.5">
      <c r="A29">
        <v>42.0707628208852</v>
      </c>
      <c r="B29">
        <v>4.9368811573035701E-2</v>
      </c>
    </row>
    <row r="30" spans="1:11" x14ac:dyDescent="0.5">
      <c r="A30">
        <v>54.969349390390597</v>
      </c>
      <c r="B30">
        <v>0.71235568982546105</v>
      </c>
    </row>
    <row r="31" spans="1:11" x14ac:dyDescent="0.5">
      <c r="A31">
        <v>75.082722617377797</v>
      </c>
      <c r="B31">
        <v>3.0702490725140499</v>
      </c>
    </row>
    <row r="32" spans="1:11" x14ac:dyDescent="0.5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 x14ac:dyDescent="0.5"/>
  <cols>
    <col min="1" max="1" width="10.1171875" customWidth="1"/>
  </cols>
  <sheetData>
    <row r="1" spans="1:14" x14ac:dyDescent="0.5">
      <c r="B1" t="s">
        <v>95</v>
      </c>
      <c r="C1" t="s">
        <v>98</v>
      </c>
      <c r="D1" t="s">
        <v>95</v>
      </c>
      <c r="E1" t="s">
        <v>106</v>
      </c>
      <c r="F1" t="s">
        <v>107</v>
      </c>
    </row>
    <row r="2" spans="1:14" x14ac:dyDescent="0.5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 x14ac:dyDescent="0.5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 x14ac:dyDescent="0.5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 x14ac:dyDescent="0.5">
      <c r="M6">
        <v>28.912577185570299</v>
      </c>
      <c r="N6">
        <v>90.993045173870598</v>
      </c>
    </row>
    <row r="7" spans="1:14" x14ac:dyDescent="0.5">
      <c r="M7">
        <v>34.596035099122503</v>
      </c>
      <c r="N7">
        <v>70.331881702957403</v>
      </c>
    </row>
    <row r="8" spans="1:14" x14ac:dyDescent="0.5">
      <c r="M8">
        <v>37.455313617159497</v>
      </c>
      <c r="N8">
        <v>62.654793630159197</v>
      </c>
    </row>
    <row r="9" spans="1:14" x14ac:dyDescent="0.5">
      <c r="M9">
        <v>41.112122196945002</v>
      </c>
      <c r="N9">
        <v>55.564250893727603</v>
      </c>
    </row>
    <row r="10" spans="1:14" x14ac:dyDescent="0.5">
      <c r="M10">
        <v>45.311667208319697</v>
      </c>
      <c r="N10">
        <v>50.5354566135846</v>
      </c>
    </row>
    <row r="11" spans="1:14" x14ac:dyDescent="0.5">
      <c r="M11">
        <v>51.347416314592103</v>
      </c>
      <c r="N11">
        <v>43.140721481962899</v>
      </c>
    </row>
    <row r="12" spans="1:14" x14ac:dyDescent="0.5">
      <c r="M12">
        <v>58.410139746506303</v>
      </c>
      <c r="N12">
        <v>31.024504387390301</v>
      </c>
    </row>
    <row r="13" spans="1:14" x14ac:dyDescent="0.5">
      <c r="M13">
        <v>64.963275918101999</v>
      </c>
      <c r="N13">
        <v>21.858693532661601</v>
      </c>
    </row>
    <row r="14" spans="1:14" x14ac:dyDescent="0.5">
      <c r="M14">
        <v>72.074748131296701</v>
      </c>
      <c r="N14">
        <v>17.1132921676958</v>
      </c>
    </row>
    <row r="15" spans="1:14" x14ac:dyDescent="0.5">
      <c r="M15">
        <v>80.005199870003196</v>
      </c>
      <c r="N15">
        <v>16.197595060123501</v>
      </c>
    </row>
    <row r="16" spans="1:14" x14ac:dyDescent="0.5">
      <c r="M16">
        <v>86.042898927526707</v>
      </c>
      <c r="N16">
        <v>9.0976925576860594</v>
      </c>
    </row>
    <row r="17" spans="13:14" x14ac:dyDescent="0.5">
      <c r="M17">
        <v>96.830679233019097</v>
      </c>
      <c r="N17">
        <v>0.21007474813129001</v>
      </c>
    </row>
    <row r="18" spans="13:14" x14ac:dyDescent="0.5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  <vt:lpstr>Observed!_FilterDatabase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2020-12-14T07:02:07Z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