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media/image1.wmf" ContentType="image/x-wmf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served" sheetId="1" state="visible" r:id="rId2"/>
    <sheet name="King8485" sheetId="2" state="visible" r:id="rId3"/>
    <sheet name="Kunnunura" sheetId="3" state="visible" r:id="rId4"/>
    <sheet name="Roseworthy" sheetId="4" state="visible" r:id="rId5"/>
    <sheet name="LeafModel" sheetId="5" state="visible" r:id="rId6"/>
    <sheet name="Loxton" sheetId="6" state="visible" r:id="rId7"/>
    <sheet name="Bundy" sheetId="7" state="visible" r:id="rId8"/>
    <sheet name="Rainout" sheetId="8" state="visible" r:id="rId9"/>
  </sheets>
  <definedNames>
    <definedName function="false" hidden="false" name="Treatment_Structure" vbProcedure="false">#REF!</definedName>
    <definedName function="false" hidden="false" localSheetId="0" name="_xlnm._FilterDatabase" vbProcedure="false">Observed!$A$1:$CW$394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<sst xmlns="http://schemas.openxmlformats.org/spreadsheetml/2006/main" count="423" uniqueCount="108">
  <si>
    <t xml:space="preserve">SimulationName</t>
  </si>
  <si>
    <t xml:space="preserve">Sow</t>
  </si>
  <si>
    <t xml:space="preserve">Clock.Today</t>
  </si>
  <si>
    <t xml:space="preserve">Peanut.Phenology.CurrentStageName</t>
  </si>
  <si>
    <t xml:space="preserve">Peanut.SowingDate</t>
  </si>
  <si>
    <t xml:space="preserve">Peanut.Phenology.DaysAfterSowing</t>
  </si>
  <si>
    <t xml:space="preserve">Peanut.DaysAfterEmergence</t>
  </si>
  <si>
    <t xml:space="preserve">Peanut.Phenology.EmergenceDAS</t>
  </si>
  <si>
    <t xml:space="preserve">Peanut.Phenology.FloweringDAS</t>
  </si>
  <si>
    <t xml:space="preserve">Peanut.Phenology.MaturityDAS</t>
  </si>
  <si>
    <t xml:space="preserve">Peanut.Leaf.NodeNumber</t>
  </si>
  <si>
    <t xml:space="preserve">Peanut.Leaf.LAI</t>
  </si>
  <si>
    <t xml:space="preserve">Peanut.Leaf.SpecificArea</t>
  </si>
  <si>
    <t xml:space="preserve">Peanut.Leaf.CoverGreen</t>
  </si>
  <si>
    <t xml:space="preserve">Peanut.Leaf.Live.Wt</t>
  </si>
  <si>
    <t xml:space="preserve">Peanut.Leaf.Dead.Wt</t>
  </si>
  <si>
    <t xml:space="preserve">Peanut.Leaf.Wt</t>
  </si>
  <si>
    <t xml:space="preserve">Peanut.Stem.Wt</t>
  </si>
  <si>
    <t xml:space="preserve">Peanut.Pod.Wt</t>
  </si>
  <si>
    <t xml:space="preserve">Peanut.Pod.N</t>
  </si>
  <si>
    <t xml:space="preserve">Peanut.Shell.Wt</t>
  </si>
  <si>
    <t xml:space="preserve">Peanut.Shell.HarvestIndex</t>
  </si>
  <si>
    <t xml:space="preserve">Peanut.Grain.Wt</t>
  </si>
  <si>
    <t xml:space="preserve">Peanut.AboveGround.Wt</t>
  </si>
  <si>
    <t xml:space="preserve">Peanut.AboveGround.N</t>
  </si>
  <si>
    <t xml:space="preserve">Peanut.Grain.HarvestIndex</t>
  </si>
  <si>
    <t xml:space="preserve">RainOutSowDec18</t>
  </si>
  <si>
    <t xml:space="preserve">HarvestRipe</t>
  </si>
  <si>
    <t xml:space="preserve">Bundaberg8990CvVirginiaBunch</t>
  </si>
  <si>
    <t xml:space="preserve">Bundaberg8990CvEarlyBunch</t>
  </si>
  <si>
    <t xml:space="preserve">Bundaberg8990CvTMV2</t>
  </si>
  <si>
    <t xml:space="preserve">Bundaberg8990CvTMTapir</t>
  </si>
  <si>
    <t xml:space="preserve">Loxton9697Pop5</t>
  </si>
  <si>
    <t xml:space="preserve">Loxton9697Pop10</t>
  </si>
  <si>
    <t xml:space="preserve">Loxton9697Pop15</t>
  </si>
  <si>
    <t xml:space="preserve">Loxton9697Pop20</t>
  </si>
  <si>
    <t xml:space="preserve">Loxton9697Pop25</t>
  </si>
  <si>
    <t xml:space="preserve">Loxton9697Pop30</t>
  </si>
  <si>
    <t xml:space="preserve">Roseworthy9798Pop8.8SR1</t>
  </si>
  <si>
    <t xml:space="preserve">Roseworthy9798Pop8.8SR2.2</t>
  </si>
  <si>
    <t xml:space="preserve">Roseworthy9798Pop8.8SR4.6</t>
  </si>
  <si>
    <t xml:space="preserve">Roseworthy9798Pop8.8SR7.2</t>
  </si>
  <si>
    <t xml:space="preserve">Roseworthy9798Pop27.3SR1</t>
  </si>
  <si>
    <t xml:space="preserve">Roseworthy9798Pop27.3SR2.2</t>
  </si>
  <si>
    <t xml:space="preserve">Roseworthy9798Pop27.3SR4.6</t>
  </si>
  <si>
    <t xml:space="preserve">Roseworthy9798Pop27.3SR7.2</t>
  </si>
  <si>
    <t xml:space="preserve">Roseworthy9798Pop39.4SR1</t>
  </si>
  <si>
    <t xml:space="preserve">Roseworthy9798Pop39.4SR2.2</t>
  </si>
  <si>
    <t xml:space="preserve">Roseworthy9798Pop39.4SR4.6</t>
  </si>
  <si>
    <t xml:space="preserve">Roseworthy9798Pop39.4SR7.2</t>
  </si>
  <si>
    <t xml:space="preserve">Roseworthy9798Pop58.8SR1</t>
  </si>
  <si>
    <t xml:space="preserve">Roseworthy9798Pop58.8SR2.2</t>
  </si>
  <si>
    <t xml:space="preserve">Roseworthy9798Pop58.8SR4.6</t>
  </si>
  <si>
    <t xml:space="preserve">Roseworthy9798Pop58.8SR7.2</t>
  </si>
  <si>
    <t xml:space="preserve">Kunnunura8182Pop8.8</t>
  </si>
  <si>
    <t xml:space="preserve">Kunnunura8182Pop27.3</t>
  </si>
  <si>
    <t xml:space="preserve">Kunnunura8182Pop39.4</t>
  </si>
  <si>
    <t xml:space="preserve">Kunnunura8182Pop58.8</t>
  </si>
  <si>
    <t xml:space="preserve">Kunnunura8283SowDec06</t>
  </si>
  <si>
    <t xml:space="preserve">Dec06</t>
  </si>
  <si>
    <t xml:space="preserve">Kunnunura8283SowDec29</t>
  </si>
  <si>
    <t xml:space="preserve">Dec29</t>
  </si>
  <si>
    <t xml:space="preserve">Kunnunura8283SowJan18</t>
  </si>
  <si>
    <t xml:space="preserve">Jan18</t>
  </si>
  <si>
    <t xml:space="preserve">Kunnunura8283SowFeb07</t>
  </si>
  <si>
    <t xml:space="preserve">Feb07</t>
  </si>
  <si>
    <t xml:space="preserve">Kunnunura8283SowMar01</t>
  </si>
  <si>
    <t xml:space="preserve">Mar01</t>
  </si>
  <si>
    <t xml:space="preserve">Kingaroy8485SowNov01Pop8.8</t>
  </si>
  <si>
    <t xml:space="preserve">Nov01</t>
  </si>
  <si>
    <t xml:space="preserve">Kingaroy8485SowNov01Pop17.6</t>
  </si>
  <si>
    <t xml:space="preserve">Kingaroy8485SowDec05Pop8.8</t>
  </si>
  <si>
    <t xml:space="preserve">Dec05</t>
  </si>
  <si>
    <t xml:space="preserve">Kingaroy8485SowDec05Pop17.6</t>
  </si>
  <si>
    <t xml:space="preserve">Kingaroy8485SowJan15Pop8.8</t>
  </si>
  <si>
    <t xml:space="preserve">Jan15</t>
  </si>
  <si>
    <t xml:space="preserve">Kingaroy8485SowJan15Pop17.6</t>
  </si>
  <si>
    <t xml:space="preserve">lai</t>
  </si>
  <si>
    <t xml:space="preserve">td</t>
  </si>
  <si>
    <t xml:space="preserve">hi</t>
  </si>
  <si>
    <t xml:space="preserve">yield</t>
  </si>
  <si>
    <t xml:space="preserve">PP</t>
  </si>
  <si>
    <t xml:space="preserve">Pop</t>
  </si>
  <si>
    <t xml:space="preserve">Ratio</t>
  </si>
  <si>
    <t xml:space="preserve">RowSpace</t>
  </si>
  <si>
    <t xml:space="preserve">PlantSpace</t>
  </si>
  <si>
    <t xml:space="preserve">Pop*</t>
  </si>
  <si>
    <t xml:space="preserve">K</t>
  </si>
  <si>
    <t xml:space="preserve">Kpop</t>
  </si>
  <si>
    <t xml:space="preserve">RUE</t>
  </si>
  <si>
    <t xml:space="preserve">A</t>
  </si>
  <si>
    <t xml:space="preserve">RS</t>
  </si>
  <si>
    <t xml:space="preserve">Node</t>
  </si>
  <si>
    <t xml:space="preserve">ELNo</t>
  </si>
  <si>
    <t xml:space="preserve">Branch</t>
  </si>
  <si>
    <t xml:space="preserve">DAS</t>
  </si>
  <si>
    <t xml:space="preserve">TDM</t>
  </si>
  <si>
    <t xml:space="preserve">LAI</t>
  </si>
  <si>
    <t xml:space="preserve">Pod</t>
  </si>
  <si>
    <t xml:space="preserve">N</t>
  </si>
  <si>
    <t xml:space="preserve">VegFixed</t>
  </si>
  <si>
    <t xml:space="preserve">VegTot</t>
  </si>
  <si>
    <t xml:space="preserve">PodFixed</t>
  </si>
  <si>
    <t xml:space="preserve">PodTot</t>
  </si>
  <si>
    <t xml:space="preserve">TotFix</t>
  </si>
  <si>
    <t xml:space="preserve">TotTot</t>
  </si>
  <si>
    <t xml:space="preserve">Stover</t>
  </si>
  <si>
    <t xml:space="preserve">Biom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</si>
</sst>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d/mm/yyyy"/>
    <numFmt numFmtId="167" formatCode="0"/>
    <numFmt numFmtId="168" formatCode="@"/>
    <numFmt numFmtId="169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MS Sans Serif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obs" xfId="20"/>
    <cellStyle name="Normal_obs_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0.57</c:v>
                </c:pt>
                <c:pt idx="3">
                  <c:v>0.6</c:v>
                </c:pt>
                <c:pt idx="4">
                  <c:v>1.09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</c:v>
                </c:pt>
                <c:pt idx="9">
                  <c:v>0.93</c:v>
                </c:pt>
                <c:pt idx="10">
                  <c:v>0.98</c:v>
                </c:pt>
                <c:pt idx="11">
                  <c:v>1.09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</c:ser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23.2558139534884</c:v>
                </c:pt>
                <c:pt idx="2">
                  <c:v>15.8241758241758</c:v>
                </c:pt>
                <c:pt idx="3">
                  <c:v>12.6564673157163</c:v>
                </c:pt>
                <c:pt idx="4">
                  <c:v>19</c:v>
                </c:pt>
                <c:pt idx="5">
                  <c:v>13.2558139534884</c:v>
                </c:pt>
                <c:pt idx="6">
                  <c:v>9.01098901098901</c:v>
                </c:pt>
                <c:pt idx="7">
                  <c:v>7.30180806675939</c:v>
                </c:pt>
                <c:pt idx="8">
                  <c:v>16</c:v>
                </c:pt>
                <c:pt idx="9">
                  <c:v>10.6976744186047</c:v>
                </c:pt>
                <c:pt idx="10">
                  <c:v>7.36263736263736</c:v>
                </c:pt>
                <c:pt idx="11">
                  <c:v>5.91098748261474</c:v>
                </c:pt>
                <c:pt idx="12">
                  <c:v>13</c:v>
                </c:pt>
                <c:pt idx="13">
                  <c:v>8.83720930232558</c:v>
                </c:pt>
                <c:pt idx="14">
                  <c:v>6.15384615384615</c:v>
                </c:pt>
                <c:pt idx="15">
                  <c:v>4.79833101529903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</c:v>
                </c:pt>
                <c:pt idx="15">
                  <c:v>0.24</c:v>
                </c:pt>
              </c:numCache>
            </c:numRef>
          </c:yVal>
          <c:smooth val="0"/>
        </c:ser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8.91067052795723</c:v>
                </c:pt>
                <c:pt idx="1">
                  <c:v>8.6</c:v>
                </c:pt>
                <c:pt idx="2">
                  <c:v>8.77700617283951</c:v>
                </c:pt>
                <c:pt idx="3">
                  <c:v>8.68252626494385</c:v>
                </c:pt>
                <c:pt idx="4">
                  <c:v>27.7008310249307</c:v>
                </c:pt>
                <c:pt idx="5">
                  <c:v>26.4696829793783</c:v>
                </c:pt>
                <c:pt idx="6">
                  <c:v>27.0672218917311</c:v>
                </c:pt>
                <c:pt idx="7">
                  <c:v>26.0861678004535</c:v>
                </c:pt>
                <c:pt idx="8">
                  <c:v>39.0625</c:v>
                </c:pt>
                <c:pt idx="9">
                  <c:v>40.6427221172023</c:v>
                </c:pt>
                <c:pt idx="10">
                  <c:v>40.5435509022054</c:v>
                </c:pt>
                <c:pt idx="11">
                  <c:v>39.8062283737024</c:v>
                </c:pt>
                <c:pt idx="12">
                  <c:v>59.1715976331361</c:v>
                </c:pt>
                <c:pt idx="13">
                  <c:v>59.5567867036011</c:v>
                </c:pt>
                <c:pt idx="14">
                  <c:v>58.0357142857143</c:v>
                </c:pt>
                <c:pt idx="15">
                  <c:v>60.4074774207099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0.57</c:v>
                </c:pt>
                <c:pt idx="3">
                  <c:v>0.6</c:v>
                </c:pt>
                <c:pt idx="4">
                  <c:v>1.09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</c:v>
                </c:pt>
                <c:pt idx="9">
                  <c:v>0.93</c:v>
                </c:pt>
                <c:pt idx="10">
                  <c:v>0.98</c:v>
                </c:pt>
                <c:pt idx="11">
                  <c:v>1.09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</c:ser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</c:v>
                </c:pt>
                <c:pt idx="1">
                  <c:v>5.332</c:v>
                </c:pt>
                <c:pt idx="2">
                  <c:v>3.86188271604938</c:v>
                </c:pt>
                <c:pt idx="3">
                  <c:v>4.08078734452361</c:v>
                </c:pt>
                <c:pt idx="4">
                  <c:v>14.1274238227147</c:v>
                </c:pt>
                <c:pt idx="5">
                  <c:v>10.3231763619575</c:v>
                </c:pt>
                <c:pt idx="6">
                  <c:v>9.47352766210589</c:v>
                </c:pt>
                <c:pt idx="7">
                  <c:v>9.13015873015873</c:v>
                </c:pt>
                <c:pt idx="8">
                  <c:v>17.1875</c:v>
                </c:pt>
                <c:pt idx="9">
                  <c:v>18.289224952741</c:v>
                </c:pt>
                <c:pt idx="10">
                  <c:v>13.7848073067498</c:v>
                </c:pt>
                <c:pt idx="11">
                  <c:v>9.95155709342561</c:v>
                </c:pt>
                <c:pt idx="12">
                  <c:v>27.2189349112426</c:v>
                </c:pt>
                <c:pt idx="13">
                  <c:v>23.8227146814404</c:v>
                </c:pt>
                <c:pt idx="14">
                  <c:v>16.25</c:v>
                </c:pt>
                <c:pt idx="15">
                  <c:v>14.4977945809704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0.57</c:v>
                </c:pt>
                <c:pt idx="3">
                  <c:v>0.6</c:v>
                </c:pt>
                <c:pt idx="4">
                  <c:v>1.09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</c:v>
                </c:pt>
                <c:pt idx="9">
                  <c:v>0.93</c:v>
                </c:pt>
                <c:pt idx="10">
                  <c:v>0.98</c:v>
                </c:pt>
                <c:pt idx="11">
                  <c:v>1.09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</c:ser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23.2558139534884</c:v>
                </c:pt>
                <c:pt idx="2">
                  <c:v>15.8241758241758</c:v>
                </c:pt>
                <c:pt idx="3">
                  <c:v>12.6564673157163</c:v>
                </c:pt>
                <c:pt idx="4">
                  <c:v>19</c:v>
                </c:pt>
                <c:pt idx="5">
                  <c:v>13.2558139534884</c:v>
                </c:pt>
                <c:pt idx="6">
                  <c:v>9.01098901098901</c:v>
                </c:pt>
                <c:pt idx="7">
                  <c:v>7.30180806675939</c:v>
                </c:pt>
                <c:pt idx="8">
                  <c:v>16</c:v>
                </c:pt>
                <c:pt idx="9">
                  <c:v>10.6976744186047</c:v>
                </c:pt>
                <c:pt idx="10">
                  <c:v>7.36263736263736</c:v>
                </c:pt>
                <c:pt idx="11">
                  <c:v>5.91098748261474</c:v>
                </c:pt>
                <c:pt idx="12">
                  <c:v>13</c:v>
                </c:pt>
                <c:pt idx="13">
                  <c:v>8.83720930232558</c:v>
                </c:pt>
                <c:pt idx="14">
                  <c:v>6.15384615384615</c:v>
                </c:pt>
                <c:pt idx="15">
                  <c:v>4.79833101529903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</c:v>
                </c:pt>
                <c:pt idx="15">
                  <c:v>0.24</c:v>
                </c:pt>
              </c:numCache>
            </c:numRef>
          </c:yVal>
          <c:smooth val="0"/>
        </c:ser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1.66417668442612</c:v>
                </c:pt>
                <c:pt idx="3">
                  <c:v>2.69870980617527</c:v>
                </c:pt>
                <c:pt idx="4">
                  <c:v>3.87506258167301</c:v>
                </c:pt>
                <c:pt idx="5">
                  <c:v>5.17425255565333</c:v>
                </c:pt>
                <c:pt idx="6">
                  <c:v>6.58308768838078</c:v>
                </c:pt>
                <c:pt idx="7">
                  <c:v>8.09172162052051</c:v>
                </c:pt>
                <c:pt idx="8">
                  <c:v>9.6924485108781</c:v>
                </c:pt>
                <c:pt idx="9">
                  <c:v>11.3790295398512</c:v>
                </c:pt>
                <c:pt idx="10">
                  <c:v>13.1462828100824</c:v>
                </c:pt>
                <c:pt idx="11">
                  <c:v>14.9898174095706</c:v>
                </c:pt>
                <c:pt idx="12">
                  <c:v>16.9058524143564</c:v>
                </c:pt>
                <c:pt idx="13">
                  <c:v>18.8910888757772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</c:ser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>
      <xdr:nvGraphicFramePr>
        <xdr:cNvPr id="0" name="Chart 1"/>
        <xdr:cNvGraphicFramePr/>
      </xdr:nvGraphicFramePr>
      <xdr:xfrm>
        <a:off x="3590640" y="3772080"/>
        <a:ext cx="477000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>
      <xdr:nvGraphicFramePr>
        <xdr:cNvPr id="1" name="Chart 2"/>
        <xdr:cNvGraphicFramePr/>
      </xdr:nvGraphicFramePr>
      <xdr:xfrm>
        <a:off x="15418800" y="8921160"/>
        <a:ext cx="29163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>
      <xdr:nvGraphicFramePr>
        <xdr:cNvPr id="2" name="Chart 3"/>
        <xdr:cNvGraphicFramePr/>
      </xdr:nvGraphicFramePr>
      <xdr:xfrm>
        <a:off x="12104280" y="9854640"/>
        <a:ext cx="2916000" cy="277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>
      <xdr:nvGraphicFramePr>
        <xdr:cNvPr id="3" name="Chart 4"/>
        <xdr:cNvGraphicFramePr/>
      </xdr:nvGraphicFramePr>
      <xdr:xfrm>
        <a:off x="12001320" y="6949440"/>
        <a:ext cx="291600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>
      <xdr:nvGraphicFramePr>
        <xdr:cNvPr id="4" name="Chart 5"/>
        <xdr:cNvGraphicFramePr/>
      </xdr:nvGraphicFramePr>
      <xdr:xfrm>
        <a:off x="8667720" y="7132320"/>
        <a:ext cx="291600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>
      <xdr:nvGraphicFramePr>
        <xdr:cNvPr id="5" name="Chart 1"/>
        <xdr:cNvGraphicFramePr/>
      </xdr:nvGraphicFramePr>
      <xdr:xfrm>
        <a:off x="5112720" y="537120"/>
        <a:ext cx="5564160" cy="428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39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I2" activePane="bottomLeft" state="frozen"/>
      <selection pane="topLeft" activeCell="B1" activeCellId="0" sqref="B1"/>
      <selection pane="bottomLeft" activeCell="G2" activeCellId="0" sqref="G2"/>
    </sheetView>
  </sheetViews>
  <sheetFormatPr defaultColWidth="9.1484375" defaultRowHeight="14.4" zeroHeight="false" outlineLevelRow="0" outlineLevelCol="0"/>
  <cols>
    <col collapsed="false" customWidth="true" hidden="false" outlineLevel="0" max="2" min="1" style="1" width="34.26"/>
    <col collapsed="false" customWidth="true" hidden="false" outlineLevel="0" max="3" min="3" style="1" width="10.58"/>
    <col collapsed="false" customWidth="true" hidden="false" outlineLevel="0" max="5" min="4" style="1" width="12"/>
    <col collapsed="false" customWidth="true" hidden="false" outlineLevel="0" max="7" min="6" style="2" width="12"/>
    <col collapsed="false" customWidth="true" hidden="false" outlineLevel="0" max="8" min="8" style="1" width="10.27"/>
    <col collapsed="false" customWidth="true" hidden="false" outlineLevel="0" max="11" min="9" style="1" width="32"/>
    <col collapsed="false" customWidth="true" hidden="false" outlineLevel="0" max="14" min="12" style="1" width="28.85"/>
    <col collapsed="false" customWidth="true" hidden="false" outlineLevel="0" max="15" min="15" style="1" width="10.16"/>
    <col collapsed="false" customWidth="true" hidden="false" outlineLevel="0" max="16" min="16" style="1" width="27.26"/>
    <col collapsed="false" customWidth="true" hidden="false" outlineLevel="0" max="17" min="17" style="1" width="11.16"/>
    <col collapsed="false" customWidth="true" hidden="false" outlineLevel="0" max="18" min="18" style="1" width="21.68"/>
    <col collapsed="false" customWidth="true" hidden="false" outlineLevel="0" max="20" min="19" style="1" width="14.16"/>
    <col collapsed="false" customWidth="true" hidden="false" outlineLevel="0" max="21" min="21" style="1" width="21.26"/>
    <col collapsed="false" customWidth="true" hidden="false" outlineLevel="0" max="22" min="22" style="1" width="12"/>
    <col collapsed="false" customWidth="true" hidden="false" outlineLevel="0" max="23" min="23" style="1" width="17.68"/>
    <col collapsed="false" customWidth="true" hidden="false" outlineLevel="0" max="25" min="24" style="1" width="14.16"/>
    <col collapsed="false" customWidth="true" hidden="false" outlineLevel="0" max="26" min="26" style="1" width="14.84"/>
    <col collapsed="false" customWidth="true" hidden="false" outlineLevel="0" max="27" min="27" style="0" width="13.84"/>
    <col collapsed="false" customWidth="true" hidden="false" outlineLevel="0" max="29" min="28" style="0" width="14.41"/>
    <col collapsed="false" customWidth="true" hidden="false" outlineLevel="0" max="30" min="30" style="0" width="15.16"/>
    <col collapsed="false" customWidth="true" hidden="false" outlineLevel="0" max="32" min="31" style="0" width="15"/>
    <col collapsed="false" customWidth="true" hidden="false" outlineLevel="0" max="34" min="33" style="0" width="21.84"/>
    <col collapsed="false" customWidth="true" hidden="false" outlineLevel="0" max="35" min="35" style="0" width="20.58"/>
    <col collapsed="false" customWidth="true" hidden="false" outlineLevel="0" max="37" min="36" style="0" width="21.68"/>
    <col collapsed="false" customWidth="true" hidden="false" outlineLevel="0" max="38" min="38" style="0" width="17.68"/>
    <col collapsed="false" customWidth="true" hidden="false" outlineLevel="0" max="39" min="39" style="0" width="16.42"/>
    <col collapsed="false" customWidth="true" hidden="false" outlineLevel="0" max="40" min="40" style="0" width="17.26"/>
    <col collapsed="false" customWidth="true" hidden="false" outlineLevel="0" max="41" min="41" style="0" width="18"/>
    <col collapsed="false" customWidth="true" hidden="false" outlineLevel="0" max="42" min="42" style="0" width="16.58"/>
    <col collapsed="false" customWidth="true" hidden="false" outlineLevel="0" max="44" min="43" style="0" width="17.68"/>
    <col collapsed="false" customWidth="true" hidden="false" outlineLevel="0" max="45" min="45" style="0" width="13.68"/>
    <col collapsed="false" customWidth="true" hidden="false" outlineLevel="0" max="46" min="46" style="0" width="12.68"/>
    <col collapsed="false" customWidth="true" hidden="false" outlineLevel="0" max="47" min="47" style="0" width="13.26"/>
    <col collapsed="false" customWidth="true" hidden="false" outlineLevel="0" max="48" min="48" style="0" width="14"/>
    <col collapsed="false" customWidth="true" hidden="false" outlineLevel="0" max="51" min="49" style="0" width="20.68"/>
    <col collapsed="false" customWidth="true" hidden="false" outlineLevel="0" max="52" min="52" style="0" width="9.26"/>
    <col collapsed="false" customWidth="true" hidden="false" outlineLevel="0" max="53" min="53" style="0" width="14.68"/>
    <col collapsed="false" customWidth="true" hidden="false" outlineLevel="0" max="54" min="54" style="0" width="13.84"/>
    <col collapsed="false" customWidth="true" hidden="false" outlineLevel="0" max="55" min="55" style="0" width="17"/>
    <col collapsed="false" customWidth="true" hidden="false" outlineLevel="0" max="56" min="56" style="0" width="5.68"/>
    <col collapsed="false" customWidth="true" hidden="false" outlineLevel="0" max="57" min="57" style="0" width="8.15"/>
    <col collapsed="false" customWidth="true" hidden="false" outlineLevel="0" max="58" min="58" style="0" width="14"/>
    <col collapsed="false" customWidth="true" hidden="false" outlineLevel="0" max="59" min="59" style="0" width="14.26"/>
    <col collapsed="false" customWidth="true" hidden="false" outlineLevel="0" max="60" min="60" style="0" width="10.68"/>
    <col collapsed="false" customWidth="true" hidden="false" outlineLevel="0" max="61" min="61" style="0" width="10.58"/>
    <col collapsed="false" customWidth="true" hidden="false" outlineLevel="0" max="62" min="62" style="0" width="6.58"/>
    <col collapsed="false" customWidth="true" hidden="false" outlineLevel="0" max="63" min="63" style="0" width="7.58"/>
    <col collapsed="false" customWidth="true" hidden="false" outlineLevel="0" max="64" min="64" style="0" width="14.84"/>
    <col collapsed="false" customWidth="true" hidden="false" outlineLevel="0" max="65" min="65" style="0" width="17.42"/>
    <col collapsed="false" customWidth="true" hidden="false" outlineLevel="0" max="66" min="66" style="0" width="14.16"/>
    <col collapsed="false" customWidth="true" hidden="false" outlineLevel="0" max="67" min="67" style="0" width="15.16"/>
    <col collapsed="false" customWidth="true" hidden="false" outlineLevel="0" max="68" min="68" style="0" width="14.68"/>
    <col collapsed="false" customWidth="true" hidden="false" outlineLevel="0" max="69" min="69" style="0" width="15"/>
    <col collapsed="false" customWidth="true" hidden="false" outlineLevel="0" max="70" min="70" style="0" width="11.68"/>
    <col collapsed="false" customWidth="true" hidden="false" outlineLevel="0" max="71" min="71" style="0" width="11.27"/>
    <col collapsed="false" customWidth="true" hidden="false" outlineLevel="0" max="72" min="72" style="0" width="17.68"/>
    <col collapsed="false" customWidth="true" hidden="false" outlineLevel="0" max="73" min="73" style="0" width="20.27"/>
    <col collapsed="false" customWidth="true" hidden="false" outlineLevel="0" max="74" min="74" style="0" width="18.42"/>
    <col collapsed="false" customWidth="true" hidden="false" outlineLevel="0" max="75" min="75" style="0" width="17.26"/>
    <col collapsed="false" customWidth="true" hidden="false" outlineLevel="0" max="76" min="76" style="0" width="17.42"/>
    <col collapsed="false" customWidth="true" hidden="false" outlineLevel="0" max="77" min="77" style="0" width="18.15"/>
    <col collapsed="false" customWidth="true" hidden="false" outlineLevel="0" max="78" min="78" style="0" width="13.68"/>
    <col collapsed="false" customWidth="true" hidden="false" outlineLevel="0" max="79" min="79" style="0" width="16.26"/>
    <col collapsed="false" customWidth="true" hidden="false" outlineLevel="0" max="80" min="80" style="0" width="14.16"/>
    <col collapsed="false" customWidth="true" hidden="false" outlineLevel="0" max="81" min="81" style="0" width="14.41"/>
    <col collapsed="false" customWidth="true" hidden="false" outlineLevel="0" max="82" min="82" style="0" width="13.84"/>
    <col collapsed="false" customWidth="true" hidden="false" outlineLevel="0" max="83" min="83" style="0" width="10.68"/>
    <col collapsed="false" customWidth="true" hidden="false" outlineLevel="0" max="84" min="84" style="0" width="18.68"/>
    <col collapsed="false" customWidth="true" hidden="false" outlineLevel="0" max="85" min="85" style="0" width="13.42"/>
    <col collapsed="false" customWidth="true" hidden="false" outlineLevel="0" max="86" min="86" style="0" width="18.68"/>
    <col collapsed="false" customWidth="true" hidden="false" outlineLevel="0" max="87" min="87" style="0" width="18"/>
    <col collapsed="false" customWidth="true" hidden="false" outlineLevel="0" max="88" min="88" style="0" width="10.85"/>
    <col collapsed="false" customWidth="true" hidden="false" outlineLevel="0" max="89" min="89" style="0" width="9.85"/>
    <col collapsed="false" customWidth="true" hidden="false" outlineLevel="0" max="90" min="90" style="0" width="12.16"/>
    <col collapsed="false" customWidth="false" hidden="false" outlineLevel="0" max="1024" min="94" style="1" width="9.16"/>
  </cols>
  <sheetData>
    <row r="1" customFormat="false" ht="46.2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customFormat="false" ht="14.4" hidden="false" customHeight="false" outlineLevel="0" collapsed="false">
      <c r="A2" s="5" t="s">
        <v>26</v>
      </c>
      <c r="B2" s="5"/>
      <c r="C2" s="6" t="n">
        <v>32895</v>
      </c>
      <c r="D2" s="6"/>
      <c r="E2" s="6" t="n">
        <v>32860</v>
      </c>
      <c r="F2" s="7" t="n">
        <v>35</v>
      </c>
      <c r="G2" s="7"/>
      <c r="H2" s="6"/>
      <c r="L2" s="1" t="n">
        <v>0.65</v>
      </c>
      <c r="X2" s="1" t="n">
        <v>68.1417208966015</v>
      </c>
    </row>
    <row r="3" customFormat="false" ht="14.4" hidden="false" customHeight="false" outlineLevel="0" collapsed="false">
      <c r="A3" s="5" t="s">
        <v>26</v>
      </c>
      <c r="B3" s="5"/>
      <c r="C3" s="6" t="n">
        <v>32916</v>
      </c>
      <c r="D3" s="6"/>
      <c r="E3" s="6" t="n">
        <v>32860</v>
      </c>
      <c r="F3" s="7" t="n">
        <v>56</v>
      </c>
      <c r="G3" s="7"/>
      <c r="H3" s="6"/>
      <c r="L3" s="1" t="n">
        <v>1.55</v>
      </c>
      <c r="X3" s="1" t="n">
        <v>196.312717140186</v>
      </c>
    </row>
    <row r="4" customFormat="false" ht="14.4" hidden="false" customHeight="false" outlineLevel="0" collapsed="false">
      <c r="A4" s="5" t="s">
        <v>26</v>
      </c>
      <c r="B4" s="5"/>
      <c r="C4" s="6" t="n">
        <v>32937</v>
      </c>
      <c r="D4" s="6"/>
      <c r="E4" s="6" t="n">
        <v>32860</v>
      </c>
      <c r="F4" s="7" t="n">
        <v>77</v>
      </c>
      <c r="G4" s="7"/>
      <c r="H4" s="6"/>
      <c r="L4" s="1" t="n">
        <v>1.64</v>
      </c>
      <c r="X4" s="1" t="n">
        <v>292.383824489004</v>
      </c>
    </row>
    <row r="5" customFormat="false" ht="14.4" hidden="false" customHeight="false" outlineLevel="0" collapsed="false">
      <c r="A5" s="5" t="s">
        <v>26</v>
      </c>
      <c r="B5" s="5"/>
      <c r="C5" s="6" t="n">
        <v>32972</v>
      </c>
      <c r="D5" s="6" t="s">
        <v>27</v>
      </c>
      <c r="E5" s="6" t="n">
        <v>32860</v>
      </c>
      <c r="F5" s="7" t="n">
        <v>112</v>
      </c>
      <c r="G5" s="7"/>
      <c r="H5" s="6"/>
      <c r="L5" s="1" t="n">
        <v>1.3</v>
      </c>
      <c r="X5" s="1" t="n">
        <v>298.918928451757</v>
      </c>
    </row>
    <row r="6" customFormat="false" ht="14.4" hidden="false" customHeight="false" outlineLevel="0" collapsed="false">
      <c r="A6" s="5" t="s">
        <v>28</v>
      </c>
      <c r="B6" s="5"/>
      <c r="C6" s="6" t="n">
        <f aca="false">E6+F6</f>
        <v>32882</v>
      </c>
      <c r="D6" s="6"/>
      <c r="E6" s="6" t="n">
        <v>32854</v>
      </c>
      <c r="F6" s="7" t="n">
        <v>28</v>
      </c>
      <c r="G6" s="7"/>
      <c r="H6" s="6"/>
      <c r="S6" s="1" t="n">
        <v>0</v>
      </c>
      <c r="X6" s="1" t="n">
        <v>59.2961896304167</v>
      </c>
      <c r="Y6" s="1" t="n">
        <v>2.47347537775845</v>
      </c>
    </row>
    <row r="7" customFormat="false" ht="14.4" hidden="false" customHeight="false" outlineLevel="0" collapsed="false">
      <c r="A7" s="5" t="s">
        <v>28</v>
      </c>
      <c r="B7" s="5"/>
      <c r="C7" s="6" t="n">
        <f aca="false">E7+F7</f>
        <v>32896</v>
      </c>
      <c r="D7" s="6"/>
      <c r="E7" s="6" t="n">
        <v>32854</v>
      </c>
      <c r="F7" s="7" t="n">
        <v>42</v>
      </c>
      <c r="G7" s="7"/>
      <c r="H7" s="6"/>
      <c r="S7" s="1" t="n">
        <v>4.94393586030064</v>
      </c>
      <c r="T7" s="1" t="n">
        <v>0.04767776490674</v>
      </c>
      <c r="X7" s="1" t="n">
        <v>220.414318557189</v>
      </c>
      <c r="Y7" s="1" t="n">
        <v>5.24307449775319</v>
      </c>
    </row>
    <row r="8" customFormat="false" ht="14.4" hidden="false" customHeight="false" outlineLevel="0" collapsed="false">
      <c r="A8" s="5" t="s">
        <v>28</v>
      </c>
      <c r="B8" s="5"/>
      <c r="C8" s="6" t="n">
        <f aca="false">E8+F8</f>
        <v>32909</v>
      </c>
      <c r="D8" s="6"/>
      <c r="E8" s="6" t="n">
        <v>32854</v>
      </c>
      <c r="F8" s="7" t="n">
        <v>55</v>
      </c>
      <c r="G8" s="7"/>
      <c r="H8" s="6"/>
      <c r="S8" s="1" t="n">
        <v>29.7172309045791</v>
      </c>
      <c r="T8" s="1" t="n">
        <v>0.88705616793874</v>
      </c>
      <c r="X8" s="1" t="n">
        <v>458.681268518595</v>
      </c>
      <c r="Y8" s="1" t="n">
        <v>11.0078054588695</v>
      </c>
    </row>
    <row r="9" customFormat="false" ht="14.4" hidden="false" customHeight="false" outlineLevel="0" collapsed="false">
      <c r="A9" s="5" t="s">
        <v>28</v>
      </c>
      <c r="B9" s="5"/>
      <c r="C9" s="6" t="n">
        <f aca="false">E9+F9</f>
        <v>32929</v>
      </c>
      <c r="D9" s="6"/>
      <c r="E9" s="6" t="n">
        <v>32854</v>
      </c>
      <c r="F9" s="7" t="n">
        <v>75</v>
      </c>
      <c r="G9" s="7"/>
      <c r="H9" s="6"/>
      <c r="I9" s="6"/>
      <c r="J9" s="6"/>
      <c r="K9" s="6"/>
      <c r="S9" s="1" t="n">
        <v>231.930415729497</v>
      </c>
      <c r="T9" s="1" t="n">
        <v>7.21060353491525</v>
      </c>
      <c r="X9" s="1" t="n">
        <v>884.243528347457</v>
      </c>
      <c r="Y9" s="1" t="n">
        <v>21.5099591961037</v>
      </c>
    </row>
    <row r="10" customFormat="false" ht="14.4" hidden="false" customHeight="false" outlineLevel="0" collapsed="false">
      <c r="A10" s="5" t="s">
        <v>28</v>
      </c>
      <c r="B10" s="5"/>
      <c r="C10" s="6" t="n">
        <f aca="false">E10+F10</f>
        <v>32944</v>
      </c>
      <c r="D10" s="6"/>
      <c r="E10" s="6" t="n">
        <v>32854</v>
      </c>
      <c r="F10" s="7" t="n">
        <v>90</v>
      </c>
      <c r="G10" s="7"/>
      <c r="H10" s="6"/>
      <c r="S10" s="1" t="n">
        <v>381.096466838746</v>
      </c>
      <c r="T10" s="1" t="n">
        <v>13.1382438235852</v>
      </c>
      <c r="X10" s="1" t="n">
        <v>1003.75866276029</v>
      </c>
      <c r="Y10" s="1" t="n">
        <v>25.6995153056632</v>
      </c>
    </row>
    <row r="11" customFormat="false" ht="14.4" hidden="false" customHeight="false" outlineLevel="0" collapsed="false">
      <c r="A11" s="5" t="s">
        <v>28</v>
      </c>
      <c r="B11" s="5"/>
      <c r="C11" s="6" t="n">
        <f aca="false">E11+F11</f>
        <v>32960</v>
      </c>
      <c r="D11" s="6" t="s">
        <v>27</v>
      </c>
      <c r="E11" s="6" t="n">
        <v>32854</v>
      </c>
      <c r="F11" s="7" t="n">
        <v>106</v>
      </c>
      <c r="G11" s="7"/>
      <c r="H11" s="6"/>
      <c r="S11" s="1" t="n">
        <v>518.338658942458</v>
      </c>
      <c r="T11" s="1" t="n">
        <v>19.886690890671</v>
      </c>
      <c r="X11" s="1" t="n">
        <v>1131.11016126221</v>
      </c>
      <c r="Y11" s="1" t="n">
        <v>31.9300503467383</v>
      </c>
    </row>
    <row r="12" customFormat="false" ht="14.4" hidden="false" customHeight="false" outlineLevel="0" collapsed="false">
      <c r="A12" s="5" t="s">
        <v>29</v>
      </c>
      <c r="B12" s="5"/>
      <c r="C12" s="6" t="n">
        <f aca="false">E12+F12</f>
        <v>32882</v>
      </c>
      <c r="D12" s="6"/>
      <c r="E12" s="6" t="n">
        <v>32854</v>
      </c>
      <c r="F12" s="7" t="n">
        <v>28</v>
      </c>
      <c r="G12" s="7"/>
      <c r="H12" s="6"/>
      <c r="S12" s="1" t="n">
        <v>0</v>
      </c>
      <c r="X12" s="1" t="n">
        <v>63.2425904869407</v>
      </c>
      <c r="Y12" s="1" t="n">
        <v>2.73192738341123</v>
      </c>
    </row>
    <row r="13" customFormat="false" ht="14.4" hidden="false" customHeight="false" outlineLevel="0" collapsed="false">
      <c r="A13" s="5" t="s">
        <v>29</v>
      </c>
      <c r="B13" s="5"/>
      <c r="C13" s="6" t="n">
        <f aca="false">E13+F13</f>
        <v>32896</v>
      </c>
      <c r="D13" s="6"/>
      <c r="E13" s="6" t="n">
        <v>32854</v>
      </c>
      <c r="F13" s="7" t="n">
        <v>42</v>
      </c>
      <c r="G13" s="7"/>
      <c r="H13" s="6"/>
      <c r="S13" s="1" t="n">
        <v>10.860009793588</v>
      </c>
      <c r="T13" s="1" t="n">
        <v>0.108932340963116</v>
      </c>
      <c r="X13" s="1" t="n">
        <v>232.267630532755</v>
      </c>
      <c r="Y13" s="1" t="n">
        <v>6.85523381641993</v>
      </c>
    </row>
    <row r="14" customFormat="false" ht="14.4" hidden="false" customHeight="false" outlineLevel="0" collapsed="false">
      <c r="A14" s="5" t="s">
        <v>29</v>
      </c>
      <c r="B14" s="5"/>
      <c r="C14" s="6" t="n">
        <f aca="false">E14+F14</f>
        <v>32909</v>
      </c>
      <c r="D14" s="6"/>
      <c r="E14" s="6" t="n">
        <v>32854</v>
      </c>
      <c r="F14" s="7" t="n">
        <v>55</v>
      </c>
      <c r="G14" s="7"/>
      <c r="H14" s="6"/>
      <c r="S14" s="1" t="n">
        <v>63.3145484575102</v>
      </c>
      <c r="T14" s="1" t="n">
        <v>2.02296756499311</v>
      </c>
      <c r="X14" s="1" t="n">
        <v>466.588179637637</v>
      </c>
      <c r="Y14" s="1" t="n">
        <v>12.5654672438119</v>
      </c>
    </row>
    <row r="15" customFormat="false" ht="14.4" hidden="false" customHeight="false" outlineLevel="0" collapsed="false">
      <c r="A15" s="5" t="s">
        <v>29</v>
      </c>
      <c r="B15" s="5"/>
      <c r="C15" s="6" t="n">
        <f aca="false">E15+F15</f>
        <v>32929</v>
      </c>
      <c r="D15" s="6"/>
      <c r="E15" s="6" t="n">
        <v>32854</v>
      </c>
      <c r="F15" s="7" t="n">
        <v>75</v>
      </c>
      <c r="G15" s="7"/>
      <c r="H15" s="6"/>
      <c r="S15" s="1" t="n">
        <v>356.457211151411</v>
      </c>
      <c r="T15" s="1" t="n">
        <v>11.4835075295551</v>
      </c>
      <c r="X15" s="1" t="n">
        <v>892.150439466499</v>
      </c>
      <c r="Y15" s="1" t="n">
        <v>24.0564601232164</v>
      </c>
    </row>
    <row r="16" customFormat="false" ht="14.4" hidden="false" customHeight="false" outlineLevel="0" collapsed="false">
      <c r="A16" s="5" t="s">
        <v>29</v>
      </c>
      <c r="B16" s="5"/>
      <c r="C16" s="6" t="n">
        <f aca="false">E16+F16</f>
        <v>32944</v>
      </c>
      <c r="D16" s="6"/>
      <c r="E16" s="6" t="n">
        <v>32854</v>
      </c>
      <c r="F16" s="7" t="n">
        <v>90</v>
      </c>
      <c r="G16" s="7"/>
      <c r="H16" s="6"/>
      <c r="S16" s="1" t="n">
        <v>570.862333695751</v>
      </c>
      <c r="T16" s="1" t="n">
        <v>19.3622354766969</v>
      </c>
      <c r="X16" s="1" t="n">
        <v>1104.58588893407</v>
      </c>
      <c r="Y16" s="1" t="n">
        <v>29.8156296203291</v>
      </c>
    </row>
    <row r="17" customFormat="false" ht="14.4" hidden="false" customHeight="false" outlineLevel="0" collapsed="false">
      <c r="A17" s="5" t="s">
        <v>29</v>
      </c>
      <c r="B17" s="5"/>
      <c r="C17" s="6" t="n">
        <f aca="false">E17+F17</f>
        <v>32960</v>
      </c>
      <c r="D17" s="6" t="s">
        <v>27</v>
      </c>
      <c r="E17" s="6" t="n">
        <v>32854</v>
      </c>
      <c r="F17" s="7" t="n">
        <v>106</v>
      </c>
      <c r="G17" s="7"/>
      <c r="H17" s="6"/>
      <c r="S17" s="1" t="n">
        <v>591.484641496593</v>
      </c>
      <c r="T17" s="1" t="n">
        <v>23.8488493766069</v>
      </c>
      <c r="X17" s="1" t="n">
        <v>1044.14119365574</v>
      </c>
      <c r="Y17" s="1" t="n">
        <v>32.7096544048214</v>
      </c>
    </row>
    <row r="18" customFormat="false" ht="14.4" hidden="false" customHeight="false" outlineLevel="0" collapsed="false">
      <c r="A18" s="5" t="s">
        <v>30</v>
      </c>
      <c r="B18" s="5"/>
      <c r="C18" s="6" t="n">
        <f aca="false">E18+F18</f>
        <v>32882</v>
      </c>
      <c r="D18" s="6"/>
      <c r="E18" s="6" t="n">
        <v>32854</v>
      </c>
      <c r="F18" s="7" t="n">
        <v>28</v>
      </c>
      <c r="G18" s="7"/>
      <c r="H18" s="6"/>
      <c r="S18" s="1" t="n">
        <v>0</v>
      </c>
      <c r="X18" s="1" t="n">
        <v>31.6431648227613</v>
      </c>
      <c r="Y18" s="1" t="n">
        <v>1.64304914565812</v>
      </c>
    </row>
    <row r="19" customFormat="false" ht="14.4" hidden="false" customHeight="false" outlineLevel="0" collapsed="false">
      <c r="A19" s="5" t="s">
        <v>30</v>
      </c>
      <c r="B19" s="5"/>
      <c r="C19" s="6" t="n">
        <f aca="false">E19+F19</f>
        <v>32896</v>
      </c>
      <c r="D19" s="6"/>
      <c r="E19" s="6" t="n">
        <v>32854</v>
      </c>
      <c r="F19" s="7" t="n">
        <v>42</v>
      </c>
      <c r="G19" s="7"/>
      <c r="H19" s="6"/>
      <c r="I19" s="6"/>
      <c r="J19" s="6"/>
      <c r="K19" s="6"/>
      <c r="S19" s="1" t="n">
        <v>4.93688115730357</v>
      </c>
      <c r="T19" s="1" t="n">
        <v>0.481114055304186</v>
      </c>
      <c r="X19" s="1" t="n">
        <v>188.779619378024</v>
      </c>
      <c r="Y19" s="1" t="n">
        <v>4.90056182136571</v>
      </c>
    </row>
    <row r="20" customFormat="false" ht="14.4" hidden="false" customHeight="false" outlineLevel="0" collapsed="false">
      <c r="A20" s="5" t="s">
        <v>30</v>
      </c>
      <c r="B20" s="5"/>
      <c r="C20" s="6" t="n">
        <f aca="false">E20+F20</f>
        <v>32909</v>
      </c>
      <c r="D20" s="6"/>
      <c r="E20" s="6" t="n">
        <v>32854</v>
      </c>
      <c r="F20" s="7" t="n">
        <v>55</v>
      </c>
      <c r="G20" s="7"/>
      <c r="H20" s="6"/>
      <c r="S20" s="1" t="n">
        <v>71.2355689825461</v>
      </c>
      <c r="T20" s="1" t="n">
        <v>2.28172160625128</v>
      </c>
      <c r="X20" s="1" t="n">
        <v>397.38154323703</v>
      </c>
      <c r="Y20" s="1" t="n">
        <v>9.18697810646375</v>
      </c>
    </row>
    <row r="21" customFormat="false" ht="14.4" hidden="false" customHeight="false" outlineLevel="0" collapsed="false">
      <c r="A21" s="5" t="s">
        <v>30</v>
      </c>
      <c r="B21" s="5"/>
      <c r="C21" s="6" t="n">
        <f aca="false">E21+F21</f>
        <v>32929</v>
      </c>
      <c r="D21" s="6"/>
      <c r="E21" s="6" t="n">
        <v>32854</v>
      </c>
      <c r="F21" s="7" t="n">
        <v>75</v>
      </c>
      <c r="G21" s="7"/>
      <c r="H21" s="6"/>
      <c r="S21" s="1" t="n">
        <v>307.024907251405</v>
      </c>
      <c r="T21" s="1" t="n">
        <v>11.8276047699964</v>
      </c>
      <c r="X21" s="1" t="n">
        <v>822.957912471885</v>
      </c>
      <c r="Y21" s="1" t="n">
        <v>21.7097658744643</v>
      </c>
    </row>
    <row r="22" customFormat="false" ht="14.4" hidden="false" customHeight="false" outlineLevel="0" collapsed="false">
      <c r="A22" s="5" t="s">
        <v>30</v>
      </c>
      <c r="B22" s="5"/>
      <c r="C22" s="6" t="n">
        <f aca="false">E22+F22</f>
        <v>32944</v>
      </c>
      <c r="D22" s="6" t="s">
        <v>27</v>
      </c>
      <c r="E22" s="6" t="n">
        <v>32854</v>
      </c>
      <c r="F22" s="7" t="n">
        <v>90</v>
      </c>
      <c r="G22" s="7"/>
      <c r="H22" s="6"/>
      <c r="S22" s="1" t="n">
        <v>444.358810494078</v>
      </c>
      <c r="T22" s="1" t="n">
        <v>19.2538934318707</v>
      </c>
      <c r="X22" s="1" t="n">
        <v>1007.71211831981</v>
      </c>
      <c r="Y22" s="1" t="n">
        <v>29.5099835207143</v>
      </c>
    </row>
    <row r="23" customFormat="false" ht="14.4" hidden="false" customHeight="false" outlineLevel="0" collapsed="false">
      <c r="A23" s="5" t="s">
        <v>30</v>
      </c>
      <c r="B23" s="5"/>
      <c r="C23" s="6" t="n">
        <f aca="false">E23+F23</f>
        <v>32960</v>
      </c>
      <c r="E23" s="6" t="n">
        <v>32854</v>
      </c>
      <c r="F23" s="7" t="n">
        <v>106</v>
      </c>
      <c r="G23" s="7"/>
      <c r="H23" s="6"/>
    </row>
    <row r="24" customFormat="false" ht="14.4" hidden="false" customHeight="false" outlineLevel="0" collapsed="false">
      <c r="A24" s="5" t="s">
        <v>31</v>
      </c>
      <c r="B24" s="5"/>
      <c r="C24" s="6" t="n">
        <f aca="false">E24+F24</f>
        <v>32882</v>
      </c>
      <c r="D24" s="6"/>
      <c r="E24" s="6" t="n">
        <v>32854</v>
      </c>
      <c r="F24" s="7" t="n">
        <v>28</v>
      </c>
      <c r="G24" s="7"/>
      <c r="H24" s="6"/>
      <c r="Y24" s="1" t="n">
        <v>3.37572265760112</v>
      </c>
    </row>
    <row r="25" customFormat="false" ht="14.4" hidden="false" customHeight="false" outlineLevel="0" collapsed="false">
      <c r="A25" s="5" t="s">
        <v>31</v>
      </c>
      <c r="B25" s="5"/>
      <c r="C25" s="6" t="n">
        <f aca="false">E25+F25</f>
        <v>32896</v>
      </c>
      <c r="D25" s="6"/>
      <c r="E25" s="6" t="n">
        <v>32854</v>
      </c>
      <c r="F25" s="7" t="n">
        <v>42</v>
      </c>
      <c r="G25" s="7"/>
      <c r="H25" s="6"/>
      <c r="T25" s="1" t="n">
        <v>0.62716694180184</v>
      </c>
      <c r="Y25" s="1" t="n">
        <v>6.57918247708729</v>
      </c>
    </row>
    <row r="26" customFormat="false" ht="14.4" hidden="false" customHeight="false" outlineLevel="0" collapsed="false">
      <c r="A26" s="5" t="s">
        <v>31</v>
      </c>
      <c r="B26" s="5"/>
      <c r="C26" s="6" t="n">
        <f aca="false">E26+F26</f>
        <v>32909</v>
      </c>
      <c r="D26" s="6"/>
      <c r="E26" s="6" t="n">
        <v>32854</v>
      </c>
      <c r="F26" s="7" t="n">
        <v>55</v>
      </c>
      <c r="G26" s="7"/>
      <c r="H26" s="6"/>
      <c r="T26" s="1" t="n">
        <v>1.74975126837989</v>
      </c>
      <c r="Y26" s="1" t="n">
        <v>9.31313760483938</v>
      </c>
    </row>
    <row r="27" customFormat="false" ht="14.4" hidden="false" customHeight="false" outlineLevel="0" collapsed="false">
      <c r="A27" s="5" t="s">
        <v>31</v>
      </c>
      <c r="B27" s="5"/>
      <c r="C27" s="6" t="n">
        <f aca="false">E27+F27</f>
        <v>32929</v>
      </c>
      <c r="D27" s="6"/>
      <c r="E27" s="6" t="n">
        <v>32854</v>
      </c>
      <c r="F27" s="7" t="n">
        <v>75</v>
      </c>
      <c r="G27" s="7"/>
      <c r="H27" s="6"/>
      <c r="T27" s="1" t="n">
        <v>12.7087579765657</v>
      </c>
      <c r="Y27" s="1" t="n">
        <v>22.9944659092461</v>
      </c>
    </row>
    <row r="28" customFormat="false" ht="14.4" hidden="false" customHeight="false" outlineLevel="0" collapsed="false">
      <c r="A28" s="5" t="s">
        <v>31</v>
      </c>
      <c r="B28" s="5"/>
      <c r="C28" s="6" t="n">
        <f aca="false">E28+F28</f>
        <v>32944</v>
      </c>
      <c r="D28" s="6" t="s">
        <v>27</v>
      </c>
      <c r="E28" s="6" t="n">
        <v>32854</v>
      </c>
      <c r="F28" s="7" t="n">
        <v>90</v>
      </c>
      <c r="G28" s="7"/>
      <c r="H28" s="6"/>
      <c r="T28" s="1" t="n">
        <v>16.9123475825102</v>
      </c>
      <c r="Y28" s="1" t="n">
        <v>25.3333469006179</v>
      </c>
    </row>
    <row r="29" customFormat="false" ht="14.4" hidden="false" customHeight="false" outlineLevel="0" collapsed="false">
      <c r="A29" s="5" t="s">
        <v>31</v>
      </c>
      <c r="B29" s="5"/>
      <c r="C29" s="6" t="n">
        <f aca="false">E29+F29</f>
        <v>32960</v>
      </c>
      <c r="E29" s="6" t="n">
        <v>32854</v>
      </c>
      <c r="F29" s="7" t="n">
        <v>106</v>
      </c>
      <c r="G29" s="7"/>
      <c r="H29" s="6"/>
      <c r="I29" s="6"/>
      <c r="J29" s="6"/>
      <c r="K29" s="6"/>
    </row>
    <row r="30" customFormat="false" ht="14.4" hidden="false" customHeight="false" outlineLevel="0" collapsed="false">
      <c r="A30" s="5" t="s">
        <v>32</v>
      </c>
      <c r="B30" s="5"/>
      <c r="C30" s="6" t="n">
        <f aca="false">E30+F30</f>
        <v>35405</v>
      </c>
      <c r="D30" s="6"/>
      <c r="E30" s="6" t="n">
        <v>35383</v>
      </c>
      <c r="F30" s="2" t="n">
        <v>22</v>
      </c>
      <c r="H30" s="7" t="n">
        <v>13</v>
      </c>
      <c r="I30" s="7" t="n">
        <v>41</v>
      </c>
      <c r="J30" s="1" t="n">
        <v>161</v>
      </c>
      <c r="L30" s="1" t="n">
        <v>0.0612405291323003</v>
      </c>
      <c r="X30" s="1" t="n">
        <v>2.9336266960031</v>
      </c>
    </row>
    <row r="31" customFormat="false" ht="14.4" hidden="false" customHeight="false" outlineLevel="0" collapsed="false">
      <c r="A31" s="5" t="s">
        <v>32</v>
      </c>
      <c r="B31" s="5"/>
      <c r="C31" s="6" t="n">
        <f aca="false">E31+F31</f>
        <v>35426</v>
      </c>
      <c r="D31" s="6"/>
      <c r="E31" s="6" t="n">
        <v>35383</v>
      </c>
      <c r="F31" s="2" t="n">
        <v>43</v>
      </c>
      <c r="H31" s="7" t="n">
        <v>13</v>
      </c>
      <c r="I31" s="7" t="n">
        <v>41</v>
      </c>
      <c r="J31" s="1" t="n">
        <v>161</v>
      </c>
      <c r="L31" s="1" t="n">
        <v>0.266751735221912</v>
      </c>
      <c r="X31" s="1" t="n">
        <v>27.781444811148</v>
      </c>
    </row>
    <row r="32" customFormat="false" ht="14.4" hidden="false" customHeight="false" outlineLevel="0" collapsed="false">
      <c r="A32" s="5" t="s">
        <v>32</v>
      </c>
      <c r="B32" s="5"/>
      <c r="C32" s="6" t="n">
        <f aca="false">E32+F32</f>
        <v>35447</v>
      </c>
      <c r="D32" s="6"/>
      <c r="E32" s="6" t="n">
        <v>35383</v>
      </c>
      <c r="F32" s="2" t="n">
        <v>64</v>
      </c>
      <c r="H32" s="7" t="n">
        <v>13</v>
      </c>
      <c r="I32" s="7" t="n">
        <v>41</v>
      </c>
      <c r="J32" s="1" t="n">
        <v>161</v>
      </c>
      <c r="L32" s="1" t="n">
        <v>1.03647498278024</v>
      </c>
      <c r="S32" s="1" t="n">
        <v>13.2019764924468</v>
      </c>
      <c r="X32" s="1" t="n">
        <v>171.523285661899</v>
      </c>
    </row>
    <row r="33" customFormat="false" ht="14.4" hidden="false" customHeight="false" outlineLevel="0" collapsed="false">
      <c r="A33" s="5" t="s">
        <v>32</v>
      </c>
      <c r="B33" s="5"/>
      <c r="C33" s="6" t="n">
        <f aca="false">E33+F33</f>
        <v>35468</v>
      </c>
      <c r="D33" s="6"/>
      <c r="E33" s="6" t="n">
        <v>35383</v>
      </c>
      <c r="F33" s="2" t="n">
        <v>85</v>
      </c>
      <c r="H33" s="7" t="n">
        <v>13</v>
      </c>
      <c r="I33" s="7" t="n">
        <v>41</v>
      </c>
      <c r="J33" s="1" t="n">
        <v>161</v>
      </c>
      <c r="L33" s="1" t="n">
        <v>1.90190035499196</v>
      </c>
      <c r="S33" s="1" t="n">
        <v>135.990635419364</v>
      </c>
      <c r="X33" s="1" t="n">
        <v>458.390905757242</v>
      </c>
    </row>
    <row r="34" customFormat="false" ht="14.4" hidden="false" customHeight="false" outlineLevel="0" collapsed="false">
      <c r="A34" s="5" t="s">
        <v>32</v>
      </c>
      <c r="B34" s="5"/>
      <c r="C34" s="6" t="n">
        <f aca="false">E34+F34</f>
        <v>35489</v>
      </c>
      <c r="D34" s="6"/>
      <c r="E34" s="6" t="n">
        <v>35383</v>
      </c>
      <c r="F34" s="2" t="n">
        <v>106</v>
      </c>
      <c r="H34" s="7" t="n">
        <v>13</v>
      </c>
      <c r="I34" s="7" t="n">
        <v>41</v>
      </c>
      <c r="J34" s="1" t="n">
        <v>161</v>
      </c>
      <c r="L34" s="1" t="n">
        <v>1.64824005227742</v>
      </c>
      <c r="S34" s="1" t="n">
        <v>344.916351444062</v>
      </c>
      <c r="X34" s="1" t="n">
        <v>640.956362302897</v>
      </c>
    </row>
    <row r="35" customFormat="false" ht="14.4" hidden="false" customHeight="false" outlineLevel="0" collapsed="false">
      <c r="A35" s="5" t="s">
        <v>32</v>
      </c>
      <c r="B35" s="5"/>
      <c r="C35" s="6" t="n">
        <f aca="false">E35+F35</f>
        <v>35531</v>
      </c>
      <c r="D35" s="6" t="s">
        <v>27</v>
      </c>
      <c r="E35" s="6" t="n">
        <v>35383</v>
      </c>
      <c r="F35" s="2" t="n">
        <v>148</v>
      </c>
      <c r="H35" s="7" t="n">
        <v>13</v>
      </c>
      <c r="I35" s="7" t="n">
        <v>41</v>
      </c>
      <c r="J35" s="1" t="n">
        <v>161</v>
      </c>
      <c r="K35" s="1" t="n">
        <v>24</v>
      </c>
      <c r="L35" s="1" t="n">
        <v>1.93499320040267</v>
      </c>
      <c r="S35" s="1" t="n">
        <v>478</v>
      </c>
      <c r="X35" s="1" t="n">
        <v>850.898423175651</v>
      </c>
    </row>
    <row r="36" customFormat="false" ht="14.4" hidden="false" customHeight="false" outlineLevel="0" collapsed="false">
      <c r="A36" s="5" t="s">
        <v>33</v>
      </c>
      <c r="B36" s="5"/>
      <c r="C36" s="6" t="n">
        <f aca="false">E36+F36</f>
        <v>35405</v>
      </c>
      <c r="D36" s="6"/>
      <c r="E36" s="6" t="n">
        <v>35383</v>
      </c>
      <c r="F36" s="2" t="n">
        <v>22</v>
      </c>
      <c r="H36" s="7" t="n">
        <v>13</v>
      </c>
      <c r="I36" s="7" t="n">
        <v>41</v>
      </c>
      <c r="J36" s="1" t="n">
        <v>161</v>
      </c>
      <c r="L36" s="1" t="n">
        <v>0.0798069620812063</v>
      </c>
      <c r="X36" s="1" t="n">
        <v>12.5735240190683</v>
      </c>
    </row>
    <row r="37" customFormat="false" ht="14.4" hidden="false" customHeight="false" outlineLevel="0" collapsed="false">
      <c r="A37" s="5" t="s">
        <v>33</v>
      </c>
      <c r="B37" s="5"/>
      <c r="C37" s="6" t="n">
        <f aca="false">E37+F37</f>
        <v>35426</v>
      </c>
      <c r="D37" s="6"/>
      <c r="E37" s="6" t="n">
        <v>35383</v>
      </c>
      <c r="F37" s="2" t="n">
        <v>43</v>
      </c>
      <c r="H37" s="7" t="n">
        <v>13</v>
      </c>
      <c r="I37" s="7" t="n">
        <v>41</v>
      </c>
      <c r="J37" s="1" t="n">
        <v>161</v>
      </c>
      <c r="L37" s="1" t="n">
        <v>0.39135214849614</v>
      </c>
      <c r="X37" s="1" t="n">
        <v>49.7484415108176</v>
      </c>
    </row>
    <row r="38" customFormat="false" ht="14.4" hidden="false" customHeight="false" outlineLevel="0" collapsed="false">
      <c r="A38" s="5" t="s">
        <v>33</v>
      </c>
      <c r="B38" s="5"/>
      <c r="C38" s="6" t="n">
        <f aca="false">E38+F38</f>
        <v>35447</v>
      </c>
      <c r="D38" s="6"/>
      <c r="E38" s="6" t="n">
        <v>35383</v>
      </c>
      <c r="F38" s="2" t="n">
        <v>64</v>
      </c>
      <c r="H38" s="7" t="n">
        <v>13</v>
      </c>
      <c r="I38" s="7" t="n">
        <v>41</v>
      </c>
      <c r="J38" s="1" t="n">
        <v>161</v>
      </c>
      <c r="L38" s="1" t="n">
        <v>1.39005404355274</v>
      </c>
      <c r="S38" s="1" t="n">
        <v>8.38834713016194</v>
      </c>
      <c r="X38" s="1" t="n">
        <v>234.684268426842</v>
      </c>
    </row>
    <row r="39" customFormat="false" ht="14.4" hidden="false" customHeight="false" outlineLevel="0" collapsed="false">
      <c r="A39" s="5" t="s">
        <v>33</v>
      </c>
      <c r="B39" s="5"/>
      <c r="C39" s="6" t="n">
        <f aca="false">E39+F39</f>
        <v>35468</v>
      </c>
      <c r="D39" s="6"/>
      <c r="E39" s="6" t="n">
        <v>35383</v>
      </c>
      <c r="F39" s="2" t="n">
        <v>85</v>
      </c>
      <c r="H39" s="7" t="n">
        <v>13</v>
      </c>
      <c r="I39" s="7" t="n">
        <v>41</v>
      </c>
      <c r="J39" s="1" t="n">
        <v>161</v>
      </c>
      <c r="K39" s="6"/>
      <c r="L39" s="1" t="n">
        <v>1.88256124052913</v>
      </c>
      <c r="S39" s="1" t="n">
        <v>118.457139958836</v>
      </c>
      <c r="X39" s="1" t="n">
        <v>509.436010267693</v>
      </c>
    </row>
    <row r="40" customFormat="false" ht="14.4" hidden="false" customHeight="false" outlineLevel="0" collapsed="false">
      <c r="A40" s="5" t="s">
        <v>33</v>
      </c>
      <c r="B40" s="5"/>
      <c r="C40" s="6" t="n">
        <f aca="false">E40+F40</f>
        <v>35489</v>
      </c>
      <c r="D40" s="6"/>
      <c r="E40" s="6" t="n">
        <v>35383</v>
      </c>
      <c r="F40" s="2" t="n">
        <v>106</v>
      </c>
      <c r="H40" s="7" t="n">
        <v>13</v>
      </c>
      <c r="I40" s="7" t="n">
        <v>41</v>
      </c>
      <c r="J40" s="1" t="n">
        <v>161</v>
      </c>
      <c r="L40" s="1" t="n">
        <v>2.09752123770332</v>
      </c>
      <c r="S40" s="1" t="n">
        <v>290.721910929704</v>
      </c>
      <c r="X40" s="1" t="n">
        <v>660.44737807114</v>
      </c>
    </row>
    <row r="41" customFormat="false" ht="14.4" hidden="false" customHeight="false" outlineLevel="0" collapsed="false">
      <c r="A41" s="5" t="s">
        <v>33</v>
      </c>
      <c r="B41" s="5"/>
      <c r="C41" s="6" t="n">
        <f aca="false">E41+F41</f>
        <v>35531</v>
      </c>
      <c r="D41" s="6" t="s">
        <v>27</v>
      </c>
      <c r="E41" s="6" t="n">
        <v>35383</v>
      </c>
      <c r="F41" s="2" t="n">
        <v>148</v>
      </c>
      <c r="H41" s="7" t="n">
        <v>13</v>
      </c>
      <c r="I41" s="7" t="n">
        <v>41</v>
      </c>
      <c r="J41" s="1" t="n">
        <v>161</v>
      </c>
      <c r="K41" s="1" t="n">
        <v>21</v>
      </c>
      <c r="L41" s="1" t="n">
        <v>1.74380971724271</v>
      </c>
      <c r="S41" s="1" t="n">
        <v>271</v>
      </c>
      <c r="X41" s="1" t="n">
        <v>606.052071873854</v>
      </c>
    </row>
    <row r="42" customFormat="false" ht="14.4" hidden="false" customHeight="false" outlineLevel="0" collapsed="false">
      <c r="A42" s="5" t="s">
        <v>34</v>
      </c>
      <c r="B42" s="5"/>
      <c r="C42" s="6" t="n">
        <f aca="false">E42+F42</f>
        <v>35405</v>
      </c>
      <c r="D42" s="6"/>
      <c r="E42" s="6" t="n">
        <v>35383</v>
      </c>
      <c r="F42" s="2" t="n">
        <v>22</v>
      </c>
      <c r="H42" s="7" t="n">
        <v>13</v>
      </c>
      <c r="I42" s="7" t="n">
        <v>41</v>
      </c>
      <c r="J42" s="1" t="n">
        <v>161</v>
      </c>
      <c r="L42" s="1" t="n">
        <v>0.155728439978099</v>
      </c>
      <c r="X42" s="1" t="n">
        <v>15.1023102310232</v>
      </c>
    </row>
    <row r="43" customFormat="false" ht="14.4" hidden="false" customHeight="false" outlineLevel="0" collapsed="false">
      <c r="A43" s="5" t="s">
        <v>34</v>
      </c>
      <c r="B43" s="5"/>
      <c r="C43" s="6" t="n">
        <f aca="false">E43+F43</f>
        <v>35426</v>
      </c>
      <c r="D43" s="6"/>
      <c r="E43" s="6" t="n">
        <v>35383</v>
      </c>
      <c r="F43" s="2" t="n">
        <v>43</v>
      </c>
      <c r="H43" s="7" t="n">
        <v>13</v>
      </c>
      <c r="I43" s="7" t="n">
        <v>41</v>
      </c>
      <c r="J43" s="1" t="n">
        <v>161</v>
      </c>
      <c r="L43" s="1" t="n">
        <v>0.515511029476695</v>
      </c>
      <c r="X43" s="1" t="n">
        <v>69.133846718005</v>
      </c>
    </row>
    <row r="44" customFormat="false" ht="14.4" hidden="false" customHeight="false" outlineLevel="0" collapsed="false">
      <c r="A44" s="5" t="s">
        <v>34</v>
      </c>
      <c r="B44" s="5"/>
      <c r="C44" s="6" t="n">
        <f aca="false">E44+F44</f>
        <v>35447</v>
      </c>
      <c r="D44" s="6"/>
      <c r="E44" s="6" t="n">
        <v>35383</v>
      </c>
      <c r="F44" s="2" t="n">
        <v>64</v>
      </c>
      <c r="H44" s="7" t="n">
        <v>13</v>
      </c>
      <c r="I44" s="7" t="n">
        <v>41</v>
      </c>
      <c r="J44" s="1" t="n">
        <v>161</v>
      </c>
      <c r="L44" s="1" t="n">
        <v>1.19909132653962</v>
      </c>
      <c r="S44" s="1" t="n">
        <v>6.79439299738669</v>
      </c>
      <c r="X44" s="1" t="n">
        <v>224.938760542721</v>
      </c>
    </row>
    <row r="45" customFormat="false" ht="14.4" hidden="false" customHeight="false" outlineLevel="0" collapsed="false">
      <c r="A45" s="5" t="s">
        <v>34</v>
      </c>
      <c r="B45" s="5"/>
      <c r="C45" s="6" t="n">
        <f aca="false">E45+F45</f>
        <v>35468</v>
      </c>
      <c r="D45" s="6"/>
      <c r="E45" s="6" t="n">
        <v>35383</v>
      </c>
      <c r="F45" s="2" t="n">
        <v>85</v>
      </c>
      <c r="H45" s="7" t="n">
        <v>13</v>
      </c>
      <c r="I45" s="7" t="n">
        <v>41</v>
      </c>
      <c r="J45" s="1" t="n">
        <v>161</v>
      </c>
      <c r="L45" s="1" t="n">
        <v>2.0834142809205</v>
      </c>
      <c r="S45" s="1" t="n">
        <v>112.049556463776</v>
      </c>
      <c r="X45" s="1" t="n">
        <v>487.521818848551</v>
      </c>
    </row>
    <row r="46" customFormat="false" ht="14.4" hidden="false" customHeight="false" outlineLevel="0" collapsed="false">
      <c r="A46" s="5" t="s">
        <v>34</v>
      </c>
      <c r="B46" s="5"/>
      <c r="C46" s="6" t="n">
        <f aca="false">E46+F46</f>
        <v>35489</v>
      </c>
      <c r="D46" s="6"/>
      <c r="E46" s="6" t="n">
        <v>35383</v>
      </c>
      <c r="F46" s="2" t="n">
        <v>106</v>
      </c>
      <c r="H46" s="7" t="n">
        <v>13</v>
      </c>
      <c r="I46" s="7" t="n">
        <v>41</v>
      </c>
      <c r="J46" s="1" t="n">
        <v>161</v>
      </c>
      <c r="L46" s="1" t="n">
        <v>1.77250931633139</v>
      </c>
      <c r="S46" s="1" t="n">
        <v>153.610088547075</v>
      </c>
      <c r="X46" s="1" t="n">
        <v>539.182984965163</v>
      </c>
    </row>
    <row r="47" customFormat="false" ht="14.4" hidden="false" customHeight="false" outlineLevel="0" collapsed="false">
      <c r="A47" s="5" t="s">
        <v>34</v>
      </c>
      <c r="B47" s="5"/>
      <c r="C47" s="6" t="n">
        <f aca="false">E47+F47</f>
        <v>35531</v>
      </c>
      <c r="D47" s="6" t="s">
        <v>27</v>
      </c>
      <c r="E47" s="6" t="n">
        <v>35383</v>
      </c>
      <c r="F47" s="2" t="n">
        <v>148</v>
      </c>
      <c r="H47" s="7" t="n">
        <v>13</v>
      </c>
      <c r="I47" s="7" t="n">
        <v>41</v>
      </c>
      <c r="J47" s="1" t="n">
        <v>161</v>
      </c>
      <c r="K47" s="7" t="n">
        <v>19</v>
      </c>
      <c r="L47" s="1" t="n">
        <v>2.96760477561328</v>
      </c>
      <c r="S47" s="1" t="n">
        <v>248</v>
      </c>
      <c r="X47" s="1" t="n">
        <v>720.046938027136</v>
      </c>
    </row>
    <row r="48" customFormat="false" ht="14.4" hidden="false" customHeight="false" outlineLevel="0" collapsed="false">
      <c r="A48" s="5" t="s">
        <v>35</v>
      </c>
      <c r="B48" s="5"/>
      <c r="C48" s="6" t="n">
        <f aca="false">E48+F48</f>
        <v>35405</v>
      </c>
      <c r="D48" s="6"/>
      <c r="E48" s="6" t="n">
        <v>35383</v>
      </c>
      <c r="F48" s="2" t="n">
        <v>22</v>
      </c>
      <c r="H48" s="7" t="n">
        <v>13</v>
      </c>
      <c r="I48" s="7" t="n">
        <v>41</v>
      </c>
      <c r="J48" s="1" t="n">
        <v>161</v>
      </c>
      <c r="L48" s="1" t="n">
        <v>0.205180056869359</v>
      </c>
      <c r="X48" s="1" t="n">
        <v>17.3670700403374</v>
      </c>
    </row>
    <row r="49" customFormat="false" ht="14.4" hidden="false" customHeight="false" outlineLevel="0" collapsed="false">
      <c r="A49" s="5" t="s">
        <v>35</v>
      </c>
      <c r="B49" s="5"/>
      <c r="C49" s="6" t="n">
        <f aca="false">E49+F49</f>
        <v>35426</v>
      </c>
      <c r="D49" s="6"/>
      <c r="E49" s="6" t="n">
        <v>35383</v>
      </c>
      <c r="F49" s="2" t="n">
        <v>43</v>
      </c>
      <c r="H49" s="7" t="n">
        <v>13</v>
      </c>
      <c r="I49" s="7" t="n">
        <v>41</v>
      </c>
      <c r="J49" s="1" t="n">
        <v>161</v>
      </c>
      <c r="L49" s="1" t="n">
        <v>0.726033627099486</v>
      </c>
      <c r="X49" s="1" t="n">
        <v>102.952695269526</v>
      </c>
    </row>
    <row r="50" customFormat="false" ht="14.4" hidden="false" customHeight="false" outlineLevel="0" collapsed="false">
      <c r="A50" s="5" t="s">
        <v>35</v>
      </c>
      <c r="B50" s="5"/>
      <c r="C50" s="6" t="n">
        <f aca="false">E50+F50</f>
        <v>35447</v>
      </c>
      <c r="D50" s="6"/>
      <c r="E50" s="6" t="n">
        <v>35383</v>
      </c>
      <c r="F50" s="2" t="n">
        <v>64</v>
      </c>
      <c r="H50" s="7" t="n">
        <v>13</v>
      </c>
      <c r="I50" s="7" t="n">
        <v>41</v>
      </c>
      <c r="J50" s="1" t="n">
        <v>161</v>
      </c>
      <c r="L50" s="1" t="n">
        <v>1.76286183571466</v>
      </c>
      <c r="S50" s="1" t="n">
        <v>27.4204958315872</v>
      </c>
      <c r="X50" s="1" t="n">
        <v>285.518151815181</v>
      </c>
    </row>
    <row r="51" customFormat="false" ht="14.4" hidden="false" customHeight="false" outlineLevel="0" collapsed="false">
      <c r="A51" s="5" t="s">
        <v>35</v>
      </c>
      <c r="B51" s="5"/>
      <c r="C51" s="6" t="n">
        <f aca="false">E51+F51</f>
        <v>35468</v>
      </c>
      <c r="D51" s="6"/>
      <c r="E51" s="6" t="n">
        <v>35383</v>
      </c>
      <c r="F51" s="2" t="n">
        <v>85</v>
      </c>
      <c r="H51" s="7" t="n">
        <v>13</v>
      </c>
      <c r="I51" s="7" t="n">
        <v>41</v>
      </c>
      <c r="J51" s="1" t="n">
        <v>161</v>
      </c>
      <c r="L51" s="1" t="n">
        <v>2.47578195369209</v>
      </c>
      <c r="S51" s="1" t="n">
        <v>163.151389604461</v>
      </c>
      <c r="X51" s="1" t="n">
        <v>574.650531719838</v>
      </c>
    </row>
    <row r="52" customFormat="false" ht="14.4" hidden="false" customHeight="false" outlineLevel="0" collapsed="false">
      <c r="A52" s="5" t="s">
        <v>35</v>
      </c>
      <c r="B52" s="5"/>
      <c r="C52" s="6" t="n">
        <f aca="false">E52+F52</f>
        <v>35489</v>
      </c>
      <c r="D52" s="6"/>
      <c r="E52" s="6" t="n">
        <v>35383</v>
      </c>
      <c r="F52" s="2" t="n">
        <v>106</v>
      </c>
      <c r="H52" s="7" t="n">
        <v>13</v>
      </c>
      <c r="I52" s="7" t="n">
        <v>41</v>
      </c>
      <c r="J52" s="1" t="n">
        <v>161</v>
      </c>
      <c r="L52" s="1" t="n">
        <v>3.07255700181911</v>
      </c>
      <c r="S52" s="1" t="n">
        <v>194.957595107353</v>
      </c>
      <c r="X52" s="1" t="n">
        <v>589.964063072974</v>
      </c>
    </row>
    <row r="53" customFormat="false" ht="14.4" hidden="false" customHeight="false" outlineLevel="0" collapsed="false">
      <c r="A53" s="5" t="s">
        <v>35</v>
      </c>
      <c r="B53" s="5"/>
      <c r="C53" s="6" t="n">
        <f aca="false">E53+F53</f>
        <v>35531</v>
      </c>
      <c r="D53" s="6" t="s">
        <v>27</v>
      </c>
      <c r="E53" s="6" t="n">
        <v>35383</v>
      </c>
      <c r="F53" s="2" t="n">
        <v>148</v>
      </c>
      <c r="H53" s="7" t="n">
        <v>13</v>
      </c>
      <c r="I53" s="7" t="n">
        <v>41</v>
      </c>
      <c r="J53" s="1" t="n">
        <v>161</v>
      </c>
      <c r="K53" s="1" t="n">
        <v>18</v>
      </c>
      <c r="L53" s="1" t="n">
        <v>2.99606153194044</v>
      </c>
      <c r="S53" s="1" t="n">
        <v>381</v>
      </c>
      <c r="X53" s="1" t="n">
        <v>872.390172350568</v>
      </c>
    </row>
    <row r="54" customFormat="false" ht="14.4" hidden="false" customHeight="false" outlineLevel="0" collapsed="false">
      <c r="A54" s="5" t="s">
        <v>36</v>
      </c>
      <c r="B54" s="5"/>
      <c r="C54" s="6" t="n">
        <f aca="false">E54+F54</f>
        <v>35405</v>
      </c>
      <c r="D54" s="6"/>
      <c r="E54" s="6" t="n">
        <v>35383</v>
      </c>
      <c r="F54" s="2" t="n">
        <v>22</v>
      </c>
      <c r="H54" s="7" t="n">
        <v>13</v>
      </c>
      <c r="I54" s="7" t="n">
        <v>41</v>
      </c>
      <c r="J54" s="1" t="n">
        <v>161</v>
      </c>
      <c r="L54" s="1" t="n">
        <v>0.213856166440012</v>
      </c>
      <c r="X54" s="1" t="n">
        <v>27.1653832049873</v>
      </c>
    </row>
    <row r="55" customFormat="false" ht="14.4" hidden="false" customHeight="false" outlineLevel="0" collapsed="false">
      <c r="A55" s="5" t="s">
        <v>36</v>
      </c>
      <c r="B55" s="5"/>
      <c r="C55" s="6" t="n">
        <f aca="false">E55+F55</f>
        <v>35426</v>
      </c>
      <c r="D55" s="6"/>
      <c r="E55" s="6" t="n">
        <v>35383</v>
      </c>
      <c r="F55" s="2" t="n">
        <v>43</v>
      </c>
      <c r="H55" s="7" t="n">
        <v>13</v>
      </c>
      <c r="I55" s="7" t="n">
        <v>41</v>
      </c>
      <c r="J55" s="1" t="n">
        <v>161</v>
      </c>
      <c r="L55" s="1" t="n">
        <v>0.936225075502021</v>
      </c>
      <c r="X55" s="1" t="n">
        <v>119.914924825815</v>
      </c>
    </row>
    <row r="56" customFormat="false" ht="14.4" hidden="false" customHeight="false" outlineLevel="0" collapsed="false">
      <c r="A56" s="5" t="s">
        <v>36</v>
      </c>
      <c r="B56" s="5"/>
      <c r="C56" s="6" t="n">
        <f aca="false">E56+F56</f>
        <v>35447</v>
      </c>
      <c r="D56" s="6"/>
      <c r="E56" s="6" t="n">
        <v>35383</v>
      </c>
      <c r="F56" s="2" t="n">
        <v>64</v>
      </c>
      <c r="H56" s="7" t="n">
        <v>13</v>
      </c>
      <c r="I56" s="7" t="n">
        <v>41</v>
      </c>
      <c r="J56" s="1" t="n">
        <v>161</v>
      </c>
      <c r="L56" s="1" t="n">
        <v>2.45123275816393</v>
      </c>
      <c r="S56" s="1" t="n">
        <v>24.3914223858326</v>
      </c>
      <c r="X56" s="1" t="n">
        <v>404.148148148148</v>
      </c>
    </row>
    <row r="57" customFormat="false" ht="14.4" hidden="false" customHeight="false" outlineLevel="0" collapsed="false">
      <c r="A57" s="5" t="s">
        <v>36</v>
      </c>
      <c r="B57" s="5"/>
      <c r="C57" s="6" t="n">
        <f aca="false">E57+F57</f>
        <v>35468</v>
      </c>
      <c r="D57" s="6"/>
      <c r="E57" s="6" t="n">
        <v>35383</v>
      </c>
      <c r="F57" s="2" t="n">
        <v>85</v>
      </c>
      <c r="H57" s="7" t="n">
        <v>13</v>
      </c>
      <c r="I57" s="7" t="n">
        <v>41</v>
      </c>
      <c r="J57" s="1" t="n">
        <v>161</v>
      </c>
      <c r="L57" s="1" t="n">
        <v>3.08712756751028</v>
      </c>
      <c r="S57" s="1" t="n">
        <v>89.6388977130457</v>
      </c>
      <c r="X57" s="1" t="n">
        <v>613.474147414741</v>
      </c>
    </row>
    <row r="58" customFormat="false" ht="14.4" hidden="false" customHeight="false" outlineLevel="0" collapsed="false">
      <c r="A58" s="5" t="s">
        <v>36</v>
      </c>
      <c r="B58" s="5"/>
      <c r="C58" s="6" t="n">
        <f aca="false">E58+F58</f>
        <v>35489</v>
      </c>
      <c r="D58" s="6"/>
      <c r="E58" s="6" t="n">
        <v>35383</v>
      </c>
      <c r="F58" s="2" t="n">
        <v>106</v>
      </c>
      <c r="H58" s="7" t="n">
        <v>13</v>
      </c>
      <c r="I58" s="7" t="n">
        <v>41</v>
      </c>
      <c r="J58" s="1" t="n">
        <v>161</v>
      </c>
      <c r="K58" s="8"/>
      <c r="L58" s="1" t="n">
        <v>2.60426785115063</v>
      </c>
      <c r="S58" s="1" t="n">
        <v>204.553086867964</v>
      </c>
      <c r="X58" s="1" t="n">
        <v>672.457645764576</v>
      </c>
    </row>
    <row r="59" customFormat="false" ht="14.4" hidden="false" customHeight="false" outlineLevel="0" collapsed="false">
      <c r="A59" s="5" t="s">
        <v>36</v>
      </c>
      <c r="B59" s="5"/>
      <c r="C59" s="6" t="n">
        <f aca="false">E59+F59</f>
        <v>35531</v>
      </c>
      <c r="D59" s="6" t="s">
        <v>27</v>
      </c>
      <c r="E59" s="6" t="n">
        <v>35383</v>
      </c>
      <c r="F59" s="2" t="n">
        <v>148</v>
      </c>
      <c r="H59" s="7" t="n">
        <v>13</v>
      </c>
      <c r="I59" s="7" t="n">
        <v>41</v>
      </c>
      <c r="J59" s="1" t="n">
        <v>161</v>
      </c>
      <c r="K59" s="1" t="n">
        <v>16</v>
      </c>
      <c r="L59" s="1" t="n">
        <v>3.70366118577912</v>
      </c>
      <c r="S59" s="1" t="n">
        <v>307</v>
      </c>
      <c r="X59" s="1" t="n">
        <v>896.991565823249</v>
      </c>
    </row>
    <row r="60" customFormat="false" ht="14.4" hidden="false" customHeight="false" outlineLevel="0" collapsed="false">
      <c r="A60" s="5" t="s">
        <v>37</v>
      </c>
      <c r="B60" s="5"/>
      <c r="C60" s="6" t="n">
        <f aca="false">E60+F60</f>
        <v>35405</v>
      </c>
      <c r="D60" s="6"/>
      <c r="E60" s="6" t="n">
        <v>35383</v>
      </c>
      <c r="F60" s="2" t="n">
        <v>22</v>
      </c>
      <c r="H60" s="7" t="n">
        <v>13</v>
      </c>
      <c r="I60" s="7" t="n">
        <v>41</v>
      </c>
      <c r="J60" s="1" t="n">
        <v>161</v>
      </c>
      <c r="L60" s="1" t="n">
        <v>0.271983892901927</v>
      </c>
      <c r="X60" s="1" t="n">
        <v>44.1804180418041</v>
      </c>
    </row>
    <row r="61" customFormat="false" ht="14.4" hidden="false" customHeight="false" outlineLevel="0" collapsed="false">
      <c r="A61" s="5" t="s">
        <v>37</v>
      </c>
      <c r="B61" s="5"/>
      <c r="C61" s="6" t="n">
        <f aca="false">E61+F61</f>
        <v>35426</v>
      </c>
      <c r="D61" s="6"/>
      <c r="E61" s="6" t="n">
        <v>35383</v>
      </c>
      <c r="F61" s="2" t="n">
        <v>43</v>
      </c>
      <c r="H61" s="7" t="n">
        <v>13</v>
      </c>
      <c r="I61" s="7" t="n">
        <v>41</v>
      </c>
      <c r="J61" s="1" t="n">
        <v>161</v>
      </c>
      <c r="L61" s="1" t="n">
        <v>1.15476148425495</v>
      </c>
      <c r="X61" s="1" t="n">
        <v>156.420975430876</v>
      </c>
    </row>
    <row r="62" customFormat="false" ht="14.4" hidden="false" customHeight="false" outlineLevel="0" collapsed="false">
      <c r="A62" s="5" t="s">
        <v>37</v>
      </c>
      <c r="B62" s="5"/>
      <c r="C62" s="6" t="n">
        <f aca="false">E62+F62</f>
        <v>35447</v>
      </c>
      <c r="D62" s="6"/>
      <c r="E62" s="6" t="n">
        <v>35383</v>
      </c>
      <c r="F62" s="2" t="n">
        <v>64</v>
      </c>
      <c r="H62" s="7" t="n">
        <v>13</v>
      </c>
      <c r="I62" s="7" t="n">
        <v>41</v>
      </c>
      <c r="J62" s="1" t="n">
        <v>161</v>
      </c>
      <c r="L62" s="1" t="n">
        <v>2.45145352431076</v>
      </c>
      <c r="S62" s="1" t="n">
        <v>16.4216517219564</v>
      </c>
      <c r="X62" s="1" t="n">
        <v>406.940960762742</v>
      </c>
    </row>
    <row r="63" customFormat="false" ht="14.4" hidden="false" customHeight="false" outlineLevel="0" collapsed="false">
      <c r="A63" s="5" t="s">
        <v>37</v>
      </c>
      <c r="B63" s="5"/>
      <c r="C63" s="6" t="n">
        <f aca="false">E63+F63</f>
        <v>35468</v>
      </c>
      <c r="D63" s="6"/>
      <c r="E63" s="6" t="n">
        <v>35383</v>
      </c>
      <c r="F63" s="2" t="n">
        <v>85</v>
      </c>
      <c r="H63" s="7" t="n">
        <v>13</v>
      </c>
      <c r="I63" s="7" t="n">
        <v>41</v>
      </c>
      <c r="J63" s="1" t="n">
        <v>161</v>
      </c>
      <c r="L63" s="1" t="n">
        <v>2.93396001483548</v>
      </c>
      <c r="S63" s="1" t="n">
        <v>151.803108891279</v>
      </c>
      <c r="X63" s="1" t="n">
        <v>698.390905757242</v>
      </c>
    </row>
    <row r="64" customFormat="false" ht="14.4" hidden="false" customHeight="false" outlineLevel="0" collapsed="false">
      <c r="A64" s="5" t="s">
        <v>37</v>
      </c>
      <c r="B64" s="5"/>
      <c r="C64" s="6" t="n">
        <f aca="false">E64+F64</f>
        <v>35489</v>
      </c>
      <c r="D64" s="6"/>
      <c r="E64" s="6" t="n">
        <v>35383</v>
      </c>
      <c r="F64" s="2" t="n">
        <v>106</v>
      </c>
      <c r="H64" s="7" t="n">
        <v>13</v>
      </c>
      <c r="I64" s="7" t="n">
        <v>41</v>
      </c>
      <c r="J64" s="1" t="n">
        <v>161</v>
      </c>
      <c r="L64" s="1" t="n">
        <v>2.99597322548171</v>
      </c>
      <c r="S64" s="1" t="n">
        <v>145.608550919239</v>
      </c>
      <c r="X64" s="1" t="n">
        <v>614.301430143014</v>
      </c>
    </row>
    <row r="65" customFormat="false" ht="14.4" hidden="false" customHeight="false" outlineLevel="0" collapsed="false">
      <c r="A65" s="5" t="s">
        <v>37</v>
      </c>
      <c r="B65" s="5"/>
      <c r="C65" s="6" t="n">
        <f aca="false">E65+F65</f>
        <v>35531</v>
      </c>
      <c r="D65" s="6" t="s">
        <v>27</v>
      </c>
      <c r="E65" s="6" t="n">
        <v>35383</v>
      </c>
      <c r="F65" s="2" t="n">
        <v>148</v>
      </c>
      <c r="H65" s="7" t="n">
        <v>13</v>
      </c>
      <c r="I65" s="7" t="n">
        <v>41</v>
      </c>
      <c r="J65" s="1" t="n">
        <v>161</v>
      </c>
      <c r="K65" s="2" t="n">
        <v>15</v>
      </c>
      <c r="L65" s="1" t="n">
        <v>3.56994313064057</v>
      </c>
      <c r="S65" s="1" t="n">
        <v>323</v>
      </c>
      <c r="X65" s="1" t="n">
        <v>925.964063072974</v>
      </c>
    </row>
    <row r="66" customFormat="false" ht="14.4" hidden="false" customHeight="false" outlineLevel="0" collapsed="false">
      <c r="A66" s="9" t="s">
        <v>38</v>
      </c>
      <c r="B66" s="9"/>
      <c r="C66" s="6" t="n">
        <f aca="false">E66+F66</f>
        <v>35776</v>
      </c>
      <c r="D66" s="6"/>
      <c r="E66" s="8" t="n">
        <v>35741</v>
      </c>
      <c r="F66" s="7" t="n">
        <f aca="false">H66+G66</f>
        <v>35</v>
      </c>
      <c r="G66" s="2" t="n">
        <v>19</v>
      </c>
      <c r="H66" s="2" t="n">
        <v>16</v>
      </c>
      <c r="I66" s="7"/>
      <c r="K66" s="2"/>
      <c r="X66" s="1" t="n">
        <v>14.1576376953573</v>
      </c>
    </row>
    <row r="67" customFormat="false" ht="14.4" hidden="false" customHeight="false" outlineLevel="0" collapsed="false">
      <c r="A67" s="9" t="s">
        <v>38</v>
      </c>
      <c r="B67" s="9"/>
      <c r="C67" s="6" t="n">
        <f aca="false">E67+F67</f>
        <v>35797</v>
      </c>
      <c r="D67" s="6"/>
      <c r="E67" s="8" t="n">
        <v>35741</v>
      </c>
      <c r="F67" s="7" t="n">
        <f aca="false">H67+G67</f>
        <v>56</v>
      </c>
      <c r="G67" s="2" t="n">
        <v>40</v>
      </c>
      <c r="H67" s="2" t="n">
        <v>16</v>
      </c>
      <c r="I67" s="7"/>
      <c r="K67" s="2"/>
      <c r="X67" s="1" t="n">
        <v>38.1365759029174</v>
      </c>
    </row>
    <row r="68" customFormat="false" ht="14.4" hidden="false" customHeight="false" outlineLevel="0" collapsed="false">
      <c r="A68" s="9" t="s">
        <v>38</v>
      </c>
      <c r="B68" s="9"/>
      <c r="C68" s="6" t="n">
        <f aca="false">E68+F68</f>
        <v>35818</v>
      </c>
      <c r="D68" s="6"/>
      <c r="E68" s="8" t="n">
        <v>35741</v>
      </c>
      <c r="F68" s="7" t="n">
        <f aca="false">H68+G68</f>
        <v>77</v>
      </c>
      <c r="G68" s="2" t="n">
        <v>61</v>
      </c>
      <c r="H68" s="2" t="n">
        <v>16</v>
      </c>
      <c r="I68" s="7"/>
      <c r="K68" s="2"/>
      <c r="X68" s="1" t="n">
        <v>103.251645148664</v>
      </c>
    </row>
    <row r="69" customFormat="false" ht="14.4" hidden="false" customHeight="false" outlineLevel="0" collapsed="false">
      <c r="A69" s="9" t="s">
        <v>38</v>
      </c>
      <c r="B69" s="9"/>
      <c r="C69" s="6" t="n">
        <f aca="false">E69+F69</f>
        <v>35839</v>
      </c>
      <c r="D69" s="6"/>
      <c r="E69" s="8" t="n">
        <v>35741</v>
      </c>
      <c r="F69" s="7" t="n">
        <f aca="false">H69+G69</f>
        <v>98</v>
      </c>
      <c r="G69" s="2" t="n">
        <v>82</v>
      </c>
      <c r="H69" s="2" t="n">
        <v>16</v>
      </c>
      <c r="I69" s="7"/>
      <c r="K69" s="2"/>
      <c r="X69" s="1" t="n">
        <v>269.364864437805</v>
      </c>
    </row>
    <row r="70" customFormat="false" ht="14.4" hidden="false" customHeight="false" outlineLevel="0" collapsed="false">
      <c r="A70" s="9" t="s">
        <v>38</v>
      </c>
      <c r="B70" s="9"/>
      <c r="C70" s="6" t="n">
        <f aca="false">E70+F70</f>
        <v>35860</v>
      </c>
      <c r="D70" s="6"/>
      <c r="E70" s="8" t="n">
        <v>35741</v>
      </c>
      <c r="F70" s="7" t="n">
        <f aca="false">H70+G70</f>
        <v>119</v>
      </c>
      <c r="G70" s="2" t="n">
        <v>103</v>
      </c>
      <c r="H70" s="2" t="n">
        <v>16</v>
      </c>
      <c r="I70" s="7"/>
      <c r="K70" s="2"/>
      <c r="X70" s="1" t="n">
        <v>402.498292254248</v>
      </c>
    </row>
    <row r="71" customFormat="false" ht="14.4" hidden="false" customHeight="false" outlineLevel="0" collapsed="false">
      <c r="A71" s="9" t="s">
        <v>38</v>
      </c>
      <c r="B71" s="9"/>
      <c r="C71" s="6" t="n">
        <f aca="false">E71+F71</f>
        <v>35881</v>
      </c>
      <c r="D71" s="6"/>
      <c r="E71" s="8" t="n">
        <v>35741</v>
      </c>
      <c r="F71" s="7" t="n">
        <f aca="false">H71+G71</f>
        <v>140</v>
      </c>
      <c r="G71" s="2" t="n">
        <v>124</v>
      </c>
      <c r="H71" s="2" t="n">
        <v>16</v>
      </c>
      <c r="I71" s="7"/>
      <c r="K71" s="2"/>
      <c r="X71" s="1" t="n">
        <v>471.77029421846</v>
      </c>
    </row>
    <row r="72" customFormat="false" ht="14.4" hidden="false" customHeight="false" outlineLevel="0" collapsed="false">
      <c r="A72" s="9" t="s">
        <v>38</v>
      </c>
      <c r="B72" s="9"/>
      <c r="C72" s="8" t="n">
        <f aca="false">E72+J72</f>
        <v>35902</v>
      </c>
      <c r="D72" s="6" t="s">
        <v>27</v>
      </c>
      <c r="E72" s="8" t="n">
        <v>35741</v>
      </c>
      <c r="F72" s="7" t="n">
        <f aca="false">H72+G72</f>
        <v>161</v>
      </c>
      <c r="G72" s="2" t="n">
        <v>145</v>
      </c>
      <c r="H72" s="2" t="n">
        <v>16</v>
      </c>
      <c r="I72" s="7" t="n">
        <v>44</v>
      </c>
      <c r="J72" s="2" t="n">
        <v>161</v>
      </c>
      <c r="L72" s="1" t="n">
        <v>1.83839402875566</v>
      </c>
      <c r="N72" s="1" t="n">
        <v>0.670995678436379</v>
      </c>
      <c r="S72" s="1" t="n">
        <v>402.695594671405</v>
      </c>
      <c r="X72" s="1" t="n">
        <v>722.253932677137</v>
      </c>
    </row>
    <row r="73" customFormat="false" ht="14.4" hidden="false" customHeight="false" outlineLevel="0" collapsed="false">
      <c r="A73" s="9" t="s">
        <v>39</v>
      </c>
      <c r="B73" s="9"/>
      <c r="C73" s="6" t="n">
        <f aca="false">E73+F73</f>
        <v>35776</v>
      </c>
      <c r="D73" s="6"/>
      <c r="E73" s="8" t="n">
        <v>35741</v>
      </c>
      <c r="F73" s="7" t="n">
        <f aca="false">H73+G73</f>
        <v>35</v>
      </c>
      <c r="G73" s="2" t="n">
        <v>19</v>
      </c>
      <c r="H73" s="2" t="n">
        <v>16</v>
      </c>
      <c r="I73" s="7"/>
      <c r="J73" s="2"/>
      <c r="X73" s="1" t="n">
        <v>14.1970191632165</v>
      </c>
    </row>
    <row r="74" customFormat="false" ht="14.4" hidden="false" customHeight="false" outlineLevel="0" collapsed="false">
      <c r="A74" s="9" t="s">
        <v>39</v>
      </c>
      <c r="B74" s="9"/>
      <c r="C74" s="6" t="n">
        <f aca="false">E74+F74</f>
        <v>35797</v>
      </c>
      <c r="D74" s="6"/>
      <c r="E74" s="8" t="n">
        <v>35741</v>
      </c>
      <c r="F74" s="7" t="n">
        <f aca="false">H74+G74</f>
        <v>56</v>
      </c>
      <c r="G74" s="2" t="n">
        <v>40</v>
      </c>
      <c r="H74" s="2" t="n">
        <v>16</v>
      </c>
      <c r="I74" s="7"/>
      <c r="J74" s="2"/>
      <c r="X74" s="1" t="n">
        <v>38.1759573707765</v>
      </c>
    </row>
    <row r="75" customFormat="false" ht="14.4" hidden="false" customHeight="false" outlineLevel="0" collapsed="false">
      <c r="A75" s="9" t="s">
        <v>39</v>
      </c>
      <c r="B75" s="9"/>
      <c r="C75" s="6" t="n">
        <f aca="false">E75+F75</f>
        <v>35818</v>
      </c>
      <c r="D75" s="6"/>
      <c r="E75" s="8" t="n">
        <v>35741</v>
      </c>
      <c r="F75" s="7" t="n">
        <f aca="false">H75+G75</f>
        <v>77</v>
      </c>
      <c r="G75" s="2" t="n">
        <v>61</v>
      </c>
      <c r="H75" s="2" t="n">
        <v>16</v>
      </c>
      <c r="I75" s="7"/>
      <c r="J75" s="2"/>
      <c r="X75" s="1" t="n">
        <v>86.7814401462462</v>
      </c>
    </row>
    <row r="76" customFormat="false" ht="14.4" hidden="false" customHeight="false" outlineLevel="0" collapsed="false">
      <c r="A76" s="9" t="s">
        <v>39</v>
      </c>
      <c r="B76" s="9"/>
      <c r="C76" s="6" t="n">
        <f aca="false">E76+F76</f>
        <v>35839</v>
      </c>
      <c r="D76" s="6"/>
      <c r="E76" s="8" t="n">
        <v>35741</v>
      </c>
      <c r="F76" s="7" t="n">
        <f aca="false">H76+G76</f>
        <v>98</v>
      </c>
      <c r="G76" s="2" t="n">
        <v>82</v>
      </c>
      <c r="H76" s="2" t="n">
        <v>16</v>
      </c>
      <c r="I76" s="7"/>
      <c r="J76" s="2"/>
      <c r="X76" s="1" t="n">
        <v>195.24894192692</v>
      </c>
    </row>
    <row r="77" customFormat="false" ht="14.4" hidden="false" customHeight="false" outlineLevel="0" collapsed="false">
      <c r="A77" s="9" t="s">
        <v>39</v>
      </c>
      <c r="B77" s="9"/>
      <c r="C77" s="6" t="n">
        <f aca="false">E77+F77</f>
        <v>35860</v>
      </c>
      <c r="D77" s="6"/>
      <c r="E77" s="8" t="n">
        <v>35741</v>
      </c>
      <c r="F77" s="7" t="n">
        <f aca="false">H77+G77</f>
        <v>119</v>
      </c>
      <c r="G77" s="2" t="n">
        <v>103</v>
      </c>
      <c r="H77" s="2" t="n">
        <v>16</v>
      </c>
      <c r="I77" s="7"/>
      <c r="J77" s="2"/>
      <c r="X77" s="1" t="n">
        <v>332.499920993968</v>
      </c>
    </row>
    <row r="78" customFormat="false" ht="14.4" hidden="false" customHeight="false" outlineLevel="0" collapsed="false">
      <c r="A78" s="9" t="s">
        <v>39</v>
      </c>
      <c r="B78" s="9"/>
      <c r="C78" s="6" t="n">
        <f aca="false">E78+F78</f>
        <v>35881</v>
      </c>
      <c r="D78" s="6"/>
      <c r="E78" s="8" t="n">
        <v>35741</v>
      </c>
      <c r="F78" s="7" t="n">
        <f aca="false">H78+G78</f>
        <v>140</v>
      </c>
      <c r="G78" s="2" t="n">
        <v>124</v>
      </c>
      <c r="H78" s="2" t="n">
        <v>16</v>
      </c>
      <c r="I78" s="7"/>
      <c r="J78" s="2"/>
      <c r="X78" s="1" t="n">
        <v>430.594781712413</v>
      </c>
    </row>
    <row r="79" customFormat="false" ht="14.4" hidden="false" customHeight="false" outlineLevel="0" collapsed="false">
      <c r="A79" s="9" t="s">
        <v>39</v>
      </c>
      <c r="B79" s="9"/>
      <c r="C79" s="8" t="n">
        <f aca="false">E79+J79</f>
        <v>35902</v>
      </c>
      <c r="D79" s="6" t="s">
        <v>27</v>
      </c>
      <c r="E79" s="8" t="n">
        <v>35741</v>
      </c>
      <c r="F79" s="7" t="n">
        <f aca="false">H79+G79</f>
        <v>161</v>
      </c>
      <c r="G79" s="2" t="n">
        <v>145</v>
      </c>
      <c r="H79" s="2" t="n">
        <v>16</v>
      </c>
      <c r="I79" s="7" t="n">
        <v>44</v>
      </c>
      <c r="J79" s="2" t="n">
        <v>161</v>
      </c>
      <c r="L79" s="1" t="n">
        <v>1.54237156604066</v>
      </c>
      <c r="N79" s="1" t="n">
        <v>0.446008937779305</v>
      </c>
      <c r="S79" s="1" t="n">
        <v>329.217924190185</v>
      </c>
      <c r="X79" s="1" t="n">
        <v>573.90394325179</v>
      </c>
    </row>
    <row r="80" customFormat="false" ht="14.4" hidden="false" customHeight="false" outlineLevel="0" collapsed="false">
      <c r="A80" s="9" t="s">
        <v>40</v>
      </c>
      <c r="B80" s="9"/>
      <c r="C80" s="6" t="n">
        <f aca="false">E80+F80</f>
        <v>35776</v>
      </c>
      <c r="D80" s="6"/>
      <c r="E80" s="8" t="n">
        <v>35741</v>
      </c>
      <c r="F80" s="7" t="n">
        <f aca="false">H80+G80</f>
        <v>35</v>
      </c>
      <c r="G80" s="2" t="n">
        <v>19</v>
      </c>
      <c r="H80" s="2" t="n">
        <v>16</v>
      </c>
      <c r="I80" s="7"/>
      <c r="J80" s="2"/>
      <c r="X80" s="1" t="n">
        <v>16.2164133206597</v>
      </c>
    </row>
    <row r="81" customFormat="false" ht="14.4" hidden="false" customHeight="false" outlineLevel="0" collapsed="false">
      <c r="A81" s="9" t="s">
        <v>40</v>
      </c>
      <c r="B81" s="9"/>
      <c r="C81" s="6" t="n">
        <f aca="false">E81+F81</f>
        <v>35797</v>
      </c>
      <c r="D81" s="6"/>
      <c r="E81" s="8" t="n">
        <v>35741</v>
      </c>
      <c r="F81" s="7" t="n">
        <f aca="false">H81+G81</f>
        <v>56</v>
      </c>
      <c r="G81" s="2" t="n">
        <v>40</v>
      </c>
      <c r="H81" s="2" t="n">
        <v>16</v>
      </c>
      <c r="I81" s="7"/>
      <c r="J81" s="2"/>
      <c r="X81" s="1" t="n">
        <v>31.9602490270103</v>
      </c>
    </row>
    <row r="82" customFormat="false" ht="14.4" hidden="false" customHeight="false" outlineLevel="0" collapsed="false">
      <c r="A82" s="9" t="s">
        <v>40</v>
      </c>
      <c r="B82" s="9"/>
      <c r="C82" s="6" t="n">
        <f aca="false">E82+F82</f>
        <v>35818</v>
      </c>
      <c r="D82" s="6"/>
      <c r="E82" s="8" t="n">
        <v>35741</v>
      </c>
      <c r="F82" s="7" t="n">
        <f aca="false">H82+G82</f>
        <v>77</v>
      </c>
      <c r="G82" s="2" t="n">
        <v>61</v>
      </c>
      <c r="H82" s="2" t="n">
        <v>16</v>
      </c>
      <c r="I82" s="7"/>
      <c r="J82" s="2"/>
      <c r="X82" s="1" t="n">
        <v>78.5069561771777</v>
      </c>
    </row>
    <row r="83" customFormat="false" ht="14.4" hidden="false" customHeight="false" outlineLevel="0" collapsed="false">
      <c r="A83" s="9" t="s">
        <v>40</v>
      </c>
      <c r="B83" s="9"/>
      <c r="C83" s="6" t="n">
        <f aca="false">E83+F83</f>
        <v>35839</v>
      </c>
      <c r="D83" s="6"/>
      <c r="E83" s="8" t="n">
        <v>35741</v>
      </c>
      <c r="F83" s="7" t="n">
        <f aca="false">H83+G83</f>
        <v>98</v>
      </c>
      <c r="G83" s="2" t="n">
        <v>82</v>
      </c>
      <c r="H83" s="2" t="n">
        <v>16</v>
      </c>
      <c r="I83" s="7"/>
      <c r="J83" s="2"/>
      <c r="X83" s="1" t="n">
        <v>141.720775669059</v>
      </c>
    </row>
    <row r="84" customFormat="false" ht="14.4" hidden="false" customHeight="false" outlineLevel="0" collapsed="false">
      <c r="A84" s="9" t="s">
        <v>40</v>
      </c>
      <c r="B84" s="9"/>
      <c r="C84" s="6" t="n">
        <f aca="false">E84+F84</f>
        <v>35860</v>
      </c>
      <c r="D84" s="6"/>
      <c r="E84" s="8" t="n">
        <v>35741</v>
      </c>
      <c r="F84" s="7" t="n">
        <f aca="false">H84+G84</f>
        <v>119</v>
      </c>
      <c r="G84" s="2" t="n">
        <v>103</v>
      </c>
      <c r="H84" s="2" t="n">
        <v>16</v>
      </c>
      <c r="I84" s="7"/>
      <c r="J84" s="2"/>
      <c r="X84" s="1" t="n">
        <v>241.874412012806</v>
      </c>
    </row>
    <row r="85" customFormat="false" ht="14.4" hidden="false" customHeight="false" outlineLevel="0" collapsed="false">
      <c r="A85" s="9" t="s">
        <v>40</v>
      </c>
      <c r="B85" s="9"/>
      <c r="C85" s="6" t="n">
        <f aca="false">E85+F85</f>
        <v>35881</v>
      </c>
      <c r="D85" s="6"/>
      <c r="E85" s="8" t="n">
        <v>35741</v>
      </c>
      <c r="F85" s="7" t="n">
        <f aca="false">H85+G85</f>
        <v>140</v>
      </c>
      <c r="G85" s="2" t="n">
        <v>124</v>
      </c>
      <c r="H85" s="2" t="n">
        <v>16</v>
      </c>
      <c r="I85" s="7"/>
      <c r="J85" s="2"/>
      <c r="X85" s="1" t="n">
        <v>259.59826040874</v>
      </c>
    </row>
    <row r="86" customFormat="false" ht="14.4" hidden="false" customHeight="false" outlineLevel="0" collapsed="false">
      <c r="A86" s="9" t="s">
        <v>40</v>
      </c>
      <c r="B86" s="9"/>
      <c r="C86" s="8" t="n">
        <f aca="false">E86+J86</f>
        <v>35902</v>
      </c>
      <c r="D86" s="6" t="s">
        <v>27</v>
      </c>
      <c r="E86" s="8" t="n">
        <v>35741</v>
      </c>
      <c r="H86" s="2" t="n">
        <v>16</v>
      </c>
      <c r="I86" s="7" t="n">
        <v>44</v>
      </c>
      <c r="J86" s="2" t="n">
        <v>161</v>
      </c>
      <c r="L86" s="1" t="n">
        <v>1.04680202615946</v>
      </c>
      <c r="N86" s="1" t="n">
        <v>0.137746893876147</v>
      </c>
      <c r="S86" s="1" t="n">
        <v>246.956855341467</v>
      </c>
      <c r="X86" s="1" t="n">
        <v>405.084341976998</v>
      </c>
    </row>
    <row r="87" customFormat="false" ht="14.4" hidden="false" customHeight="false" outlineLevel="0" collapsed="false">
      <c r="A87" s="9" t="s">
        <v>41</v>
      </c>
      <c r="B87" s="9"/>
      <c r="C87" s="6" t="n">
        <f aca="false">E87+F87</f>
        <v>35776</v>
      </c>
      <c r="D87" s="6"/>
      <c r="E87" s="8" t="n">
        <v>35741</v>
      </c>
      <c r="F87" s="7" t="n">
        <f aca="false">H87+G87</f>
        <v>35</v>
      </c>
      <c r="G87" s="2" t="n">
        <v>19</v>
      </c>
      <c r="H87" s="2" t="n">
        <v>16</v>
      </c>
      <c r="I87" s="7"/>
      <c r="J87" s="2"/>
      <c r="X87" s="1" t="n">
        <v>16.2164133206597</v>
      </c>
    </row>
    <row r="88" customFormat="false" ht="14.4" hidden="false" customHeight="false" outlineLevel="0" collapsed="false">
      <c r="A88" s="9" t="s">
        <v>41</v>
      </c>
      <c r="B88" s="9"/>
      <c r="C88" s="6" t="n">
        <f aca="false">E88+F88</f>
        <v>35797</v>
      </c>
      <c r="D88" s="6"/>
      <c r="E88" s="8" t="n">
        <v>35741</v>
      </c>
      <c r="F88" s="7" t="n">
        <f aca="false">H88+G88</f>
        <v>56</v>
      </c>
      <c r="G88" s="2" t="n">
        <v>40</v>
      </c>
      <c r="H88" s="2" t="n">
        <v>16</v>
      </c>
      <c r="I88" s="7"/>
      <c r="J88" s="2"/>
      <c r="X88" s="1" t="n">
        <v>27.8426977764056</v>
      </c>
    </row>
    <row r="89" customFormat="false" ht="14.4" hidden="false" customHeight="false" outlineLevel="0" collapsed="false">
      <c r="A89" s="9" t="s">
        <v>41</v>
      </c>
      <c r="B89" s="9"/>
      <c r="C89" s="6" t="n">
        <f aca="false">E89+F89</f>
        <v>35818</v>
      </c>
      <c r="D89" s="6"/>
      <c r="E89" s="8" t="n">
        <v>35741</v>
      </c>
      <c r="F89" s="7" t="n">
        <f aca="false">H89+G89</f>
        <v>77</v>
      </c>
      <c r="G89" s="2" t="n">
        <v>61</v>
      </c>
      <c r="H89" s="2" t="n">
        <v>16</v>
      </c>
      <c r="I89" s="7"/>
      <c r="J89" s="2"/>
      <c r="X89" s="1" t="n">
        <v>57.9191999241541</v>
      </c>
    </row>
    <row r="90" customFormat="false" ht="14.4" hidden="false" customHeight="false" outlineLevel="0" collapsed="false">
      <c r="A90" s="9" t="s">
        <v>41</v>
      </c>
      <c r="B90" s="9"/>
      <c r="C90" s="6" t="n">
        <f aca="false">E90+F90</f>
        <v>35839</v>
      </c>
      <c r="D90" s="6"/>
      <c r="E90" s="8" t="n">
        <v>35741</v>
      </c>
      <c r="F90" s="7" t="n">
        <f aca="false">H90+G90</f>
        <v>98</v>
      </c>
      <c r="G90" s="2" t="n">
        <v>82</v>
      </c>
      <c r="H90" s="2" t="n">
        <v>16</v>
      </c>
      <c r="I90" s="7"/>
      <c r="J90" s="2"/>
      <c r="X90" s="1" t="n">
        <v>125.211189198781</v>
      </c>
    </row>
    <row r="91" customFormat="false" ht="14.4" hidden="false" customHeight="false" outlineLevel="0" collapsed="false">
      <c r="A91" s="9" t="s">
        <v>41</v>
      </c>
      <c r="B91" s="9"/>
      <c r="C91" s="6" t="n">
        <f aca="false">E91+F91</f>
        <v>35860</v>
      </c>
      <c r="D91" s="6"/>
      <c r="E91" s="8" t="n">
        <v>35741</v>
      </c>
      <c r="F91" s="7" t="n">
        <f aca="false">H91+G91</f>
        <v>119</v>
      </c>
      <c r="G91" s="2" t="n">
        <v>103</v>
      </c>
      <c r="H91" s="2" t="n">
        <v>16</v>
      </c>
      <c r="I91" s="7"/>
      <c r="J91" s="2"/>
      <c r="X91" s="1" t="n">
        <v>198.48259801002</v>
      </c>
    </row>
    <row r="92" customFormat="false" ht="14.4" hidden="false" customHeight="false" outlineLevel="0" collapsed="false">
      <c r="A92" s="9" t="s">
        <v>41</v>
      </c>
      <c r="B92" s="9"/>
      <c r="C92" s="6" t="n">
        <f aca="false">E92+F92</f>
        <v>35881</v>
      </c>
      <c r="D92" s="6"/>
      <c r="E92" s="8" t="n">
        <v>35741</v>
      </c>
      <c r="F92" s="7" t="n">
        <f aca="false">H92+G92</f>
        <v>140</v>
      </c>
      <c r="G92" s="2" t="n">
        <v>124</v>
      </c>
      <c r="H92" s="2" t="n">
        <v>16</v>
      </c>
      <c r="I92" s="7"/>
      <c r="J92" s="2"/>
      <c r="X92" s="1" t="n">
        <v>257.460721847719</v>
      </c>
    </row>
    <row r="93" customFormat="false" ht="14.4" hidden="false" customHeight="false" outlineLevel="0" collapsed="false">
      <c r="A93" s="9" t="s">
        <v>41</v>
      </c>
      <c r="B93" s="9"/>
      <c r="C93" s="8" t="n">
        <f aca="false">E93+J93</f>
        <v>35902</v>
      </c>
      <c r="D93" s="6" t="s">
        <v>27</v>
      </c>
      <c r="E93" s="8" t="n">
        <v>35741</v>
      </c>
      <c r="H93" s="2" t="n">
        <v>16</v>
      </c>
      <c r="I93" s="7" t="n">
        <v>44</v>
      </c>
      <c r="J93" s="2" t="n">
        <v>161</v>
      </c>
      <c r="L93" s="1" t="n">
        <v>0.877908371312066</v>
      </c>
      <c r="N93" s="1" t="n">
        <v>0.0161542994647152</v>
      </c>
      <c r="S93" s="1" t="n">
        <v>211.177126819148</v>
      </c>
      <c r="X93" s="1" t="n">
        <v>343.281691750068</v>
      </c>
    </row>
    <row r="94" customFormat="false" ht="14.4" hidden="false" customHeight="false" outlineLevel="0" collapsed="false">
      <c r="A94" s="9" t="s">
        <v>42</v>
      </c>
      <c r="B94" s="9"/>
      <c r="C94" s="8" t="n">
        <f aca="false">E94+J94</f>
        <v>35902</v>
      </c>
      <c r="D94" s="6" t="s">
        <v>27</v>
      </c>
      <c r="E94" s="8" t="n">
        <v>35741</v>
      </c>
      <c r="H94" s="2" t="n">
        <v>16</v>
      </c>
      <c r="I94" s="7" t="n">
        <v>44</v>
      </c>
      <c r="J94" s="2" t="n">
        <v>161</v>
      </c>
      <c r="L94" s="1" t="n">
        <v>3.11754829060432</v>
      </c>
      <c r="N94" s="1" t="n">
        <v>0.822980896724451</v>
      </c>
      <c r="S94" s="1" t="n">
        <v>615.677861292977</v>
      </c>
      <c r="X94" s="1" t="n">
        <v>1047.57028211314</v>
      </c>
    </row>
    <row r="95" customFormat="false" ht="14.4" hidden="false" customHeight="false" outlineLevel="0" collapsed="false">
      <c r="A95" s="9" t="s">
        <v>43</v>
      </c>
      <c r="B95" s="9"/>
      <c r="C95" s="8" t="n">
        <f aca="false">E95+J95</f>
        <v>35902</v>
      </c>
      <c r="D95" s="6" t="s">
        <v>27</v>
      </c>
      <c r="E95" s="8" t="n">
        <v>35741</v>
      </c>
      <c r="H95" s="2" t="n">
        <v>16</v>
      </c>
      <c r="I95" s="7" t="n">
        <v>44</v>
      </c>
      <c r="J95" s="2" t="n">
        <v>161</v>
      </c>
      <c r="L95" s="1" t="n">
        <v>2.40063211660293</v>
      </c>
      <c r="N95" s="1" t="n">
        <v>0.510714531257673</v>
      </c>
      <c r="S95" s="1" t="n">
        <v>476.169226808547</v>
      </c>
      <c r="X95" s="1" t="n">
        <v>796.464969720841</v>
      </c>
    </row>
    <row r="96" customFormat="false" ht="14.4" hidden="false" customHeight="false" outlineLevel="0" collapsed="false">
      <c r="A96" s="9" t="s">
        <v>44</v>
      </c>
      <c r="B96" s="9"/>
      <c r="C96" s="8" t="n">
        <f aca="false">E96+J96</f>
        <v>35902</v>
      </c>
      <c r="D96" s="6" t="s">
        <v>27</v>
      </c>
      <c r="E96" s="8" t="n">
        <v>35741</v>
      </c>
      <c r="H96" s="2" t="n">
        <v>16</v>
      </c>
      <c r="I96" s="7" t="n">
        <v>44</v>
      </c>
      <c r="J96" s="2" t="n">
        <v>161</v>
      </c>
      <c r="L96" s="1" t="n">
        <v>2.27378550364736</v>
      </c>
      <c r="N96" s="1" t="n">
        <v>0.466176398369591</v>
      </c>
      <c r="S96" s="1" t="n">
        <v>417.100367994104</v>
      </c>
      <c r="X96" s="1" t="n">
        <v>699.062214148931</v>
      </c>
    </row>
    <row r="97" customFormat="false" ht="14.4" hidden="false" customHeight="false" outlineLevel="0" collapsed="false">
      <c r="A97" s="9" t="s">
        <v>45</v>
      </c>
      <c r="B97" s="9"/>
      <c r="C97" s="8" t="n">
        <f aca="false">E97+J97</f>
        <v>35902</v>
      </c>
      <c r="D97" s="6" t="s">
        <v>27</v>
      </c>
      <c r="E97" s="8" t="n">
        <v>35741</v>
      </c>
      <c r="H97" s="2" t="n">
        <v>16</v>
      </c>
      <c r="I97" s="7" t="n">
        <v>44</v>
      </c>
      <c r="J97" s="2" t="n">
        <v>161</v>
      </c>
      <c r="L97" s="1" t="n">
        <v>2.12598591847389</v>
      </c>
      <c r="N97" s="1" t="n">
        <v>0.397201296469085</v>
      </c>
      <c r="S97" s="1" t="n">
        <v>383.1096258979</v>
      </c>
      <c r="X97" s="1" t="n">
        <v>655.129577180112</v>
      </c>
    </row>
    <row r="98" customFormat="false" ht="14.4" hidden="false" customHeight="false" outlineLevel="0" collapsed="false">
      <c r="A98" s="9" t="s">
        <v>46</v>
      </c>
      <c r="B98" s="9"/>
      <c r="C98" s="8" t="n">
        <f aca="false">E98+J98</f>
        <v>35902</v>
      </c>
      <c r="D98" s="6" t="s">
        <v>27</v>
      </c>
      <c r="E98" s="8" t="n">
        <v>35741</v>
      </c>
      <c r="H98" s="2" t="n">
        <v>16</v>
      </c>
      <c r="I98" s="7" t="n">
        <v>44</v>
      </c>
      <c r="J98" s="2" t="n">
        <v>161</v>
      </c>
      <c r="L98" s="1" t="n">
        <v>3.19762109689162</v>
      </c>
      <c r="N98" s="1" t="n">
        <v>0.750027991946176</v>
      </c>
      <c r="S98" s="1" t="n">
        <v>591.908168055689</v>
      </c>
      <c r="X98" s="1" t="n">
        <v>1030.56316385469</v>
      </c>
    </row>
    <row r="99" customFormat="false" ht="14.4" hidden="false" customHeight="false" outlineLevel="0" collapsed="false">
      <c r="A99" s="9" t="s">
        <v>47</v>
      </c>
      <c r="B99" s="9"/>
      <c r="C99" s="8" t="n">
        <f aca="false">E99+J99</f>
        <v>35902</v>
      </c>
      <c r="D99" s="6" t="s">
        <v>27</v>
      </c>
      <c r="E99" s="8" t="n">
        <v>35741</v>
      </c>
      <c r="H99" s="2" t="n">
        <v>16</v>
      </c>
      <c r="I99" s="7" t="n">
        <v>44</v>
      </c>
      <c r="J99" s="2" t="n">
        <v>161</v>
      </c>
      <c r="L99" s="1" t="n">
        <v>2.84942784981586</v>
      </c>
      <c r="N99" s="1" t="n">
        <v>0.671053135589058</v>
      </c>
      <c r="S99" s="1" t="n">
        <v>468.565024911535</v>
      </c>
      <c r="X99" s="1" t="n">
        <v>845.295134345143</v>
      </c>
    </row>
    <row r="100" customFormat="false" ht="14.4" hidden="false" customHeight="false" outlineLevel="0" collapsed="false">
      <c r="A100" s="9" t="s">
        <v>48</v>
      </c>
      <c r="B100" s="9"/>
      <c r="C100" s="8" t="n">
        <f aca="false">E100+J100</f>
        <v>35902</v>
      </c>
      <c r="D100" s="6" t="s">
        <v>27</v>
      </c>
      <c r="E100" s="8" t="n">
        <v>35741</v>
      </c>
      <c r="H100" s="2" t="n">
        <v>16</v>
      </c>
      <c r="I100" s="7" t="n">
        <v>44</v>
      </c>
      <c r="J100" s="2" t="n">
        <v>161</v>
      </c>
      <c r="L100" s="1" t="n">
        <v>2.56465790921789</v>
      </c>
      <c r="N100" s="1" t="n">
        <v>0.372852723076167</v>
      </c>
      <c r="S100" s="1" t="n">
        <v>447.032574292911</v>
      </c>
      <c r="X100" s="1" t="n">
        <v>785.610597316984</v>
      </c>
    </row>
    <row r="101" customFormat="false" ht="14.4" hidden="false" customHeight="false" outlineLevel="0" collapsed="false">
      <c r="A101" s="9" t="s">
        <v>49</v>
      </c>
      <c r="B101" s="9"/>
      <c r="C101" s="8" t="n">
        <f aca="false">E101+J101</f>
        <v>35902</v>
      </c>
      <c r="D101" s="6" t="s">
        <v>27</v>
      </c>
      <c r="E101" s="8" t="n">
        <v>35741</v>
      </c>
      <c r="H101" s="2" t="n">
        <v>16</v>
      </c>
      <c r="I101" s="7" t="n">
        <v>44</v>
      </c>
      <c r="J101" s="2" t="n">
        <v>161</v>
      </c>
      <c r="L101" s="1" t="n">
        <v>2.53315790216302</v>
      </c>
      <c r="N101" s="1" t="n">
        <v>0.204828119628738</v>
      </c>
      <c r="S101" s="1" t="n">
        <v>388.0283289837</v>
      </c>
      <c r="X101" s="1" t="n">
        <v>716.450251225029</v>
      </c>
    </row>
    <row r="102" customFormat="false" ht="14.4" hidden="false" customHeight="false" outlineLevel="0" collapsed="false">
      <c r="A102" s="9" t="s">
        <v>50</v>
      </c>
      <c r="B102" s="9"/>
      <c r="C102" s="6" t="n">
        <f aca="false">E102+F102</f>
        <v>35776</v>
      </c>
      <c r="D102" s="6"/>
      <c r="E102" s="8" t="n">
        <v>35741</v>
      </c>
      <c r="F102" s="7" t="n">
        <f aca="false">H102+G102</f>
        <v>35</v>
      </c>
      <c r="G102" s="2" t="n">
        <v>19</v>
      </c>
      <c r="H102" s="2" t="n">
        <v>16</v>
      </c>
      <c r="I102" s="7"/>
      <c r="J102" s="2"/>
      <c r="S102" s="1" t="n">
        <v>0</v>
      </c>
      <c r="X102" s="1" t="n">
        <v>90.3979048425676</v>
      </c>
    </row>
    <row r="103" customFormat="false" ht="14.4" hidden="false" customHeight="false" outlineLevel="0" collapsed="false">
      <c r="A103" s="9" t="s">
        <v>50</v>
      </c>
      <c r="B103" s="9"/>
      <c r="C103" s="6" t="n">
        <f aca="false">E103+F103</f>
        <v>35797</v>
      </c>
      <c r="D103" s="6"/>
      <c r="E103" s="8" t="n">
        <v>35741</v>
      </c>
      <c r="F103" s="7" t="n">
        <f aca="false">H103+G103</f>
        <v>56</v>
      </c>
      <c r="G103" s="2" t="n">
        <v>40</v>
      </c>
      <c r="H103" s="2" t="n">
        <v>16</v>
      </c>
      <c r="I103" s="7"/>
      <c r="J103" s="2"/>
      <c r="S103" s="1" t="n">
        <v>0</v>
      </c>
      <c r="X103" s="1" t="n">
        <v>201.456863083733</v>
      </c>
    </row>
    <row r="104" customFormat="false" ht="14.4" hidden="false" customHeight="false" outlineLevel="0" collapsed="false">
      <c r="A104" s="9" t="s">
        <v>50</v>
      </c>
      <c r="B104" s="9"/>
      <c r="C104" s="6" t="n">
        <f aca="false">E104+F104</f>
        <v>35818</v>
      </c>
      <c r="D104" s="6"/>
      <c r="E104" s="8" t="n">
        <v>35741</v>
      </c>
      <c r="F104" s="7" t="n">
        <f aca="false">H104+G104</f>
        <v>77</v>
      </c>
      <c r="G104" s="2" t="n">
        <v>61</v>
      </c>
      <c r="H104" s="2" t="n">
        <v>16</v>
      </c>
      <c r="I104" s="7"/>
      <c r="J104" s="2"/>
      <c r="S104" s="1" t="n">
        <v>0</v>
      </c>
      <c r="X104" s="1" t="n">
        <v>352.787983600235</v>
      </c>
    </row>
    <row r="105" customFormat="false" ht="14.4" hidden="false" customHeight="false" outlineLevel="0" collapsed="false">
      <c r="A105" s="9" t="s">
        <v>50</v>
      </c>
      <c r="B105" s="9"/>
      <c r="C105" s="6" t="n">
        <f aca="false">E105+F105</f>
        <v>35839</v>
      </c>
      <c r="D105" s="6"/>
      <c r="E105" s="8" t="n">
        <v>35741</v>
      </c>
      <c r="F105" s="7" t="n">
        <f aca="false">H105+G105</f>
        <v>98</v>
      </c>
      <c r="G105" s="2" t="n">
        <v>82</v>
      </c>
      <c r="H105" s="2" t="n">
        <v>16</v>
      </c>
      <c r="I105" s="7"/>
      <c r="J105" s="2"/>
      <c r="S105" s="1" t="n">
        <v>154.858536654609</v>
      </c>
      <c r="X105" s="1" t="n">
        <v>661.620718779055</v>
      </c>
    </row>
    <row r="106" customFormat="false" ht="14.4" hidden="false" customHeight="false" outlineLevel="0" collapsed="false">
      <c r="A106" s="9" t="s">
        <v>50</v>
      </c>
      <c r="B106" s="9"/>
      <c r="C106" s="6" t="n">
        <f aca="false">E106+F106</f>
        <v>35860</v>
      </c>
      <c r="D106" s="6"/>
      <c r="E106" s="8" t="n">
        <v>35741</v>
      </c>
      <c r="F106" s="7" t="n">
        <f aca="false">H106+G106</f>
        <v>119</v>
      </c>
      <c r="G106" s="2" t="n">
        <v>103</v>
      </c>
      <c r="H106" s="2" t="n">
        <v>16</v>
      </c>
      <c r="I106" s="7"/>
      <c r="J106" s="2"/>
      <c r="S106" s="1" t="n">
        <v>451.297289496533</v>
      </c>
      <c r="X106" s="1" t="n">
        <v>967.396359971515</v>
      </c>
    </row>
    <row r="107" customFormat="false" ht="14.4" hidden="false" customHeight="false" outlineLevel="0" collapsed="false">
      <c r="A107" s="9" t="s">
        <v>50</v>
      </c>
      <c r="B107" s="9"/>
      <c r="C107" s="6" t="n">
        <f aca="false">E107+F107</f>
        <v>35881</v>
      </c>
      <c r="D107" s="6"/>
      <c r="E107" s="8" t="n">
        <v>35741</v>
      </c>
      <c r="F107" s="7" t="n">
        <f aca="false">H107+G107</f>
        <v>140</v>
      </c>
      <c r="G107" s="2" t="n">
        <v>124</v>
      </c>
      <c r="H107" s="2" t="n">
        <v>16</v>
      </c>
      <c r="I107" s="7"/>
      <c r="J107" s="2"/>
      <c r="S107" s="1" t="n">
        <v>580.996903160479</v>
      </c>
      <c r="X107" s="1" t="n">
        <v>1124.94103229561</v>
      </c>
    </row>
    <row r="108" customFormat="false" ht="14.4" hidden="false" customHeight="false" outlineLevel="0" collapsed="false">
      <c r="A108" s="9" t="s">
        <v>50</v>
      </c>
      <c r="B108" s="9"/>
      <c r="C108" s="8" t="n">
        <f aca="false">E108+J108</f>
        <v>35902</v>
      </c>
      <c r="D108" s="6" t="s">
        <v>27</v>
      </c>
      <c r="E108" s="8" t="n">
        <v>35741</v>
      </c>
      <c r="H108" s="2" t="n">
        <v>16</v>
      </c>
      <c r="I108" s="7" t="n">
        <v>44</v>
      </c>
      <c r="J108" s="2" t="n">
        <v>161</v>
      </c>
      <c r="L108" s="1" t="n">
        <v>4.73889915764818</v>
      </c>
      <c r="N108" s="1" t="n">
        <v>0.847369248146147</v>
      </c>
      <c r="S108" s="1" t="n">
        <v>710.696516824426</v>
      </c>
      <c r="X108" s="1" t="n">
        <v>1297.83741710808</v>
      </c>
    </row>
    <row r="109" customFormat="false" ht="14.4" hidden="false" customHeight="false" outlineLevel="0" collapsed="false">
      <c r="A109" s="9" t="s">
        <v>51</v>
      </c>
      <c r="B109" s="9"/>
      <c r="C109" s="8" t="n">
        <f aca="false">E109+J109</f>
        <v>35902</v>
      </c>
      <c r="D109" s="6" t="s">
        <v>27</v>
      </c>
      <c r="E109" s="8" t="n">
        <v>35741</v>
      </c>
      <c r="H109" s="2" t="n">
        <v>16</v>
      </c>
      <c r="I109" s="7" t="n">
        <v>44</v>
      </c>
      <c r="J109" s="2" t="n">
        <v>161</v>
      </c>
      <c r="L109" s="1" t="n">
        <v>4.11662410226743</v>
      </c>
      <c r="N109" s="1" t="n">
        <v>0.762067475322889</v>
      </c>
      <c r="S109" s="1" t="n">
        <v>625.701031292118</v>
      </c>
      <c r="X109" s="1" t="n">
        <v>1135.43192825251</v>
      </c>
    </row>
    <row r="110" customFormat="false" ht="14.4" hidden="false" customHeight="false" outlineLevel="0" collapsed="false">
      <c r="A110" s="9" t="s">
        <v>52</v>
      </c>
      <c r="B110" s="9"/>
      <c r="C110" s="8" t="n">
        <f aca="false">E110+J110</f>
        <v>35902</v>
      </c>
      <c r="D110" s="6" t="s">
        <v>27</v>
      </c>
      <c r="E110" s="8" t="n">
        <v>35741</v>
      </c>
      <c r="H110" s="2" t="n">
        <v>16</v>
      </c>
      <c r="I110" s="7" t="n">
        <v>44</v>
      </c>
      <c r="J110" s="2" t="n">
        <v>161</v>
      </c>
      <c r="L110" s="1" t="n">
        <v>3.54680202615946</v>
      </c>
      <c r="N110" s="1" t="n">
        <v>0.573614644207631</v>
      </c>
      <c r="S110" s="1" t="n">
        <v>546.888708285167</v>
      </c>
      <c r="X110" s="1" t="n">
        <v>1009.9101083416</v>
      </c>
    </row>
    <row r="111" customFormat="false" ht="14.4" hidden="false" customHeight="false" outlineLevel="0" collapsed="false">
      <c r="A111" s="9" t="s">
        <v>53</v>
      </c>
      <c r="B111" s="9"/>
      <c r="C111" s="8" t="n">
        <f aca="false">E111+J111</f>
        <v>35902</v>
      </c>
      <c r="D111" s="6" t="s">
        <v>27</v>
      </c>
      <c r="E111" s="8" t="n">
        <v>35741</v>
      </c>
      <c r="H111" s="2" t="n">
        <v>16</v>
      </c>
      <c r="I111" s="7" t="n">
        <v>44</v>
      </c>
      <c r="J111" s="2" t="n">
        <v>161</v>
      </c>
      <c r="L111" s="1" t="n">
        <v>2.98766808234447</v>
      </c>
      <c r="N111" s="1" t="n">
        <v>0.460092569857093</v>
      </c>
      <c r="S111" s="1" t="n">
        <v>446.802388680521</v>
      </c>
      <c r="X111" s="1" t="n">
        <v>859.160579307557</v>
      </c>
    </row>
    <row r="112" customFormat="false" ht="14.4" hidden="false" customHeight="false" outlineLevel="0" collapsed="false">
      <c r="A112" s="1" t="s">
        <v>54</v>
      </c>
      <c r="C112" s="8"/>
      <c r="D112" s="6" t="s">
        <v>27</v>
      </c>
      <c r="E112" s="8" t="n">
        <v>29930</v>
      </c>
      <c r="G112" s="2" t="n">
        <v>120</v>
      </c>
      <c r="H112" s="8"/>
      <c r="S112" s="1" t="n">
        <v>657</v>
      </c>
      <c r="W112" s="1" t="n">
        <v>496</v>
      </c>
      <c r="X112" s="1" t="n">
        <v>1261</v>
      </c>
    </row>
    <row r="113" customFormat="false" ht="14.4" hidden="false" customHeight="false" outlineLevel="0" collapsed="false">
      <c r="A113" s="1" t="s">
        <v>55</v>
      </c>
      <c r="C113" s="8"/>
      <c r="D113" s="6" t="s">
        <v>27</v>
      </c>
      <c r="E113" s="8" t="n">
        <v>29930</v>
      </c>
      <c r="G113" s="2" t="n">
        <v>120</v>
      </c>
      <c r="H113" s="8"/>
      <c r="S113" s="1" t="n">
        <v>640</v>
      </c>
      <c r="W113" s="1" t="n">
        <v>481</v>
      </c>
      <c r="X113" s="1" t="n">
        <v>1539</v>
      </c>
    </row>
    <row r="114" customFormat="false" ht="14.4" hidden="false" customHeight="false" outlineLevel="0" collapsed="false">
      <c r="A114" s="1" t="s">
        <v>56</v>
      </c>
      <c r="C114" s="8"/>
      <c r="D114" s="6" t="s">
        <v>27</v>
      </c>
      <c r="E114" s="8" t="n">
        <v>29930</v>
      </c>
      <c r="G114" s="2" t="n">
        <v>120</v>
      </c>
      <c r="H114" s="8"/>
      <c r="S114" s="1" t="n">
        <v>652</v>
      </c>
      <c r="W114" s="1" t="n">
        <v>490</v>
      </c>
      <c r="X114" s="1" t="n">
        <v>1556</v>
      </c>
    </row>
    <row r="115" customFormat="false" ht="14.4" hidden="false" customHeight="false" outlineLevel="0" collapsed="false">
      <c r="A115" s="1" t="s">
        <v>57</v>
      </c>
      <c r="C115" s="8"/>
      <c r="D115" s="6" t="s">
        <v>27</v>
      </c>
      <c r="E115" s="8" t="n">
        <v>29930</v>
      </c>
      <c r="G115" s="2" t="n">
        <v>120</v>
      </c>
      <c r="H115" s="8"/>
      <c r="S115" s="1" t="n">
        <v>568</v>
      </c>
      <c r="W115" s="1" t="n">
        <v>430</v>
      </c>
      <c r="X115" s="1" t="n">
        <v>1619</v>
      </c>
    </row>
    <row r="116" customFormat="false" ht="14.4" hidden="false" customHeight="false" outlineLevel="0" collapsed="false">
      <c r="A116" s="1" t="s">
        <v>54</v>
      </c>
      <c r="E116" s="8"/>
      <c r="G116" s="2" t="n">
        <v>14</v>
      </c>
      <c r="H116" s="8"/>
      <c r="N116" s="1" t="n">
        <v>0.0332380301183889</v>
      </c>
    </row>
    <row r="117" customFormat="false" ht="14.4" hidden="false" customHeight="false" outlineLevel="0" collapsed="false">
      <c r="A117" s="1" t="s">
        <v>54</v>
      </c>
      <c r="E117" s="8"/>
      <c r="G117" s="2" t="n">
        <v>21</v>
      </c>
      <c r="H117" s="8"/>
      <c r="N117" s="1" t="n">
        <v>0.109379049467607</v>
      </c>
    </row>
    <row r="118" customFormat="false" ht="14.4" hidden="false" customHeight="false" outlineLevel="0" collapsed="false">
      <c r="A118" s="1" t="s">
        <v>54</v>
      </c>
      <c r="E118" s="8"/>
      <c r="G118" s="2" t="n">
        <v>28</v>
      </c>
      <c r="H118" s="8"/>
      <c r="N118" s="1" t="n">
        <v>0.290782791382457</v>
      </c>
    </row>
    <row r="119" customFormat="false" ht="14.4" hidden="false" customHeight="false" outlineLevel="0" collapsed="false">
      <c r="A119" s="1" t="s">
        <v>54</v>
      </c>
      <c r="E119" s="8"/>
      <c r="G119" s="2" t="n">
        <v>36</v>
      </c>
      <c r="H119" s="8"/>
      <c r="N119" s="1" t="n">
        <v>0.490974684451698</v>
      </c>
    </row>
    <row r="120" customFormat="false" ht="14.4" hidden="false" customHeight="false" outlineLevel="0" collapsed="false">
      <c r="A120" s="1" t="s">
        <v>54</v>
      </c>
      <c r="E120" s="8"/>
      <c r="G120" s="2" t="n">
        <v>50</v>
      </c>
      <c r="H120" s="8"/>
      <c r="N120" s="1" t="n">
        <v>0.82121824528125</v>
      </c>
    </row>
    <row r="121" customFormat="false" ht="14.4" hidden="false" customHeight="false" outlineLevel="0" collapsed="false">
      <c r="A121" s="1" t="s">
        <v>54</v>
      </c>
      <c r="E121" s="8"/>
      <c r="G121" s="2" t="n">
        <v>57</v>
      </c>
      <c r="H121" s="8"/>
      <c r="N121" s="1" t="n">
        <v>0.943718259066671</v>
      </c>
    </row>
    <row r="122" customFormat="false" ht="14.4" hidden="false" customHeight="false" outlineLevel="0" collapsed="false">
      <c r="A122" s="1" t="s">
        <v>54</v>
      </c>
      <c r="E122" s="8"/>
      <c r="G122" s="2" t="n">
        <v>66</v>
      </c>
      <c r="H122" s="8"/>
      <c r="N122" s="1" t="n">
        <v>0.980960954171744</v>
      </c>
    </row>
    <row r="123" customFormat="false" ht="14.4" hidden="false" customHeight="false" outlineLevel="0" collapsed="false">
      <c r="A123" s="1" t="s">
        <v>55</v>
      </c>
      <c r="E123" s="8"/>
      <c r="G123" s="2" t="n">
        <v>14</v>
      </c>
      <c r="H123" s="8"/>
      <c r="N123" s="1" t="n">
        <v>0.0971348379661538</v>
      </c>
    </row>
    <row r="124" customFormat="false" ht="14.4" hidden="false" customHeight="false" outlineLevel="0" collapsed="false">
      <c r="A124" s="1" t="s">
        <v>55</v>
      </c>
      <c r="E124" s="8"/>
      <c r="G124" s="2" t="n">
        <v>21</v>
      </c>
      <c r="H124" s="8"/>
      <c r="N124" s="1" t="n">
        <v>0.385048883105138</v>
      </c>
    </row>
    <row r="125" customFormat="false" ht="14.4" hidden="false" customHeight="false" outlineLevel="0" collapsed="false">
      <c r="A125" s="1" t="s">
        <v>55</v>
      </c>
      <c r="E125" s="8"/>
      <c r="G125" s="2" t="n">
        <v>28</v>
      </c>
      <c r="H125" s="8"/>
      <c r="N125" s="1" t="n">
        <v>0.666691939939674</v>
      </c>
    </row>
    <row r="126" customFormat="false" ht="14.4" hidden="false" customHeight="false" outlineLevel="0" collapsed="false">
      <c r="A126" s="1" t="s">
        <v>55</v>
      </c>
      <c r="E126" s="8"/>
      <c r="G126" s="2" t="n">
        <v>36</v>
      </c>
      <c r="H126" s="8"/>
      <c r="N126" s="1" t="n">
        <v>0.82806270712596</v>
      </c>
    </row>
    <row r="127" customFormat="false" ht="14.4" hidden="false" customHeight="false" outlineLevel="0" collapsed="false">
      <c r="A127" s="1" t="s">
        <v>55</v>
      </c>
      <c r="E127" s="8"/>
      <c r="G127" s="2" t="n">
        <v>50</v>
      </c>
      <c r="H127" s="8"/>
      <c r="N127" s="1" t="n">
        <v>0.949031160567076</v>
      </c>
    </row>
    <row r="128" customFormat="false" ht="14.4" hidden="false" customHeight="false" outlineLevel="0" collapsed="false">
      <c r="A128" s="1" t="s">
        <v>55</v>
      </c>
      <c r="E128" s="8"/>
      <c r="G128" s="2" t="n">
        <v>57</v>
      </c>
      <c r="H128" s="8"/>
      <c r="N128" s="1" t="n">
        <v>0.968788426862823</v>
      </c>
    </row>
    <row r="129" customFormat="false" ht="14.4" hidden="false" customHeight="false" outlineLevel="0" collapsed="false">
      <c r="A129" s="1" t="s">
        <v>55</v>
      </c>
      <c r="E129" s="8"/>
      <c r="G129" s="2" t="n">
        <v>66</v>
      </c>
      <c r="H129" s="8"/>
      <c r="N129" s="1" t="n">
        <v>0.988482280219022</v>
      </c>
    </row>
    <row r="130" customFormat="false" ht="14.4" hidden="false" customHeight="false" outlineLevel="0" collapsed="false">
      <c r="A130" s="1" t="s">
        <v>56</v>
      </c>
      <c r="E130" s="8"/>
      <c r="G130" s="2" t="n">
        <v>14</v>
      </c>
      <c r="H130" s="8"/>
      <c r="N130" s="1" t="n">
        <v>0.172317770511328</v>
      </c>
    </row>
    <row r="131" customFormat="false" ht="14.4" hidden="false" customHeight="false" outlineLevel="0" collapsed="false">
      <c r="A131" s="1" t="s">
        <v>56</v>
      </c>
      <c r="E131" s="8"/>
      <c r="G131" s="2" t="n">
        <v>21</v>
      </c>
      <c r="H131" s="8"/>
      <c r="N131" s="1" t="n">
        <v>0.52665686982702</v>
      </c>
    </row>
    <row r="132" customFormat="false" ht="14.4" hidden="false" customHeight="false" outlineLevel="0" collapsed="false">
      <c r="A132" s="1" t="s">
        <v>56</v>
      </c>
      <c r="E132" s="8"/>
      <c r="G132" s="2" t="n">
        <v>28</v>
      </c>
      <c r="H132" s="8"/>
      <c r="N132" s="1" t="n">
        <v>0.785758005194346</v>
      </c>
    </row>
    <row r="133" customFormat="false" ht="14.4" hidden="false" customHeight="false" outlineLevel="0" collapsed="false">
      <c r="A133" s="1" t="s">
        <v>56</v>
      </c>
      <c r="E133" s="8"/>
      <c r="G133" s="2" t="n">
        <v>36</v>
      </c>
      <c r="H133" s="8"/>
      <c r="N133" s="1" t="n">
        <v>0.889467110741049</v>
      </c>
    </row>
    <row r="134" customFormat="false" ht="14.4" hidden="false" customHeight="false" outlineLevel="0" collapsed="false">
      <c r="A134" s="1" t="s">
        <v>56</v>
      </c>
      <c r="E134" s="8"/>
      <c r="G134" s="2" t="n">
        <v>50</v>
      </c>
      <c r="H134" s="8"/>
      <c r="N134" s="1" t="n">
        <v>0.969077920717282</v>
      </c>
    </row>
    <row r="135" customFormat="false" ht="14.4" hidden="false" customHeight="false" outlineLevel="0" collapsed="false">
      <c r="A135" s="1" t="s">
        <v>56</v>
      </c>
      <c r="E135" s="8"/>
      <c r="G135" s="2" t="n">
        <v>57</v>
      </c>
      <c r="H135" s="8"/>
      <c r="N135" s="1" t="n">
        <v>0.987579335101543</v>
      </c>
    </row>
    <row r="136" customFormat="false" ht="14.4" hidden="false" customHeight="false" outlineLevel="0" collapsed="false">
      <c r="A136" s="1" t="s">
        <v>56</v>
      </c>
      <c r="E136" s="8"/>
      <c r="G136" s="2" t="n">
        <v>66</v>
      </c>
      <c r="H136" s="8"/>
      <c r="N136" s="1" t="n">
        <v>0.98</v>
      </c>
    </row>
    <row r="137" customFormat="false" ht="14.4" hidden="false" customHeight="false" outlineLevel="0" collapsed="false">
      <c r="A137" s="1" t="s">
        <v>57</v>
      </c>
      <c r="E137" s="8"/>
      <c r="G137" s="2" t="n">
        <v>14</v>
      </c>
      <c r="H137" s="8"/>
      <c r="N137" s="1" t="n">
        <v>0.221193982939162</v>
      </c>
    </row>
    <row r="138" customFormat="false" ht="14.4" hidden="false" customHeight="false" outlineLevel="0" collapsed="false">
      <c r="A138" s="1" t="s">
        <v>57</v>
      </c>
      <c r="E138" s="8"/>
      <c r="G138" s="2" t="n">
        <v>21</v>
      </c>
      <c r="H138" s="8"/>
      <c r="N138" s="1" t="n">
        <v>0.628168579164162</v>
      </c>
    </row>
    <row r="139" customFormat="false" ht="14.4" hidden="false" customHeight="false" outlineLevel="0" collapsed="false">
      <c r="A139" s="1" t="s">
        <v>57</v>
      </c>
      <c r="E139" s="8"/>
      <c r="G139" s="2" t="n">
        <v>28</v>
      </c>
      <c r="H139" s="8"/>
      <c r="N139" s="1" t="n">
        <v>0.84465346207079</v>
      </c>
    </row>
    <row r="140" customFormat="false" ht="14.4" hidden="false" customHeight="false" outlineLevel="0" collapsed="false">
      <c r="A140" s="1" t="s">
        <v>57</v>
      </c>
      <c r="E140" s="8"/>
      <c r="G140" s="2" t="n">
        <v>36</v>
      </c>
      <c r="H140" s="10"/>
      <c r="N140" s="1" t="n">
        <v>0.915801401701672</v>
      </c>
    </row>
    <row r="141" customFormat="false" ht="14.4" hidden="false" customHeight="false" outlineLevel="0" collapsed="false">
      <c r="A141" s="1" t="s">
        <v>57</v>
      </c>
      <c r="E141" s="8"/>
      <c r="G141" s="2" t="n">
        <v>50</v>
      </c>
      <c r="H141" s="10"/>
      <c r="N141" s="1" t="n">
        <v>0.986635033719141</v>
      </c>
    </row>
    <row r="142" customFormat="false" ht="14.4" hidden="false" customHeight="false" outlineLevel="0" collapsed="false">
      <c r="A142" s="1" t="s">
        <v>57</v>
      </c>
      <c r="E142" s="8"/>
      <c r="G142" s="2" t="n">
        <v>57</v>
      </c>
      <c r="H142" s="10"/>
      <c r="N142" s="1" t="n">
        <v>0.988840701181686</v>
      </c>
    </row>
    <row r="143" customFormat="false" ht="14.4" hidden="false" customHeight="false" outlineLevel="0" collapsed="false">
      <c r="A143" s="1" t="s">
        <v>57</v>
      </c>
      <c r="E143" s="8"/>
      <c r="G143" s="2" t="n">
        <v>66</v>
      </c>
      <c r="H143" s="10"/>
      <c r="N143" s="1" t="n">
        <v>0.990980198620354</v>
      </c>
    </row>
    <row r="144" customFormat="false" ht="14.4" hidden="false" customHeight="false" outlineLevel="0" collapsed="false">
      <c r="A144" s="5" t="s">
        <v>58</v>
      </c>
      <c r="B144" s="11" t="s">
        <v>59</v>
      </c>
      <c r="C144" s="6" t="n">
        <v>30316</v>
      </c>
      <c r="D144" s="8"/>
      <c r="E144" s="8"/>
      <c r="F144" s="2" t="n">
        <v>30</v>
      </c>
      <c r="H144" s="10"/>
      <c r="L144" s="1" t="n">
        <v>0.33</v>
      </c>
      <c r="M144" s="1" t="n">
        <f aca="false">L144/Q144</f>
        <v>0.0247</v>
      </c>
      <c r="Q144" s="1" t="n">
        <v>13.3603238866397</v>
      </c>
      <c r="R144" s="1" t="n">
        <v>9.03967611336032</v>
      </c>
      <c r="S144" s="1" t="n">
        <v>0</v>
      </c>
      <c r="X144" s="1" t="n">
        <v>22.4</v>
      </c>
    </row>
    <row r="145" customFormat="false" ht="14.4" hidden="false" customHeight="false" outlineLevel="0" collapsed="false">
      <c r="A145" s="5" t="s">
        <v>58</v>
      </c>
      <c r="B145" s="11" t="s">
        <v>59</v>
      </c>
      <c r="C145" s="6" t="n">
        <v>30330</v>
      </c>
      <c r="D145" s="8"/>
      <c r="E145" s="8"/>
      <c r="F145" s="2" t="n">
        <v>44</v>
      </c>
      <c r="H145" s="10"/>
      <c r="L145" s="1" t="n">
        <v>1.06</v>
      </c>
      <c r="M145" s="1" t="n">
        <f aca="false">L145/Q145</f>
        <v>0.0212</v>
      </c>
      <c r="Q145" s="1" t="n">
        <v>50</v>
      </c>
      <c r="R145" s="1" t="n">
        <v>38.1</v>
      </c>
      <c r="S145" s="1" t="n">
        <v>0</v>
      </c>
      <c r="X145" s="1" t="n">
        <v>88.1</v>
      </c>
    </row>
    <row r="146" customFormat="false" ht="14.4" hidden="false" customHeight="false" outlineLevel="0" collapsed="false">
      <c r="A146" s="5" t="s">
        <v>58</v>
      </c>
      <c r="B146" s="11" t="s">
        <v>59</v>
      </c>
      <c r="C146" s="6" t="n">
        <v>30348</v>
      </c>
      <c r="D146" s="8"/>
      <c r="E146" s="8"/>
      <c r="F146" s="2" t="n">
        <v>62</v>
      </c>
      <c r="H146" s="10"/>
      <c r="I146" s="8"/>
      <c r="L146" s="1" t="n">
        <v>3.64</v>
      </c>
      <c r="M146" s="1" t="n">
        <f aca="false">L146/Q146</f>
        <v>0.027</v>
      </c>
      <c r="Q146" s="1" t="n">
        <v>134.814814814815</v>
      </c>
      <c r="R146" s="1" t="n">
        <v>154.985185185185</v>
      </c>
      <c r="S146" s="1" t="n">
        <v>33.6</v>
      </c>
      <c r="X146" s="1" t="n">
        <v>323.4</v>
      </c>
    </row>
    <row r="147" customFormat="false" ht="14.4" hidden="false" customHeight="false" outlineLevel="0" collapsed="false">
      <c r="A147" s="5" t="s">
        <v>58</v>
      </c>
      <c r="B147" s="11" t="s">
        <v>59</v>
      </c>
      <c r="C147" s="6" t="n">
        <v>30369</v>
      </c>
      <c r="D147" s="8"/>
      <c r="E147" s="8"/>
      <c r="F147" s="2" t="n">
        <v>83</v>
      </c>
      <c r="H147" s="10"/>
      <c r="L147" s="1" t="n">
        <v>5.7</v>
      </c>
      <c r="M147" s="1" t="n">
        <f aca="false">L147/Q147</f>
        <v>0.0264</v>
      </c>
      <c r="Q147" s="1" t="n">
        <v>215.909090909091</v>
      </c>
      <c r="R147" s="1" t="n">
        <v>312.290909090909</v>
      </c>
      <c r="S147" s="1" t="n">
        <v>150.7</v>
      </c>
      <c r="X147" s="1" t="n">
        <v>678.9</v>
      </c>
    </row>
    <row r="148" customFormat="false" ht="14.4" hidden="false" customHeight="false" outlineLevel="0" collapsed="false">
      <c r="A148" s="5" t="s">
        <v>58</v>
      </c>
      <c r="B148" s="11" t="s">
        <v>59</v>
      </c>
      <c r="C148" s="6" t="n">
        <v>30391</v>
      </c>
      <c r="D148" s="8"/>
      <c r="E148" s="8"/>
      <c r="F148" s="2" t="n">
        <v>105</v>
      </c>
      <c r="H148" s="10"/>
      <c r="L148" s="1" t="n">
        <v>7.03</v>
      </c>
      <c r="M148" s="1" t="n">
        <f aca="false">L148/Q148</f>
        <v>0.0254</v>
      </c>
      <c r="Q148" s="1" t="n">
        <v>276.771653543307</v>
      </c>
      <c r="R148" s="1" t="n">
        <v>423.328346456693</v>
      </c>
      <c r="S148" s="1" t="n">
        <v>280.5</v>
      </c>
      <c r="X148" s="1" t="n">
        <v>980.6</v>
      </c>
    </row>
    <row r="149" customFormat="false" ht="14.4" hidden="false" customHeight="false" outlineLevel="0" collapsed="false">
      <c r="A149" s="5" t="s">
        <v>58</v>
      </c>
      <c r="B149" s="11" t="s">
        <v>59</v>
      </c>
      <c r="C149" s="6" t="n">
        <v>30411</v>
      </c>
      <c r="D149" s="6" t="s">
        <v>27</v>
      </c>
      <c r="E149" s="8"/>
      <c r="F149" s="2" t="n">
        <v>125</v>
      </c>
      <c r="H149" s="10" t="n">
        <v>9</v>
      </c>
      <c r="I149" s="1" t="n">
        <v>29</v>
      </c>
      <c r="J149" s="1" t="n">
        <v>125</v>
      </c>
      <c r="L149" s="1" t="n">
        <v>5.85</v>
      </c>
      <c r="M149" s="1" t="n">
        <f aca="false">L149/Q149</f>
        <v>0.0215</v>
      </c>
      <c r="Q149" s="1" t="n">
        <v>272.093023255814</v>
      </c>
      <c r="R149" s="1" t="n">
        <v>318.006976744186</v>
      </c>
      <c r="S149" s="1" t="n">
        <v>355.6</v>
      </c>
      <c r="X149" s="1" t="n">
        <v>945.7</v>
      </c>
    </row>
    <row r="150" customFormat="false" ht="14.4" hidden="false" customHeight="false" outlineLevel="0" collapsed="false">
      <c r="A150" s="5" t="s">
        <v>60</v>
      </c>
      <c r="B150" s="11" t="s">
        <v>61</v>
      </c>
      <c r="C150" s="8" t="n">
        <v>30343</v>
      </c>
      <c r="D150" s="8"/>
      <c r="E150" s="8"/>
      <c r="F150" s="2" t="n">
        <v>29</v>
      </c>
      <c r="H150" s="10"/>
      <c r="L150" s="1" t="n">
        <v>0.71</v>
      </c>
      <c r="M150" s="1" t="n">
        <f aca="false">L150/Q150</f>
        <v>0.0307</v>
      </c>
      <c r="Q150" s="1" t="n">
        <v>23.1270358306189</v>
      </c>
      <c r="R150" s="1" t="n">
        <v>16.8729641693811</v>
      </c>
      <c r="S150" s="1" t="n">
        <v>0</v>
      </c>
      <c r="X150" s="12" t="n">
        <v>40</v>
      </c>
      <c r="Y150" s="12"/>
      <c r="Z150" s="12"/>
    </row>
    <row r="151" customFormat="false" ht="14.4" hidden="false" customHeight="false" outlineLevel="0" collapsed="false">
      <c r="A151" s="5" t="s">
        <v>60</v>
      </c>
      <c r="B151" s="11" t="s">
        <v>61</v>
      </c>
      <c r="C151" s="8" t="n">
        <v>30354</v>
      </c>
      <c r="D151" s="8"/>
      <c r="E151" s="8"/>
      <c r="F151" s="2" t="n">
        <v>40</v>
      </c>
      <c r="H151" s="10"/>
      <c r="L151" s="1" t="n">
        <v>1.43</v>
      </c>
      <c r="M151" s="1" t="n">
        <f aca="false">L151/Q151</f>
        <v>0.0283</v>
      </c>
      <c r="Q151" s="1" t="n">
        <v>50.5300353356891</v>
      </c>
      <c r="R151" s="1" t="n">
        <v>45.869964664311</v>
      </c>
      <c r="S151" s="1" t="n">
        <v>0</v>
      </c>
      <c r="X151" s="12" t="n">
        <v>96.4</v>
      </c>
      <c r="Y151" s="12"/>
      <c r="Z151" s="12"/>
    </row>
    <row r="152" customFormat="false" ht="14.4" hidden="false" customHeight="false" outlineLevel="0" collapsed="false">
      <c r="A152" s="5" t="s">
        <v>60</v>
      </c>
      <c r="B152" s="11" t="s">
        <v>61</v>
      </c>
      <c r="C152" s="8" t="n">
        <v>30375</v>
      </c>
      <c r="D152" s="8"/>
      <c r="E152" s="8"/>
      <c r="F152" s="2" t="n">
        <v>61</v>
      </c>
      <c r="H152" s="10"/>
      <c r="L152" s="1" t="n">
        <v>4.53</v>
      </c>
      <c r="M152" s="1" t="n">
        <f aca="false">L152/Q152</f>
        <v>0.0293</v>
      </c>
      <c r="Q152" s="1" t="n">
        <v>154.607508532423</v>
      </c>
      <c r="R152" s="1" t="n">
        <v>211.192491467577</v>
      </c>
      <c r="S152" s="1" t="n">
        <v>27.1</v>
      </c>
      <c r="X152" s="12" t="n">
        <v>392.9</v>
      </c>
      <c r="Y152" s="12"/>
      <c r="Z152" s="12"/>
    </row>
    <row r="153" customFormat="false" ht="14.4" hidden="false" customHeight="false" outlineLevel="0" collapsed="false">
      <c r="A153" s="5" t="s">
        <v>60</v>
      </c>
      <c r="B153" s="11" t="s">
        <v>61</v>
      </c>
      <c r="C153" s="8" t="n">
        <v>30397</v>
      </c>
      <c r="D153" s="8"/>
      <c r="E153" s="8"/>
      <c r="F153" s="2" t="n">
        <v>83</v>
      </c>
      <c r="H153" s="10"/>
      <c r="I153" s="8"/>
      <c r="L153" s="1" t="n">
        <v>7.77</v>
      </c>
      <c r="M153" s="1" t="n">
        <f aca="false">L153/Q153</f>
        <v>0.0269</v>
      </c>
      <c r="Q153" s="1" t="n">
        <v>288.847583643123</v>
      </c>
      <c r="R153" s="1" t="n">
        <v>394.552416356877</v>
      </c>
      <c r="S153" s="1" t="n">
        <v>179.5</v>
      </c>
      <c r="X153" s="12" t="n">
        <v>862.9</v>
      </c>
      <c r="Y153" s="12"/>
      <c r="Z153" s="12"/>
    </row>
    <row r="154" customFormat="false" ht="14.4" hidden="false" customHeight="false" outlineLevel="0" collapsed="false">
      <c r="A154" s="5" t="s">
        <v>60</v>
      </c>
      <c r="B154" s="11" t="s">
        <v>61</v>
      </c>
      <c r="C154" s="8" t="n">
        <v>30417</v>
      </c>
      <c r="D154" s="8"/>
      <c r="E154" s="8"/>
      <c r="F154" s="2" t="n">
        <v>103</v>
      </c>
      <c r="H154" s="10"/>
      <c r="I154" s="8"/>
      <c r="L154" s="1" t="n">
        <v>6.14</v>
      </c>
      <c r="M154" s="1" t="n">
        <f aca="false">L154/Q154</f>
        <v>0.0227</v>
      </c>
      <c r="Q154" s="1" t="n">
        <v>270.484581497797</v>
      </c>
      <c r="R154" s="1" t="n">
        <v>399.215418502203</v>
      </c>
      <c r="S154" s="1" t="n">
        <v>346.6</v>
      </c>
      <c r="X154" s="12" t="n">
        <v>1016.3</v>
      </c>
      <c r="Y154" s="12"/>
      <c r="Z154" s="12"/>
    </row>
    <row r="155" customFormat="false" ht="14.4" hidden="false" customHeight="false" outlineLevel="0" collapsed="false">
      <c r="A155" s="5" t="s">
        <v>60</v>
      </c>
      <c r="B155" s="11" t="s">
        <v>61</v>
      </c>
      <c r="C155" s="8" t="n">
        <v>30445</v>
      </c>
      <c r="D155" s="6" t="s">
        <v>27</v>
      </c>
      <c r="E155" s="8"/>
      <c r="F155" s="2" t="n">
        <v>131</v>
      </c>
      <c r="H155" s="10" t="n">
        <v>10</v>
      </c>
      <c r="I155" s="2" t="n">
        <v>27</v>
      </c>
      <c r="J155" s="2" t="n">
        <v>131</v>
      </c>
      <c r="L155" s="1" t="n">
        <v>3.12</v>
      </c>
      <c r="M155" s="1" t="n">
        <f aca="false">L155/Q155</f>
        <v>0.0214</v>
      </c>
      <c r="Q155" s="1" t="n">
        <v>145.794392523365</v>
      </c>
      <c r="R155" s="1" t="n">
        <v>404.405607476636</v>
      </c>
      <c r="S155" s="1" t="n">
        <v>461.2</v>
      </c>
      <c r="X155" s="12" t="n">
        <v>1011.4</v>
      </c>
      <c r="Y155" s="12"/>
      <c r="Z155" s="12"/>
    </row>
    <row r="156" customFormat="false" ht="14.4" hidden="false" customHeight="false" outlineLevel="0" collapsed="false">
      <c r="A156" s="5" t="s">
        <v>62</v>
      </c>
      <c r="B156" s="11" t="s">
        <v>63</v>
      </c>
      <c r="C156" s="6" t="n">
        <v>30363</v>
      </c>
      <c r="D156" s="8"/>
      <c r="E156" s="8"/>
      <c r="F156" s="2" t="n">
        <v>29</v>
      </c>
      <c r="H156" s="10"/>
      <c r="L156" s="1" t="n">
        <v>0.49</v>
      </c>
      <c r="M156" s="1" t="n">
        <f aca="false">L156/Q156</f>
        <v>0.0277</v>
      </c>
      <c r="Q156" s="1" t="n">
        <v>17.6895306859206</v>
      </c>
      <c r="R156" s="1" t="n">
        <v>12.2104693140794</v>
      </c>
      <c r="S156" s="1" t="n">
        <v>0</v>
      </c>
      <c r="X156" s="1" t="n">
        <v>29.9</v>
      </c>
    </row>
    <row r="157" customFormat="false" ht="14.4" hidden="false" customHeight="false" outlineLevel="0" collapsed="false">
      <c r="A157" s="5" t="s">
        <v>62</v>
      </c>
      <c r="B157" s="11" t="s">
        <v>63</v>
      </c>
      <c r="C157" s="6" t="n">
        <v>30376</v>
      </c>
      <c r="D157" s="8"/>
      <c r="E157" s="8"/>
      <c r="F157" s="2" t="n">
        <v>42</v>
      </c>
      <c r="H157" s="10"/>
      <c r="L157" s="1" t="n">
        <v>1.16</v>
      </c>
      <c r="M157" s="1" t="n">
        <f aca="false">L157/Q157</f>
        <v>0.0265</v>
      </c>
      <c r="Q157" s="1" t="n">
        <v>43.7735849056604</v>
      </c>
      <c r="R157" s="1" t="n">
        <v>38.6264150943396</v>
      </c>
      <c r="S157" s="1" t="n">
        <v>0</v>
      </c>
      <c r="X157" s="1" t="n">
        <v>82.4</v>
      </c>
    </row>
    <row r="158" customFormat="false" ht="14.4" hidden="false" customHeight="false" outlineLevel="0" collapsed="false">
      <c r="A158" s="5" t="s">
        <v>62</v>
      </c>
      <c r="B158" s="11" t="s">
        <v>63</v>
      </c>
      <c r="C158" s="6" t="n">
        <v>30398</v>
      </c>
      <c r="D158" s="8"/>
      <c r="E158" s="8"/>
      <c r="F158" s="2" t="n">
        <v>64</v>
      </c>
      <c r="H158" s="10"/>
      <c r="L158" s="1" t="n">
        <v>2.93</v>
      </c>
      <c r="M158" s="1" t="n">
        <f aca="false">L158/Q158</f>
        <v>0.0231</v>
      </c>
      <c r="Q158" s="1" t="n">
        <v>126.839826839827</v>
      </c>
      <c r="R158" s="1" t="n">
        <v>144.160173160173</v>
      </c>
      <c r="S158" s="1" t="n">
        <v>41.9</v>
      </c>
      <c r="X158" s="1" t="n">
        <v>312.9</v>
      </c>
    </row>
    <row r="159" customFormat="false" ht="14.4" hidden="false" customHeight="false" outlineLevel="0" collapsed="false">
      <c r="A159" s="5" t="s">
        <v>62</v>
      </c>
      <c r="B159" s="11" t="s">
        <v>63</v>
      </c>
      <c r="C159" s="6" t="n">
        <v>30418</v>
      </c>
      <c r="D159" s="8"/>
      <c r="E159" s="8"/>
      <c r="F159" s="2" t="n">
        <v>84</v>
      </c>
      <c r="H159" s="10"/>
      <c r="I159" s="8"/>
      <c r="L159" s="1" t="n">
        <v>4.28</v>
      </c>
      <c r="M159" s="1" t="n">
        <f aca="false">L159/Q159</f>
        <v>0.0199</v>
      </c>
      <c r="Q159" s="1" t="n">
        <v>215.075376884422</v>
      </c>
      <c r="R159" s="1" t="n">
        <v>284.324623115578</v>
      </c>
      <c r="S159" s="1" t="n">
        <v>156.8</v>
      </c>
      <c r="X159" s="10" t="n">
        <v>656.2</v>
      </c>
      <c r="Y159" s="10"/>
    </row>
    <row r="160" customFormat="false" ht="14.4" hidden="false" customHeight="false" outlineLevel="0" collapsed="false">
      <c r="A160" s="5" t="s">
        <v>62</v>
      </c>
      <c r="B160" s="11" t="s">
        <v>63</v>
      </c>
      <c r="C160" s="6" t="n">
        <v>30439</v>
      </c>
      <c r="D160" s="8"/>
      <c r="E160" s="8"/>
      <c r="F160" s="2" t="n">
        <v>105</v>
      </c>
      <c r="H160" s="10"/>
      <c r="I160" s="8"/>
      <c r="L160" s="1" t="n">
        <v>4.77</v>
      </c>
      <c r="M160" s="1" t="n">
        <f aca="false">L160/Q160</f>
        <v>0.0193</v>
      </c>
      <c r="Q160" s="1" t="n">
        <v>247.150259067357</v>
      </c>
      <c r="R160" s="1" t="n">
        <v>314.349740932642</v>
      </c>
      <c r="S160" s="1" t="n">
        <v>360.5</v>
      </c>
      <c r="X160" s="1" t="n">
        <v>922</v>
      </c>
    </row>
    <row r="161" customFormat="false" ht="14.4" hidden="false" customHeight="false" outlineLevel="0" collapsed="false">
      <c r="A161" s="5" t="s">
        <v>62</v>
      </c>
      <c r="B161" s="11" t="s">
        <v>63</v>
      </c>
      <c r="C161" s="6" t="n">
        <v>30476</v>
      </c>
      <c r="D161" s="6" t="s">
        <v>27</v>
      </c>
      <c r="E161" s="8"/>
      <c r="F161" s="2" t="n">
        <v>142</v>
      </c>
      <c r="H161" s="10" t="n">
        <v>10</v>
      </c>
      <c r="I161" s="8"/>
      <c r="J161" s="1" t="n">
        <v>142</v>
      </c>
      <c r="L161" s="1" t="n">
        <v>4.31</v>
      </c>
      <c r="M161" s="1" t="n">
        <f aca="false">L161/Q161</f>
        <v>0.0172</v>
      </c>
      <c r="Q161" s="1" t="n">
        <v>250.581395348837</v>
      </c>
      <c r="R161" s="1" t="n">
        <v>324.718604651163</v>
      </c>
      <c r="S161" s="1" t="n">
        <v>563.9</v>
      </c>
      <c r="X161" s="1" t="n">
        <v>1139.2</v>
      </c>
    </row>
    <row r="162" customFormat="false" ht="14.4" hidden="false" customHeight="false" outlineLevel="0" collapsed="false">
      <c r="A162" s="5" t="s">
        <v>64</v>
      </c>
      <c r="B162" s="11" t="s">
        <v>65</v>
      </c>
      <c r="C162" s="8" t="n">
        <v>30384</v>
      </c>
      <c r="D162" s="8"/>
      <c r="E162" s="8"/>
      <c r="F162" s="2" t="n">
        <v>29</v>
      </c>
      <c r="H162" s="10"/>
      <c r="I162" s="8"/>
      <c r="L162" s="1" t="n">
        <v>0.36</v>
      </c>
      <c r="M162" s="1" t="n">
        <f aca="false">L162/Q162</f>
        <v>0.0309</v>
      </c>
      <c r="Q162" s="1" t="n">
        <v>11.6504854368932</v>
      </c>
      <c r="R162" s="1" t="n">
        <v>10.4495145631068</v>
      </c>
      <c r="S162" s="1" t="n">
        <v>0</v>
      </c>
      <c r="X162" s="1" t="n">
        <v>22.1</v>
      </c>
    </row>
    <row r="163" customFormat="false" ht="14.4" hidden="false" customHeight="false" outlineLevel="0" collapsed="false">
      <c r="A163" s="5" t="s">
        <v>64</v>
      </c>
      <c r="B163" s="11" t="s">
        <v>65</v>
      </c>
      <c r="C163" s="8" t="n">
        <v>30398</v>
      </c>
      <c r="D163" s="8"/>
      <c r="E163" s="8"/>
      <c r="F163" s="2" t="n">
        <v>43</v>
      </c>
      <c r="H163" s="10"/>
      <c r="I163" s="8"/>
      <c r="L163" s="1" t="n">
        <v>1.19</v>
      </c>
      <c r="M163" s="1" t="n">
        <f aca="false">L163/Q163</f>
        <v>0.0256</v>
      </c>
      <c r="Q163" s="1" t="n">
        <v>46.484375</v>
      </c>
      <c r="R163" s="1" t="n">
        <v>40.815625</v>
      </c>
      <c r="S163" s="1" t="n">
        <v>0</v>
      </c>
      <c r="X163" s="1" t="n">
        <v>87.3</v>
      </c>
    </row>
    <row r="164" customFormat="false" ht="14.4" hidden="false" customHeight="false" outlineLevel="0" collapsed="false">
      <c r="A164" s="5" t="s">
        <v>64</v>
      </c>
      <c r="B164" s="11" t="s">
        <v>65</v>
      </c>
      <c r="C164" s="8" t="n">
        <v>30418</v>
      </c>
      <c r="D164" s="8"/>
      <c r="E164" s="8"/>
      <c r="F164" s="2" t="n">
        <v>63</v>
      </c>
      <c r="H164" s="10"/>
      <c r="I164" s="8"/>
      <c r="L164" s="1" t="n">
        <v>2.24</v>
      </c>
      <c r="M164" s="1" t="n">
        <f aca="false">L164/Q164</f>
        <v>0.0195</v>
      </c>
      <c r="Q164" s="1" t="n">
        <v>114.871794871795</v>
      </c>
      <c r="R164" s="1" t="n">
        <v>115.728205128205</v>
      </c>
      <c r="S164" s="1" t="n">
        <v>30.3</v>
      </c>
      <c r="X164" s="1" t="n">
        <v>260.9</v>
      </c>
    </row>
    <row r="165" customFormat="false" ht="14.4" hidden="false" customHeight="false" outlineLevel="0" collapsed="false">
      <c r="A165" s="5" t="s">
        <v>64</v>
      </c>
      <c r="B165" s="11" t="s">
        <v>65</v>
      </c>
      <c r="C165" s="8" t="n">
        <v>30439</v>
      </c>
      <c r="D165" s="8"/>
      <c r="E165" s="8"/>
      <c r="F165" s="2" t="n">
        <v>84</v>
      </c>
      <c r="H165" s="10"/>
      <c r="I165" s="8"/>
      <c r="L165" s="1" t="n">
        <v>2.98</v>
      </c>
      <c r="M165" s="1" t="n">
        <f aca="false">L165/Q165</f>
        <v>0.0168</v>
      </c>
      <c r="Q165" s="1" t="n">
        <v>177.380952380952</v>
      </c>
      <c r="R165" s="1" t="n">
        <v>179.719047619048</v>
      </c>
      <c r="S165" s="1" t="n">
        <v>161.2</v>
      </c>
      <c r="X165" s="1" t="n">
        <v>518.3</v>
      </c>
    </row>
    <row r="166" customFormat="false" ht="14.4" hidden="false" customHeight="false" outlineLevel="0" collapsed="false">
      <c r="A166" s="5" t="s">
        <v>64</v>
      </c>
      <c r="B166" s="11" t="s">
        <v>65</v>
      </c>
      <c r="C166" s="13" t="n">
        <v>30456</v>
      </c>
      <c r="D166" s="13"/>
      <c r="E166" s="13"/>
      <c r="F166" s="14" t="n">
        <v>101</v>
      </c>
      <c r="G166" s="14"/>
      <c r="L166" s="1" t="n">
        <v>3.38</v>
      </c>
      <c r="M166" s="1" t="n">
        <f aca="false">L166/Q166</f>
        <v>0.0164</v>
      </c>
      <c r="Q166" s="1" t="n">
        <v>206.09756097561</v>
      </c>
      <c r="R166" s="1" t="n">
        <v>364.80243902439</v>
      </c>
      <c r="S166" s="1" t="n">
        <v>332.3</v>
      </c>
      <c r="X166" s="1" t="n">
        <v>903.2</v>
      </c>
    </row>
    <row r="167" customFormat="false" ht="14.4" hidden="false" customHeight="false" outlineLevel="0" collapsed="false">
      <c r="A167" s="5" t="s">
        <v>64</v>
      </c>
      <c r="B167" s="11" t="s">
        <v>65</v>
      </c>
      <c r="C167" s="13" t="n">
        <v>30489</v>
      </c>
      <c r="D167" s="6" t="s">
        <v>27</v>
      </c>
      <c r="E167" s="13"/>
      <c r="F167" s="14" t="n">
        <v>134</v>
      </c>
      <c r="G167" s="14"/>
      <c r="H167" s="1" t="n">
        <v>8</v>
      </c>
      <c r="I167" s="1" t="n">
        <v>28</v>
      </c>
      <c r="J167" s="1" t="n">
        <v>134</v>
      </c>
      <c r="L167" s="1" t="n">
        <v>2.73</v>
      </c>
      <c r="M167" s="1" t="n">
        <f aca="false">L167/Q167</f>
        <v>0.0167</v>
      </c>
      <c r="Q167" s="1" t="n">
        <v>163.473053892216</v>
      </c>
      <c r="R167" s="1" t="n">
        <v>253.726946107784</v>
      </c>
      <c r="S167" s="1" t="n">
        <v>392.9</v>
      </c>
      <c r="X167" s="1" t="n">
        <v>810.1</v>
      </c>
    </row>
    <row r="168" customFormat="false" ht="14.4" hidden="false" customHeight="false" outlineLevel="0" collapsed="false">
      <c r="A168" s="5" t="s">
        <v>66</v>
      </c>
      <c r="B168" s="11" t="s">
        <v>67</v>
      </c>
      <c r="C168" s="13" t="n">
        <v>30403</v>
      </c>
      <c r="D168" s="13"/>
      <c r="E168" s="13"/>
      <c r="F168" s="14" t="n">
        <v>27</v>
      </c>
      <c r="G168" s="14"/>
      <c r="L168" s="1" t="n">
        <v>0.18</v>
      </c>
      <c r="M168" s="1" t="n">
        <f aca="false">L168/Q168</f>
        <v>0.0232</v>
      </c>
      <c r="Q168" s="1" t="n">
        <v>7.75862068965517</v>
      </c>
      <c r="R168" s="1" t="n">
        <v>6.04137931034483</v>
      </c>
      <c r="S168" s="1" t="n">
        <v>0</v>
      </c>
      <c r="X168" s="1" t="n">
        <v>13.8</v>
      </c>
    </row>
    <row r="169" customFormat="false" ht="14.4" hidden="false" customHeight="false" outlineLevel="0" collapsed="false">
      <c r="A169" s="5" t="s">
        <v>66</v>
      </c>
      <c r="B169" s="11" t="s">
        <v>67</v>
      </c>
      <c r="C169" s="13" t="n">
        <v>30417</v>
      </c>
      <c r="D169" s="13"/>
      <c r="E169" s="13"/>
      <c r="F169" s="14" t="n">
        <v>41</v>
      </c>
      <c r="G169" s="14"/>
      <c r="L169" s="1" t="n">
        <v>1.1</v>
      </c>
      <c r="M169" s="1" t="n">
        <f aca="false">L169/Q169</f>
        <v>0.0221</v>
      </c>
      <c r="Q169" s="1" t="n">
        <v>49.7737556561086</v>
      </c>
      <c r="R169" s="1" t="n">
        <v>37.7262443438914</v>
      </c>
      <c r="S169" s="1" t="n">
        <v>0</v>
      </c>
      <c r="X169" s="1" t="n">
        <v>87.5</v>
      </c>
    </row>
    <row r="170" customFormat="false" ht="14.4" hidden="false" customHeight="false" outlineLevel="0" collapsed="false">
      <c r="A170" s="5" t="s">
        <v>66</v>
      </c>
      <c r="B170" s="11" t="s">
        <v>67</v>
      </c>
      <c r="C170" s="13" t="n">
        <v>30438</v>
      </c>
      <c r="D170" s="13"/>
      <c r="E170" s="13"/>
      <c r="F170" s="14" t="n">
        <v>62</v>
      </c>
      <c r="G170" s="14"/>
      <c r="L170" s="1" t="n">
        <v>1.91</v>
      </c>
      <c r="M170" s="1" t="n">
        <f aca="false">L170/Q170</f>
        <v>0.0182</v>
      </c>
      <c r="Q170" s="1" t="n">
        <v>104.945054945055</v>
      </c>
      <c r="R170" s="1" t="n">
        <v>101.954945054945</v>
      </c>
      <c r="S170" s="1" t="n">
        <v>28.5</v>
      </c>
      <c r="X170" s="1" t="n">
        <v>235.4</v>
      </c>
    </row>
    <row r="171" customFormat="false" ht="14.4" hidden="false" customHeight="false" outlineLevel="0" collapsed="false">
      <c r="A171" s="5" t="s">
        <v>66</v>
      </c>
      <c r="B171" s="11" t="s">
        <v>67</v>
      </c>
      <c r="C171" s="13" t="n">
        <v>30461</v>
      </c>
      <c r="D171" s="13"/>
      <c r="E171" s="13"/>
      <c r="F171" s="14" t="n">
        <v>85</v>
      </c>
      <c r="G171" s="14"/>
      <c r="L171" s="1" t="n">
        <v>2.44</v>
      </c>
      <c r="M171" s="1" t="n">
        <f aca="false">L171/Q171</f>
        <v>0.0169</v>
      </c>
      <c r="Q171" s="1" t="n">
        <v>144.378698224852</v>
      </c>
      <c r="R171" s="1" t="n">
        <v>114.621301775148</v>
      </c>
      <c r="S171" s="1" t="n">
        <v>179.2</v>
      </c>
      <c r="X171" s="1" t="n">
        <v>438.2</v>
      </c>
    </row>
    <row r="172" customFormat="false" ht="14.4" hidden="false" customHeight="false" outlineLevel="0" collapsed="false">
      <c r="A172" s="5" t="s">
        <v>66</v>
      </c>
      <c r="B172" s="11" t="s">
        <v>67</v>
      </c>
      <c r="C172" s="13" t="n">
        <v>30487</v>
      </c>
      <c r="D172" s="13"/>
      <c r="E172" s="13"/>
      <c r="F172" s="14" t="n">
        <v>111</v>
      </c>
      <c r="G172" s="14"/>
      <c r="I172" s="8"/>
      <c r="L172" s="1" t="n">
        <v>2.3</v>
      </c>
      <c r="M172" s="1" t="n">
        <f aca="false">L172/Q172</f>
        <v>0.0152</v>
      </c>
      <c r="Q172" s="1" t="n">
        <v>151.315789473684</v>
      </c>
      <c r="R172" s="1" t="n">
        <v>139.684210526316</v>
      </c>
      <c r="S172" s="1" t="n">
        <v>277.4</v>
      </c>
      <c r="X172" s="1" t="n">
        <v>568.4</v>
      </c>
    </row>
    <row r="173" customFormat="false" ht="14.4" hidden="false" customHeight="false" outlineLevel="0" collapsed="false">
      <c r="A173" s="5" t="s">
        <v>66</v>
      </c>
      <c r="B173" s="11" t="s">
        <v>67</v>
      </c>
      <c r="C173" s="13" t="n">
        <v>30510</v>
      </c>
      <c r="D173" s="6" t="s">
        <v>27</v>
      </c>
      <c r="E173" s="13"/>
      <c r="F173" s="14" t="n">
        <v>134</v>
      </c>
      <c r="G173" s="14"/>
      <c r="H173" s="1" t="n">
        <v>8</v>
      </c>
      <c r="I173" s="1" t="n">
        <v>27</v>
      </c>
      <c r="J173" s="1" t="n">
        <v>134</v>
      </c>
      <c r="L173" s="1" t="n">
        <v>2.43</v>
      </c>
      <c r="M173" s="1" t="n">
        <f aca="false">L173/Q173</f>
        <v>0.017</v>
      </c>
      <c r="Q173" s="1" t="n">
        <v>142.941176470588</v>
      </c>
      <c r="R173" s="1" t="n">
        <v>139.458823529412</v>
      </c>
      <c r="S173" s="1" t="n">
        <v>385.2</v>
      </c>
      <c r="X173" s="1" t="n">
        <v>667.6</v>
      </c>
    </row>
    <row r="174" customFormat="false" ht="14.4" hidden="false" customHeight="false" outlineLevel="0" collapsed="false">
      <c r="A174" s="5" t="s">
        <v>68</v>
      </c>
      <c r="B174" s="11" t="s">
        <v>69</v>
      </c>
      <c r="C174" s="6" t="n">
        <f aca="false">E174+F174</f>
        <v>31023</v>
      </c>
      <c r="D174" s="6"/>
      <c r="E174" s="6" t="n">
        <v>30987</v>
      </c>
      <c r="F174" s="2" t="n">
        <v>36</v>
      </c>
      <c r="G174" s="6"/>
      <c r="H174" s="6"/>
      <c r="L174" s="1" t="n">
        <v>0.28</v>
      </c>
      <c r="S174" s="1" t="n">
        <v>0</v>
      </c>
      <c r="T174" s="15"/>
      <c r="X174" s="1" t="n">
        <v>28</v>
      </c>
      <c r="Y174" s="15"/>
    </row>
    <row r="175" customFormat="false" ht="14.4" hidden="false" customHeight="false" outlineLevel="0" collapsed="false">
      <c r="A175" s="5" t="s">
        <v>68</v>
      </c>
      <c r="B175" s="11" t="s">
        <v>69</v>
      </c>
      <c r="C175" s="6" t="n">
        <f aca="false">E175+F175</f>
        <v>31037</v>
      </c>
      <c r="E175" s="6" t="n">
        <v>30987</v>
      </c>
      <c r="F175" s="2" t="n">
        <v>50</v>
      </c>
      <c r="G175" s="6"/>
      <c r="H175" s="6"/>
      <c r="L175" s="1" t="n">
        <v>1.72</v>
      </c>
      <c r="S175" s="1" t="n">
        <v>0</v>
      </c>
      <c r="T175" s="15"/>
      <c r="X175" s="1" t="n">
        <v>126</v>
      </c>
      <c r="Y175" s="16"/>
    </row>
    <row r="176" customFormat="false" ht="14.4" hidden="false" customHeight="false" outlineLevel="0" collapsed="false">
      <c r="A176" s="5" t="s">
        <v>68</v>
      </c>
      <c r="B176" s="11" t="s">
        <v>69</v>
      </c>
      <c r="C176" s="6" t="n">
        <f aca="false">E176+F176</f>
        <v>31051</v>
      </c>
      <c r="E176" s="6" t="n">
        <v>30987</v>
      </c>
      <c r="F176" s="2" t="n">
        <v>64</v>
      </c>
      <c r="G176" s="6"/>
      <c r="H176" s="6"/>
      <c r="L176" s="1" t="n">
        <v>2.47</v>
      </c>
      <c r="S176" s="1" t="n">
        <v>2.9</v>
      </c>
      <c r="T176" s="15"/>
      <c r="X176" s="1" t="n">
        <v>286.1</v>
      </c>
      <c r="Y176" s="15"/>
    </row>
    <row r="177" customFormat="false" ht="14.4" hidden="false" customHeight="false" outlineLevel="0" collapsed="false">
      <c r="A177" s="5" t="s">
        <v>68</v>
      </c>
      <c r="B177" s="11" t="s">
        <v>69</v>
      </c>
      <c r="C177" s="6" t="n">
        <f aca="false">E177+F177</f>
        <v>31064</v>
      </c>
      <c r="E177" s="6" t="n">
        <v>30987</v>
      </c>
      <c r="F177" s="2" t="n">
        <v>77</v>
      </c>
      <c r="G177" s="6"/>
      <c r="H177" s="6"/>
      <c r="L177" s="1" t="n">
        <v>3.19</v>
      </c>
      <c r="S177" s="1" t="n">
        <v>63.3</v>
      </c>
      <c r="T177" s="17"/>
      <c r="X177" s="1" t="n">
        <v>486.7</v>
      </c>
      <c r="Y177" s="15"/>
    </row>
    <row r="178" customFormat="false" ht="14.4" hidden="false" customHeight="false" outlineLevel="0" collapsed="false">
      <c r="A178" s="5" t="s">
        <v>68</v>
      </c>
      <c r="B178" s="11" t="s">
        <v>69</v>
      </c>
      <c r="C178" s="6" t="n">
        <f aca="false">E178+F178</f>
        <v>31078</v>
      </c>
      <c r="D178" s="13"/>
      <c r="E178" s="6" t="n">
        <v>30987</v>
      </c>
      <c r="F178" s="2" t="n">
        <v>91</v>
      </c>
      <c r="G178" s="14"/>
      <c r="L178" s="1" t="n">
        <v>3.63</v>
      </c>
      <c r="S178" s="1" t="n">
        <v>206.4</v>
      </c>
      <c r="X178" s="1" t="n">
        <v>688.1</v>
      </c>
    </row>
    <row r="179" customFormat="false" ht="14.4" hidden="false" customHeight="false" outlineLevel="0" collapsed="false">
      <c r="A179" s="5" t="s">
        <v>68</v>
      </c>
      <c r="B179" s="11" t="s">
        <v>69</v>
      </c>
      <c r="C179" s="6" t="n">
        <f aca="false">E179+F179</f>
        <v>31091</v>
      </c>
      <c r="D179" s="13"/>
      <c r="E179" s="6" t="n">
        <v>30987</v>
      </c>
      <c r="F179" s="2" t="n">
        <v>104</v>
      </c>
      <c r="G179" s="14"/>
      <c r="I179" s="8"/>
      <c r="L179" s="1" t="n">
        <v>3.73</v>
      </c>
      <c r="S179" s="1" t="n">
        <v>372.5</v>
      </c>
      <c r="X179" s="1" t="n">
        <v>866.2</v>
      </c>
    </row>
    <row r="180" customFormat="false" ht="14.4" hidden="false" customHeight="false" outlineLevel="0" collapsed="false">
      <c r="A180" s="5" t="s">
        <v>68</v>
      </c>
      <c r="B180" s="11" t="s">
        <v>69</v>
      </c>
      <c r="C180" s="6" t="n">
        <f aca="false">E180+F180</f>
        <v>31104</v>
      </c>
      <c r="D180" s="13"/>
      <c r="E180" s="6" t="n">
        <v>30987</v>
      </c>
      <c r="F180" s="2" t="n">
        <v>117</v>
      </c>
      <c r="G180" s="14"/>
      <c r="L180" s="1" t="n">
        <v>4.05</v>
      </c>
      <c r="S180" s="1" t="n">
        <v>499</v>
      </c>
      <c r="X180" s="1" t="n">
        <v>998</v>
      </c>
    </row>
    <row r="181" customFormat="false" ht="14.4" hidden="false" customHeight="false" outlineLevel="0" collapsed="false">
      <c r="A181" s="5" t="s">
        <v>68</v>
      </c>
      <c r="B181" s="11" t="s">
        <v>69</v>
      </c>
      <c r="C181" s="6" t="n">
        <f aca="false">E181+F181</f>
        <v>31118</v>
      </c>
      <c r="D181" s="6" t="s">
        <v>27</v>
      </c>
      <c r="E181" s="6" t="n">
        <v>30987</v>
      </c>
      <c r="F181" s="2" t="n">
        <v>131</v>
      </c>
      <c r="G181" s="14"/>
      <c r="J181" s="1" t="n">
        <v>131</v>
      </c>
      <c r="L181" s="1" t="n">
        <v>3.46</v>
      </c>
      <c r="S181" s="1" t="n">
        <v>622.7</v>
      </c>
      <c r="X181" s="1" t="n">
        <v>1055.4</v>
      </c>
    </row>
    <row r="182" customFormat="false" ht="14.4" hidden="false" customHeight="false" outlineLevel="0" collapsed="false">
      <c r="A182" s="5" t="s">
        <v>70</v>
      </c>
      <c r="B182" s="11" t="s">
        <v>69</v>
      </c>
      <c r="C182" s="6" t="n">
        <f aca="false">E182+F182</f>
        <v>31023</v>
      </c>
      <c r="D182" s="6"/>
      <c r="E182" s="6" t="n">
        <v>30987</v>
      </c>
      <c r="F182" s="2" t="n">
        <v>36</v>
      </c>
      <c r="G182" s="14"/>
      <c r="L182" s="1" t="n">
        <v>0.65</v>
      </c>
      <c r="S182" s="1" t="n">
        <v>0</v>
      </c>
      <c r="X182" s="1" t="n">
        <v>59</v>
      </c>
    </row>
    <row r="183" customFormat="false" ht="14.4" hidden="false" customHeight="false" outlineLevel="0" collapsed="false">
      <c r="A183" s="5" t="s">
        <v>70</v>
      </c>
      <c r="B183" s="11" t="s">
        <v>69</v>
      </c>
      <c r="C183" s="6" t="n">
        <f aca="false">E183+F183</f>
        <v>31037</v>
      </c>
      <c r="E183" s="6" t="n">
        <v>30987</v>
      </c>
      <c r="F183" s="2" t="n">
        <v>50</v>
      </c>
      <c r="G183" s="14"/>
      <c r="L183" s="1" t="n">
        <v>2.43</v>
      </c>
      <c r="S183" s="1" t="n">
        <v>0</v>
      </c>
      <c r="X183" s="1" t="n">
        <v>177.7</v>
      </c>
    </row>
    <row r="184" customFormat="false" ht="14.4" hidden="false" customHeight="false" outlineLevel="0" collapsed="false">
      <c r="A184" s="5" t="s">
        <v>70</v>
      </c>
      <c r="B184" s="11" t="s">
        <v>69</v>
      </c>
      <c r="C184" s="6" t="n">
        <f aca="false">E184+F184</f>
        <v>31051</v>
      </c>
      <c r="E184" s="6" t="n">
        <v>30987</v>
      </c>
      <c r="F184" s="2" t="n">
        <v>64</v>
      </c>
      <c r="G184" s="14"/>
      <c r="L184" s="1" t="n">
        <v>3.02</v>
      </c>
      <c r="S184" s="1" t="n">
        <v>3.9</v>
      </c>
      <c r="X184" s="1" t="n">
        <v>387.5</v>
      </c>
    </row>
    <row r="185" customFormat="false" ht="14.4" hidden="false" customHeight="false" outlineLevel="0" collapsed="false">
      <c r="A185" s="5" t="s">
        <v>70</v>
      </c>
      <c r="B185" s="11" t="s">
        <v>69</v>
      </c>
      <c r="C185" s="6" t="n">
        <f aca="false">E185+F185</f>
        <v>31064</v>
      </c>
      <c r="E185" s="6" t="n">
        <v>30987</v>
      </c>
      <c r="F185" s="2" t="n">
        <v>77</v>
      </c>
      <c r="G185" s="14"/>
      <c r="L185" s="1" t="n">
        <v>4.13</v>
      </c>
      <c r="S185" s="1" t="n">
        <v>61.6</v>
      </c>
      <c r="X185" s="1" t="n">
        <v>616.2</v>
      </c>
    </row>
    <row r="186" customFormat="false" ht="14.4" hidden="false" customHeight="false" outlineLevel="0" collapsed="false">
      <c r="A186" s="5" t="s">
        <v>70</v>
      </c>
      <c r="B186" s="11" t="s">
        <v>69</v>
      </c>
      <c r="C186" s="6" t="n">
        <f aca="false">E186+F186</f>
        <v>31078</v>
      </c>
      <c r="D186" s="13"/>
      <c r="E186" s="6" t="n">
        <v>30987</v>
      </c>
      <c r="F186" s="2" t="n">
        <v>91</v>
      </c>
      <c r="G186" s="14"/>
      <c r="I186" s="8"/>
      <c r="L186" s="1" t="n">
        <v>4.42</v>
      </c>
      <c r="S186" s="1" t="n">
        <v>242.1</v>
      </c>
      <c r="X186" s="1" t="n">
        <v>806.9</v>
      </c>
    </row>
    <row r="187" customFormat="false" ht="14.4" hidden="false" customHeight="false" outlineLevel="0" collapsed="false">
      <c r="A187" s="5" t="s">
        <v>70</v>
      </c>
      <c r="B187" s="11" t="s">
        <v>69</v>
      </c>
      <c r="C187" s="6" t="n">
        <f aca="false">E187+F187</f>
        <v>31091</v>
      </c>
      <c r="D187" s="13"/>
      <c r="E187" s="6" t="n">
        <v>30987</v>
      </c>
      <c r="F187" s="2" t="n">
        <v>104</v>
      </c>
      <c r="G187" s="14"/>
      <c r="L187" s="1" t="n">
        <v>3.98</v>
      </c>
      <c r="S187" s="1" t="n">
        <v>381.1</v>
      </c>
      <c r="X187" s="1" t="n">
        <v>866.1</v>
      </c>
    </row>
    <row r="188" customFormat="false" ht="14.4" hidden="false" customHeight="false" outlineLevel="0" collapsed="false">
      <c r="A188" s="5" t="s">
        <v>70</v>
      </c>
      <c r="B188" s="11" t="s">
        <v>69</v>
      </c>
      <c r="C188" s="6" t="n">
        <f aca="false">E188+F188</f>
        <v>31104</v>
      </c>
      <c r="D188" s="13"/>
      <c r="E188" s="6" t="n">
        <v>30987</v>
      </c>
      <c r="F188" s="2" t="n">
        <v>117</v>
      </c>
      <c r="G188" s="14"/>
      <c r="L188" s="1" t="n">
        <v>4.2</v>
      </c>
      <c r="S188" s="1" t="n">
        <v>474.3</v>
      </c>
      <c r="X188" s="1" t="n">
        <v>948.6</v>
      </c>
    </row>
    <row r="189" customFormat="false" ht="14.4" hidden="false" customHeight="false" outlineLevel="0" collapsed="false">
      <c r="A189" s="5" t="s">
        <v>70</v>
      </c>
      <c r="B189" s="11" t="s">
        <v>69</v>
      </c>
      <c r="C189" s="6" t="n">
        <f aca="false">E189+F189</f>
        <v>31118</v>
      </c>
      <c r="D189" s="6" t="s">
        <v>27</v>
      </c>
      <c r="E189" s="6" t="n">
        <v>30987</v>
      </c>
      <c r="F189" s="2" t="n">
        <v>131</v>
      </c>
      <c r="G189" s="14"/>
      <c r="J189" s="1" t="n">
        <v>131</v>
      </c>
      <c r="L189" s="1" t="n">
        <v>3.44</v>
      </c>
      <c r="S189" s="1" t="n">
        <v>588.7</v>
      </c>
      <c r="X189" s="1" t="n">
        <v>1032.8</v>
      </c>
    </row>
    <row r="190" customFormat="false" ht="14.4" hidden="false" customHeight="false" outlineLevel="0" collapsed="false">
      <c r="A190" s="5" t="s">
        <v>71</v>
      </c>
      <c r="B190" s="11" t="s">
        <v>72</v>
      </c>
      <c r="C190" s="13" t="n">
        <f aca="false">E190+F190</f>
        <v>31056</v>
      </c>
      <c r="D190" s="13"/>
      <c r="E190" s="13" t="n">
        <v>31021</v>
      </c>
      <c r="F190" s="2" t="n">
        <v>35</v>
      </c>
      <c r="G190" s="14"/>
      <c r="L190" s="1" t="n">
        <v>0.52</v>
      </c>
      <c r="S190" s="1" t="n">
        <v>0</v>
      </c>
      <c r="X190" s="1" t="n">
        <v>38.4</v>
      </c>
    </row>
    <row r="191" customFormat="false" ht="14.4" hidden="false" customHeight="false" outlineLevel="0" collapsed="false">
      <c r="A191" s="5" t="s">
        <v>71</v>
      </c>
      <c r="B191" s="11" t="s">
        <v>72</v>
      </c>
      <c r="C191" s="13" t="n">
        <f aca="false">E191+F191</f>
        <v>31070</v>
      </c>
      <c r="D191" s="13"/>
      <c r="E191" s="13" t="n">
        <v>31021</v>
      </c>
      <c r="F191" s="2" t="n">
        <v>49</v>
      </c>
      <c r="G191" s="14"/>
      <c r="L191" s="1" t="n">
        <v>1.87</v>
      </c>
      <c r="S191" s="1" t="n">
        <v>0</v>
      </c>
      <c r="X191" s="1" t="n">
        <v>178.8</v>
      </c>
    </row>
    <row r="192" customFormat="false" ht="14.4" hidden="false" customHeight="false" outlineLevel="0" collapsed="false">
      <c r="A192" s="5" t="s">
        <v>71</v>
      </c>
      <c r="B192" s="11" t="s">
        <v>72</v>
      </c>
      <c r="C192" s="13" t="n">
        <f aca="false">E192+F192</f>
        <v>31084</v>
      </c>
      <c r="D192" s="13"/>
      <c r="E192" s="13" t="n">
        <v>31021</v>
      </c>
      <c r="F192" s="2" t="n">
        <v>63</v>
      </c>
      <c r="G192" s="14"/>
      <c r="L192" s="1" t="n">
        <v>3.47</v>
      </c>
      <c r="S192" s="1" t="n">
        <v>11.4</v>
      </c>
      <c r="X192" s="1" t="n">
        <v>379</v>
      </c>
    </row>
    <row r="193" customFormat="false" ht="14.4" hidden="false" customHeight="false" outlineLevel="0" collapsed="false">
      <c r="A193" s="5" t="s">
        <v>71</v>
      </c>
      <c r="B193" s="11" t="s">
        <v>72</v>
      </c>
      <c r="C193" s="13" t="n">
        <f aca="false">E193+F193</f>
        <v>31104</v>
      </c>
      <c r="D193" s="13"/>
      <c r="E193" s="13" t="n">
        <v>31021</v>
      </c>
      <c r="F193" s="2" t="n">
        <v>83</v>
      </c>
      <c r="G193" s="14"/>
      <c r="I193" s="8"/>
      <c r="L193" s="1" t="n">
        <v>4.41</v>
      </c>
      <c r="S193" s="1" t="n">
        <v>124.2</v>
      </c>
      <c r="X193" s="1" t="n">
        <v>653.7</v>
      </c>
    </row>
    <row r="194" customFormat="false" ht="14.4" hidden="false" customHeight="false" outlineLevel="0" collapsed="false">
      <c r="A194" s="5" t="s">
        <v>71</v>
      </c>
      <c r="B194" s="11" t="s">
        <v>72</v>
      </c>
      <c r="C194" s="13" t="n">
        <f aca="false">E194+F194</f>
        <v>31118</v>
      </c>
      <c r="D194" s="13"/>
      <c r="E194" s="13" t="n">
        <v>31021</v>
      </c>
      <c r="F194" s="2" t="n">
        <v>97</v>
      </c>
      <c r="G194" s="14"/>
      <c r="L194" s="1" t="n">
        <v>4.84</v>
      </c>
      <c r="S194" s="1" t="n">
        <v>313</v>
      </c>
      <c r="X194" s="1" t="n">
        <v>894.2</v>
      </c>
    </row>
    <row r="195" customFormat="false" ht="14.4" hidden="false" customHeight="false" outlineLevel="0" collapsed="false">
      <c r="A195" s="5" t="s">
        <v>71</v>
      </c>
      <c r="B195" s="11" t="s">
        <v>72</v>
      </c>
      <c r="C195" s="13" t="n">
        <f aca="false">E195+F195</f>
        <v>31134</v>
      </c>
      <c r="D195" s="13"/>
      <c r="E195" s="13" t="n">
        <v>31021</v>
      </c>
      <c r="F195" s="2" t="n">
        <v>113</v>
      </c>
      <c r="G195" s="14"/>
      <c r="L195" s="1" t="n">
        <v>5.18</v>
      </c>
      <c r="S195" s="1" t="n">
        <v>562.6</v>
      </c>
      <c r="X195" s="1" t="n">
        <v>1148.1</v>
      </c>
    </row>
    <row r="196" customFormat="false" ht="14.4" hidden="false" customHeight="false" outlineLevel="0" collapsed="false">
      <c r="A196" s="5" t="s">
        <v>71</v>
      </c>
      <c r="B196" s="11" t="s">
        <v>72</v>
      </c>
      <c r="C196" s="13" t="n">
        <f aca="false">E196+F196</f>
        <v>31148</v>
      </c>
      <c r="D196" s="13"/>
      <c r="E196" s="13" t="n">
        <v>31021</v>
      </c>
      <c r="F196" s="2" t="n">
        <v>127</v>
      </c>
      <c r="G196" s="14"/>
      <c r="L196" s="1" t="n">
        <v>4.19</v>
      </c>
      <c r="S196" s="1" t="n">
        <v>624.7</v>
      </c>
      <c r="X196" s="1" t="n">
        <v>1135.8</v>
      </c>
    </row>
    <row r="197" customFormat="false" ht="14.4" hidden="false" customHeight="false" outlineLevel="0" collapsed="false">
      <c r="A197" s="5" t="s">
        <v>71</v>
      </c>
      <c r="B197" s="11" t="s">
        <v>72</v>
      </c>
      <c r="C197" s="13" t="n">
        <f aca="false">E197+F197</f>
        <v>31161</v>
      </c>
      <c r="D197" s="6" t="s">
        <v>27</v>
      </c>
      <c r="E197" s="13" t="n">
        <v>31021</v>
      </c>
      <c r="F197" s="2" t="n">
        <v>140</v>
      </c>
      <c r="G197" s="14"/>
      <c r="J197" s="1" t="n">
        <v>140</v>
      </c>
      <c r="L197" s="1" t="n">
        <v>3.84</v>
      </c>
      <c r="S197" s="1" t="n">
        <v>669</v>
      </c>
      <c r="X197" s="1" t="n">
        <v>1194.6</v>
      </c>
    </row>
    <row r="198" customFormat="false" ht="14.4" hidden="false" customHeight="false" outlineLevel="0" collapsed="false">
      <c r="A198" s="5" t="s">
        <v>73</v>
      </c>
      <c r="B198" s="11" t="s">
        <v>72</v>
      </c>
      <c r="C198" s="13" t="n">
        <f aca="false">E198+F198</f>
        <v>31056</v>
      </c>
      <c r="D198" s="13"/>
      <c r="E198" s="13" t="n">
        <v>31021</v>
      </c>
      <c r="F198" s="2" t="n">
        <v>35</v>
      </c>
      <c r="G198" s="14"/>
      <c r="L198" s="1" t="n">
        <v>0.92</v>
      </c>
      <c r="S198" s="1" t="n">
        <v>0</v>
      </c>
      <c r="X198" s="1" t="n">
        <v>68.2</v>
      </c>
    </row>
    <row r="199" customFormat="false" ht="14.4" hidden="false" customHeight="false" outlineLevel="0" collapsed="false">
      <c r="A199" s="5" t="s">
        <v>73</v>
      </c>
      <c r="B199" s="11" t="s">
        <v>72</v>
      </c>
      <c r="C199" s="13" t="n">
        <f aca="false">E199+F199</f>
        <v>31070</v>
      </c>
      <c r="D199" s="13"/>
      <c r="E199" s="13" t="n">
        <v>31021</v>
      </c>
      <c r="F199" s="2" t="n">
        <v>49</v>
      </c>
      <c r="G199" s="14"/>
      <c r="L199" s="1" t="n">
        <v>2.28</v>
      </c>
      <c r="S199" s="1" t="n">
        <v>0</v>
      </c>
      <c r="X199" s="1" t="n">
        <v>239.5</v>
      </c>
    </row>
    <row r="200" customFormat="false" ht="14.4" hidden="false" customHeight="false" outlineLevel="0" collapsed="false">
      <c r="A200" s="5" t="s">
        <v>73</v>
      </c>
      <c r="B200" s="11" t="s">
        <v>72</v>
      </c>
      <c r="C200" s="13" t="n">
        <f aca="false">E200+F200</f>
        <v>31084</v>
      </c>
      <c r="D200" s="13"/>
      <c r="E200" s="13" t="n">
        <v>31021</v>
      </c>
      <c r="F200" s="2" t="n">
        <v>63</v>
      </c>
      <c r="G200" s="14"/>
      <c r="I200" s="8"/>
      <c r="L200" s="1" t="n">
        <v>3.78</v>
      </c>
      <c r="S200" s="1" t="n">
        <v>4.2</v>
      </c>
      <c r="X200" s="1" t="n">
        <v>419.8</v>
      </c>
    </row>
    <row r="201" customFormat="false" ht="14.4" hidden="false" customHeight="false" outlineLevel="0" collapsed="false">
      <c r="A201" s="5" t="s">
        <v>73</v>
      </c>
      <c r="B201" s="11" t="s">
        <v>72</v>
      </c>
      <c r="C201" s="13" t="n">
        <f aca="false">E201+F201</f>
        <v>31104</v>
      </c>
      <c r="D201" s="13"/>
      <c r="E201" s="13" t="n">
        <v>31021</v>
      </c>
      <c r="F201" s="2" t="n">
        <v>83</v>
      </c>
      <c r="G201" s="14"/>
      <c r="L201" s="1" t="n">
        <v>5.65</v>
      </c>
      <c r="S201" s="1" t="n">
        <v>129.2</v>
      </c>
      <c r="X201" s="1" t="n">
        <v>807.7</v>
      </c>
    </row>
    <row r="202" customFormat="false" ht="14.4" hidden="false" customHeight="false" outlineLevel="0" collapsed="false">
      <c r="A202" s="5" t="s">
        <v>73</v>
      </c>
      <c r="B202" s="11" t="s">
        <v>72</v>
      </c>
      <c r="C202" s="13" t="n">
        <f aca="false">E202+F202</f>
        <v>31118</v>
      </c>
      <c r="D202" s="13"/>
      <c r="E202" s="13" t="n">
        <v>31021</v>
      </c>
      <c r="F202" s="2" t="n">
        <v>97</v>
      </c>
      <c r="G202" s="14"/>
      <c r="L202" s="1" t="n">
        <v>5.72</v>
      </c>
      <c r="S202" s="1" t="n">
        <v>281.8</v>
      </c>
      <c r="X202" s="1" t="n">
        <v>971.8</v>
      </c>
    </row>
    <row r="203" customFormat="false" ht="14.4" hidden="false" customHeight="false" outlineLevel="0" collapsed="false">
      <c r="A203" s="5" t="s">
        <v>73</v>
      </c>
      <c r="B203" s="11" t="s">
        <v>72</v>
      </c>
      <c r="C203" s="13" t="n">
        <f aca="false">E203+F203</f>
        <v>31134</v>
      </c>
      <c r="D203" s="13"/>
      <c r="E203" s="13" t="n">
        <v>31021</v>
      </c>
      <c r="F203" s="2" t="n">
        <v>113</v>
      </c>
      <c r="G203" s="14"/>
      <c r="L203" s="1" t="n">
        <v>4.98</v>
      </c>
      <c r="S203" s="1" t="n">
        <v>478.8</v>
      </c>
      <c r="X203" s="1" t="n">
        <v>1113.6</v>
      </c>
    </row>
    <row r="204" customFormat="false" ht="14.4" hidden="false" customHeight="false" outlineLevel="0" collapsed="false">
      <c r="A204" s="5" t="s">
        <v>73</v>
      </c>
      <c r="B204" s="11" t="s">
        <v>72</v>
      </c>
      <c r="C204" s="13" t="n">
        <f aca="false">E204+F204</f>
        <v>31148</v>
      </c>
      <c r="D204" s="13"/>
      <c r="E204" s="13" t="n">
        <v>31021</v>
      </c>
      <c r="F204" s="2" t="n">
        <v>127</v>
      </c>
      <c r="G204" s="14"/>
      <c r="L204" s="1" t="n">
        <v>4.08</v>
      </c>
      <c r="S204" s="1" t="n">
        <v>550.6</v>
      </c>
      <c r="X204" s="1" t="n">
        <v>1123.6</v>
      </c>
    </row>
    <row r="205" customFormat="false" ht="14.4" hidden="false" customHeight="false" outlineLevel="0" collapsed="false">
      <c r="A205" s="5" t="s">
        <v>73</v>
      </c>
      <c r="B205" s="11" t="s">
        <v>72</v>
      </c>
      <c r="C205" s="13" t="n">
        <f aca="false">E205+F205</f>
        <v>31161</v>
      </c>
      <c r="D205" s="6" t="s">
        <v>27</v>
      </c>
      <c r="E205" s="13" t="n">
        <v>31021</v>
      </c>
      <c r="F205" s="2" t="n">
        <v>140</v>
      </c>
      <c r="G205" s="14"/>
      <c r="J205" s="1" t="n">
        <v>140</v>
      </c>
      <c r="L205" s="1" t="n">
        <v>3.88</v>
      </c>
      <c r="S205" s="1" t="n">
        <v>722.6</v>
      </c>
      <c r="X205" s="1" t="n">
        <v>1290.3</v>
      </c>
    </row>
    <row r="206" customFormat="false" ht="14.4" hidden="false" customHeight="false" outlineLevel="0" collapsed="false">
      <c r="A206" s="5" t="s">
        <v>74</v>
      </c>
      <c r="B206" s="11" t="s">
        <v>75</v>
      </c>
      <c r="C206" s="13" t="n">
        <f aca="false">E206+F206</f>
        <v>31105</v>
      </c>
      <c r="D206" s="13"/>
      <c r="E206" s="13" t="n">
        <v>31062</v>
      </c>
      <c r="F206" s="2" t="n">
        <v>43</v>
      </c>
      <c r="G206" s="14"/>
      <c r="L206" s="1" t="n">
        <v>1.09</v>
      </c>
      <c r="S206" s="1" t="n">
        <v>0</v>
      </c>
      <c r="X206" s="1" t="n">
        <v>83.7</v>
      </c>
    </row>
    <row r="207" customFormat="false" ht="14.4" hidden="false" customHeight="false" outlineLevel="0" collapsed="false">
      <c r="A207" s="5" t="s">
        <v>74</v>
      </c>
      <c r="B207" s="11" t="s">
        <v>75</v>
      </c>
      <c r="C207" s="13" t="n">
        <f aca="false">E207+F207</f>
        <v>31113</v>
      </c>
      <c r="D207" s="13"/>
      <c r="E207" s="13" t="n">
        <v>31062</v>
      </c>
      <c r="F207" s="2" t="n">
        <v>51</v>
      </c>
      <c r="G207" s="14"/>
      <c r="I207" s="8"/>
      <c r="L207" s="1" t="n">
        <v>1.65</v>
      </c>
      <c r="S207" s="1" t="n">
        <v>0</v>
      </c>
      <c r="X207" s="1" t="n">
        <v>128.9</v>
      </c>
    </row>
    <row r="208" customFormat="false" ht="14.4" hidden="false" customHeight="false" outlineLevel="0" collapsed="false">
      <c r="A208" s="5" t="s">
        <v>74</v>
      </c>
      <c r="B208" s="11" t="s">
        <v>75</v>
      </c>
      <c r="C208" s="13" t="n">
        <f aca="false">E208+F208</f>
        <v>31127</v>
      </c>
      <c r="D208" s="13"/>
      <c r="E208" s="13" t="n">
        <v>31062</v>
      </c>
      <c r="F208" s="2" t="n">
        <v>65</v>
      </c>
      <c r="G208" s="14"/>
      <c r="L208" s="1" t="n">
        <v>2.65</v>
      </c>
      <c r="S208" s="1" t="n">
        <v>10.6</v>
      </c>
      <c r="X208" s="1" t="n">
        <v>352.8</v>
      </c>
    </row>
    <row r="209" customFormat="false" ht="14.4" hidden="false" customHeight="false" outlineLevel="0" collapsed="false">
      <c r="A209" s="5" t="s">
        <v>74</v>
      </c>
      <c r="B209" s="11" t="s">
        <v>75</v>
      </c>
      <c r="C209" s="13" t="n">
        <f aca="false">E209+F209</f>
        <v>31141</v>
      </c>
      <c r="D209" s="13"/>
      <c r="E209" s="13" t="n">
        <v>31062</v>
      </c>
      <c r="F209" s="2" t="n">
        <v>79</v>
      </c>
      <c r="G209" s="14"/>
      <c r="L209" s="1" t="n">
        <v>3.38</v>
      </c>
      <c r="S209" s="1" t="n">
        <v>88.9</v>
      </c>
      <c r="X209" s="1" t="n">
        <v>494</v>
      </c>
    </row>
    <row r="210" customFormat="false" ht="14.4" hidden="false" customHeight="false" outlineLevel="0" collapsed="false">
      <c r="A210" s="5" t="s">
        <v>74</v>
      </c>
      <c r="B210" s="11" t="s">
        <v>75</v>
      </c>
      <c r="C210" s="13" t="n">
        <f aca="false">E210+F210</f>
        <v>31162</v>
      </c>
      <c r="D210" s="13"/>
      <c r="E210" s="13" t="n">
        <v>31062</v>
      </c>
      <c r="F210" s="2" t="n">
        <v>100</v>
      </c>
      <c r="G210" s="14"/>
      <c r="L210" s="1" t="n">
        <v>2.99</v>
      </c>
      <c r="S210" s="1" t="n">
        <v>240.1</v>
      </c>
      <c r="X210" s="1" t="n">
        <v>666.9</v>
      </c>
    </row>
    <row r="211" customFormat="false" ht="14.4" hidden="false" customHeight="false" outlineLevel="0" collapsed="false">
      <c r="A211" s="5" t="s">
        <v>74</v>
      </c>
      <c r="B211" s="11" t="s">
        <v>75</v>
      </c>
      <c r="C211" s="13" t="n">
        <f aca="false">E211+F211</f>
        <v>31177</v>
      </c>
      <c r="D211" s="13"/>
      <c r="E211" s="13" t="n">
        <v>31062</v>
      </c>
      <c r="F211" s="2" t="n">
        <v>115</v>
      </c>
      <c r="G211" s="14"/>
      <c r="L211" s="1" t="n">
        <v>2.55</v>
      </c>
      <c r="S211" s="1" t="n">
        <v>299</v>
      </c>
      <c r="X211" s="1" t="n">
        <v>650</v>
      </c>
    </row>
    <row r="212" customFormat="false" ht="14.4" hidden="false" customHeight="false" outlineLevel="0" collapsed="false">
      <c r="A212" s="5" t="s">
        <v>74</v>
      </c>
      <c r="B212" s="11" t="s">
        <v>75</v>
      </c>
      <c r="C212" s="13" t="n">
        <f aca="false">E212+F212</f>
        <v>31189</v>
      </c>
      <c r="D212" s="13"/>
      <c r="E212" s="13" t="n">
        <v>31062</v>
      </c>
      <c r="F212" s="2" t="n">
        <v>127</v>
      </c>
      <c r="G212" s="14"/>
      <c r="L212" s="1" t="n">
        <v>2.38</v>
      </c>
      <c r="S212" s="1" t="n">
        <v>391.2</v>
      </c>
      <c r="X212" s="1" t="n">
        <v>724.4</v>
      </c>
    </row>
    <row r="213" customFormat="false" ht="14.4" hidden="false" customHeight="false" outlineLevel="0" collapsed="false">
      <c r="A213" s="5" t="s">
        <v>74</v>
      </c>
      <c r="B213" s="11" t="s">
        <v>75</v>
      </c>
      <c r="C213" s="13" t="n">
        <f aca="false">E213+F213</f>
        <v>31195</v>
      </c>
      <c r="D213" s="6" t="s">
        <v>27</v>
      </c>
      <c r="E213" s="13" t="n">
        <v>31062</v>
      </c>
      <c r="F213" s="2" t="n">
        <v>133</v>
      </c>
      <c r="G213" s="14"/>
      <c r="J213" s="1" t="n">
        <v>133</v>
      </c>
      <c r="L213" s="1" t="n">
        <v>1.77</v>
      </c>
      <c r="S213" s="1" t="n">
        <v>471.8</v>
      </c>
      <c r="X213" s="1" t="n">
        <v>773.5</v>
      </c>
    </row>
    <row r="214" customFormat="false" ht="14.4" hidden="false" customHeight="false" outlineLevel="0" collapsed="false">
      <c r="A214" s="5" t="s">
        <v>76</v>
      </c>
      <c r="B214" s="11" t="s">
        <v>75</v>
      </c>
      <c r="C214" s="13" t="n">
        <f aca="false">E214+F214</f>
        <v>31105</v>
      </c>
      <c r="D214" s="13"/>
      <c r="E214" s="13" t="n">
        <v>31062</v>
      </c>
      <c r="F214" s="2" t="n">
        <v>43</v>
      </c>
      <c r="G214" s="14"/>
      <c r="I214" s="8"/>
      <c r="L214" s="1" t="n">
        <v>1.79</v>
      </c>
      <c r="S214" s="1" t="n">
        <v>0</v>
      </c>
      <c r="X214" s="1" t="n">
        <v>145</v>
      </c>
    </row>
    <row r="215" customFormat="false" ht="14.4" hidden="false" customHeight="false" outlineLevel="0" collapsed="false">
      <c r="A215" s="5" t="s">
        <v>76</v>
      </c>
      <c r="B215" s="11" t="s">
        <v>75</v>
      </c>
      <c r="C215" s="13" t="n">
        <f aca="false">E215+F215</f>
        <v>31113</v>
      </c>
      <c r="D215" s="13"/>
      <c r="E215" s="13" t="n">
        <v>31062</v>
      </c>
      <c r="F215" s="2" t="n">
        <v>51</v>
      </c>
      <c r="G215" s="14"/>
      <c r="L215" s="1" t="n">
        <v>2.74</v>
      </c>
      <c r="S215" s="1" t="n">
        <v>0</v>
      </c>
      <c r="X215" s="1" t="n">
        <v>229.6</v>
      </c>
    </row>
    <row r="216" customFormat="false" ht="14.4" hidden="false" customHeight="false" outlineLevel="0" collapsed="false">
      <c r="A216" s="5" t="s">
        <v>76</v>
      </c>
      <c r="B216" s="11" t="s">
        <v>75</v>
      </c>
      <c r="C216" s="13" t="n">
        <f aca="false">E216+F216</f>
        <v>31127</v>
      </c>
      <c r="D216" s="13"/>
      <c r="E216" s="13" t="n">
        <v>31062</v>
      </c>
      <c r="F216" s="2" t="n">
        <v>65</v>
      </c>
      <c r="G216" s="14"/>
      <c r="L216" s="1" t="n">
        <v>3.92</v>
      </c>
      <c r="S216" s="1" t="n">
        <v>19.2</v>
      </c>
      <c r="X216" s="1" t="n">
        <v>480.1</v>
      </c>
    </row>
    <row r="217" customFormat="false" ht="14.4" hidden="false" customHeight="false" outlineLevel="0" collapsed="false">
      <c r="A217" s="5" t="s">
        <v>76</v>
      </c>
      <c r="B217" s="11" t="s">
        <v>75</v>
      </c>
      <c r="C217" s="13" t="n">
        <f aca="false">E217+F217</f>
        <v>31141</v>
      </c>
      <c r="D217" s="13"/>
      <c r="E217" s="13" t="n">
        <v>31062</v>
      </c>
      <c r="F217" s="2" t="n">
        <v>79</v>
      </c>
      <c r="G217" s="14"/>
      <c r="L217" s="1" t="n">
        <v>3.83</v>
      </c>
      <c r="S217" s="1" t="n">
        <v>80.7</v>
      </c>
      <c r="X217" s="1" t="n">
        <v>576.4</v>
      </c>
    </row>
    <row r="218" customFormat="false" ht="14.4" hidden="false" customHeight="false" outlineLevel="0" collapsed="false">
      <c r="A218" s="5" t="s">
        <v>76</v>
      </c>
      <c r="B218" s="11" t="s">
        <v>75</v>
      </c>
      <c r="C218" s="13" t="n">
        <f aca="false">E218+F218</f>
        <v>31162</v>
      </c>
      <c r="D218" s="13"/>
      <c r="E218" s="13" t="n">
        <v>31062</v>
      </c>
      <c r="F218" s="2" t="n">
        <v>100</v>
      </c>
      <c r="G218" s="14"/>
      <c r="L218" s="1" t="n">
        <v>3.33</v>
      </c>
      <c r="S218" s="1" t="n">
        <v>259.3</v>
      </c>
      <c r="X218" s="1" t="n">
        <v>700.7</v>
      </c>
    </row>
    <row r="219" customFormat="false" ht="14.4" hidden="false" customHeight="false" outlineLevel="0" collapsed="false">
      <c r="A219" s="5" t="s">
        <v>76</v>
      </c>
      <c r="B219" s="11" t="s">
        <v>75</v>
      </c>
      <c r="C219" s="13" t="n">
        <f aca="false">E219+F219</f>
        <v>31177</v>
      </c>
      <c r="D219" s="13"/>
      <c r="E219" s="13" t="n">
        <v>31062</v>
      </c>
      <c r="F219" s="2" t="n">
        <v>115</v>
      </c>
      <c r="G219" s="14"/>
      <c r="L219" s="1" t="n">
        <v>3.12</v>
      </c>
      <c r="S219" s="1" t="n">
        <v>397.6</v>
      </c>
      <c r="X219" s="1" t="n">
        <v>864.4</v>
      </c>
    </row>
    <row r="220" customFormat="false" ht="14.4" hidden="false" customHeight="false" outlineLevel="0" collapsed="false">
      <c r="A220" s="5" t="s">
        <v>76</v>
      </c>
      <c r="B220" s="11" t="s">
        <v>75</v>
      </c>
      <c r="C220" s="13" t="n">
        <f aca="false">E220+F220</f>
        <v>31189</v>
      </c>
      <c r="D220" s="13"/>
      <c r="E220" s="13" t="n">
        <v>31062</v>
      </c>
      <c r="F220" s="2" t="n">
        <v>127</v>
      </c>
      <c r="G220" s="14"/>
      <c r="L220" s="1" t="n">
        <v>2.62</v>
      </c>
      <c r="S220" s="1" t="n">
        <v>436.6</v>
      </c>
      <c r="X220" s="1" t="n">
        <v>793.9</v>
      </c>
    </row>
    <row r="221" customFormat="false" ht="14.4" hidden="false" customHeight="false" outlineLevel="0" collapsed="false">
      <c r="A221" s="5" t="s">
        <v>76</v>
      </c>
      <c r="B221" s="11" t="s">
        <v>75</v>
      </c>
      <c r="C221" s="13" t="n">
        <f aca="false">E221+F221</f>
        <v>31195</v>
      </c>
      <c r="D221" s="6" t="s">
        <v>27</v>
      </c>
      <c r="E221" s="13" t="n">
        <v>31062</v>
      </c>
      <c r="F221" s="2" t="n">
        <v>133</v>
      </c>
      <c r="G221" s="14"/>
      <c r="I221" s="8"/>
      <c r="J221" s="1" t="n">
        <v>133</v>
      </c>
      <c r="L221" s="1" t="n">
        <v>2.07</v>
      </c>
      <c r="S221" s="1" t="n">
        <v>447.8</v>
      </c>
      <c r="X221" s="1" t="n">
        <v>746.4</v>
      </c>
    </row>
    <row r="222" customFormat="false" ht="14.4" hidden="false" customHeight="false" outlineLevel="0" collapsed="false">
      <c r="C222" s="8"/>
      <c r="D222" s="8"/>
      <c r="E222" s="8"/>
      <c r="CU222" s="2"/>
    </row>
    <row r="223" customFormat="false" ht="14.4" hidden="false" customHeight="false" outlineLevel="0" collapsed="false">
      <c r="C223" s="8"/>
      <c r="D223" s="8"/>
      <c r="E223" s="8"/>
      <c r="CU223" s="2"/>
    </row>
    <row r="224" customFormat="false" ht="14.4" hidden="false" customHeight="false" outlineLevel="0" collapsed="false">
      <c r="C224" s="8"/>
      <c r="D224" s="8"/>
      <c r="E224" s="8"/>
      <c r="CU224" s="2"/>
    </row>
    <row r="225" customFormat="false" ht="14.4" hidden="false" customHeight="false" outlineLevel="0" collapsed="false">
      <c r="C225" s="8"/>
      <c r="D225" s="8"/>
      <c r="E225" s="8"/>
      <c r="CU225" s="2"/>
    </row>
    <row r="226" customFormat="false" ht="14.4" hidden="false" customHeight="false" outlineLevel="0" collapsed="false">
      <c r="C226" s="8"/>
      <c r="D226" s="8"/>
      <c r="E226" s="8"/>
      <c r="CU226" s="2"/>
    </row>
    <row r="227" customFormat="false" ht="14.4" hidden="false" customHeight="false" outlineLevel="0" collapsed="false">
      <c r="C227" s="8"/>
      <c r="D227" s="8"/>
      <c r="E227" s="8"/>
      <c r="CU227" s="2"/>
    </row>
    <row r="228" customFormat="false" ht="14.4" hidden="false" customHeight="false" outlineLevel="0" collapsed="false">
      <c r="C228" s="8"/>
      <c r="D228" s="8"/>
      <c r="E228" s="8"/>
      <c r="CU228" s="2"/>
    </row>
    <row r="229" customFormat="false" ht="14.4" hidden="false" customHeight="false" outlineLevel="0" collapsed="false">
      <c r="C229" s="8"/>
      <c r="D229" s="8"/>
      <c r="E229" s="8"/>
      <c r="CU229" s="2"/>
    </row>
    <row r="230" customFormat="false" ht="14.4" hidden="false" customHeight="false" outlineLevel="0" collapsed="false">
      <c r="C230" s="8"/>
      <c r="D230" s="8"/>
      <c r="E230" s="8"/>
      <c r="CU230" s="2"/>
    </row>
    <row r="231" customFormat="false" ht="14.4" hidden="false" customHeight="false" outlineLevel="0" collapsed="false">
      <c r="C231" s="8"/>
      <c r="D231" s="8"/>
      <c r="E231" s="8"/>
      <c r="CU231" s="2"/>
    </row>
    <row r="232" customFormat="false" ht="14.4" hidden="false" customHeight="false" outlineLevel="0" collapsed="false">
      <c r="C232" s="8"/>
      <c r="D232" s="8"/>
      <c r="E232" s="8"/>
      <c r="CU232" s="2"/>
    </row>
    <row r="233" customFormat="false" ht="14.4" hidden="false" customHeight="false" outlineLevel="0" collapsed="false">
      <c r="C233" s="8"/>
      <c r="D233" s="8"/>
      <c r="E233" s="8"/>
      <c r="CU233" s="2"/>
    </row>
    <row r="234" customFormat="false" ht="14.4" hidden="false" customHeight="false" outlineLevel="0" collapsed="false">
      <c r="C234" s="8"/>
      <c r="D234" s="8"/>
      <c r="E234" s="8"/>
      <c r="CU234" s="2"/>
    </row>
    <row r="235" customFormat="false" ht="14.4" hidden="false" customHeight="false" outlineLevel="0" collapsed="false">
      <c r="C235" s="8"/>
      <c r="D235" s="8"/>
      <c r="E235" s="8"/>
      <c r="CU235" s="2"/>
    </row>
    <row r="236" customFormat="false" ht="14.4" hidden="false" customHeight="false" outlineLevel="0" collapsed="false">
      <c r="C236" s="8"/>
      <c r="D236" s="8"/>
      <c r="E236" s="8"/>
      <c r="CU236" s="2"/>
    </row>
    <row r="237" customFormat="false" ht="14.4" hidden="false" customHeight="false" outlineLevel="0" collapsed="false">
      <c r="C237" s="8"/>
      <c r="D237" s="8"/>
      <c r="E237" s="8"/>
      <c r="CU237" s="2"/>
    </row>
    <row r="238" customFormat="false" ht="14.4" hidden="false" customHeight="false" outlineLevel="0" collapsed="false">
      <c r="C238" s="8"/>
      <c r="D238" s="8"/>
      <c r="E238" s="8"/>
      <c r="CU238" s="2"/>
    </row>
    <row r="239" customFormat="false" ht="14.4" hidden="false" customHeight="false" outlineLevel="0" collapsed="false">
      <c r="C239" s="8"/>
      <c r="D239" s="8"/>
      <c r="E239" s="8"/>
      <c r="CU239" s="2"/>
    </row>
    <row r="240" customFormat="false" ht="14.4" hidden="false" customHeight="false" outlineLevel="0" collapsed="false">
      <c r="C240" s="8"/>
      <c r="D240" s="8"/>
      <c r="E240" s="8"/>
      <c r="CU240" s="2"/>
    </row>
    <row r="241" customFormat="false" ht="14.4" hidden="false" customHeight="false" outlineLevel="0" collapsed="false">
      <c r="C241" s="8"/>
      <c r="D241" s="8"/>
      <c r="E241" s="8"/>
      <c r="CU241" s="2"/>
    </row>
    <row r="242" customFormat="false" ht="14.4" hidden="false" customHeight="false" outlineLevel="0" collapsed="false">
      <c r="C242" s="8"/>
      <c r="D242" s="8"/>
      <c r="E242" s="8"/>
      <c r="CU242" s="2"/>
    </row>
    <row r="243" customFormat="false" ht="14.4" hidden="false" customHeight="false" outlineLevel="0" collapsed="false">
      <c r="C243" s="8"/>
      <c r="D243" s="8"/>
      <c r="E243" s="8"/>
      <c r="CU243" s="2"/>
    </row>
    <row r="244" customFormat="false" ht="14.4" hidden="false" customHeight="false" outlineLevel="0" collapsed="false">
      <c r="C244" s="8"/>
      <c r="D244" s="8"/>
      <c r="E244" s="8"/>
      <c r="CU244" s="2"/>
    </row>
    <row r="245" customFormat="false" ht="14.4" hidden="false" customHeight="false" outlineLevel="0" collapsed="false">
      <c r="C245" s="8"/>
      <c r="D245" s="8"/>
      <c r="E245" s="8"/>
      <c r="CU245" s="2"/>
    </row>
    <row r="246" customFormat="false" ht="14.4" hidden="false" customHeight="false" outlineLevel="0" collapsed="false">
      <c r="C246" s="8"/>
      <c r="D246" s="8"/>
      <c r="E246" s="8"/>
      <c r="CU246" s="2"/>
    </row>
    <row r="247" customFormat="false" ht="14.4" hidden="false" customHeight="false" outlineLevel="0" collapsed="false">
      <c r="C247" s="8"/>
      <c r="D247" s="8"/>
      <c r="E247" s="8"/>
      <c r="CU247" s="2"/>
    </row>
    <row r="248" customFormat="false" ht="14.4" hidden="false" customHeight="false" outlineLevel="0" collapsed="false">
      <c r="C248" s="8"/>
      <c r="D248" s="8"/>
      <c r="E248" s="8"/>
      <c r="CU248" s="2"/>
    </row>
    <row r="249" customFormat="false" ht="14.4" hidden="false" customHeight="false" outlineLevel="0" collapsed="false">
      <c r="C249" s="8"/>
      <c r="D249" s="8"/>
      <c r="E249" s="8"/>
      <c r="CU249" s="2"/>
    </row>
    <row r="250" customFormat="false" ht="14.4" hidden="false" customHeight="false" outlineLevel="0" collapsed="false">
      <c r="C250" s="8"/>
      <c r="D250" s="8"/>
      <c r="E250" s="8"/>
      <c r="CU250" s="2"/>
    </row>
    <row r="251" customFormat="false" ht="14.4" hidden="false" customHeight="false" outlineLevel="0" collapsed="false">
      <c r="C251" s="8"/>
      <c r="D251" s="8"/>
      <c r="E251" s="8"/>
      <c r="CU251" s="2"/>
    </row>
    <row r="252" customFormat="false" ht="14.4" hidden="false" customHeight="false" outlineLevel="0" collapsed="false">
      <c r="C252" s="8"/>
      <c r="D252" s="8"/>
      <c r="E252" s="8"/>
      <c r="CU252" s="2"/>
    </row>
    <row r="253" customFormat="false" ht="14.4" hidden="false" customHeight="false" outlineLevel="0" collapsed="false">
      <c r="A253" s="5"/>
      <c r="B253" s="5"/>
      <c r="I253" s="8"/>
    </row>
    <row r="254" customFormat="false" ht="14.4" hidden="false" customHeight="false" outlineLevel="0" collapsed="false">
      <c r="I254" s="8"/>
    </row>
    <row r="255" customFormat="false" ht="14.4" hidden="false" customHeight="false" outlineLevel="0" collapsed="false">
      <c r="I255" s="8"/>
    </row>
    <row r="256" customFormat="false" ht="14.4" hidden="false" customHeight="false" outlineLevel="0" collapsed="false">
      <c r="I256" s="8"/>
    </row>
    <row r="257" customFormat="false" ht="14.4" hidden="false" customHeight="false" outlineLevel="0" collapsed="false">
      <c r="I257" s="8"/>
    </row>
    <row r="258" customFormat="false" ht="14.4" hidden="false" customHeight="false" outlineLevel="0" collapsed="false">
      <c r="I258" s="8"/>
    </row>
    <row r="259" customFormat="false" ht="14.4" hidden="false" customHeight="false" outlineLevel="0" collapsed="false">
      <c r="I259" s="8"/>
    </row>
    <row r="260" customFormat="false" ht="14.4" hidden="false" customHeight="false" outlineLevel="0" collapsed="false">
      <c r="I260" s="8"/>
    </row>
    <row r="261" customFormat="false" ht="14.4" hidden="false" customHeight="false" outlineLevel="0" collapsed="false">
      <c r="I261" s="8"/>
    </row>
    <row r="262" customFormat="false" ht="14.4" hidden="false" customHeight="false" outlineLevel="0" collapsed="false">
      <c r="I262" s="8"/>
    </row>
    <row r="263" customFormat="false" ht="14.4" hidden="false" customHeight="false" outlineLevel="0" collapsed="false">
      <c r="I263" s="8"/>
    </row>
    <row r="264" customFormat="false" ht="14.4" hidden="false" customHeight="false" outlineLevel="0" collapsed="false">
      <c r="I264" s="8"/>
    </row>
    <row r="265" customFormat="false" ht="14.4" hidden="false" customHeight="false" outlineLevel="0" collapsed="false">
      <c r="I265" s="8"/>
    </row>
    <row r="266" customFormat="false" ht="14.4" hidden="false" customHeight="false" outlineLevel="0" collapsed="false">
      <c r="I266" s="8"/>
    </row>
    <row r="267" customFormat="false" ht="14.4" hidden="false" customHeight="false" outlineLevel="0" collapsed="false">
      <c r="I267" s="8"/>
    </row>
    <row r="268" customFormat="false" ht="14.4" hidden="false" customHeight="false" outlineLevel="0" collapsed="false">
      <c r="I268" s="8"/>
    </row>
    <row r="269" customFormat="false" ht="14.4" hidden="false" customHeight="false" outlineLevel="0" collapsed="false">
      <c r="I269" s="8"/>
    </row>
    <row r="270" customFormat="false" ht="14.4" hidden="false" customHeight="false" outlineLevel="0" collapsed="false">
      <c r="I270" s="8"/>
    </row>
    <row r="271" customFormat="false" ht="14.4" hidden="false" customHeight="false" outlineLevel="0" collapsed="false">
      <c r="I271" s="8"/>
    </row>
    <row r="272" customFormat="false" ht="14.4" hidden="false" customHeight="false" outlineLevel="0" collapsed="false">
      <c r="I272" s="8"/>
    </row>
    <row r="273" customFormat="false" ht="14.4" hidden="false" customHeight="false" outlineLevel="0" collapsed="false">
      <c r="I273" s="8"/>
    </row>
    <row r="274" customFormat="false" ht="14.4" hidden="false" customHeight="false" outlineLevel="0" collapsed="false">
      <c r="I274" s="8"/>
    </row>
    <row r="275" customFormat="false" ht="14.4" hidden="false" customHeight="false" outlineLevel="0" collapsed="false">
      <c r="I275" s="8"/>
    </row>
    <row r="276" customFormat="false" ht="14.4" hidden="false" customHeight="false" outlineLevel="0" collapsed="false">
      <c r="I276" s="8"/>
    </row>
    <row r="277" customFormat="false" ht="14.4" hidden="false" customHeight="false" outlineLevel="0" collapsed="false">
      <c r="I277" s="8"/>
    </row>
    <row r="278" customFormat="false" ht="14.4" hidden="false" customHeight="false" outlineLevel="0" collapsed="false">
      <c r="I278" s="8"/>
    </row>
    <row r="279" customFormat="false" ht="14.4" hidden="false" customHeight="false" outlineLevel="0" collapsed="false">
      <c r="I279" s="8"/>
    </row>
    <row r="280" customFormat="false" ht="14.4" hidden="false" customHeight="false" outlineLevel="0" collapsed="false">
      <c r="I280" s="8"/>
    </row>
    <row r="281" customFormat="false" ht="14.4" hidden="false" customHeight="false" outlineLevel="0" collapsed="false">
      <c r="I281" s="8"/>
    </row>
    <row r="282" customFormat="false" ht="14.4" hidden="false" customHeight="false" outlineLevel="0" collapsed="false">
      <c r="I282" s="8"/>
    </row>
    <row r="283" customFormat="false" ht="14.4" hidden="false" customHeight="false" outlineLevel="0" collapsed="false">
      <c r="I283" s="8"/>
    </row>
    <row r="284" customFormat="false" ht="14.4" hidden="false" customHeight="false" outlineLevel="0" collapsed="false">
      <c r="I284" s="8"/>
    </row>
    <row r="285" customFormat="false" ht="14.4" hidden="false" customHeight="false" outlineLevel="0" collapsed="false">
      <c r="I285" s="8"/>
    </row>
    <row r="286" customFormat="false" ht="14.4" hidden="false" customHeight="false" outlineLevel="0" collapsed="false">
      <c r="I286" s="8"/>
    </row>
    <row r="287" customFormat="false" ht="14.4" hidden="false" customHeight="false" outlineLevel="0" collapsed="false">
      <c r="I287" s="8"/>
    </row>
    <row r="288" customFormat="false" ht="14.4" hidden="false" customHeight="false" outlineLevel="0" collapsed="false">
      <c r="I288" s="8"/>
    </row>
    <row r="289" customFormat="false" ht="14.4" hidden="false" customHeight="false" outlineLevel="0" collapsed="false">
      <c r="I289" s="8"/>
    </row>
    <row r="290" customFormat="false" ht="14.4" hidden="false" customHeight="false" outlineLevel="0" collapsed="false">
      <c r="I290" s="8"/>
    </row>
    <row r="291" customFormat="false" ht="14.4" hidden="false" customHeight="false" outlineLevel="0" collapsed="false">
      <c r="I291" s="8"/>
    </row>
    <row r="292" customFormat="false" ht="14.4" hidden="false" customHeight="false" outlineLevel="0" collapsed="false">
      <c r="I292" s="8"/>
    </row>
    <row r="293" customFormat="false" ht="14.4" hidden="false" customHeight="false" outlineLevel="0" collapsed="false">
      <c r="I293" s="8"/>
    </row>
    <row r="294" customFormat="false" ht="14.4" hidden="false" customHeight="false" outlineLevel="0" collapsed="false">
      <c r="I294" s="8"/>
    </row>
    <row r="295" customFormat="false" ht="14.4" hidden="false" customHeight="false" outlineLevel="0" collapsed="false">
      <c r="I295" s="8"/>
    </row>
    <row r="296" customFormat="false" ht="14.4" hidden="false" customHeight="false" outlineLevel="0" collapsed="false">
      <c r="I296" s="8"/>
    </row>
    <row r="297" customFormat="false" ht="14.4" hidden="false" customHeight="false" outlineLevel="0" collapsed="false">
      <c r="I297" s="8"/>
    </row>
    <row r="298" customFormat="false" ht="14.4" hidden="false" customHeight="false" outlineLevel="0" collapsed="false">
      <c r="I298" s="8"/>
    </row>
    <row r="299" customFormat="false" ht="14.4" hidden="false" customHeight="false" outlineLevel="0" collapsed="false">
      <c r="I299" s="8"/>
    </row>
    <row r="300" customFormat="false" ht="14.4" hidden="false" customHeight="false" outlineLevel="0" collapsed="false">
      <c r="I300" s="8"/>
    </row>
    <row r="301" customFormat="false" ht="14.4" hidden="false" customHeight="false" outlineLevel="0" collapsed="false">
      <c r="I301" s="8"/>
    </row>
    <row r="302" customFormat="false" ht="14.4" hidden="false" customHeight="false" outlineLevel="0" collapsed="false">
      <c r="I302" s="8"/>
    </row>
    <row r="303" customFormat="false" ht="14.4" hidden="false" customHeight="false" outlineLevel="0" collapsed="false">
      <c r="I303" s="8"/>
    </row>
    <row r="304" customFormat="false" ht="14.4" hidden="false" customHeight="false" outlineLevel="0" collapsed="false">
      <c r="I304" s="8"/>
    </row>
    <row r="305" customFormat="false" ht="14.4" hidden="false" customHeight="false" outlineLevel="0" collapsed="false">
      <c r="I305" s="8"/>
    </row>
    <row r="306" customFormat="false" ht="14.4" hidden="false" customHeight="false" outlineLevel="0" collapsed="false">
      <c r="I306" s="8"/>
    </row>
    <row r="307" customFormat="false" ht="14.4" hidden="false" customHeight="false" outlineLevel="0" collapsed="false">
      <c r="I307" s="8"/>
    </row>
    <row r="308" customFormat="false" ht="14.4" hidden="false" customHeight="false" outlineLevel="0" collapsed="false">
      <c r="I308" s="8"/>
    </row>
    <row r="309" customFormat="false" ht="14.4" hidden="false" customHeight="false" outlineLevel="0" collapsed="false">
      <c r="I309" s="8"/>
    </row>
    <row r="310" customFormat="false" ht="14.4" hidden="false" customHeight="false" outlineLevel="0" collapsed="false">
      <c r="I310" s="8"/>
    </row>
    <row r="311" customFormat="false" ht="14.4" hidden="false" customHeight="false" outlineLevel="0" collapsed="false">
      <c r="I311" s="8"/>
    </row>
    <row r="312" customFormat="false" ht="14.4" hidden="false" customHeight="false" outlineLevel="0" collapsed="false">
      <c r="I312" s="8"/>
    </row>
    <row r="313" customFormat="false" ht="14.4" hidden="false" customHeight="false" outlineLevel="0" collapsed="false">
      <c r="I313" s="8"/>
    </row>
    <row r="314" customFormat="false" ht="14.4" hidden="false" customHeight="false" outlineLevel="0" collapsed="false">
      <c r="I314" s="8"/>
    </row>
    <row r="315" customFormat="false" ht="14.4" hidden="false" customHeight="false" outlineLevel="0" collapsed="false">
      <c r="I315" s="8"/>
    </row>
    <row r="316" customFormat="false" ht="14.4" hidden="false" customHeight="false" outlineLevel="0" collapsed="false">
      <c r="I316" s="8"/>
    </row>
    <row r="317" customFormat="false" ht="14.4" hidden="false" customHeight="false" outlineLevel="0" collapsed="false">
      <c r="I317" s="8"/>
    </row>
    <row r="318" customFormat="false" ht="14.4" hidden="false" customHeight="false" outlineLevel="0" collapsed="false">
      <c r="I318" s="8"/>
    </row>
    <row r="319" customFormat="false" ht="14.4" hidden="false" customHeight="false" outlineLevel="0" collapsed="false">
      <c r="I319" s="8"/>
    </row>
    <row r="320" customFormat="false" ht="14.4" hidden="false" customHeight="false" outlineLevel="0" collapsed="false">
      <c r="I320" s="8"/>
    </row>
    <row r="321" customFormat="false" ht="14.4" hidden="false" customHeight="false" outlineLevel="0" collapsed="false">
      <c r="I321" s="8"/>
    </row>
    <row r="322" customFormat="false" ht="14.4" hidden="false" customHeight="false" outlineLevel="0" collapsed="false">
      <c r="I322" s="8"/>
    </row>
    <row r="323" customFormat="false" ht="14.4" hidden="false" customHeight="false" outlineLevel="0" collapsed="false">
      <c r="I323" s="8"/>
    </row>
    <row r="324" customFormat="false" ht="14.4" hidden="false" customHeight="false" outlineLevel="0" collapsed="false">
      <c r="I324" s="8"/>
    </row>
    <row r="325" customFormat="false" ht="14.4" hidden="false" customHeight="false" outlineLevel="0" collapsed="false">
      <c r="I325" s="8"/>
    </row>
    <row r="326" customFormat="false" ht="14.4" hidden="false" customHeight="false" outlineLevel="0" collapsed="false">
      <c r="I326" s="8"/>
    </row>
    <row r="327" customFormat="false" ht="14.4" hidden="false" customHeight="false" outlineLevel="0" collapsed="false">
      <c r="I327" s="8"/>
    </row>
    <row r="328" customFormat="false" ht="14.4" hidden="false" customHeight="false" outlineLevel="0" collapsed="false">
      <c r="I328" s="8"/>
    </row>
    <row r="329" customFormat="false" ht="14.4" hidden="false" customHeight="false" outlineLevel="0" collapsed="false">
      <c r="I329" s="8"/>
    </row>
    <row r="330" customFormat="false" ht="14.4" hidden="false" customHeight="false" outlineLevel="0" collapsed="false">
      <c r="I330" s="8"/>
    </row>
    <row r="331" customFormat="false" ht="14.4" hidden="false" customHeight="false" outlineLevel="0" collapsed="false">
      <c r="I331" s="8"/>
    </row>
    <row r="332" customFormat="false" ht="14.4" hidden="false" customHeight="false" outlineLevel="0" collapsed="false">
      <c r="I332" s="8"/>
    </row>
    <row r="333" customFormat="false" ht="14.4" hidden="false" customHeight="false" outlineLevel="0" collapsed="false">
      <c r="I333" s="8"/>
    </row>
    <row r="334" customFormat="false" ht="14.4" hidden="false" customHeight="false" outlineLevel="0" collapsed="false">
      <c r="I334" s="8"/>
    </row>
    <row r="335" customFormat="false" ht="14.4" hidden="false" customHeight="false" outlineLevel="0" collapsed="false">
      <c r="I335" s="8"/>
    </row>
    <row r="336" customFormat="false" ht="14.4" hidden="false" customHeight="false" outlineLevel="0" collapsed="false">
      <c r="I336" s="8"/>
    </row>
    <row r="337" customFormat="false" ht="14.4" hidden="false" customHeight="false" outlineLevel="0" collapsed="false">
      <c r="I337" s="8"/>
    </row>
    <row r="338" customFormat="false" ht="14.4" hidden="false" customHeight="false" outlineLevel="0" collapsed="false">
      <c r="I338" s="8"/>
    </row>
    <row r="339" customFormat="false" ht="14.4" hidden="false" customHeight="false" outlineLevel="0" collapsed="false">
      <c r="I339" s="8"/>
    </row>
    <row r="340" customFormat="false" ht="14.4" hidden="false" customHeight="false" outlineLevel="0" collapsed="false">
      <c r="I340" s="8"/>
    </row>
    <row r="341" customFormat="false" ht="14.4" hidden="false" customHeight="false" outlineLevel="0" collapsed="false">
      <c r="I341" s="8"/>
    </row>
    <row r="342" customFormat="false" ht="14.4" hidden="false" customHeight="false" outlineLevel="0" collapsed="false">
      <c r="I342" s="8"/>
    </row>
    <row r="343" customFormat="false" ht="14.4" hidden="false" customHeight="false" outlineLevel="0" collapsed="false">
      <c r="I343" s="8"/>
    </row>
    <row r="344" customFormat="false" ht="14.4" hidden="false" customHeight="false" outlineLevel="0" collapsed="false">
      <c r="I344" s="8"/>
    </row>
    <row r="345" customFormat="false" ht="14.4" hidden="false" customHeight="false" outlineLevel="0" collapsed="false">
      <c r="I345" s="8"/>
    </row>
    <row r="346" customFormat="false" ht="14.4" hidden="false" customHeight="false" outlineLevel="0" collapsed="false">
      <c r="I346" s="8"/>
    </row>
    <row r="347" customFormat="false" ht="14.4" hidden="false" customHeight="false" outlineLevel="0" collapsed="false">
      <c r="I347" s="8"/>
    </row>
    <row r="348" customFormat="false" ht="14.4" hidden="false" customHeight="false" outlineLevel="0" collapsed="false">
      <c r="I348" s="8"/>
    </row>
    <row r="349" customFormat="false" ht="14.4" hidden="false" customHeight="false" outlineLevel="0" collapsed="false">
      <c r="I349" s="8"/>
    </row>
    <row r="350" customFormat="false" ht="14.4" hidden="false" customHeight="false" outlineLevel="0" collapsed="false">
      <c r="I350" s="8"/>
    </row>
    <row r="351" customFormat="false" ht="14.4" hidden="false" customHeight="false" outlineLevel="0" collapsed="false">
      <c r="I351" s="8"/>
    </row>
    <row r="352" customFormat="false" ht="14.4" hidden="false" customHeight="false" outlineLevel="0" collapsed="false">
      <c r="I352" s="8"/>
    </row>
    <row r="353" customFormat="false" ht="14.4" hidden="false" customHeight="false" outlineLevel="0" collapsed="false">
      <c r="C353" s="18"/>
      <c r="D353" s="18"/>
      <c r="E353" s="18"/>
      <c r="F353" s="19"/>
      <c r="G353" s="19"/>
      <c r="CV353" s="20"/>
      <c r="CW353" s="20"/>
    </row>
    <row r="354" customFormat="false" ht="14.4" hidden="false" customHeight="false" outlineLevel="0" collapsed="false">
      <c r="C354" s="18"/>
      <c r="D354" s="18"/>
      <c r="E354" s="18"/>
      <c r="F354" s="19"/>
      <c r="G354" s="19"/>
      <c r="CV354" s="20"/>
      <c r="CW354" s="20"/>
    </row>
    <row r="355" customFormat="false" ht="14.4" hidden="false" customHeight="false" outlineLevel="0" collapsed="false">
      <c r="C355" s="18"/>
      <c r="D355" s="18"/>
      <c r="E355" s="18"/>
      <c r="F355" s="19"/>
      <c r="G355" s="19"/>
      <c r="CV355" s="20"/>
      <c r="CW355" s="20"/>
    </row>
    <row r="356" customFormat="false" ht="14.4" hidden="false" customHeight="false" outlineLevel="0" collapsed="false">
      <c r="C356" s="18"/>
      <c r="D356" s="18"/>
      <c r="E356" s="18"/>
      <c r="F356" s="19"/>
      <c r="G356" s="19"/>
      <c r="CV356" s="20"/>
      <c r="CW356" s="20"/>
    </row>
    <row r="357" customFormat="false" ht="14.4" hidden="false" customHeight="false" outlineLevel="0" collapsed="false">
      <c r="C357" s="18"/>
      <c r="D357" s="18"/>
      <c r="E357" s="18"/>
      <c r="F357" s="19"/>
      <c r="G357" s="19"/>
      <c r="CV357" s="20"/>
      <c r="CW357" s="20"/>
    </row>
    <row r="358" customFormat="false" ht="14.4" hidden="false" customHeight="false" outlineLevel="0" collapsed="false">
      <c r="C358" s="18"/>
      <c r="D358" s="18"/>
      <c r="E358" s="18"/>
      <c r="F358" s="19"/>
      <c r="G358" s="19"/>
      <c r="CV358" s="20"/>
      <c r="CW358" s="20"/>
    </row>
    <row r="359" customFormat="false" ht="14.4" hidden="false" customHeight="false" outlineLevel="0" collapsed="false">
      <c r="C359" s="18"/>
      <c r="D359" s="18"/>
      <c r="E359" s="18"/>
      <c r="F359" s="19"/>
      <c r="G359" s="19"/>
      <c r="CV359" s="20"/>
      <c r="CW359" s="20"/>
    </row>
    <row r="360" customFormat="false" ht="14.4" hidden="false" customHeight="false" outlineLevel="0" collapsed="false">
      <c r="C360" s="18"/>
      <c r="D360" s="18"/>
      <c r="E360" s="18"/>
      <c r="F360" s="19"/>
      <c r="G360" s="19"/>
      <c r="CV360" s="20"/>
      <c r="CW360" s="20"/>
    </row>
    <row r="361" customFormat="false" ht="14.4" hidden="false" customHeight="false" outlineLevel="0" collapsed="false">
      <c r="C361" s="18"/>
      <c r="D361" s="18"/>
      <c r="E361" s="18"/>
      <c r="F361" s="19"/>
      <c r="G361" s="19"/>
      <c r="CV361" s="20"/>
      <c r="CW361" s="20"/>
    </row>
    <row r="362" customFormat="false" ht="14.4" hidden="false" customHeight="false" outlineLevel="0" collapsed="false">
      <c r="C362" s="18"/>
      <c r="D362" s="18"/>
      <c r="E362" s="18"/>
      <c r="F362" s="19"/>
      <c r="G362" s="19"/>
      <c r="CV362" s="20"/>
      <c r="CW362" s="20"/>
    </row>
    <row r="363" customFormat="false" ht="14.4" hidden="false" customHeight="false" outlineLevel="0" collapsed="false">
      <c r="C363" s="18"/>
      <c r="D363" s="18"/>
      <c r="E363" s="18"/>
      <c r="F363" s="19"/>
      <c r="G363" s="19"/>
      <c r="CV363" s="20"/>
      <c r="CW363" s="20"/>
    </row>
    <row r="364" customFormat="false" ht="14.4" hidden="false" customHeight="false" outlineLevel="0" collapsed="false">
      <c r="C364" s="18"/>
      <c r="D364" s="18"/>
      <c r="E364" s="18"/>
      <c r="F364" s="19"/>
      <c r="G364" s="19"/>
      <c r="CV364" s="20"/>
      <c r="CW364" s="20"/>
    </row>
    <row r="365" customFormat="false" ht="14.4" hidden="false" customHeight="false" outlineLevel="0" collapsed="false">
      <c r="C365" s="18"/>
      <c r="D365" s="18"/>
      <c r="E365" s="18"/>
      <c r="F365" s="19"/>
      <c r="G365" s="19"/>
      <c r="CV365" s="20"/>
      <c r="CW365" s="20"/>
    </row>
    <row r="366" customFormat="false" ht="14.4" hidden="false" customHeight="false" outlineLevel="0" collapsed="false">
      <c r="C366" s="18"/>
      <c r="D366" s="18"/>
      <c r="E366" s="18"/>
      <c r="F366" s="19"/>
      <c r="G366" s="19"/>
      <c r="CV366" s="20"/>
      <c r="CW366" s="20"/>
    </row>
    <row r="367" customFormat="false" ht="14.4" hidden="false" customHeight="false" outlineLevel="0" collapsed="false">
      <c r="C367" s="18"/>
      <c r="D367" s="18"/>
      <c r="E367" s="18"/>
      <c r="F367" s="19"/>
      <c r="G367" s="19"/>
      <c r="CV367" s="20"/>
      <c r="CW367" s="20"/>
    </row>
    <row r="368" customFormat="false" ht="14.4" hidden="false" customHeight="false" outlineLevel="0" collapsed="false">
      <c r="C368" s="18"/>
      <c r="D368" s="18"/>
      <c r="E368" s="18"/>
      <c r="F368" s="19"/>
      <c r="G368" s="19"/>
      <c r="CV368" s="20"/>
      <c r="CW368" s="20"/>
    </row>
    <row r="369" customFormat="false" ht="14.4" hidden="false" customHeight="false" outlineLevel="0" collapsed="false">
      <c r="C369" s="18"/>
      <c r="D369" s="18"/>
      <c r="E369" s="18"/>
      <c r="F369" s="19"/>
      <c r="G369" s="19"/>
      <c r="CV369" s="20"/>
      <c r="CW369" s="20"/>
    </row>
    <row r="370" customFormat="false" ht="14.4" hidden="false" customHeight="false" outlineLevel="0" collapsed="false">
      <c r="C370" s="18"/>
      <c r="D370" s="18"/>
      <c r="E370" s="18"/>
      <c r="F370" s="19"/>
      <c r="G370" s="19"/>
      <c r="CV370" s="20"/>
      <c r="CW370" s="20"/>
    </row>
    <row r="371" customFormat="false" ht="14.4" hidden="false" customHeight="false" outlineLevel="0" collapsed="false">
      <c r="C371" s="18"/>
      <c r="D371" s="18"/>
      <c r="E371" s="18"/>
      <c r="F371" s="19"/>
      <c r="G371" s="19"/>
      <c r="CV371" s="20"/>
      <c r="CW371" s="20"/>
    </row>
    <row r="372" customFormat="false" ht="14.4" hidden="false" customHeight="false" outlineLevel="0" collapsed="false">
      <c r="C372" s="18"/>
      <c r="D372" s="18"/>
      <c r="E372" s="18"/>
      <c r="F372" s="19"/>
      <c r="G372" s="19"/>
      <c r="CV372" s="20"/>
      <c r="CW372" s="20"/>
    </row>
    <row r="373" customFormat="false" ht="14.4" hidden="false" customHeight="false" outlineLevel="0" collapsed="false">
      <c r="C373" s="18"/>
      <c r="D373" s="18"/>
      <c r="E373" s="18"/>
      <c r="F373" s="19"/>
      <c r="G373" s="19"/>
      <c r="CV373" s="20"/>
      <c r="CW373" s="20"/>
    </row>
    <row r="374" customFormat="false" ht="14.4" hidden="false" customHeight="false" outlineLevel="0" collapsed="false">
      <c r="C374" s="18"/>
      <c r="D374" s="18"/>
      <c r="E374" s="18"/>
      <c r="F374" s="19"/>
      <c r="G374" s="19"/>
    </row>
    <row r="375" customFormat="false" ht="14.4" hidden="false" customHeight="false" outlineLevel="0" collapsed="false">
      <c r="C375" s="18"/>
      <c r="D375" s="18"/>
      <c r="E375" s="18"/>
      <c r="F375" s="19"/>
      <c r="G375" s="19"/>
    </row>
    <row r="376" customFormat="false" ht="14.4" hidden="false" customHeight="false" outlineLevel="0" collapsed="false">
      <c r="C376" s="18"/>
      <c r="D376" s="18"/>
      <c r="E376" s="18"/>
      <c r="F376" s="19"/>
      <c r="G376" s="19"/>
    </row>
    <row r="377" customFormat="false" ht="14.4" hidden="false" customHeight="false" outlineLevel="0" collapsed="false">
      <c r="C377" s="18"/>
      <c r="D377" s="18"/>
      <c r="E377" s="18"/>
      <c r="F377" s="19"/>
      <c r="G377" s="19"/>
    </row>
    <row r="378" customFormat="false" ht="14.4" hidden="false" customHeight="false" outlineLevel="0" collapsed="false">
      <c r="C378" s="18"/>
      <c r="D378" s="18"/>
      <c r="E378" s="18"/>
      <c r="F378" s="19"/>
      <c r="G378" s="19"/>
    </row>
    <row r="379" customFormat="false" ht="14.4" hidden="false" customHeight="false" outlineLevel="0" collapsed="false">
      <c r="C379" s="18"/>
      <c r="D379" s="18"/>
      <c r="E379" s="18"/>
      <c r="F379" s="19"/>
      <c r="G379" s="19"/>
    </row>
    <row r="380" customFormat="false" ht="14.4" hidden="false" customHeight="false" outlineLevel="0" collapsed="false">
      <c r="C380" s="18"/>
      <c r="D380" s="18"/>
      <c r="E380" s="18"/>
      <c r="F380" s="19"/>
      <c r="G380" s="19"/>
    </row>
    <row r="381" customFormat="false" ht="14.4" hidden="false" customHeight="false" outlineLevel="0" collapsed="false">
      <c r="C381" s="18"/>
      <c r="D381" s="18"/>
      <c r="E381" s="18"/>
      <c r="F381" s="19"/>
      <c r="G381" s="19"/>
    </row>
    <row r="382" customFormat="false" ht="14.4" hidden="false" customHeight="false" outlineLevel="0" collapsed="false">
      <c r="C382" s="18"/>
      <c r="D382" s="18"/>
      <c r="E382" s="18"/>
      <c r="F382" s="19"/>
      <c r="G382" s="19"/>
    </row>
    <row r="383" customFormat="false" ht="14.4" hidden="false" customHeight="false" outlineLevel="0" collapsed="false">
      <c r="C383" s="18"/>
      <c r="D383" s="18"/>
      <c r="E383" s="18"/>
      <c r="F383" s="19"/>
      <c r="G383" s="19"/>
    </row>
    <row r="384" customFormat="false" ht="14.4" hidden="false" customHeight="false" outlineLevel="0" collapsed="false">
      <c r="C384" s="18"/>
      <c r="D384" s="18"/>
      <c r="E384" s="18"/>
      <c r="F384" s="19"/>
      <c r="G384" s="19"/>
    </row>
    <row r="385" customFormat="false" ht="14.4" hidden="false" customHeight="false" outlineLevel="0" collapsed="false">
      <c r="C385" s="18"/>
      <c r="D385" s="18"/>
      <c r="E385" s="18"/>
      <c r="F385" s="19"/>
      <c r="G385" s="19"/>
    </row>
    <row r="386" customFormat="false" ht="14.4" hidden="false" customHeight="false" outlineLevel="0" collapsed="false">
      <c r="C386" s="18"/>
      <c r="D386" s="18"/>
      <c r="E386" s="18"/>
      <c r="F386" s="19"/>
      <c r="G386" s="19"/>
    </row>
    <row r="387" customFormat="false" ht="14.4" hidden="false" customHeight="false" outlineLevel="0" collapsed="false">
      <c r="C387" s="18"/>
      <c r="D387" s="18"/>
      <c r="E387" s="18"/>
      <c r="F387" s="19"/>
      <c r="G387" s="19"/>
    </row>
    <row r="388" customFormat="false" ht="14.4" hidden="false" customHeight="false" outlineLevel="0" collapsed="false">
      <c r="C388" s="18"/>
      <c r="D388" s="18"/>
      <c r="E388" s="18"/>
      <c r="F388" s="19"/>
      <c r="G388" s="19"/>
    </row>
    <row r="389" customFormat="false" ht="14.4" hidden="false" customHeight="false" outlineLevel="0" collapsed="false">
      <c r="C389" s="18"/>
      <c r="D389" s="18"/>
      <c r="E389" s="18"/>
      <c r="F389" s="19"/>
      <c r="G389" s="19"/>
    </row>
    <row r="390" customFormat="false" ht="14.4" hidden="false" customHeight="false" outlineLevel="0" collapsed="false">
      <c r="C390" s="18"/>
      <c r="D390" s="18"/>
      <c r="E390" s="18"/>
      <c r="F390" s="19"/>
      <c r="G390" s="19"/>
    </row>
    <row r="391" customFormat="false" ht="14.4" hidden="false" customHeight="false" outlineLevel="0" collapsed="false">
      <c r="C391" s="18"/>
      <c r="D391" s="18"/>
      <c r="E391" s="18"/>
      <c r="F391" s="19"/>
      <c r="G391" s="19"/>
    </row>
    <row r="392" customFormat="false" ht="14.4" hidden="false" customHeight="false" outlineLevel="0" collapsed="false">
      <c r="C392" s="18"/>
      <c r="D392" s="18"/>
      <c r="E392" s="18"/>
      <c r="F392" s="19"/>
      <c r="G392" s="19"/>
    </row>
    <row r="393" customFormat="false" ht="14.4" hidden="false" customHeight="false" outlineLevel="0" collapsed="false">
      <c r="C393" s="18"/>
      <c r="D393" s="18"/>
      <c r="E393" s="18"/>
      <c r="F393" s="19"/>
      <c r="G393" s="19"/>
    </row>
    <row r="394" customFormat="false" ht="14.4" hidden="false" customHeight="false" outlineLevel="0" collapsed="false">
      <c r="C394" s="18"/>
      <c r="D394" s="18"/>
      <c r="E394" s="18"/>
      <c r="F394" s="19"/>
      <c r="G394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3" activeCellId="0" sqref="W13"/>
    </sheetView>
  </sheetViews>
  <sheetFormatPr defaultColWidth="8.609375" defaultRowHeight="14.4" zeroHeight="false" outlineLevelRow="0" outlineLevelCol="0"/>
  <sheetData>
    <row r="1" customFormat="false" ht="14.4" hidden="false" customHeight="false" outlineLevel="0" collapsed="false">
      <c r="B1" s="0" t="s">
        <v>77</v>
      </c>
      <c r="F1" s="0" t="s">
        <v>77</v>
      </c>
      <c r="J1" s="0" t="s">
        <v>77</v>
      </c>
      <c r="M1" s="5"/>
      <c r="N1" s="0" t="s">
        <v>77</v>
      </c>
      <c r="R1" s="0" t="s">
        <v>77</v>
      </c>
      <c r="V1" s="0" t="s">
        <v>77</v>
      </c>
    </row>
    <row r="2" customFormat="false" ht="14.4" hidden="false" customHeight="false" outlineLevel="0" collapsed="false">
      <c r="A2" s="0" t="n">
        <v>8</v>
      </c>
      <c r="F2" s="0" t="n">
        <v>8</v>
      </c>
      <c r="J2" s="0" t="n">
        <v>8</v>
      </c>
      <c r="N2" s="0" t="n">
        <v>8</v>
      </c>
      <c r="R2" s="0" t="n">
        <v>8</v>
      </c>
      <c r="V2" s="0" t="n">
        <v>8</v>
      </c>
    </row>
    <row r="3" customFormat="false" ht="14.4" hidden="false" customHeight="false" outlineLevel="0" collapsed="false">
      <c r="B3" s="0" t="n">
        <v>36</v>
      </c>
      <c r="C3" s="0" t="n">
        <v>0.28</v>
      </c>
      <c r="F3" s="0" t="n">
        <v>36</v>
      </c>
      <c r="G3" s="0" t="n">
        <v>0.65</v>
      </c>
      <c r="J3" s="0" t="n">
        <v>35</v>
      </c>
      <c r="K3" s="0" t="n">
        <v>0.52</v>
      </c>
      <c r="N3" s="0" t="n">
        <v>35</v>
      </c>
      <c r="O3" s="0" t="n">
        <v>0.92</v>
      </c>
      <c r="R3" s="0" t="n">
        <v>43</v>
      </c>
      <c r="S3" s="0" t="n">
        <v>1.09</v>
      </c>
      <c r="V3" s="0" t="n">
        <v>43</v>
      </c>
      <c r="W3" s="0" t="n">
        <v>1.79</v>
      </c>
    </row>
    <row r="4" customFormat="false" ht="14.4" hidden="false" customHeight="false" outlineLevel="0" collapsed="false">
      <c r="B4" s="0" t="n">
        <v>50</v>
      </c>
      <c r="C4" s="0" t="n">
        <v>1.72</v>
      </c>
      <c r="F4" s="0" t="n">
        <v>50</v>
      </c>
      <c r="G4" s="0" t="n">
        <v>2.43</v>
      </c>
      <c r="J4" s="0" t="n">
        <v>49</v>
      </c>
      <c r="K4" s="0" t="n">
        <v>1.87</v>
      </c>
      <c r="N4" s="0" t="n">
        <v>49</v>
      </c>
      <c r="O4" s="0" t="n">
        <v>2.28</v>
      </c>
      <c r="R4" s="0" t="n">
        <v>51</v>
      </c>
      <c r="S4" s="0" t="n">
        <v>1.65</v>
      </c>
      <c r="V4" s="0" t="n">
        <v>51</v>
      </c>
      <c r="W4" s="0" t="n">
        <v>2.74</v>
      </c>
    </row>
    <row r="5" customFormat="false" ht="14.4" hidden="false" customHeight="false" outlineLevel="0" collapsed="false">
      <c r="B5" s="0" t="n">
        <v>64</v>
      </c>
      <c r="C5" s="0" t="n">
        <v>2.47</v>
      </c>
      <c r="F5" s="0" t="n">
        <v>64</v>
      </c>
      <c r="G5" s="0" t="n">
        <v>3.02</v>
      </c>
      <c r="J5" s="0" t="n">
        <v>63</v>
      </c>
      <c r="K5" s="0" t="n">
        <v>3.47</v>
      </c>
      <c r="N5" s="0" t="n">
        <v>63</v>
      </c>
      <c r="O5" s="0" t="n">
        <v>3.78</v>
      </c>
      <c r="R5" s="0" t="n">
        <v>65</v>
      </c>
      <c r="S5" s="0" t="n">
        <v>2.65</v>
      </c>
      <c r="V5" s="0" t="n">
        <v>65</v>
      </c>
      <c r="W5" s="0" t="n">
        <v>3.92</v>
      </c>
    </row>
    <row r="6" customFormat="false" ht="14.4" hidden="false" customHeight="false" outlineLevel="0" collapsed="false">
      <c r="B6" s="0" t="n">
        <v>77</v>
      </c>
      <c r="C6" s="0" t="n">
        <v>3.19</v>
      </c>
      <c r="F6" s="0" t="n">
        <v>77</v>
      </c>
      <c r="G6" s="0" t="n">
        <v>4.13</v>
      </c>
      <c r="J6" s="0" t="n">
        <v>83</v>
      </c>
      <c r="K6" s="0" t="n">
        <v>4.41</v>
      </c>
      <c r="N6" s="0" t="n">
        <v>83</v>
      </c>
      <c r="O6" s="0" t="n">
        <v>5.65</v>
      </c>
      <c r="R6" s="0" t="n">
        <v>79</v>
      </c>
      <c r="S6" s="0" t="n">
        <v>3.38</v>
      </c>
      <c r="V6" s="0" t="n">
        <v>79</v>
      </c>
      <c r="W6" s="0" t="n">
        <v>3.83</v>
      </c>
    </row>
    <row r="7" customFormat="false" ht="14.4" hidden="false" customHeight="false" outlineLevel="0" collapsed="false">
      <c r="B7" s="0" t="n">
        <v>91</v>
      </c>
      <c r="C7" s="0" t="n">
        <v>3.63</v>
      </c>
      <c r="F7" s="0" t="n">
        <v>91</v>
      </c>
      <c r="G7" s="0" t="n">
        <v>4.42</v>
      </c>
      <c r="J7" s="0" t="n">
        <v>97</v>
      </c>
      <c r="K7" s="0" t="n">
        <v>4.84</v>
      </c>
      <c r="N7" s="0" t="n">
        <v>97</v>
      </c>
      <c r="O7" s="0" t="n">
        <v>5.72</v>
      </c>
      <c r="R7" s="0" t="n">
        <v>100</v>
      </c>
      <c r="S7" s="0" t="n">
        <v>2.99</v>
      </c>
      <c r="V7" s="0" t="n">
        <v>100</v>
      </c>
      <c r="W7" s="0" t="n">
        <v>3.33</v>
      </c>
    </row>
    <row r="8" customFormat="false" ht="14.4" hidden="false" customHeight="false" outlineLevel="0" collapsed="false">
      <c r="B8" s="0" t="n">
        <v>104</v>
      </c>
      <c r="C8" s="0" t="n">
        <v>3.73</v>
      </c>
      <c r="F8" s="0" t="n">
        <v>104</v>
      </c>
      <c r="G8" s="0" t="n">
        <v>3.98</v>
      </c>
      <c r="J8" s="0" t="n">
        <v>113</v>
      </c>
      <c r="K8" s="0" t="n">
        <v>5.18</v>
      </c>
      <c r="N8" s="0" t="n">
        <v>113</v>
      </c>
      <c r="O8" s="0" t="n">
        <v>4.98</v>
      </c>
      <c r="R8" s="0" t="n">
        <v>115</v>
      </c>
      <c r="S8" s="0" t="n">
        <v>2.55</v>
      </c>
      <c r="V8" s="0" t="n">
        <v>115</v>
      </c>
      <c r="W8" s="0" t="n">
        <v>3.12</v>
      </c>
    </row>
    <row r="9" customFormat="false" ht="14.4" hidden="false" customHeight="false" outlineLevel="0" collapsed="false">
      <c r="B9" s="0" t="n">
        <v>117</v>
      </c>
      <c r="C9" s="0" t="n">
        <v>4.05</v>
      </c>
      <c r="F9" s="0" t="n">
        <v>117</v>
      </c>
      <c r="G9" s="0" t="n">
        <v>4.2</v>
      </c>
      <c r="J9" s="0" t="n">
        <v>127</v>
      </c>
      <c r="K9" s="0" t="n">
        <v>4.19</v>
      </c>
      <c r="N9" s="0" t="n">
        <v>127</v>
      </c>
      <c r="O9" s="0" t="n">
        <v>4.08</v>
      </c>
      <c r="R9" s="0" t="n">
        <v>127</v>
      </c>
      <c r="S9" s="0" t="n">
        <v>2.38</v>
      </c>
      <c r="V9" s="0" t="n">
        <v>127</v>
      </c>
      <c r="W9" s="0" t="n">
        <v>2.62</v>
      </c>
    </row>
    <row r="10" customFormat="false" ht="14.4" hidden="false" customHeight="false" outlineLevel="0" collapsed="false">
      <c r="B10" s="0" t="n">
        <v>131</v>
      </c>
      <c r="C10" s="0" t="n">
        <v>3.46</v>
      </c>
      <c r="F10" s="0" t="n">
        <v>131</v>
      </c>
      <c r="G10" s="0" t="n">
        <v>3.44</v>
      </c>
      <c r="J10" s="0" t="n">
        <v>140</v>
      </c>
      <c r="K10" s="0" t="n">
        <v>3.84</v>
      </c>
      <c r="N10" s="0" t="n">
        <v>140</v>
      </c>
      <c r="O10" s="0" t="n">
        <v>3.88</v>
      </c>
      <c r="R10" s="0" t="n">
        <v>133</v>
      </c>
      <c r="S10" s="0" t="n">
        <v>1.77</v>
      </c>
      <c r="V10" s="0" t="n">
        <v>133</v>
      </c>
      <c r="W10" s="0" t="n">
        <v>2.07</v>
      </c>
    </row>
    <row r="11" customFormat="false" ht="14.4" hidden="false" customHeight="false" outlineLevel="0" collapsed="false">
      <c r="B11" s="0" t="s">
        <v>78</v>
      </c>
      <c r="F11" s="0" t="s">
        <v>78</v>
      </c>
      <c r="J11" s="0" t="s">
        <v>78</v>
      </c>
      <c r="N11" s="0" t="s">
        <v>78</v>
      </c>
      <c r="R11" s="0" t="s">
        <v>78</v>
      </c>
      <c r="V11" s="0" t="s">
        <v>78</v>
      </c>
    </row>
    <row r="12" customFormat="false" ht="14.4" hidden="false" customHeight="false" outlineLevel="0" collapsed="false">
      <c r="A12" s="0" t="n">
        <v>8</v>
      </c>
      <c r="F12" s="0" t="n">
        <v>8</v>
      </c>
      <c r="J12" s="0" t="n">
        <v>8</v>
      </c>
      <c r="N12" s="0" t="n">
        <v>8</v>
      </c>
      <c r="R12" s="0" t="n">
        <v>8</v>
      </c>
      <c r="V12" s="0" t="n">
        <v>8</v>
      </c>
    </row>
    <row r="13" customFormat="false" ht="14.4" hidden="false" customHeight="false" outlineLevel="0" collapsed="false">
      <c r="B13" s="0" t="n">
        <v>36</v>
      </c>
      <c r="C13" s="0" t="n">
        <v>28</v>
      </c>
      <c r="F13" s="0" t="n">
        <v>36</v>
      </c>
      <c r="G13" s="0" t="n">
        <v>59</v>
      </c>
      <c r="J13" s="0" t="n">
        <v>35</v>
      </c>
      <c r="K13" s="0" t="n">
        <v>38.4</v>
      </c>
      <c r="N13" s="0" t="n">
        <v>35</v>
      </c>
      <c r="O13" s="0" t="n">
        <v>68.2</v>
      </c>
      <c r="R13" s="0" t="n">
        <v>43</v>
      </c>
      <c r="S13" s="0" t="n">
        <v>83.7</v>
      </c>
      <c r="V13" s="0" t="n">
        <v>43</v>
      </c>
      <c r="W13" s="0" t="n">
        <v>145</v>
      </c>
    </row>
    <row r="14" customFormat="false" ht="14.4" hidden="false" customHeight="false" outlineLevel="0" collapsed="false">
      <c r="B14" s="0" t="n">
        <v>50</v>
      </c>
      <c r="C14" s="0" t="n">
        <v>126</v>
      </c>
      <c r="F14" s="0" t="n">
        <v>50</v>
      </c>
      <c r="G14" s="0" t="n">
        <v>177.7</v>
      </c>
      <c r="J14" s="0" t="n">
        <v>49</v>
      </c>
      <c r="K14" s="0" t="n">
        <v>178.8</v>
      </c>
      <c r="N14" s="0" t="n">
        <v>49</v>
      </c>
      <c r="O14" s="0" t="n">
        <v>239.5</v>
      </c>
      <c r="R14" s="0" t="n">
        <v>51</v>
      </c>
      <c r="S14" s="0" t="n">
        <v>128.9</v>
      </c>
      <c r="V14" s="0" t="n">
        <v>51</v>
      </c>
      <c r="W14" s="0" t="n">
        <v>229.6</v>
      </c>
    </row>
    <row r="15" customFormat="false" ht="14.4" hidden="false" customHeight="false" outlineLevel="0" collapsed="false">
      <c r="B15" s="0" t="n">
        <v>64</v>
      </c>
      <c r="C15" s="0" t="n">
        <v>286.1</v>
      </c>
      <c r="F15" s="0" t="n">
        <v>64</v>
      </c>
      <c r="G15" s="0" t="n">
        <v>387.5</v>
      </c>
      <c r="J15" s="0" t="n">
        <v>63</v>
      </c>
      <c r="K15" s="0" t="n">
        <v>379</v>
      </c>
      <c r="N15" s="0" t="n">
        <v>63</v>
      </c>
      <c r="O15" s="0" t="n">
        <v>419.8</v>
      </c>
      <c r="R15" s="0" t="n">
        <v>65</v>
      </c>
      <c r="S15" s="0" t="n">
        <v>352.8</v>
      </c>
      <c r="V15" s="0" t="n">
        <v>65</v>
      </c>
      <c r="W15" s="0" t="n">
        <v>480.1</v>
      </c>
    </row>
    <row r="16" customFormat="false" ht="14.4" hidden="false" customHeight="false" outlineLevel="0" collapsed="false">
      <c r="B16" s="0" t="n">
        <v>77</v>
      </c>
      <c r="C16" s="0" t="n">
        <v>486.7</v>
      </c>
      <c r="F16" s="0" t="n">
        <v>77</v>
      </c>
      <c r="G16" s="0" t="n">
        <v>616.2</v>
      </c>
      <c r="J16" s="0" t="n">
        <v>83</v>
      </c>
      <c r="K16" s="0" t="n">
        <v>653.7</v>
      </c>
      <c r="N16" s="0" t="n">
        <v>83</v>
      </c>
      <c r="O16" s="0" t="n">
        <v>807.7</v>
      </c>
      <c r="R16" s="0" t="n">
        <v>79</v>
      </c>
      <c r="S16" s="0" t="n">
        <v>494</v>
      </c>
      <c r="V16" s="0" t="n">
        <v>79</v>
      </c>
      <c r="W16" s="0" t="n">
        <v>576.4</v>
      </c>
    </row>
    <row r="17" customFormat="false" ht="14.4" hidden="false" customHeight="false" outlineLevel="0" collapsed="false">
      <c r="B17" s="0" t="n">
        <v>91</v>
      </c>
      <c r="C17" s="0" t="n">
        <v>688.1</v>
      </c>
      <c r="F17" s="0" t="n">
        <v>91</v>
      </c>
      <c r="G17" s="0" t="n">
        <v>806.9</v>
      </c>
      <c r="J17" s="0" t="n">
        <v>97</v>
      </c>
      <c r="K17" s="0" t="n">
        <v>894.2</v>
      </c>
      <c r="N17" s="0" t="n">
        <v>97</v>
      </c>
      <c r="O17" s="0" t="n">
        <v>971.8</v>
      </c>
      <c r="R17" s="0" t="n">
        <v>100</v>
      </c>
      <c r="S17" s="0" t="n">
        <v>666.9</v>
      </c>
      <c r="V17" s="0" t="n">
        <v>100</v>
      </c>
      <c r="W17" s="0" t="n">
        <v>700.7</v>
      </c>
    </row>
    <row r="18" customFormat="false" ht="14.4" hidden="false" customHeight="false" outlineLevel="0" collapsed="false">
      <c r="B18" s="0" t="n">
        <v>104</v>
      </c>
      <c r="C18" s="0" t="n">
        <v>866.2</v>
      </c>
      <c r="F18" s="0" t="n">
        <v>104</v>
      </c>
      <c r="G18" s="0" t="n">
        <v>866.1</v>
      </c>
      <c r="J18" s="0" t="n">
        <v>113</v>
      </c>
      <c r="K18" s="0" t="n">
        <v>1148.1</v>
      </c>
      <c r="N18" s="0" t="n">
        <v>113</v>
      </c>
      <c r="O18" s="0" t="n">
        <v>1113.6</v>
      </c>
      <c r="R18" s="0" t="n">
        <v>115</v>
      </c>
      <c r="S18" s="0" t="n">
        <v>650</v>
      </c>
      <c r="V18" s="0" t="n">
        <v>115</v>
      </c>
      <c r="W18" s="0" t="n">
        <v>864.4</v>
      </c>
    </row>
    <row r="19" customFormat="false" ht="14.4" hidden="false" customHeight="false" outlineLevel="0" collapsed="false">
      <c r="B19" s="0" t="n">
        <v>117</v>
      </c>
      <c r="C19" s="0" t="n">
        <v>998</v>
      </c>
      <c r="F19" s="0" t="n">
        <v>117</v>
      </c>
      <c r="G19" s="0" t="n">
        <v>948.6</v>
      </c>
      <c r="J19" s="0" t="n">
        <v>127</v>
      </c>
      <c r="K19" s="0" t="n">
        <v>1135.8</v>
      </c>
      <c r="N19" s="0" t="n">
        <v>127</v>
      </c>
      <c r="O19" s="0" t="n">
        <v>1123.6</v>
      </c>
      <c r="R19" s="0" t="n">
        <v>127</v>
      </c>
      <c r="S19" s="0" t="n">
        <v>724.4</v>
      </c>
      <c r="V19" s="0" t="n">
        <v>127</v>
      </c>
      <c r="W19" s="0" t="n">
        <v>793.9</v>
      </c>
    </row>
    <row r="20" customFormat="false" ht="14.4" hidden="false" customHeight="false" outlineLevel="0" collapsed="false">
      <c r="B20" s="0" t="n">
        <v>131</v>
      </c>
      <c r="C20" s="0" t="n">
        <v>1055.4</v>
      </c>
      <c r="F20" s="0" t="n">
        <v>131</v>
      </c>
      <c r="G20" s="0" t="n">
        <v>1032.8</v>
      </c>
      <c r="J20" s="0" t="n">
        <v>140</v>
      </c>
      <c r="K20" s="0" t="n">
        <v>1194.6</v>
      </c>
      <c r="N20" s="0" t="n">
        <v>140</v>
      </c>
      <c r="O20" s="0" t="n">
        <v>1290.3</v>
      </c>
      <c r="R20" s="0" t="n">
        <v>133</v>
      </c>
      <c r="S20" s="0" t="n">
        <v>773.5</v>
      </c>
      <c r="V20" s="0" t="n">
        <v>133</v>
      </c>
      <c r="W20" s="0" t="n">
        <v>746.4</v>
      </c>
    </row>
    <row r="21" customFormat="false" ht="14.4" hidden="false" customHeight="false" outlineLevel="0" collapsed="false">
      <c r="B21" s="0" t="s">
        <v>79</v>
      </c>
      <c r="F21" s="0" t="s">
        <v>79</v>
      </c>
      <c r="J21" s="0" t="s">
        <v>79</v>
      </c>
      <c r="N21" s="0" t="s">
        <v>79</v>
      </c>
      <c r="R21" s="0" t="s">
        <v>79</v>
      </c>
      <c r="V21" s="0" t="s">
        <v>79</v>
      </c>
    </row>
    <row r="22" customFormat="false" ht="14.4" hidden="false" customHeight="false" outlineLevel="0" collapsed="false">
      <c r="A22" s="0" t="n">
        <v>8</v>
      </c>
      <c r="F22" s="0" t="n">
        <v>8</v>
      </c>
      <c r="J22" s="0" t="n">
        <v>8</v>
      </c>
      <c r="N22" s="0" t="n">
        <v>8</v>
      </c>
      <c r="R22" s="0" t="n">
        <v>8</v>
      </c>
      <c r="V22" s="0" t="n">
        <v>8</v>
      </c>
    </row>
    <row r="23" customFormat="false" ht="14.4" hidden="false" customHeight="false" outlineLevel="0" collapsed="false">
      <c r="B23" s="0" t="n">
        <v>36</v>
      </c>
      <c r="C23" s="0" t="n">
        <v>0</v>
      </c>
      <c r="F23" s="0" t="n">
        <v>36</v>
      </c>
      <c r="G23" s="0" t="n">
        <v>0</v>
      </c>
      <c r="J23" s="0" t="n">
        <v>35</v>
      </c>
      <c r="K23" s="0" t="n">
        <v>0</v>
      </c>
      <c r="N23" s="0" t="n">
        <v>35</v>
      </c>
      <c r="O23" s="0" t="n">
        <v>0</v>
      </c>
      <c r="R23" s="0" t="n">
        <v>43</v>
      </c>
      <c r="S23" s="0" t="n">
        <v>0</v>
      </c>
      <c r="V23" s="0" t="n">
        <v>43</v>
      </c>
      <c r="W23" s="0" t="n">
        <v>0</v>
      </c>
    </row>
    <row r="24" customFormat="false" ht="14.4" hidden="false" customHeight="false" outlineLevel="0" collapsed="false">
      <c r="B24" s="0" t="n">
        <v>50</v>
      </c>
      <c r="C24" s="0" t="n">
        <v>0</v>
      </c>
      <c r="F24" s="0" t="n">
        <v>50</v>
      </c>
      <c r="G24" s="0" t="n">
        <v>0</v>
      </c>
      <c r="J24" s="0" t="n">
        <v>49</v>
      </c>
      <c r="K24" s="0" t="n">
        <v>0</v>
      </c>
      <c r="N24" s="0" t="n">
        <v>49</v>
      </c>
      <c r="O24" s="0" t="n">
        <v>0</v>
      </c>
      <c r="R24" s="0" t="n">
        <v>51</v>
      </c>
      <c r="S24" s="0" t="n">
        <v>0</v>
      </c>
      <c r="V24" s="0" t="n">
        <v>51</v>
      </c>
      <c r="W24" s="0" t="n">
        <v>0</v>
      </c>
    </row>
    <row r="25" customFormat="false" ht="14.4" hidden="false" customHeight="false" outlineLevel="0" collapsed="false">
      <c r="B25" s="0" t="n">
        <v>64</v>
      </c>
      <c r="C25" s="0" t="n">
        <v>0.01</v>
      </c>
      <c r="F25" s="0" t="n">
        <v>64</v>
      </c>
      <c r="G25" s="0" t="n">
        <v>0.01</v>
      </c>
      <c r="J25" s="0" t="n">
        <v>63</v>
      </c>
      <c r="K25" s="0" t="n">
        <v>0.03</v>
      </c>
      <c r="N25" s="0" t="n">
        <v>63</v>
      </c>
      <c r="O25" s="0" t="n">
        <v>0.01</v>
      </c>
      <c r="R25" s="0" t="n">
        <v>65</v>
      </c>
      <c r="S25" s="0" t="n">
        <v>0.03</v>
      </c>
      <c r="V25" s="0" t="n">
        <v>65</v>
      </c>
      <c r="W25" s="0" t="n">
        <v>0.04</v>
      </c>
    </row>
    <row r="26" customFormat="false" ht="14.4" hidden="false" customHeight="false" outlineLevel="0" collapsed="false">
      <c r="B26" s="0" t="n">
        <v>77</v>
      </c>
      <c r="C26" s="0" t="n">
        <v>0.13</v>
      </c>
      <c r="F26" s="0" t="n">
        <v>77</v>
      </c>
      <c r="G26" s="0" t="n">
        <v>0.1</v>
      </c>
      <c r="J26" s="0" t="n">
        <v>83</v>
      </c>
      <c r="K26" s="0" t="n">
        <v>0.19</v>
      </c>
      <c r="N26" s="0" t="n">
        <v>83</v>
      </c>
      <c r="O26" s="0" t="n">
        <v>0.16</v>
      </c>
      <c r="R26" s="0" t="n">
        <v>79</v>
      </c>
      <c r="S26" s="0" t="n">
        <v>0.18</v>
      </c>
      <c r="V26" s="0" t="n">
        <v>79</v>
      </c>
      <c r="W26" s="0" t="n">
        <v>0.14</v>
      </c>
    </row>
    <row r="27" customFormat="false" ht="14.4" hidden="false" customHeight="false" outlineLevel="0" collapsed="false">
      <c r="B27" s="0" t="n">
        <v>91</v>
      </c>
      <c r="C27" s="0" t="n">
        <v>0.3</v>
      </c>
      <c r="F27" s="0" t="n">
        <v>91</v>
      </c>
      <c r="G27" s="0" t="n">
        <v>0.3</v>
      </c>
      <c r="J27" s="0" t="n">
        <v>97</v>
      </c>
      <c r="K27" s="0" t="n">
        <v>0.35</v>
      </c>
      <c r="N27" s="0" t="n">
        <v>97</v>
      </c>
      <c r="O27" s="0" t="n">
        <v>0.29</v>
      </c>
      <c r="R27" s="0" t="n">
        <v>100</v>
      </c>
      <c r="S27" s="0" t="n">
        <v>0.36</v>
      </c>
      <c r="V27" s="0" t="n">
        <v>100</v>
      </c>
      <c r="W27" s="0" t="n">
        <v>0.37</v>
      </c>
    </row>
    <row r="28" customFormat="false" ht="14.4" hidden="false" customHeight="false" outlineLevel="0" collapsed="false">
      <c r="B28" s="0" t="n">
        <v>104</v>
      </c>
      <c r="C28" s="0" t="n">
        <v>0.43</v>
      </c>
      <c r="F28" s="0" t="n">
        <v>104</v>
      </c>
      <c r="G28" s="0" t="n">
        <v>0.44</v>
      </c>
      <c r="J28" s="0" t="n">
        <v>113</v>
      </c>
      <c r="K28" s="0" t="n">
        <v>0.49</v>
      </c>
      <c r="N28" s="0" t="n">
        <v>113</v>
      </c>
      <c r="O28" s="0" t="n">
        <v>0.43</v>
      </c>
      <c r="R28" s="0" t="n">
        <v>115</v>
      </c>
      <c r="S28" s="0" t="n">
        <v>0.46</v>
      </c>
      <c r="V28" s="0" t="n">
        <v>115</v>
      </c>
      <c r="W28" s="0" t="n">
        <v>0.46</v>
      </c>
    </row>
    <row r="29" customFormat="false" ht="14.4" hidden="false" customHeight="false" outlineLevel="0" collapsed="false">
      <c r="B29" s="0" t="n">
        <v>117</v>
      </c>
      <c r="C29" s="0" t="n">
        <v>0.5</v>
      </c>
      <c r="F29" s="0" t="n">
        <v>117</v>
      </c>
      <c r="G29" s="0" t="n">
        <v>0.5</v>
      </c>
      <c r="J29" s="0" t="n">
        <v>127</v>
      </c>
      <c r="K29" s="0" t="n">
        <v>0.55</v>
      </c>
      <c r="N29" s="0" t="n">
        <v>127</v>
      </c>
      <c r="O29" s="0" t="n">
        <v>0.49</v>
      </c>
      <c r="R29" s="0" t="n">
        <v>127</v>
      </c>
      <c r="S29" s="0" t="n">
        <v>0.54</v>
      </c>
      <c r="V29" s="0" t="n">
        <v>127</v>
      </c>
      <c r="W29" s="0" t="n">
        <v>0.55</v>
      </c>
    </row>
    <row r="30" customFormat="false" ht="14.4" hidden="false" customHeight="false" outlineLevel="0" collapsed="false">
      <c r="B30" s="0" t="n">
        <v>131</v>
      </c>
      <c r="C30" s="0" t="n">
        <v>0.59</v>
      </c>
      <c r="F30" s="0" t="n">
        <v>131</v>
      </c>
      <c r="G30" s="0" t="n">
        <v>0.57</v>
      </c>
      <c r="J30" s="0" t="n">
        <v>140</v>
      </c>
      <c r="K30" s="0" t="n">
        <v>0.56</v>
      </c>
      <c r="N30" s="0" t="n">
        <v>140</v>
      </c>
      <c r="O30" s="0" t="n">
        <v>0.56</v>
      </c>
      <c r="R30" s="0" t="n">
        <v>133</v>
      </c>
      <c r="S30" s="0" t="n">
        <v>0.61</v>
      </c>
      <c r="V30" s="0" t="n">
        <v>133</v>
      </c>
      <c r="W30" s="0" t="n">
        <v>0.6</v>
      </c>
    </row>
    <row r="31" customFormat="false" ht="14.4" hidden="false" customHeight="false" outlineLevel="0" collapsed="false">
      <c r="B31" s="0" t="s">
        <v>80</v>
      </c>
      <c r="F31" s="0" t="s">
        <v>80</v>
      </c>
      <c r="J31" s="0" t="s">
        <v>80</v>
      </c>
      <c r="N31" s="0" t="s">
        <v>80</v>
      </c>
      <c r="R31" s="0" t="s">
        <v>80</v>
      </c>
      <c r="V31" s="0" t="s">
        <v>80</v>
      </c>
    </row>
    <row r="32" customFormat="false" ht="14.4" hidden="false" customHeight="false" outlineLevel="0" collapsed="false">
      <c r="A32" s="0" t="n">
        <v>8</v>
      </c>
      <c r="F32" s="0" t="n">
        <v>8</v>
      </c>
      <c r="J32" s="0" t="n">
        <v>8</v>
      </c>
      <c r="N32" s="0" t="n">
        <v>8</v>
      </c>
      <c r="R32" s="0" t="n">
        <v>8</v>
      </c>
      <c r="V32" s="0" t="n">
        <v>8</v>
      </c>
    </row>
    <row r="33" customFormat="false" ht="14.4" hidden="false" customHeight="false" outlineLevel="0" collapsed="false">
      <c r="B33" s="0" t="n">
        <v>36</v>
      </c>
      <c r="C33" s="0" t="n">
        <v>0</v>
      </c>
      <c r="F33" s="0" t="n">
        <v>36</v>
      </c>
      <c r="G33" s="0" t="n">
        <v>0</v>
      </c>
      <c r="J33" s="0" t="n">
        <v>35</v>
      </c>
      <c r="K33" s="0" t="n">
        <v>0</v>
      </c>
      <c r="N33" s="0" t="n">
        <v>35</v>
      </c>
      <c r="O33" s="0" t="n">
        <v>0</v>
      </c>
      <c r="R33" s="0" t="n">
        <v>43</v>
      </c>
      <c r="S33" s="0" t="n">
        <v>0</v>
      </c>
      <c r="V33" s="0" t="n">
        <v>43</v>
      </c>
      <c r="W33" s="0" t="n">
        <v>0</v>
      </c>
    </row>
    <row r="34" customFormat="false" ht="14.4" hidden="false" customHeight="false" outlineLevel="0" collapsed="false">
      <c r="B34" s="0" t="n">
        <v>50</v>
      </c>
      <c r="C34" s="0" t="n">
        <v>0</v>
      </c>
      <c r="F34" s="0" t="n">
        <v>50</v>
      </c>
      <c r="G34" s="0" t="n">
        <v>0</v>
      </c>
      <c r="J34" s="0" t="n">
        <v>49</v>
      </c>
      <c r="K34" s="0" t="n">
        <v>0</v>
      </c>
      <c r="N34" s="0" t="n">
        <v>49</v>
      </c>
      <c r="O34" s="0" t="n">
        <v>0</v>
      </c>
      <c r="R34" s="0" t="n">
        <v>51</v>
      </c>
      <c r="S34" s="0" t="n">
        <v>0</v>
      </c>
      <c r="V34" s="0" t="n">
        <v>51</v>
      </c>
      <c r="W34" s="0" t="n">
        <v>0</v>
      </c>
    </row>
    <row r="35" customFormat="false" ht="14.4" hidden="false" customHeight="false" outlineLevel="0" collapsed="false">
      <c r="B35" s="0" t="n">
        <v>64</v>
      </c>
      <c r="C35" s="0" t="n">
        <v>2.9</v>
      </c>
      <c r="F35" s="0" t="n">
        <v>64</v>
      </c>
      <c r="G35" s="0" t="n">
        <v>3.9</v>
      </c>
      <c r="J35" s="0" t="n">
        <v>63</v>
      </c>
      <c r="K35" s="0" t="n">
        <v>11.4</v>
      </c>
      <c r="N35" s="0" t="n">
        <v>63</v>
      </c>
      <c r="O35" s="0" t="n">
        <v>4.2</v>
      </c>
      <c r="R35" s="0" t="n">
        <v>65</v>
      </c>
      <c r="S35" s="0" t="n">
        <v>10.6</v>
      </c>
      <c r="V35" s="0" t="n">
        <v>65</v>
      </c>
      <c r="W35" s="0" t="n">
        <v>19.2</v>
      </c>
    </row>
    <row r="36" customFormat="false" ht="14.4" hidden="false" customHeight="false" outlineLevel="0" collapsed="false">
      <c r="B36" s="0" t="n">
        <v>77</v>
      </c>
      <c r="C36" s="0" t="n">
        <v>63.3</v>
      </c>
      <c r="F36" s="0" t="n">
        <v>77</v>
      </c>
      <c r="G36" s="0" t="n">
        <v>61.6</v>
      </c>
      <c r="J36" s="0" t="n">
        <v>83</v>
      </c>
      <c r="K36" s="0" t="n">
        <v>124.2</v>
      </c>
      <c r="N36" s="0" t="n">
        <v>83</v>
      </c>
      <c r="O36" s="0" t="n">
        <v>129.2</v>
      </c>
      <c r="R36" s="0" t="n">
        <v>79</v>
      </c>
      <c r="S36" s="0" t="n">
        <v>88.9</v>
      </c>
      <c r="V36" s="0" t="n">
        <v>79</v>
      </c>
      <c r="W36" s="0" t="n">
        <v>80.7</v>
      </c>
    </row>
    <row r="37" customFormat="false" ht="14.4" hidden="false" customHeight="false" outlineLevel="0" collapsed="false">
      <c r="B37" s="0" t="n">
        <v>91</v>
      </c>
      <c r="C37" s="0" t="n">
        <v>206.4</v>
      </c>
      <c r="F37" s="0" t="n">
        <v>91</v>
      </c>
      <c r="G37" s="0" t="n">
        <v>242.1</v>
      </c>
      <c r="J37" s="0" t="n">
        <v>97</v>
      </c>
      <c r="K37" s="0" t="n">
        <v>313</v>
      </c>
      <c r="N37" s="0" t="n">
        <v>97</v>
      </c>
      <c r="O37" s="0" t="n">
        <v>281.8</v>
      </c>
      <c r="R37" s="0" t="n">
        <v>100</v>
      </c>
      <c r="S37" s="0" t="n">
        <v>240.1</v>
      </c>
      <c r="V37" s="0" t="n">
        <v>100</v>
      </c>
      <c r="W37" s="0" t="n">
        <v>259.3</v>
      </c>
    </row>
    <row r="38" customFormat="false" ht="14.4" hidden="false" customHeight="false" outlineLevel="0" collapsed="false">
      <c r="B38" s="0" t="n">
        <v>104</v>
      </c>
      <c r="C38" s="0" t="n">
        <v>372.5</v>
      </c>
      <c r="F38" s="0" t="n">
        <v>104</v>
      </c>
      <c r="G38" s="0" t="n">
        <v>381.1</v>
      </c>
      <c r="J38" s="0" t="n">
        <v>113</v>
      </c>
      <c r="K38" s="0" t="n">
        <v>562.6</v>
      </c>
      <c r="N38" s="0" t="n">
        <v>113</v>
      </c>
      <c r="O38" s="0" t="n">
        <v>478.8</v>
      </c>
      <c r="R38" s="0" t="n">
        <v>115</v>
      </c>
      <c r="S38" s="0" t="n">
        <v>299</v>
      </c>
      <c r="V38" s="0" t="n">
        <v>115</v>
      </c>
      <c r="W38" s="0" t="n">
        <v>397.6</v>
      </c>
    </row>
    <row r="39" customFormat="false" ht="14.4" hidden="false" customHeight="false" outlineLevel="0" collapsed="false">
      <c r="B39" s="0" t="n">
        <v>117</v>
      </c>
      <c r="C39" s="0" t="n">
        <v>499</v>
      </c>
      <c r="F39" s="0" t="n">
        <v>117</v>
      </c>
      <c r="G39" s="0" t="n">
        <v>474.3</v>
      </c>
      <c r="J39" s="0" t="n">
        <v>127</v>
      </c>
      <c r="K39" s="0" t="n">
        <v>624.7</v>
      </c>
      <c r="N39" s="0" t="n">
        <v>127</v>
      </c>
      <c r="O39" s="0" t="n">
        <v>550.6</v>
      </c>
      <c r="R39" s="0" t="n">
        <v>127</v>
      </c>
      <c r="S39" s="0" t="n">
        <v>391.2</v>
      </c>
      <c r="V39" s="0" t="n">
        <v>127</v>
      </c>
      <c r="W39" s="0" t="n">
        <v>436.6</v>
      </c>
    </row>
    <row r="40" customFormat="false" ht="14.4" hidden="false" customHeight="false" outlineLevel="0" collapsed="false">
      <c r="B40" s="0" t="n">
        <v>131</v>
      </c>
      <c r="C40" s="0" t="n">
        <v>622.7</v>
      </c>
      <c r="F40" s="0" t="n">
        <v>131</v>
      </c>
      <c r="G40" s="0" t="n">
        <v>588.7</v>
      </c>
      <c r="J40" s="0" t="n">
        <v>140</v>
      </c>
      <c r="K40" s="0" t="n">
        <v>669</v>
      </c>
      <c r="N40" s="0" t="n">
        <v>140</v>
      </c>
      <c r="O40" s="0" t="n">
        <v>722.6</v>
      </c>
      <c r="R40" s="0" t="n">
        <v>133</v>
      </c>
      <c r="S40" s="0" t="n">
        <v>471.8</v>
      </c>
      <c r="V40" s="0" t="n">
        <v>133</v>
      </c>
      <c r="W40" s="0" t="n">
        <v>447.8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4.4" zeroHeight="false" outlineLevelRow="0" outlineLevelCol="0"/>
  <sheetData>
    <row r="1" customFormat="false" ht="14.4" hidden="false" customHeight="false" outlineLevel="0" collapsed="false">
      <c r="A1" s="0" t="n">
        <v>14</v>
      </c>
      <c r="B1" s="0" t="n">
        <v>0.0332380301183889</v>
      </c>
    </row>
    <row r="2" customFormat="false" ht="14.4" hidden="false" customHeight="false" outlineLevel="0" collapsed="false">
      <c r="A2" s="0" t="n">
        <v>21</v>
      </c>
      <c r="B2" s="0" t="n">
        <v>0.109379049467607</v>
      </c>
    </row>
    <row r="3" customFormat="false" ht="14.4" hidden="false" customHeight="false" outlineLevel="0" collapsed="false">
      <c r="A3" s="0" t="n">
        <v>28</v>
      </c>
      <c r="B3" s="0" t="n">
        <v>0.290782791382457</v>
      </c>
    </row>
    <row r="4" customFormat="false" ht="14.4" hidden="false" customHeight="false" outlineLevel="0" collapsed="false">
      <c r="A4" s="0" t="n">
        <v>36</v>
      </c>
      <c r="B4" s="0" t="n">
        <v>0.490974684451698</v>
      </c>
    </row>
    <row r="5" customFormat="false" ht="14.4" hidden="false" customHeight="false" outlineLevel="0" collapsed="false">
      <c r="A5" s="0" t="n">
        <v>50</v>
      </c>
      <c r="B5" s="0" t="n">
        <v>0.82121824528125</v>
      </c>
    </row>
    <row r="6" customFormat="false" ht="14.4" hidden="false" customHeight="false" outlineLevel="0" collapsed="false">
      <c r="A6" s="0" t="n">
        <v>57</v>
      </c>
      <c r="B6" s="0" t="n">
        <v>0.943718259066671</v>
      </c>
    </row>
    <row r="7" customFormat="false" ht="14.4" hidden="false" customHeight="false" outlineLevel="0" collapsed="false">
      <c r="A7" s="0" t="n">
        <v>66</v>
      </c>
      <c r="B7" s="0" t="n">
        <v>0.980960954171744</v>
      </c>
    </row>
    <row r="8" customFormat="false" ht="14.4" hidden="false" customHeight="false" outlineLevel="0" collapsed="false">
      <c r="A8" s="0" t="n">
        <v>14</v>
      </c>
      <c r="B8" s="0" t="n">
        <v>0.0971348379661538</v>
      </c>
    </row>
    <row r="9" customFormat="false" ht="14.4" hidden="false" customHeight="false" outlineLevel="0" collapsed="false">
      <c r="A9" s="0" t="n">
        <v>21</v>
      </c>
      <c r="B9" s="0" t="n">
        <v>0.385048883105138</v>
      </c>
    </row>
    <row r="10" customFormat="false" ht="14.4" hidden="false" customHeight="false" outlineLevel="0" collapsed="false">
      <c r="A10" s="0" t="n">
        <v>28</v>
      </c>
      <c r="B10" s="0" t="n">
        <v>0.666691939939674</v>
      </c>
    </row>
    <row r="11" customFormat="false" ht="14.4" hidden="false" customHeight="false" outlineLevel="0" collapsed="false">
      <c r="A11" s="0" t="n">
        <v>36</v>
      </c>
      <c r="B11" s="0" t="n">
        <v>0.82806270712596</v>
      </c>
    </row>
    <row r="12" customFormat="false" ht="14.4" hidden="false" customHeight="false" outlineLevel="0" collapsed="false">
      <c r="A12" s="0" t="n">
        <v>50</v>
      </c>
      <c r="B12" s="0" t="n">
        <v>0.949031160567076</v>
      </c>
    </row>
    <row r="13" customFormat="false" ht="14.4" hidden="false" customHeight="false" outlineLevel="0" collapsed="false">
      <c r="A13" s="0" t="n">
        <v>57</v>
      </c>
      <c r="B13" s="0" t="n">
        <v>0.968788426862823</v>
      </c>
    </row>
    <row r="14" customFormat="false" ht="14.4" hidden="false" customHeight="false" outlineLevel="0" collapsed="false">
      <c r="A14" s="0" t="n">
        <v>66</v>
      </c>
      <c r="B14" s="0" t="n">
        <v>0.988482280219022</v>
      </c>
    </row>
    <row r="15" customFormat="false" ht="14.4" hidden="false" customHeight="false" outlineLevel="0" collapsed="false">
      <c r="A15" s="0" t="n">
        <v>14</v>
      </c>
      <c r="B15" s="0" t="n">
        <v>0.172317770511328</v>
      </c>
    </row>
    <row r="16" customFormat="false" ht="14.4" hidden="false" customHeight="false" outlineLevel="0" collapsed="false">
      <c r="A16" s="0" t="n">
        <v>21</v>
      </c>
      <c r="B16" s="0" t="n">
        <v>0.52665686982702</v>
      </c>
    </row>
    <row r="17" customFormat="false" ht="14.4" hidden="false" customHeight="false" outlineLevel="0" collapsed="false">
      <c r="A17" s="0" t="n">
        <v>28</v>
      </c>
      <c r="B17" s="0" t="n">
        <v>0.785758005194346</v>
      </c>
    </row>
    <row r="18" customFormat="false" ht="14.4" hidden="false" customHeight="false" outlineLevel="0" collapsed="false">
      <c r="A18" s="0" t="n">
        <v>36</v>
      </c>
      <c r="B18" s="0" t="n">
        <v>0.889467110741049</v>
      </c>
    </row>
    <row r="19" customFormat="false" ht="14.4" hidden="false" customHeight="false" outlineLevel="0" collapsed="false">
      <c r="A19" s="0" t="n">
        <v>50</v>
      </c>
      <c r="B19" s="0" t="n">
        <v>0.969077920717282</v>
      </c>
    </row>
    <row r="20" customFormat="false" ht="14.4" hidden="false" customHeight="false" outlineLevel="0" collapsed="false">
      <c r="A20" s="0" t="n">
        <v>57</v>
      </c>
      <c r="B20" s="0" t="n">
        <v>0.987579335101543</v>
      </c>
    </row>
    <row r="21" customFormat="false" ht="14.4" hidden="false" customHeight="false" outlineLevel="0" collapsed="false">
      <c r="A21" s="0" t="n">
        <v>66</v>
      </c>
      <c r="B21" s="0" t="n">
        <v>0.98</v>
      </c>
    </row>
    <row r="22" customFormat="false" ht="14.4" hidden="false" customHeight="false" outlineLevel="0" collapsed="false">
      <c r="A22" s="0" t="n">
        <v>14</v>
      </c>
      <c r="B22" s="0" t="n">
        <v>0.221193982939162</v>
      </c>
    </row>
    <row r="23" customFormat="false" ht="14.4" hidden="false" customHeight="false" outlineLevel="0" collapsed="false">
      <c r="A23" s="0" t="n">
        <v>21</v>
      </c>
      <c r="B23" s="0" t="n">
        <v>0.628168579164162</v>
      </c>
    </row>
    <row r="24" customFormat="false" ht="14.4" hidden="false" customHeight="false" outlineLevel="0" collapsed="false">
      <c r="A24" s="0" t="n">
        <v>28</v>
      </c>
      <c r="B24" s="0" t="n">
        <v>0.84465346207079</v>
      </c>
    </row>
    <row r="25" customFormat="false" ht="14.4" hidden="false" customHeight="false" outlineLevel="0" collapsed="false">
      <c r="A25" s="0" t="n">
        <v>36</v>
      </c>
      <c r="B25" s="0" t="n">
        <v>0.915801401701672</v>
      </c>
    </row>
    <row r="26" customFormat="false" ht="14.4" hidden="false" customHeight="false" outlineLevel="0" collapsed="false">
      <c r="A26" s="0" t="n">
        <v>50</v>
      </c>
      <c r="B26" s="0" t="n">
        <v>0.986635033719141</v>
      </c>
    </row>
    <row r="27" customFormat="false" ht="14.4" hidden="false" customHeight="false" outlineLevel="0" collapsed="false">
      <c r="A27" s="0" t="n">
        <v>57</v>
      </c>
      <c r="B27" s="0" t="n">
        <v>0.988840701181686</v>
      </c>
    </row>
    <row r="28" customFormat="false" ht="14.4" hidden="false" customHeight="false" outlineLevel="0" collapsed="false">
      <c r="A28" s="0" t="n">
        <v>66</v>
      </c>
      <c r="B28" s="0" t="n">
        <v>0.990980198620354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B16" colorId="64" zoomScale="100" zoomScaleNormal="100" zoomScalePageLayoutView="100" workbookViewId="0">
      <selection pane="topLeft" activeCell="X22" activeCellId="0" sqref="X22"/>
    </sheetView>
  </sheetViews>
  <sheetFormatPr defaultColWidth="8.609375" defaultRowHeight="14.4" zeroHeight="false" outlineLevelRow="0" outlineLevelCol="0"/>
  <sheetData>
    <row r="1" customFormat="false" ht="14.4" hidden="false" customHeight="false" outlineLevel="0" collapsed="false">
      <c r="A1" s="0" t="n">
        <v>87.9609391169152</v>
      </c>
      <c r="B1" s="0" t="n">
        <v>402.695594671405</v>
      </c>
      <c r="D1" s="0" t="n">
        <v>87.1963338507264</v>
      </c>
      <c r="E1" s="0" t="n">
        <v>721.804881461691</v>
      </c>
      <c r="G1" s="0" t="n">
        <v>85.350556629464</v>
      </c>
      <c r="H1" s="0" t="n">
        <v>1.83839402875566</v>
      </c>
      <c r="J1" s="0" t="n">
        <v>0.996591857781269</v>
      </c>
      <c r="K1" s="0" t="n">
        <v>0.670995678436379</v>
      </c>
      <c r="U1" s="0" t="n">
        <v>34.9983084490015</v>
      </c>
      <c r="V1" s="0" t="n">
        <v>90.3979048425676</v>
      </c>
    </row>
    <row r="2" customFormat="false" ht="14.4" hidden="false" customHeight="false" outlineLevel="0" collapsed="false">
      <c r="A2" s="0" t="n">
        <v>90.0477534187107</v>
      </c>
      <c r="B2" s="0" t="n">
        <v>329.217924190185</v>
      </c>
      <c r="D2" s="0" t="n">
        <v>85.9587363860392</v>
      </c>
      <c r="E2" s="0" t="n">
        <v>564.964279143528</v>
      </c>
      <c r="G2" s="0" t="n">
        <v>88.4970298985509</v>
      </c>
      <c r="H2" s="0" t="n">
        <v>1.54237156604066</v>
      </c>
      <c r="J2" s="0" t="n">
        <v>1.99332121985955</v>
      </c>
      <c r="K2" s="0" t="n">
        <v>0.446008937779305</v>
      </c>
      <c r="U2" s="0" t="n">
        <v>56.2881929740305</v>
      </c>
      <c r="V2" s="0" t="n">
        <v>201.456863083733</v>
      </c>
    </row>
    <row r="3" customFormat="false" ht="14.4" hidden="false" customHeight="false" outlineLevel="0" collapsed="false">
      <c r="A3" s="0" t="n">
        <v>88.6742116395172</v>
      </c>
      <c r="B3" s="0" t="n">
        <v>246.956855341467</v>
      </c>
      <c r="D3" s="0" t="n">
        <v>88.1338605733477</v>
      </c>
      <c r="E3" s="0" t="n">
        <v>392.125086484119</v>
      </c>
      <c r="G3" s="0" t="n">
        <v>87.4966489354197</v>
      </c>
      <c r="H3" s="0" t="n">
        <v>1.04680202615946</v>
      </c>
      <c r="J3" s="0" t="n">
        <v>4.03129204930511</v>
      </c>
      <c r="K3" s="0" t="n">
        <v>0.137746893876147</v>
      </c>
      <c r="U3" s="0" t="n">
        <v>76.9596559172346</v>
      </c>
      <c r="V3" s="0" t="n">
        <v>352.787983600235</v>
      </c>
    </row>
    <row r="4" customFormat="false" ht="14.4" hidden="false" customHeight="false" outlineLevel="0" collapsed="false">
      <c r="A4" s="0" t="n">
        <v>88.3713358337414</v>
      </c>
      <c r="B4" s="0" t="n">
        <v>211.177126819148</v>
      </c>
      <c r="D4" s="0" t="n">
        <v>87.9379594671283</v>
      </c>
      <c r="E4" s="0" t="n">
        <v>335.640267524209</v>
      </c>
      <c r="G4" s="0" t="n">
        <v>88.0525729121103</v>
      </c>
      <c r="H4" s="0" t="n">
        <v>0.877908371312066</v>
      </c>
      <c r="J4" s="0" t="n">
        <v>7.02413200412512</v>
      </c>
      <c r="K4" s="0" t="n">
        <v>0.0161542994647152</v>
      </c>
      <c r="U4" s="0" t="n">
        <v>98.370669688589</v>
      </c>
      <c r="V4" s="0" t="n">
        <v>661.620718779055</v>
      </c>
    </row>
    <row r="5" customFormat="false" ht="14.4" hidden="false" customHeight="false" outlineLevel="0" collapsed="false">
      <c r="A5" s="0" t="n">
        <v>275.316883811793</v>
      </c>
      <c r="B5" s="0" t="n">
        <v>615.677861292977</v>
      </c>
      <c r="D5" s="0" t="n">
        <v>271.447543332754</v>
      </c>
      <c r="E5" s="0" t="n">
        <v>1047.57028211314</v>
      </c>
      <c r="G5" s="0" t="n">
        <v>272.15935546682</v>
      </c>
      <c r="H5" s="0" t="n">
        <v>3.11754829060432</v>
      </c>
      <c r="J5" s="0" t="n">
        <v>1.00690468005696</v>
      </c>
      <c r="K5" s="0" t="n">
        <v>0.822980896724451</v>
      </c>
      <c r="O5" s="0" t="n">
        <v>19</v>
      </c>
      <c r="P5" s="0" t="n">
        <v>14.1576376953573</v>
      </c>
      <c r="Q5" s="0" t="n">
        <v>14.1970191632165</v>
      </c>
      <c r="R5" s="0" t="n">
        <v>16.2164133206597</v>
      </c>
      <c r="S5" s="0" t="n">
        <v>16.2164133206597</v>
      </c>
      <c r="U5" s="0" t="n">
        <v>119.565448828807</v>
      </c>
      <c r="V5" s="0" t="n">
        <v>967.396359971515</v>
      </c>
    </row>
    <row r="6" customFormat="false" ht="14.4" hidden="false" customHeight="false" outlineLevel="0" collapsed="false">
      <c r="A6" s="0" t="n">
        <v>273.458740743358</v>
      </c>
      <c r="B6" s="0" t="n">
        <v>476.169226808547</v>
      </c>
      <c r="D6" s="0" t="n">
        <v>271.270299474746</v>
      </c>
      <c r="E6" s="0" t="n">
        <v>796.464969720841</v>
      </c>
      <c r="G6" s="0" t="n">
        <v>270.342020233375</v>
      </c>
      <c r="H6" s="0" t="n">
        <v>2.40063211660293</v>
      </c>
      <c r="J6" s="0" t="n">
        <v>2.0326081618622</v>
      </c>
      <c r="K6" s="0" t="n">
        <v>0.510714531257673</v>
      </c>
      <c r="O6" s="0" t="n">
        <v>40</v>
      </c>
      <c r="P6" s="0" t="n">
        <v>38.1365759029174</v>
      </c>
      <c r="Q6" s="0" t="n">
        <v>38.1759573707765</v>
      </c>
      <c r="R6" s="0" t="n">
        <v>31.9602490270103</v>
      </c>
      <c r="S6" s="0" t="n">
        <v>27.8426977764056</v>
      </c>
      <c r="U6" s="0" t="n">
        <v>140.026355074298</v>
      </c>
      <c r="V6" s="0" t="n">
        <v>1124.94103229561</v>
      </c>
    </row>
    <row r="7" customFormat="false" ht="14.4" hidden="false" customHeight="false" outlineLevel="0" collapsed="false">
      <c r="A7" s="0" t="n">
        <v>273.635923089737</v>
      </c>
      <c r="B7" s="0" t="n">
        <v>417.100367994104</v>
      </c>
      <c r="D7" s="0" t="n">
        <v>272.319769686636</v>
      </c>
      <c r="E7" s="0" t="n">
        <v>699.062214148931</v>
      </c>
      <c r="G7" s="0" t="n">
        <v>271.594965642769</v>
      </c>
      <c r="H7" s="0" t="n">
        <v>2.27378550364736</v>
      </c>
      <c r="J7" s="0" t="n">
        <v>4.01868094092226</v>
      </c>
      <c r="K7" s="0" t="n">
        <v>0.466176398369591</v>
      </c>
      <c r="O7" s="0" t="n">
        <v>61</v>
      </c>
      <c r="P7" s="0" t="n">
        <v>103.251645148664</v>
      </c>
      <c r="Q7" s="0" t="n">
        <v>86.7814401462462</v>
      </c>
      <c r="R7" s="0" t="n">
        <v>78.5069561771777</v>
      </c>
      <c r="S7" s="0" t="n">
        <v>57.9191999241541</v>
      </c>
      <c r="U7" s="0" t="n">
        <v>161.139750502142</v>
      </c>
      <c r="V7" s="0" t="n">
        <v>1297.83741710808</v>
      </c>
    </row>
    <row r="8" customFormat="false" ht="14.4" hidden="false" customHeight="false" outlineLevel="0" collapsed="false">
      <c r="A8" s="0" t="n">
        <v>273.34819107425</v>
      </c>
      <c r="B8" s="0" t="n">
        <v>383.1096258979</v>
      </c>
      <c r="D8" s="0" t="n">
        <v>272.167402159576</v>
      </c>
      <c r="E8" s="0" t="n">
        <v>655.129577180112</v>
      </c>
      <c r="G8" s="0" t="n">
        <v>272.164999365061</v>
      </c>
      <c r="H8" s="0" t="n">
        <v>2.12598591847389</v>
      </c>
      <c r="J8" s="0" t="n">
        <v>7.03253940971369</v>
      </c>
      <c r="K8" s="0" t="n">
        <v>0.397201296469085</v>
      </c>
      <c r="O8" s="0" t="n">
        <v>82</v>
      </c>
      <c r="P8" s="0" t="n">
        <v>269.364864437805</v>
      </c>
      <c r="Q8" s="0" t="n">
        <v>195.24894192692</v>
      </c>
      <c r="R8" s="0" t="n">
        <v>141.720775669059</v>
      </c>
      <c r="S8" s="0" t="n">
        <v>125.211189198781</v>
      </c>
      <c r="U8" s="0" t="n">
        <v>35.5845550747712</v>
      </c>
      <c r="V8" s="0" t="n">
        <v>-2.40791693183382</v>
      </c>
    </row>
    <row r="9" customFormat="false" ht="14.4" hidden="false" customHeight="false" outlineLevel="0" collapsed="false">
      <c r="A9" s="0" t="n">
        <v>398.366237424344</v>
      </c>
      <c r="B9" s="0" t="n">
        <v>591.908168055689</v>
      </c>
      <c r="D9" s="0" t="n">
        <v>392.082200726077</v>
      </c>
      <c r="E9" s="0" t="n">
        <v>1030.56316385469</v>
      </c>
      <c r="G9" s="0" t="n">
        <v>392.614253665006</v>
      </c>
      <c r="H9" s="0" t="n">
        <v>3.19762109689162</v>
      </c>
      <c r="J9" s="0" t="n">
        <v>1.00195452536463</v>
      </c>
      <c r="K9" s="0" t="n">
        <v>0.750027991946176</v>
      </c>
      <c r="O9" s="0" t="n">
        <v>103</v>
      </c>
      <c r="P9" s="0" t="n">
        <v>402.498292254248</v>
      </c>
      <c r="Q9" s="0" t="n">
        <v>332.499920993968</v>
      </c>
      <c r="R9" s="0" t="n">
        <v>241.874412012806</v>
      </c>
      <c r="S9" s="0" t="n">
        <v>198.48259801002</v>
      </c>
      <c r="U9" s="0" t="n">
        <v>56.1632784387575</v>
      </c>
      <c r="V9" s="0" t="n">
        <v>-2.49734438322229</v>
      </c>
    </row>
    <row r="10" customFormat="false" ht="14.4" hidden="false" customHeight="false" outlineLevel="0" collapsed="false">
      <c r="A10" s="0" t="n">
        <v>395.29053361669</v>
      </c>
      <c r="B10" s="0" t="n">
        <v>468.565024911535</v>
      </c>
      <c r="D10" s="0" t="n">
        <v>392.826935883848</v>
      </c>
      <c r="E10" s="0" t="n">
        <v>845.295134345143</v>
      </c>
      <c r="G10" s="0" t="n">
        <v>393.050244804086</v>
      </c>
      <c r="H10" s="0" t="n">
        <v>2.84942784981586</v>
      </c>
      <c r="J10" s="0" t="n">
        <v>1.98241909345381</v>
      </c>
      <c r="K10" s="0" t="n">
        <v>0.671053135589058</v>
      </c>
      <c r="O10" s="0" t="n">
        <v>124</v>
      </c>
      <c r="P10" s="0" t="n">
        <v>471.77029421846</v>
      </c>
      <c r="Q10" s="0" t="n">
        <v>430.594781712413</v>
      </c>
      <c r="R10" s="0" t="n">
        <v>259.59826040874</v>
      </c>
      <c r="S10" s="0" t="n">
        <v>257.460721847719</v>
      </c>
      <c r="U10" s="0" t="n">
        <v>77.3869204072024</v>
      </c>
      <c r="V10" s="0" t="n">
        <v>0.404079595163693</v>
      </c>
    </row>
    <row r="11" customFormat="false" ht="14.4" hidden="false" customHeight="false" outlineLevel="0" collapsed="false">
      <c r="A11" s="0" t="n">
        <v>396.462662985043</v>
      </c>
      <c r="B11" s="0" t="n">
        <v>447.032574292911</v>
      </c>
      <c r="D11" s="0" t="n">
        <v>393.313579108028</v>
      </c>
      <c r="E11" s="0" t="n">
        <v>785.610597316984</v>
      </c>
      <c r="G11" s="0" t="n">
        <v>392.859763238468</v>
      </c>
      <c r="H11" s="0" t="n">
        <v>2.56465790921789</v>
      </c>
      <c r="J11" s="0" t="n">
        <v>4.0385208466336</v>
      </c>
      <c r="K11" s="0" t="n">
        <v>0.372852723076167</v>
      </c>
      <c r="O11" s="0" t="n">
        <v>145</v>
      </c>
      <c r="P11" s="0" t="n">
        <v>722.253932677137</v>
      </c>
      <c r="Q11" s="0" t="n">
        <v>573.90394325179</v>
      </c>
      <c r="R11" s="0" t="n">
        <v>405.084341976998</v>
      </c>
      <c r="S11" s="0" t="n">
        <v>343.281691750068</v>
      </c>
      <c r="U11" s="0" t="n">
        <v>97.8459340082187</v>
      </c>
      <c r="V11" s="0" t="n">
        <v>154.858536654609</v>
      </c>
    </row>
    <row r="12" customFormat="false" ht="14.4" hidden="false" customHeight="false" outlineLevel="0" collapsed="false">
      <c r="A12" s="0" t="n">
        <v>395.285990479603</v>
      </c>
      <c r="B12" s="0" t="n">
        <v>388.0283289837</v>
      </c>
      <c r="D12" s="0" t="n">
        <v>394.460999873027</v>
      </c>
      <c r="E12" s="0" t="n">
        <v>716.450251225029</v>
      </c>
      <c r="G12" s="0" t="n">
        <v>392.169796678565</v>
      </c>
      <c r="H12" s="0" t="n">
        <v>2.53315790216302</v>
      </c>
      <c r="J12" s="0" t="n">
        <v>6.98458969699946</v>
      </c>
      <c r="K12" s="0" t="n">
        <v>0.204828119628738</v>
      </c>
      <c r="U12" s="0" t="n">
        <v>119.463719188339</v>
      </c>
      <c r="V12" s="0" t="n">
        <v>451.297289496533</v>
      </c>
    </row>
    <row r="13" customFormat="false" ht="14.4" hidden="false" customHeight="false" outlineLevel="0" collapsed="false">
      <c r="A13" s="0" t="n">
        <v>590.30469306061</v>
      </c>
      <c r="B13" s="0" t="n">
        <v>706.237727219953</v>
      </c>
      <c r="D13" s="0" t="n">
        <v>589.312635880479</v>
      </c>
      <c r="E13" s="0" t="n">
        <v>1298.67196670717</v>
      </c>
      <c r="G13" s="0" t="n">
        <v>586.95624567889</v>
      </c>
      <c r="H13" s="0" t="n">
        <v>4.73889915764818</v>
      </c>
      <c r="J13" s="0" t="n">
        <v>0.991111329371899</v>
      </c>
      <c r="K13" s="0" t="n">
        <v>0.847369248146147</v>
      </c>
      <c r="U13" s="0" t="n">
        <v>140.121933620226</v>
      </c>
      <c r="V13" s="0" t="n">
        <v>580.996903160479</v>
      </c>
    </row>
    <row r="14" customFormat="false" ht="14.4" hidden="false" customHeight="false" outlineLevel="0" collapsed="false">
      <c r="A14" s="0" t="n">
        <v>590.300149923523</v>
      </c>
      <c r="B14" s="0" t="n">
        <v>625.701031292118</v>
      </c>
      <c r="D14" s="0" t="n">
        <v>589.44012707659</v>
      </c>
      <c r="E14" s="0" t="n">
        <v>1135.43192825251</v>
      </c>
      <c r="G14" s="0" t="n">
        <v>586.540008183652</v>
      </c>
      <c r="H14" s="0" t="n">
        <v>4.11662410226743</v>
      </c>
      <c r="J14" s="0" t="n">
        <v>2.03221529244217</v>
      </c>
      <c r="K14" s="0" t="n">
        <v>0.762067475322889</v>
      </c>
      <c r="U14" s="0" t="n">
        <v>160.780148052114</v>
      </c>
      <c r="V14" s="0" t="n">
        <v>710.696516824426</v>
      </c>
    </row>
    <row r="15" customFormat="false" ht="14.4" hidden="false" customHeight="false" outlineLevel="0" collapsed="false">
      <c r="A15" s="0" t="n">
        <v>591.664605428544</v>
      </c>
      <c r="B15" s="0" t="n">
        <v>546.888708285167</v>
      </c>
      <c r="D15" s="0" t="n">
        <v>589.004791284992</v>
      </c>
      <c r="E15" s="0" t="n">
        <v>1009.9101083416</v>
      </c>
      <c r="G15" s="0" t="n">
        <v>587.496648935419</v>
      </c>
      <c r="H15" s="0" t="n">
        <v>3.54680202615946</v>
      </c>
      <c r="J15" s="0" t="n">
        <v>4.01724696753916</v>
      </c>
      <c r="K15" s="0" t="n">
        <v>0.573614644207631</v>
      </c>
    </row>
    <row r="16" customFormat="false" ht="14.4" hidden="false" customHeight="false" outlineLevel="0" collapsed="false">
      <c r="A16" s="0" t="n">
        <v>588.785770894644</v>
      </c>
      <c r="B16" s="0" t="n">
        <v>446.802388680521</v>
      </c>
      <c r="D16" s="0" t="n">
        <v>589.869243785452</v>
      </c>
      <c r="E16" s="0" t="n">
        <v>859.160579307557</v>
      </c>
      <c r="G16" s="0" t="n">
        <v>587.791542618486</v>
      </c>
      <c r="H16" s="0" t="n">
        <v>2.98766808234447</v>
      </c>
      <c r="J16" s="0" t="n">
        <v>7.0193586406718</v>
      </c>
      <c r="K16" s="0" t="n">
        <v>0.460092569857093</v>
      </c>
    </row>
    <row r="21" customFormat="false" ht="14.4" hidden="false" customHeight="false" outlineLevel="0" collapsed="false">
      <c r="N21" s="0" t="s">
        <v>81</v>
      </c>
      <c r="O21" s="0" t="s">
        <v>82</v>
      </c>
      <c r="P21" s="0" t="s">
        <v>83</v>
      </c>
      <c r="Q21" s="0" t="s">
        <v>84</v>
      </c>
      <c r="R21" s="0" t="s">
        <v>85</v>
      </c>
      <c r="S21" s="0" t="s">
        <v>86</v>
      </c>
      <c r="T21" s="0" t="s">
        <v>87</v>
      </c>
      <c r="U21" s="0" t="s">
        <v>88</v>
      </c>
      <c r="V21" s="0" t="s">
        <v>89</v>
      </c>
      <c r="X21" s="0" t="s">
        <v>90</v>
      </c>
      <c r="Y21" s="0" t="s">
        <v>91</v>
      </c>
    </row>
    <row r="22" customFormat="false" ht="14.4" hidden="false" customHeight="false" outlineLevel="0" collapsed="false">
      <c r="N22" s="0" t="n">
        <f aca="false">1000000/O22/(Q22*10)</f>
        <v>339.21302578019</v>
      </c>
      <c r="O22" s="0" t="n">
        <v>8.8</v>
      </c>
      <c r="P22" s="0" t="n">
        <v>1</v>
      </c>
      <c r="Q22" s="0" t="n">
        <v>33.5</v>
      </c>
      <c r="R22" s="0" t="n">
        <f aca="false">Q22/P22</f>
        <v>33.5</v>
      </c>
      <c r="S22" s="0" t="n">
        <f aca="false">10000/(Q22*R22)</f>
        <v>8.91067052795723</v>
      </c>
      <c r="T22" s="0" t="n">
        <v>0.71</v>
      </c>
      <c r="U22" s="0" t="n">
        <f aca="false">T22*S22</f>
        <v>6.32657607484963</v>
      </c>
      <c r="V22" s="0" t="n">
        <v>0.73</v>
      </c>
      <c r="X22" s="0" t="n">
        <f aca="false">(1/O22)</f>
        <v>0.113636363636364</v>
      </c>
      <c r="Y22" s="0" t="n">
        <f aca="false">(X22*P22)^0.5</f>
        <v>0.337099931231621</v>
      </c>
    </row>
    <row r="23" customFormat="false" ht="14.4" hidden="false" customHeight="false" outlineLevel="0" collapsed="false">
      <c r="O23" s="0" t="n">
        <v>8.8</v>
      </c>
      <c r="P23" s="0" t="n">
        <v>2.15</v>
      </c>
      <c r="Q23" s="0" t="n">
        <v>50</v>
      </c>
      <c r="R23" s="0" t="n">
        <f aca="false">Q23/P23</f>
        <v>23.2558139534884</v>
      </c>
      <c r="S23" s="0" t="n">
        <f aca="false">10000/(Q23*R23)</f>
        <v>8.6</v>
      </c>
      <c r="T23" s="0" t="n">
        <v>0.62</v>
      </c>
      <c r="U23" s="0" t="n">
        <f aca="false">T23*S23</f>
        <v>5.332</v>
      </c>
      <c r="V23" s="0" t="n">
        <v>0.65</v>
      </c>
      <c r="X23" s="0" t="n">
        <f aca="false">(1/O23)</f>
        <v>0.113636363636364</v>
      </c>
      <c r="Y23" s="0" t="n">
        <f aca="false">(X23*P23)^0.5</f>
        <v>0.494285526612081</v>
      </c>
    </row>
    <row r="24" customFormat="false" ht="14.4" hidden="false" customHeight="false" outlineLevel="0" collapsed="false">
      <c r="O24" s="0" t="n">
        <v>8.8</v>
      </c>
      <c r="P24" s="0" t="n">
        <v>4.55</v>
      </c>
      <c r="Q24" s="0" t="n">
        <v>72</v>
      </c>
      <c r="R24" s="0" t="n">
        <f aca="false">Q24/P24</f>
        <v>15.8241758241758</v>
      </c>
      <c r="S24" s="0" t="n">
        <f aca="false">10000/(Q24*R24)</f>
        <v>8.77700617283951</v>
      </c>
      <c r="T24" s="0" t="n">
        <v>0.44</v>
      </c>
      <c r="U24" s="0" t="n">
        <f aca="false">T24*S24</f>
        <v>3.86188271604938</v>
      </c>
      <c r="V24" s="0" t="n">
        <v>0.57</v>
      </c>
      <c r="X24" s="0" t="n">
        <f aca="false">(1/O24)</f>
        <v>0.113636363636364</v>
      </c>
      <c r="Y24" s="0" t="n">
        <f aca="false">(X24*P24)^0.5</f>
        <v>0.719058728161653</v>
      </c>
    </row>
    <row r="25" customFormat="false" ht="14.4" hidden="false" customHeight="false" outlineLevel="0" collapsed="false">
      <c r="O25" s="0" t="n">
        <v>8.8</v>
      </c>
      <c r="P25" s="0" t="n">
        <v>7.19</v>
      </c>
      <c r="Q25" s="0" t="n">
        <v>91</v>
      </c>
      <c r="R25" s="0" t="n">
        <f aca="false">Q25/P25</f>
        <v>12.6564673157163</v>
      </c>
      <c r="S25" s="0" t="n">
        <f aca="false">10000/(Q25*R25)</f>
        <v>8.68252626494385</v>
      </c>
      <c r="T25" s="0" t="n">
        <v>0.47</v>
      </c>
      <c r="U25" s="0" t="n">
        <f aca="false">T25*S25</f>
        <v>4.08078734452361</v>
      </c>
      <c r="V25" s="0" t="n">
        <v>0.6</v>
      </c>
      <c r="X25" s="0" t="n">
        <f aca="false">(1/O25)</f>
        <v>0.113636363636364</v>
      </c>
      <c r="Y25" s="0" t="n">
        <f aca="false">(X25*P25)^0.5</f>
        <v>0.903905666839994</v>
      </c>
    </row>
    <row r="26" customFormat="false" ht="14.4" hidden="false" customHeight="false" outlineLevel="0" collapsed="false">
      <c r="O26" s="0" t="n">
        <v>27.3</v>
      </c>
      <c r="P26" s="0" t="n">
        <v>1</v>
      </c>
      <c r="Q26" s="0" t="n">
        <v>19</v>
      </c>
      <c r="R26" s="0" t="n">
        <f aca="false">Q26/P26</f>
        <v>19</v>
      </c>
      <c r="S26" s="0" t="n">
        <f aca="false">10000/(Q26*R26)</f>
        <v>27.7008310249307</v>
      </c>
      <c r="T26" s="0" t="n">
        <v>0.51</v>
      </c>
      <c r="U26" s="0" t="n">
        <f aca="false">T26*S26</f>
        <v>14.1274238227147</v>
      </c>
      <c r="V26" s="0" t="n">
        <v>1.09</v>
      </c>
      <c r="X26" s="0" t="n">
        <f aca="false">(1/O26)</f>
        <v>0.0366300366300366</v>
      </c>
      <c r="Y26" s="0" t="n">
        <f aca="false">(X26*P26)^0.5</f>
        <v>0.191389750587738</v>
      </c>
    </row>
    <row r="27" customFormat="false" ht="14.4" hidden="false" customHeight="false" outlineLevel="0" collapsed="false">
      <c r="O27" s="0" t="n">
        <v>27.3</v>
      </c>
      <c r="P27" s="0" t="n">
        <v>2.15</v>
      </c>
      <c r="Q27" s="0" t="n">
        <v>28.5</v>
      </c>
      <c r="R27" s="0" t="n">
        <f aca="false">Q27/P27</f>
        <v>13.2558139534884</v>
      </c>
      <c r="S27" s="0" t="n">
        <f aca="false">10000/(Q27*R27)</f>
        <v>26.4696829793783</v>
      </c>
      <c r="T27" s="0" t="n">
        <v>0.39</v>
      </c>
      <c r="U27" s="0" t="n">
        <f aca="false">T27*S27</f>
        <v>10.3231763619575</v>
      </c>
      <c r="V27" s="0" t="n">
        <v>0.98</v>
      </c>
      <c r="X27" s="0" t="n">
        <f aca="false">(1/O27)</f>
        <v>0.0366300366300366</v>
      </c>
      <c r="Y27" s="0" t="n">
        <f aca="false">(X27*P27)^0.5</f>
        <v>0.280632462047032</v>
      </c>
    </row>
    <row r="28" customFormat="false" ht="14.4" hidden="false" customHeight="false" outlineLevel="0" collapsed="false">
      <c r="O28" s="0" t="n">
        <v>27.3</v>
      </c>
      <c r="P28" s="0" t="n">
        <v>4.55</v>
      </c>
      <c r="Q28" s="0" t="n">
        <v>41</v>
      </c>
      <c r="R28" s="0" t="n">
        <f aca="false">Q28/P28</f>
        <v>9.01098901098901</v>
      </c>
      <c r="S28" s="0" t="n">
        <f aca="false">10000/(Q28*R28)</f>
        <v>27.0672218917311</v>
      </c>
      <c r="T28" s="0" t="n">
        <v>0.35</v>
      </c>
      <c r="U28" s="0" t="n">
        <f aca="false">T28*S28</f>
        <v>9.47352766210589</v>
      </c>
      <c r="V28" s="0" t="n">
        <v>0.94</v>
      </c>
      <c r="X28" s="0" t="n">
        <f aca="false">(1/O28)</f>
        <v>0.0366300366300366</v>
      </c>
      <c r="Y28" s="0" t="n">
        <f aca="false">(X28*P28)^0.5</f>
        <v>0.408248290463863</v>
      </c>
    </row>
    <row r="29" customFormat="false" ht="14.4" hidden="false" customHeight="false" outlineLevel="0" collapsed="false">
      <c r="O29" s="0" t="n">
        <v>27.3</v>
      </c>
      <c r="P29" s="0" t="n">
        <v>7.19</v>
      </c>
      <c r="Q29" s="0" t="n">
        <v>52.5</v>
      </c>
      <c r="R29" s="0" t="n">
        <f aca="false">Q29/P29</f>
        <v>7.30180806675939</v>
      </c>
      <c r="S29" s="0" t="n">
        <f aca="false">10000/(Q29*R29)</f>
        <v>26.0861678004535</v>
      </c>
      <c r="T29" s="0" t="n">
        <v>0.35</v>
      </c>
      <c r="U29" s="0" t="n">
        <f aca="false">T29*S29</f>
        <v>9.13015873015873</v>
      </c>
      <c r="V29" s="0" t="n">
        <v>0.9</v>
      </c>
      <c r="X29" s="0" t="n">
        <f aca="false">(1/O29)</f>
        <v>0.0366300366300366</v>
      </c>
      <c r="Y29" s="0" t="n">
        <f aca="false">(X29*P29)^0.5</f>
        <v>0.513195833352107</v>
      </c>
    </row>
    <row r="30" customFormat="false" ht="14.4" hidden="false" customHeight="false" outlineLevel="0" collapsed="false">
      <c r="O30" s="0" t="n">
        <v>39.4</v>
      </c>
      <c r="P30" s="0" t="n">
        <v>1</v>
      </c>
      <c r="Q30" s="0" t="n">
        <v>16</v>
      </c>
      <c r="R30" s="0" t="n">
        <f aca="false">Q30/P30</f>
        <v>16</v>
      </c>
      <c r="S30" s="0" t="n">
        <f aca="false">10000/(Q30*R30)</f>
        <v>39.0625</v>
      </c>
      <c r="T30" s="0" t="n">
        <v>0.44</v>
      </c>
      <c r="U30" s="0" t="n">
        <f aca="false">T30*S30</f>
        <v>17.1875</v>
      </c>
      <c r="V30" s="0" t="n">
        <v>1.1</v>
      </c>
      <c r="X30" s="0" t="n">
        <f aca="false">(1/O30)</f>
        <v>0.0253807106598985</v>
      </c>
      <c r="Y30" s="0" t="n">
        <f aca="false">(X30*P30)^0.5</f>
        <v>0.159313246969292</v>
      </c>
    </row>
    <row r="31" customFormat="false" ht="14.4" hidden="false" customHeight="false" outlineLevel="0" collapsed="false">
      <c r="O31" s="0" t="n">
        <v>39.4</v>
      </c>
      <c r="P31" s="0" t="n">
        <v>2.15</v>
      </c>
      <c r="Q31" s="0" t="n">
        <v>23</v>
      </c>
      <c r="R31" s="0" t="n">
        <f aca="false">Q31/P31</f>
        <v>10.6976744186047</v>
      </c>
      <c r="S31" s="0" t="n">
        <f aca="false">10000/(Q31*R31)</f>
        <v>40.6427221172023</v>
      </c>
      <c r="T31" s="0" t="n">
        <v>0.45</v>
      </c>
      <c r="U31" s="0" t="n">
        <f aca="false">T31*S31</f>
        <v>18.289224952741</v>
      </c>
      <c r="V31" s="0" t="n">
        <v>0.93</v>
      </c>
      <c r="X31" s="0" t="n">
        <f aca="false">(1/O31)</f>
        <v>0.0253807106598985</v>
      </c>
      <c r="Y31" s="0" t="n">
        <f aca="false">(X31*P31)^0.5</f>
        <v>0.233599075166795</v>
      </c>
    </row>
    <row r="32" customFormat="false" ht="14.4" hidden="false" customHeight="false" outlineLevel="0" collapsed="false">
      <c r="O32" s="0" t="n">
        <v>39.4</v>
      </c>
      <c r="P32" s="0" t="n">
        <v>4.55</v>
      </c>
      <c r="Q32" s="0" t="n">
        <v>33.5</v>
      </c>
      <c r="R32" s="0" t="n">
        <f aca="false">Q32/P32</f>
        <v>7.36263736263736</v>
      </c>
      <c r="S32" s="0" t="n">
        <f aca="false">10000/(Q32*R32)</f>
        <v>40.5435509022054</v>
      </c>
      <c r="T32" s="0" t="n">
        <v>0.34</v>
      </c>
      <c r="U32" s="0" t="n">
        <f aca="false">T32*S32</f>
        <v>13.7848073067498</v>
      </c>
      <c r="V32" s="0" t="n">
        <v>0.98</v>
      </c>
      <c r="X32" s="0" t="n">
        <f aca="false">(1/O32)</f>
        <v>0.0253807106598985</v>
      </c>
      <c r="Y32" s="0" t="n">
        <f aca="false">(X32*P32)^0.5</f>
        <v>0.339826769843899</v>
      </c>
    </row>
    <row r="33" customFormat="false" ht="14.4" hidden="false" customHeight="false" outlineLevel="0" collapsed="false">
      <c r="O33" s="0" t="n">
        <v>39.4</v>
      </c>
      <c r="P33" s="0" t="n">
        <v>7.19</v>
      </c>
      <c r="Q33" s="0" t="n">
        <v>42.5</v>
      </c>
      <c r="R33" s="0" t="n">
        <f aca="false">Q33/P33</f>
        <v>5.91098748261474</v>
      </c>
      <c r="S33" s="0" t="n">
        <f aca="false">10000/(Q33*R33)</f>
        <v>39.8062283737024</v>
      </c>
      <c r="T33" s="0" t="n">
        <v>0.25</v>
      </c>
      <c r="U33" s="0" t="n">
        <f aca="false">T33*S33</f>
        <v>9.95155709342561</v>
      </c>
      <c r="V33" s="0" t="n">
        <v>1.09</v>
      </c>
      <c r="X33" s="0" t="n">
        <f aca="false">(1/O33)</f>
        <v>0.0253807106598985</v>
      </c>
      <c r="Y33" s="0" t="n">
        <f aca="false">(X33*P33)^0.5</f>
        <v>0.427185334070202</v>
      </c>
    </row>
    <row r="34" customFormat="false" ht="14.4" hidden="false" customHeight="false" outlineLevel="0" collapsed="false">
      <c r="O34" s="0" t="n">
        <v>58.8</v>
      </c>
      <c r="P34" s="0" t="n">
        <v>1</v>
      </c>
      <c r="Q34" s="0" t="n">
        <v>13</v>
      </c>
      <c r="R34" s="0" t="n">
        <f aca="false">Q34/P34</f>
        <v>13</v>
      </c>
      <c r="S34" s="0" t="n">
        <f aca="false">10000/(Q34*R34)</f>
        <v>59.1715976331361</v>
      </c>
      <c r="T34" s="0" t="n">
        <v>0.46</v>
      </c>
      <c r="U34" s="0" t="n">
        <f aca="false">T34*S34</f>
        <v>27.2189349112426</v>
      </c>
      <c r="V34" s="0" t="n">
        <v>1.32</v>
      </c>
      <c r="X34" s="0" t="n">
        <f aca="false">(1/O34)</f>
        <v>0.0170068027210884</v>
      </c>
      <c r="Y34" s="0" t="n">
        <f aca="false">(X34*P34)^0.5</f>
        <v>0.130410132739325</v>
      </c>
    </row>
    <row r="35" customFormat="false" ht="14.4" hidden="false" customHeight="false" outlineLevel="0" collapsed="false">
      <c r="O35" s="0" t="n">
        <v>58.8</v>
      </c>
      <c r="P35" s="0" t="n">
        <v>2.15</v>
      </c>
      <c r="Q35" s="0" t="n">
        <v>19</v>
      </c>
      <c r="R35" s="0" t="n">
        <f aca="false">Q35/P35</f>
        <v>8.83720930232558</v>
      </c>
      <c r="S35" s="0" t="n">
        <f aca="false">10000/(Q35*R35)</f>
        <v>59.5567867036011</v>
      </c>
      <c r="T35" s="0" t="n">
        <v>0.4</v>
      </c>
      <c r="U35" s="0" t="n">
        <f aca="false">T35*S35</f>
        <v>23.8227146814404</v>
      </c>
      <c r="V35" s="0" t="n">
        <v>1.23</v>
      </c>
      <c r="X35" s="0" t="n">
        <f aca="false">(1/O35)</f>
        <v>0.0170068027210884</v>
      </c>
      <c r="Y35" s="0" t="n">
        <f aca="false">(X35*P35)^0.5</f>
        <v>0.191218790526298</v>
      </c>
    </row>
    <row r="36" customFormat="false" ht="14.4" hidden="false" customHeight="false" outlineLevel="0" collapsed="false">
      <c r="O36" s="0" t="n">
        <v>58.8</v>
      </c>
      <c r="P36" s="0" t="n">
        <v>4.55</v>
      </c>
      <c r="Q36" s="0" t="n">
        <v>28</v>
      </c>
      <c r="R36" s="0" t="n">
        <f aca="false">Q36/P36</f>
        <v>6.15384615384615</v>
      </c>
      <c r="S36" s="0" t="n">
        <f aca="false">10000/(Q36*R36)</f>
        <v>58.0357142857143</v>
      </c>
      <c r="T36" s="0" t="n">
        <v>0.28</v>
      </c>
      <c r="U36" s="0" t="n">
        <f aca="false">T36*S36</f>
        <v>16.25</v>
      </c>
      <c r="V36" s="0" t="n">
        <v>1.19</v>
      </c>
      <c r="X36" s="0" t="n">
        <f aca="false">(1/O36)</f>
        <v>0.0170068027210884</v>
      </c>
      <c r="Y36" s="0" t="n">
        <f aca="false">(X36*P36)^0.5</f>
        <v>0.278174320132093</v>
      </c>
    </row>
    <row r="37" customFormat="false" ht="14.4" hidden="false" customHeight="false" outlineLevel="0" collapsed="false">
      <c r="O37" s="0" t="n">
        <v>58.8</v>
      </c>
      <c r="P37" s="0" t="n">
        <v>7.19</v>
      </c>
      <c r="Q37" s="0" t="n">
        <v>34.5</v>
      </c>
      <c r="R37" s="0" t="n">
        <f aca="false">Q37/P37</f>
        <v>4.79833101529903</v>
      </c>
      <c r="S37" s="0" t="n">
        <f aca="false">10000/(Q37*R37)</f>
        <v>60.4074774207099</v>
      </c>
      <c r="T37" s="0" t="n">
        <v>0.24</v>
      </c>
      <c r="U37" s="0" t="n">
        <f aca="false">T37*S37</f>
        <v>14.4977945809704</v>
      </c>
      <c r="V37" s="0" t="n">
        <v>1.07</v>
      </c>
      <c r="X37" s="0" t="n">
        <f aca="false">(1/O37)</f>
        <v>0.0170068027210884</v>
      </c>
      <c r="Y37" s="0" t="n">
        <f aca="false">(X37*P37)^0.5</f>
        <v>0.349684016741723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09375" defaultRowHeight="14.4" zeroHeight="false" outlineLevelRow="0" outlineLevelCol="0"/>
  <sheetData>
    <row r="3" customFormat="false" ht="14.4" hidden="false" customHeight="false" outlineLevel="0" collapsed="false">
      <c r="C3" s="0" t="s">
        <v>92</v>
      </c>
      <c r="D3" s="0" t="s">
        <v>93</v>
      </c>
      <c r="E3" s="0" t="s">
        <v>94</v>
      </c>
    </row>
    <row r="4" customFormat="false" ht="14.4" hidden="false" customHeight="false" outlineLevel="0" collapsed="false">
      <c r="C4" s="0" t="n">
        <v>1</v>
      </c>
      <c r="D4" s="0" t="n">
        <f aca="false">0.1808*C4^2.443</f>
        <v>0.1808</v>
      </c>
    </row>
    <row r="5" customFormat="false" ht="14.4" hidden="false" customHeight="false" outlineLevel="0" collapsed="false">
      <c r="C5" s="0" t="n">
        <f aca="false">C4+1</f>
        <v>2</v>
      </c>
      <c r="D5" s="0" t="n">
        <f aca="false">0.1808*C5^2.443</f>
        <v>0.983138504546954</v>
      </c>
    </row>
    <row r="6" customFormat="false" ht="14.4" hidden="false" customHeight="false" outlineLevel="0" collapsed="false">
      <c r="C6" s="0" t="n">
        <f aca="false">C5+1</f>
        <v>3</v>
      </c>
      <c r="D6" s="0" t="n">
        <f aca="false">0.1808*C6^2.443</f>
        <v>2.64731518897307</v>
      </c>
      <c r="E6" s="0" t="n">
        <f aca="false">MIN(19,D6-D5)</f>
        <v>1.66417668442612</v>
      </c>
    </row>
    <row r="7" customFormat="false" ht="14.4" hidden="false" customHeight="false" outlineLevel="0" collapsed="false">
      <c r="C7" s="0" t="n">
        <f aca="false">C6+1</f>
        <v>4</v>
      </c>
      <c r="D7" s="0" t="n">
        <f aca="false">0.1808*C7^2.443</f>
        <v>5.34602499514834</v>
      </c>
      <c r="E7" s="0" t="n">
        <f aca="false">MIN(19,D7-D6)</f>
        <v>2.69870980617527</v>
      </c>
    </row>
    <row r="8" customFormat="false" ht="14.4" hidden="false" customHeight="false" outlineLevel="0" collapsed="false">
      <c r="C8" s="0" t="n">
        <f aca="false">C7+1</f>
        <v>5</v>
      </c>
      <c r="D8" s="0" t="n">
        <f aca="false">0.1808*C8^2.443</f>
        <v>9.22108757682135</v>
      </c>
      <c r="E8" s="0" t="n">
        <f aca="false">MIN(19,D8-D7)</f>
        <v>3.87506258167301</v>
      </c>
    </row>
    <row r="9" customFormat="false" ht="14.4" hidden="false" customHeight="false" outlineLevel="0" collapsed="false">
      <c r="C9" s="0" t="n">
        <f aca="false">C8+1</f>
        <v>6</v>
      </c>
      <c r="D9" s="0" t="n">
        <f aca="false">0.1808*C9^2.443</f>
        <v>14.3953401324747</v>
      </c>
      <c r="E9" s="0" t="n">
        <f aca="false">MIN(19,D9-D8)</f>
        <v>5.17425255565333</v>
      </c>
    </row>
    <row r="10" customFormat="false" ht="14.4" hidden="false" customHeight="false" outlineLevel="0" collapsed="false">
      <c r="C10" s="0" t="n">
        <f aca="false">C9+1</f>
        <v>7</v>
      </c>
      <c r="D10" s="0" t="n">
        <f aca="false">0.1808*C10^2.443</f>
        <v>20.9784278208555</v>
      </c>
      <c r="E10" s="0" t="n">
        <f aca="false">MIN(19,D10-D9)</f>
        <v>6.58308768838078</v>
      </c>
    </row>
    <row r="11" customFormat="false" ht="14.4" hidden="false" customHeight="false" outlineLevel="0" collapsed="false">
      <c r="C11" s="0" t="n">
        <f aca="false">C10+1</f>
        <v>8</v>
      </c>
      <c r="D11" s="0" t="n">
        <f aca="false">0.1808*C11^2.443</f>
        <v>29.070149441376</v>
      </c>
      <c r="E11" s="0" t="n">
        <f aca="false">MIN(19,D11-D10)</f>
        <v>8.09172162052051</v>
      </c>
    </row>
    <row r="12" customFormat="false" ht="14.4" hidden="false" customHeight="false" outlineLevel="0" collapsed="false">
      <c r="C12" s="0" t="n">
        <f aca="false">C11+1</f>
        <v>9</v>
      </c>
      <c r="D12" s="0" t="n">
        <f aca="false">0.1808*C12^2.443</f>
        <v>38.7625979522541</v>
      </c>
      <c r="E12" s="0" t="n">
        <f aca="false">MIN(19,D12-D11)</f>
        <v>9.6924485108781</v>
      </c>
    </row>
    <row r="13" customFormat="false" ht="14.4" hidden="false" customHeight="false" outlineLevel="0" collapsed="false">
      <c r="C13" s="0" t="n">
        <f aca="false">C12+1</f>
        <v>10</v>
      </c>
      <c r="D13" s="0" t="n">
        <f aca="false">0.1808*C13^2.443</f>
        <v>50.1416274921053</v>
      </c>
      <c r="E13" s="0" t="n">
        <f aca="false">MIN(19,D13-D12)</f>
        <v>11.3790295398512</v>
      </c>
    </row>
    <row r="14" customFormat="false" ht="14.4" hidden="false" customHeight="false" outlineLevel="0" collapsed="false">
      <c r="C14" s="0" t="n">
        <f aca="false">C13+1</f>
        <v>11</v>
      </c>
      <c r="D14" s="0" t="n">
        <f aca="false">0.1808*C14^2.443</f>
        <v>63.2879103021877</v>
      </c>
      <c r="E14" s="0" t="n">
        <f aca="false">MIN(19,D14-D13)</f>
        <v>13.1462828100824</v>
      </c>
    </row>
    <row r="15" customFormat="false" ht="14.4" hidden="false" customHeight="false" outlineLevel="0" collapsed="false">
      <c r="C15" s="0" t="n">
        <f aca="false">C14+1</f>
        <v>12</v>
      </c>
      <c r="D15" s="0" t="n">
        <f aca="false">0.1808*C15^2.443</f>
        <v>78.2777277117583</v>
      </c>
      <c r="E15" s="0" t="n">
        <f aca="false">MIN(19,D15-D14)</f>
        <v>14.9898174095706</v>
      </c>
    </row>
    <row r="16" customFormat="false" ht="14.4" hidden="false" customHeight="false" outlineLevel="0" collapsed="false">
      <c r="C16" s="0" t="n">
        <f aca="false">C15+1</f>
        <v>13</v>
      </c>
      <c r="D16" s="0" t="n">
        <f aca="false">0.1808*C16^2.443</f>
        <v>95.1835801261147</v>
      </c>
      <c r="E16" s="0" t="n">
        <f aca="false">MIN(19,D16-D15)</f>
        <v>16.9058524143564</v>
      </c>
    </row>
    <row r="17" customFormat="false" ht="14.4" hidden="false" customHeight="false" outlineLevel="0" collapsed="false">
      <c r="C17" s="0" t="n">
        <f aca="false">C16+1</f>
        <v>14</v>
      </c>
      <c r="D17" s="0" t="n">
        <f aca="false">0.1808*C17^2.443</f>
        <v>114.074669001892</v>
      </c>
      <c r="E17" s="0" t="n">
        <f aca="false">MIN(19,D17-D16)</f>
        <v>18.8910888757772</v>
      </c>
    </row>
    <row r="18" customFormat="false" ht="14.4" hidden="false" customHeight="false" outlineLevel="0" collapsed="false">
      <c r="C18" s="0" t="n">
        <f aca="false">C17+1</f>
        <v>15</v>
      </c>
      <c r="D18" s="0" t="n">
        <f aca="false">0.1808*C18^2.443</f>
        <v>135.017285403596</v>
      </c>
      <c r="E18" s="0" t="n">
        <f aca="false">MIN(19,D18-D17)</f>
        <v>19</v>
      </c>
    </row>
    <row r="19" customFormat="false" ht="14.4" hidden="false" customHeight="false" outlineLevel="0" collapsed="false">
      <c r="C19" s="0" t="n">
        <f aca="false">C18+1</f>
        <v>16</v>
      </c>
      <c r="D19" s="0" t="n">
        <f aca="false">0.1808*C19^2.443</f>
        <v>158.075128588224</v>
      </c>
      <c r="E19" s="0" t="n">
        <f aca="false">MIN(19,D19-D18)</f>
        <v>19</v>
      </c>
    </row>
    <row r="20" customFormat="false" ht="14.4" hidden="false" customHeight="false" outlineLevel="0" collapsed="false">
      <c r="C20" s="0" t="n">
        <f aca="false">C19+1</f>
        <v>17</v>
      </c>
      <c r="D20" s="0" t="n">
        <f aca="false">0.1808*C20^2.443</f>
        <v>183.309571013674</v>
      </c>
      <c r="E20" s="0" t="n">
        <f aca="false">MIN(19,D20-D19)</f>
        <v>19</v>
      </c>
    </row>
    <row r="21" customFormat="false" ht="14.4" hidden="false" customHeight="false" outlineLevel="0" collapsed="false">
      <c r="C21" s="0" t="n">
        <f aca="false">C20+1</f>
        <v>18</v>
      </c>
      <c r="D21" s="0" t="n">
        <f aca="false">0.1808*C21^2.443</f>
        <v>210.779881543882</v>
      </c>
      <c r="E21" s="0" t="n">
        <f aca="false">MIN(19,D21-D20)</f>
        <v>19</v>
      </c>
    </row>
    <row r="22" customFormat="false" ht="14.4" hidden="false" customHeight="false" outlineLevel="0" collapsed="false">
      <c r="C22" s="0" t="n">
        <f aca="false">C21+1</f>
        <v>19</v>
      </c>
      <c r="D22" s="0" t="n">
        <f aca="false">0.1808*C22^2.443</f>
        <v>240.543415499115</v>
      </c>
      <c r="E22" s="0" t="n">
        <f aca="false">MIN(19,D22-D21)</f>
        <v>19</v>
      </c>
    </row>
    <row r="23" customFormat="false" ht="14.4" hidden="false" customHeight="false" outlineLevel="0" collapsed="false">
      <c r="C23" s="0" t="n">
        <f aca="false">C22+1</f>
        <v>20</v>
      </c>
      <c r="D23" s="0" t="n">
        <f aca="false">0.1808*C23^2.443</f>
        <v>272.655778031741</v>
      </c>
      <c r="E23" s="0" t="n">
        <f aca="false">MIN(19,D23-D22)</f>
        <v>19</v>
      </c>
    </row>
    <row r="24" customFormat="false" ht="14.4" hidden="false" customHeight="false" outlineLevel="0" collapsed="false">
      <c r="C24" s="0" t="n">
        <f aca="false">C23+1</f>
        <v>21</v>
      </c>
      <c r="D24" s="0" t="n">
        <f aca="false">0.1808*C24^2.443</f>
        <v>307.170965768396</v>
      </c>
      <c r="E24" s="0" t="n">
        <f aca="false">MIN(19,D24-D23)</f>
        <v>19</v>
      </c>
    </row>
    <row r="25" customFormat="false" ht="14.4" hidden="false" customHeight="false" outlineLevel="0" collapsed="false">
      <c r="C25" s="0" t="n">
        <f aca="false">C24+1</f>
        <v>22</v>
      </c>
      <c r="D25" s="0" t="n">
        <f aca="false">0.1808*C25^2.443</f>
        <v>344.141490544218</v>
      </c>
      <c r="E25" s="0" t="n">
        <f aca="false">MIN(19,D25-D24)</f>
        <v>19</v>
      </c>
    </row>
    <row r="26" customFormat="false" ht="14.4" hidden="false" customHeight="false" outlineLevel="0" collapsed="false">
      <c r="C26" s="0" t="n">
        <f aca="false">C25+1</f>
        <v>23</v>
      </c>
      <c r="D26" s="0" t="n">
        <f aca="false">0.1808*C26^2.443</f>
        <v>383.618488232251</v>
      </c>
      <c r="E26" s="0" t="n">
        <f aca="false">MIN(19,D26-D25)</f>
        <v>19</v>
      </c>
    </row>
    <row r="27" customFormat="false" ht="14.4" hidden="false" customHeight="false" outlineLevel="0" collapsed="false">
      <c r="C27" s="0" t="n">
        <f aca="false">C26+1</f>
        <v>24</v>
      </c>
      <c r="D27" s="0" t="n">
        <f aca="false">0.1808*C27^2.443</f>
        <v>425.6518150546</v>
      </c>
      <c r="E27" s="0" t="n">
        <f aca="false">MIN(19,D27-D26)</f>
        <v>19</v>
      </c>
    </row>
    <row r="28" customFormat="false" ht="14.4" hidden="false" customHeight="false" outlineLevel="0" collapsed="false">
      <c r="C28" s="0" t="n">
        <f aca="false">C27+1</f>
        <v>25</v>
      </c>
      <c r="D28" s="0" t="n">
        <f aca="false">0.1808*C28^2.443</f>
        <v>470.290133293192</v>
      </c>
      <c r="E28" s="0" t="n">
        <f aca="false">MIN(19,D28-D27)</f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ColWidth="8.609375" defaultRowHeight="14.4" zeroHeight="false" outlineLevelRow="0" outlineLevelCol="0"/>
  <sheetData>
    <row r="1" customFormat="false" ht="14.4" hidden="false" customHeight="false" outlineLevel="0" collapsed="false">
      <c r="B1" s="0" t="s">
        <v>95</v>
      </c>
      <c r="C1" s="0" t="s">
        <v>96</v>
      </c>
      <c r="E1" s="0" t="s">
        <v>95</v>
      </c>
      <c r="F1" s="0" t="s">
        <v>97</v>
      </c>
      <c r="I1" s="0" t="s">
        <v>98</v>
      </c>
    </row>
    <row r="2" customFormat="false" ht="14.4" hidden="false" customHeight="false" outlineLevel="0" collapsed="false">
      <c r="B2" s="0" t="n">
        <v>21.8718983009412</v>
      </c>
      <c r="C2" s="0" t="n">
        <v>2.9336266960031</v>
      </c>
      <c r="E2" s="0" t="n">
        <v>21.8375249465745</v>
      </c>
      <c r="F2" s="0" t="n">
        <v>0.0612405291323003</v>
      </c>
    </row>
    <row r="3" customFormat="false" ht="14.4" hidden="false" customHeight="false" outlineLevel="0" collapsed="false">
      <c r="B3" s="0" t="n">
        <v>43.2629262926292</v>
      </c>
      <c r="C3" s="0" t="n">
        <v>27.781444811148</v>
      </c>
      <c r="E3" s="0" t="n">
        <v>42.8869147489447</v>
      </c>
      <c r="F3" s="0" t="n">
        <v>0.266751735221912</v>
      </c>
    </row>
    <row r="4" customFormat="false" ht="14.4" hidden="false" customHeight="false" outlineLevel="0" collapsed="false">
      <c r="B4" s="0" t="n">
        <v>64.3134091186896</v>
      </c>
      <c r="C4" s="0" t="n">
        <v>171.523285661899</v>
      </c>
      <c r="E4" s="0" t="n">
        <v>63.7041910245315</v>
      </c>
      <c r="F4" s="0" t="n">
        <v>1.03647498278024</v>
      </c>
      <c r="I4" s="0" t="n">
        <v>13.2019764924468</v>
      </c>
    </row>
    <row r="5" customFormat="false" ht="14.4" hidden="false" customHeight="false" outlineLevel="0" collapsed="false">
      <c r="B5" s="0" t="n">
        <v>85.057572423909</v>
      </c>
      <c r="C5" s="0" t="n">
        <v>458.390905757242</v>
      </c>
      <c r="E5" s="0" t="n">
        <v>84.3752759576835</v>
      </c>
      <c r="F5" s="0" t="n">
        <v>1.90190035499196</v>
      </c>
      <c r="I5" s="0" t="n">
        <v>135.990635419364</v>
      </c>
    </row>
    <row r="6" customFormat="false" ht="14.4" hidden="false" customHeight="false" outlineLevel="0" collapsed="false">
      <c r="B6" s="0" t="n">
        <v>105.993399339934</v>
      </c>
      <c r="C6" s="0" t="n">
        <v>640.956362302897</v>
      </c>
      <c r="E6" s="0" t="n">
        <v>105.835423252856</v>
      </c>
      <c r="F6" s="0" t="n">
        <v>1.64824005227742</v>
      </c>
      <c r="I6" s="0" t="n">
        <v>344.916351444062</v>
      </c>
    </row>
    <row r="7" customFormat="false" ht="14.4" hidden="false" customHeight="false" outlineLevel="0" collapsed="false">
      <c r="B7" s="0" t="n">
        <v>147.984842928737</v>
      </c>
      <c r="C7" s="0" t="n">
        <v>850.898423175651</v>
      </c>
      <c r="E7" s="0" t="n">
        <v>147.914113138234</v>
      </c>
      <c r="F7" s="0" t="n">
        <v>1.93499320040267</v>
      </c>
      <c r="I7" s="0" t="n">
        <v>478</v>
      </c>
    </row>
    <row r="8" customFormat="false" ht="14.4" hidden="false" customHeight="false" outlineLevel="0" collapsed="false">
      <c r="B8" s="0" t="n">
        <v>22.05500550055</v>
      </c>
      <c r="C8" s="0" t="n">
        <v>12.5735240190683</v>
      </c>
      <c r="E8" s="0" t="n">
        <v>22.6488405361968</v>
      </c>
      <c r="F8" s="0" t="n">
        <v>0.0798069620812063</v>
      </c>
    </row>
    <row r="9" customFormat="false" ht="14.4" hidden="false" customHeight="false" outlineLevel="0" collapsed="false">
      <c r="B9" s="0" t="n">
        <v>42.7854785478547</v>
      </c>
      <c r="C9" s="0" t="n">
        <v>49.7484415108176</v>
      </c>
      <c r="E9" s="0" t="n">
        <v>42.4220695501668</v>
      </c>
      <c r="F9" s="0" t="n">
        <v>0.39135214849614</v>
      </c>
    </row>
    <row r="10" customFormat="false" ht="14.4" hidden="false" customHeight="false" outlineLevel="0" collapsed="false">
      <c r="B10" s="0" t="n">
        <v>63.8941449700525</v>
      </c>
      <c r="C10" s="0" t="n">
        <v>234.684268426842</v>
      </c>
      <c r="E10" s="0" t="n">
        <v>63.9230144292753</v>
      </c>
      <c r="F10" s="0" t="n">
        <v>1.39005404355274</v>
      </c>
      <c r="I10" s="0" t="n">
        <v>8.38834713016194</v>
      </c>
    </row>
    <row r="11" customFormat="false" ht="14.4" hidden="false" customHeight="false" outlineLevel="0" collapsed="false">
      <c r="B11" s="0" t="n">
        <v>84.6211954528786</v>
      </c>
      <c r="C11" s="0" t="n">
        <v>509.436010267693</v>
      </c>
      <c r="E11" s="0" t="n">
        <v>84.6954751770544</v>
      </c>
      <c r="F11" s="0" t="n">
        <v>1.88256124052913</v>
      </c>
      <c r="I11" s="0" t="n">
        <v>118.457139958836</v>
      </c>
    </row>
    <row r="12" customFormat="false" ht="14.4" hidden="false" customHeight="false" outlineLevel="0" collapsed="false">
      <c r="B12" s="0" t="n">
        <v>105.681945972375</v>
      </c>
      <c r="C12" s="0" t="n">
        <v>660.44737807114</v>
      </c>
      <c r="E12" s="0" t="n">
        <v>105.908055315165</v>
      </c>
      <c r="F12" s="0" t="n">
        <v>2.09752123770332</v>
      </c>
      <c r="I12" s="0" t="n">
        <v>290.721910929704</v>
      </c>
    </row>
    <row r="13" customFormat="false" ht="14.4" hidden="false" customHeight="false" outlineLevel="0" collapsed="false">
      <c r="B13" s="0" t="n">
        <v>147.977997799779</v>
      </c>
      <c r="C13" s="0" t="n">
        <v>606.052071873854</v>
      </c>
      <c r="E13" s="0" t="n">
        <v>147.883205877677</v>
      </c>
      <c r="F13" s="0" t="n">
        <v>1.74380971724271</v>
      </c>
      <c r="I13" s="0" t="n">
        <v>271</v>
      </c>
    </row>
    <row r="14" customFormat="false" ht="14.4" hidden="false" customHeight="false" outlineLevel="0" collapsed="false">
      <c r="B14" s="0" t="n">
        <v>21.7195941816403</v>
      </c>
      <c r="C14" s="0" t="n">
        <v>15.1023102310232</v>
      </c>
      <c r="E14" s="0" t="n">
        <v>23.4694283039861</v>
      </c>
      <c r="F14" s="0" t="n">
        <v>0.155728439978099</v>
      </c>
    </row>
    <row r="15" customFormat="false" ht="14.4" hidden="false" customHeight="false" outlineLevel="0" collapsed="false">
      <c r="B15" s="0" t="n">
        <v>42.8128590636841</v>
      </c>
      <c r="C15" s="0" t="n">
        <v>69.133846718005</v>
      </c>
      <c r="E15" s="0" t="n">
        <v>42.6038042422422</v>
      </c>
      <c r="F15" s="0" t="n">
        <v>0.515511029476695</v>
      </c>
    </row>
    <row r="16" customFormat="false" ht="14.4" hidden="false" customHeight="false" outlineLevel="0" collapsed="false">
      <c r="B16" s="0" t="n">
        <v>64.049871653832</v>
      </c>
      <c r="C16" s="0" t="n">
        <v>224.938760542721</v>
      </c>
      <c r="E16" s="0" t="n">
        <v>63.5688172232917</v>
      </c>
      <c r="F16" s="0" t="n">
        <v>1.19909132653962</v>
      </c>
      <c r="I16" s="0" t="n">
        <v>6.79439299738669</v>
      </c>
    </row>
    <row r="17" customFormat="false" ht="14.4" hidden="false" customHeight="false" outlineLevel="0" collapsed="false">
      <c r="B17" s="0" t="n">
        <v>84.9292262559589</v>
      </c>
      <c r="C17" s="0" t="n">
        <v>487.521818848551</v>
      </c>
      <c r="E17" s="0" t="n">
        <v>84.566282827926</v>
      </c>
      <c r="F17" s="0" t="n">
        <v>2.0834142809205</v>
      </c>
      <c r="I17" s="0" t="n">
        <v>112.049556463776</v>
      </c>
    </row>
    <row r="18" customFormat="false" ht="14.4" hidden="false" customHeight="false" outlineLevel="0" collapsed="false">
      <c r="B18" s="0" t="n">
        <v>105.849651631829</v>
      </c>
      <c r="C18" s="0" t="n">
        <v>539.182984965163</v>
      </c>
      <c r="E18" s="0" t="n">
        <v>105.855512972218</v>
      </c>
      <c r="F18" s="0" t="n">
        <v>1.77250931633139</v>
      </c>
      <c r="I18" s="0" t="n">
        <v>153.610088547075</v>
      </c>
    </row>
    <row r="19" customFormat="false" ht="14.4" hidden="false" customHeight="false" outlineLevel="0" collapsed="false">
      <c r="B19" s="0" t="n">
        <v>147.800024446889</v>
      </c>
      <c r="C19" s="0" t="n">
        <v>720.046938027136</v>
      </c>
      <c r="E19" s="0" t="n">
        <v>147.757722399816</v>
      </c>
      <c r="F19" s="0" t="n">
        <v>2.96760477561328</v>
      </c>
      <c r="I19" s="0" t="n">
        <v>248</v>
      </c>
    </row>
    <row r="20" customFormat="false" ht="14.4" hidden="false" customHeight="false" outlineLevel="0" collapsed="false">
      <c r="B20" s="0" t="n">
        <v>22.2312675712015</v>
      </c>
      <c r="C20" s="0" t="n">
        <v>17.3670700403374</v>
      </c>
      <c r="E20" s="0" t="n">
        <v>21.0524805284258</v>
      </c>
      <c r="F20" s="0" t="n">
        <v>0.205180056869359</v>
      </c>
      <c r="J20" s="1"/>
    </row>
    <row r="21" customFormat="false" ht="14.4" hidden="false" customHeight="false" outlineLevel="0" collapsed="false">
      <c r="B21" s="0" t="n">
        <v>43.1996088497738</v>
      </c>
      <c r="C21" s="0" t="n">
        <v>102.952695269526</v>
      </c>
      <c r="E21" s="0" t="n">
        <v>42.3145122834284</v>
      </c>
      <c r="F21" s="0" t="n">
        <v>0.726033627099486</v>
      </c>
      <c r="J21" s="1"/>
    </row>
    <row r="22" customFormat="false" ht="14.4" hidden="false" customHeight="false" outlineLevel="0" collapsed="false">
      <c r="B22" s="0" t="n">
        <v>64.1354357657988</v>
      </c>
      <c r="C22" s="0" t="n">
        <v>285.518151815181</v>
      </c>
      <c r="E22" s="0" t="n">
        <v>63.9832835873615</v>
      </c>
      <c r="F22" s="0" t="n">
        <v>1.76286183571466</v>
      </c>
      <c r="I22" s="0" t="n">
        <v>27.4204958315872</v>
      </c>
      <c r="J22" s="1"/>
    </row>
    <row r="23" customFormat="false" ht="14.4" hidden="false" customHeight="false" outlineLevel="0" collapsed="false">
      <c r="B23" s="0" t="n">
        <v>85.3912724605793</v>
      </c>
      <c r="C23" s="0" t="n">
        <v>574.650531719838</v>
      </c>
      <c r="E23" s="0" t="n">
        <v>83.9830628212147</v>
      </c>
      <c r="F23" s="0" t="n">
        <v>2.47578195369209</v>
      </c>
      <c r="I23" s="0" t="n">
        <v>163.151389604461</v>
      </c>
      <c r="J23" s="1"/>
    </row>
    <row r="24" customFormat="false" ht="14.4" hidden="false" customHeight="false" outlineLevel="0" collapsed="false">
      <c r="B24" s="0" t="n">
        <v>106.26035936927</v>
      </c>
      <c r="C24" s="0" t="n">
        <v>589.964063072974</v>
      </c>
      <c r="E24" s="0" t="n">
        <v>106.065682344006</v>
      </c>
      <c r="F24" s="0" t="n">
        <v>3.07255700181911</v>
      </c>
      <c r="I24" s="0" t="n">
        <v>194.957595107353</v>
      </c>
      <c r="J24" s="1"/>
    </row>
    <row r="25" customFormat="false" ht="14.4" hidden="false" customHeight="false" outlineLevel="0" collapsed="false">
      <c r="B25" s="0" t="n">
        <v>149.03214765921</v>
      </c>
      <c r="C25" s="0" t="n">
        <v>872.390172350568</v>
      </c>
      <c r="E25" s="0" t="n">
        <v>148.085648434326</v>
      </c>
      <c r="F25" s="0" t="n">
        <v>2.99606153194044</v>
      </c>
      <c r="I25" s="1" t="n">
        <v>381</v>
      </c>
    </row>
    <row r="26" customFormat="false" ht="14.4" hidden="false" customHeight="false" outlineLevel="0" collapsed="false">
      <c r="B26" s="0" t="n">
        <v>21.9061239457279</v>
      </c>
      <c r="C26" s="0" t="n">
        <v>27.1653832049873</v>
      </c>
      <c r="E26" s="0" t="n">
        <v>22.3471856731601</v>
      </c>
      <c r="F26" s="0" t="n">
        <v>0.213856166440012</v>
      </c>
      <c r="J26" s="1"/>
    </row>
    <row r="27" customFormat="false" ht="14.4" hidden="false" customHeight="false" outlineLevel="0" collapsed="false">
      <c r="B27" s="0" t="n">
        <v>43.2235668011245</v>
      </c>
      <c r="C27" s="0" t="n">
        <v>119.914924825815</v>
      </c>
      <c r="E27" s="0" t="n">
        <v>42.5101552427544</v>
      </c>
      <c r="F27" s="0" t="n">
        <v>0.936225075502021</v>
      </c>
      <c r="J27" s="1"/>
    </row>
    <row r="28" customFormat="false" ht="14.4" hidden="false" customHeight="false" outlineLevel="0" collapsed="false">
      <c r="B28" s="0" t="n">
        <v>64.6419753086419</v>
      </c>
      <c r="C28" s="0" t="n">
        <v>404.148148148148</v>
      </c>
      <c r="E28" s="0" t="n">
        <v>63.9329047526536</v>
      </c>
      <c r="F28" s="0" t="n">
        <v>2.45123275816393</v>
      </c>
      <c r="I28" s="0" t="n">
        <v>24.3914223858326</v>
      </c>
      <c r="J28" s="1"/>
    </row>
    <row r="29" customFormat="false" ht="14.4" hidden="false" customHeight="false" outlineLevel="0" collapsed="false">
      <c r="B29" s="0" t="n">
        <v>85.2766165505439</v>
      </c>
      <c r="C29" s="0" t="n">
        <v>613.474147414741</v>
      </c>
      <c r="E29" s="0" t="n">
        <v>84.7285459458504</v>
      </c>
      <c r="F29" s="0" t="n">
        <v>3.08712756751028</v>
      </c>
      <c r="I29" s="0" t="n">
        <v>89.6388977130457</v>
      </c>
      <c r="J29" s="1"/>
    </row>
    <row r="30" customFormat="false" ht="14.4" hidden="false" customHeight="false" outlineLevel="0" collapsed="false">
      <c r="B30" s="0" t="n">
        <v>106.037892678156</v>
      </c>
      <c r="C30" s="0" t="n">
        <v>672.457645764576</v>
      </c>
      <c r="E30" s="0" t="n">
        <v>105.828314582928</v>
      </c>
      <c r="F30" s="0" t="n">
        <v>2.60426785115063</v>
      </c>
      <c r="I30" s="0" t="n">
        <v>204.553086867964</v>
      </c>
      <c r="J30" s="1"/>
    </row>
    <row r="31" customFormat="false" ht="14.4" hidden="false" customHeight="false" outlineLevel="0" collapsed="false">
      <c r="B31" s="0" t="n">
        <v>147.880454712137</v>
      </c>
      <c r="C31" s="0" t="n">
        <v>896.991565823249</v>
      </c>
      <c r="E31" s="0" t="n">
        <v>147.87671535296</v>
      </c>
      <c r="F31" s="0" t="n">
        <v>3.70366118577912</v>
      </c>
      <c r="I31" s="1" t="n">
        <v>307</v>
      </c>
    </row>
    <row r="32" customFormat="false" ht="14.4" hidden="false" customHeight="false" outlineLevel="0" collapsed="false">
      <c r="B32" s="0" t="n">
        <v>21.7606649553844</v>
      </c>
      <c r="C32" s="0" t="n">
        <v>44.1804180418041</v>
      </c>
      <c r="E32" s="0" t="n">
        <v>21.2249430423341</v>
      </c>
      <c r="F32" s="0" t="n">
        <v>0.271983892901927</v>
      </c>
      <c r="J32" s="1"/>
    </row>
    <row r="33" customFormat="false" ht="14.4" hidden="false" customHeight="false" outlineLevel="0" collapsed="false">
      <c r="B33" s="0" t="n">
        <v>42.7666544432221</v>
      </c>
      <c r="C33" s="0" t="n">
        <v>156.420975430876</v>
      </c>
      <c r="E33" s="0" t="n">
        <v>44.4854382649546</v>
      </c>
      <c r="F33" s="0" t="n">
        <v>1.15476148425495</v>
      </c>
      <c r="J33" s="1"/>
    </row>
    <row r="34" customFormat="false" ht="14.4" hidden="false" customHeight="false" outlineLevel="0" collapsed="false">
      <c r="B34" s="0" t="n">
        <v>63.4594792812614</v>
      </c>
      <c r="C34" s="0" t="n">
        <v>406.940960762742</v>
      </c>
      <c r="E34" s="0" t="n">
        <v>63.609614807227</v>
      </c>
      <c r="F34" s="0" t="n">
        <v>2.45145352431076</v>
      </c>
      <c r="I34" s="0" t="n">
        <v>16.4216517219564</v>
      </c>
      <c r="J34" s="1"/>
    </row>
    <row r="35" customFormat="false" ht="14.4" hidden="false" customHeight="false" outlineLevel="0" collapsed="false">
      <c r="B35" s="0" t="n">
        <v>85.057572423909</v>
      </c>
      <c r="C35" s="0" t="n">
        <v>698.390905757242</v>
      </c>
      <c r="E35" s="0" t="n">
        <v>85.0271100828314</v>
      </c>
      <c r="F35" s="0" t="n">
        <v>2.93396001483548</v>
      </c>
      <c r="I35" s="0" t="n">
        <v>151.803108891279</v>
      </c>
      <c r="J35" s="1"/>
    </row>
    <row r="36" customFormat="false" ht="14.4" hidden="false" customHeight="false" outlineLevel="0" collapsed="false">
      <c r="B36" s="0" t="n">
        <v>105.955751130668</v>
      </c>
      <c r="C36" s="0" t="n">
        <v>614.301430143014</v>
      </c>
      <c r="E36" s="0" t="n">
        <v>106.214964412497</v>
      </c>
      <c r="F36" s="0" t="n">
        <v>2.99597322548171</v>
      </c>
      <c r="I36" s="0" t="n">
        <v>145.608550919239</v>
      </c>
      <c r="J36" s="1"/>
    </row>
    <row r="37" customFormat="false" ht="14.4" hidden="false" customHeight="false" outlineLevel="0" collapsed="false">
      <c r="B37" s="0" t="n">
        <v>148.26035936927</v>
      </c>
      <c r="C37" s="0" t="n">
        <v>925.964063072974</v>
      </c>
      <c r="E37" s="0" t="n">
        <v>147.693435297857</v>
      </c>
      <c r="F37" s="0" t="n">
        <v>3.56994313064057</v>
      </c>
      <c r="I37" s="1" t="n">
        <v>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609375" defaultRowHeight="14.4" zeroHeight="false" outlineLevelRow="0" outlineLevelCol="0"/>
  <sheetData>
    <row r="1" customFormat="false" ht="14.4" hidden="false" customHeight="false" outlineLevel="0" collapsed="false">
      <c r="A1" s="0" t="n">
        <v>28.0871463311394</v>
      </c>
      <c r="B1" s="0" t="n">
        <v>0.592961896304167</v>
      </c>
      <c r="F1" s="0" t="s">
        <v>99</v>
      </c>
      <c r="H1" s="0" t="s">
        <v>99</v>
      </c>
    </row>
    <row r="2" customFormat="false" ht="14.4" hidden="false" customHeight="false" outlineLevel="0" collapsed="false">
      <c r="A2" s="0" t="n">
        <v>41.8962377683899</v>
      </c>
      <c r="B2" s="0" t="n">
        <v>2.20414318557189</v>
      </c>
      <c r="E2" s="0" t="s">
        <v>95</v>
      </c>
      <c r="F2" s="0" t="s">
        <v>100</v>
      </c>
      <c r="G2" s="0" t="s">
        <v>101</v>
      </c>
      <c r="H2" s="0" t="s">
        <v>102</v>
      </c>
      <c r="I2" s="0" t="s">
        <v>103</v>
      </c>
      <c r="J2" s="0" t="s">
        <v>104</v>
      </c>
      <c r="K2" s="0" t="s">
        <v>105</v>
      </c>
    </row>
    <row r="3" customFormat="false" ht="14.4" hidden="false" customHeight="false" outlineLevel="0" collapsed="false">
      <c r="A3" s="0" t="n">
        <v>54.9149700797596</v>
      </c>
      <c r="B3" s="0" t="n">
        <v>4.58681268518595</v>
      </c>
      <c r="E3" s="0" t="n">
        <v>17.6784433090553</v>
      </c>
      <c r="F3" s="0" t="n">
        <v>4.70816986036027</v>
      </c>
      <c r="G3" s="0" t="n">
        <v>24.7347537775845</v>
      </c>
      <c r="J3" s="0" t="n">
        <f aca="false">H3+F3</f>
        <v>4.70816986036027</v>
      </c>
      <c r="K3" s="0" t="n">
        <f aca="false">I3+G3</f>
        <v>24.7347537775845</v>
      </c>
    </row>
    <row r="4" customFormat="false" ht="14.4" hidden="false" customHeight="false" outlineLevel="0" collapsed="false">
      <c r="A4" s="0" t="n">
        <v>74.9507249744785</v>
      </c>
      <c r="B4" s="0" t="n">
        <v>8.84243528347457</v>
      </c>
      <c r="E4" s="0" t="n">
        <v>40.3902400458547</v>
      </c>
      <c r="F4" s="0" t="n">
        <v>20.8258802834299</v>
      </c>
      <c r="G4" s="0" t="n">
        <v>51.9539673284645</v>
      </c>
      <c r="H4" s="0" t="n">
        <v>0.197749205875084</v>
      </c>
      <c r="I4" s="0" t="n">
        <v>0.4767776490674</v>
      </c>
      <c r="J4" s="0" t="n">
        <f aca="false">H4+F4</f>
        <v>21.023629489305</v>
      </c>
      <c r="K4" s="0" t="n">
        <f aca="false">I4+G4</f>
        <v>52.4307449775319</v>
      </c>
    </row>
    <row r="5" customFormat="false" ht="14.4" hidden="false" customHeight="false" outlineLevel="0" collapsed="false">
      <c r="A5" s="0" t="n">
        <v>90.0539975267041</v>
      </c>
      <c r="B5" s="0" t="n">
        <v>10.0375866276029</v>
      </c>
      <c r="E5" s="0" t="n">
        <v>62.9011453814149</v>
      </c>
      <c r="F5" s="0" t="n">
        <v>54.7857474626688</v>
      </c>
      <c r="G5" s="0" t="n">
        <v>101.207492909308</v>
      </c>
      <c r="H5" s="0" t="n">
        <v>3.79174453194048</v>
      </c>
      <c r="I5" s="0" t="n">
        <v>8.8705616793874</v>
      </c>
      <c r="J5" s="0" t="n">
        <f aca="false">H5+F5</f>
        <v>58.5774919946093</v>
      </c>
      <c r="K5" s="0" t="n">
        <f aca="false">I5+G5</f>
        <v>110.078054588695</v>
      </c>
    </row>
    <row r="6" customFormat="false" ht="14.4" hidden="false" customHeight="false" outlineLevel="0" collapsed="false">
      <c r="A6" s="0" t="n">
        <v>106.157477570194</v>
      </c>
      <c r="B6" s="0" t="n">
        <v>11.3111016126221</v>
      </c>
      <c r="E6" s="0" t="n">
        <v>85.6447637589066</v>
      </c>
      <c r="F6" s="0" t="n">
        <v>91.8375515125161</v>
      </c>
      <c r="G6" s="0" t="n">
        <v>142.993556611884</v>
      </c>
      <c r="H6" s="0" t="n">
        <v>50.6219804082225</v>
      </c>
      <c r="I6" s="0" t="n">
        <v>72.1060353491525</v>
      </c>
      <c r="J6" s="0" t="n">
        <f aca="false">H6+F6</f>
        <v>142.459531920739</v>
      </c>
      <c r="K6" s="0" t="n">
        <f aca="false">I6+G6</f>
        <v>215.099591961037</v>
      </c>
    </row>
    <row r="7" customFormat="false" ht="14.4" hidden="false" customHeight="false" outlineLevel="0" collapsed="false">
      <c r="A7" s="0" t="n">
        <v>28.1875389046121</v>
      </c>
      <c r="B7" s="0" t="n">
        <v>0.632425904869407</v>
      </c>
      <c r="E7" s="0" t="n">
        <v>108.202986490626</v>
      </c>
      <c r="F7" s="0" t="n">
        <v>81.9255057367895</v>
      </c>
      <c r="G7" s="0" t="n">
        <v>125.61271482078</v>
      </c>
      <c r="H7" s="0" t="n">
        <v>98.5919419027514</v>
      </c>
      <c r="I7" s="0" t="n">
        <v>131.382438235852</v>
      </c>
      <c r="J7" s="0" t="n">
        <f aca="false">H7+F7</f>
        <v>180.517447639541</v>
      </c>
      <c r="K7" s="0" t="n">
        <f aca="false">I7+G7</f>
        <v>256.995153056632</v>
      </c>
    </row>
    <row r="8" customFormat="false" ht="14.4" hidden="false" customHeight="false" outlineLevel="0" collapsed="false">
      <c r="A8" s="0" t="n">
        <v>41.9975599027281</v>
      </c>
      <c r="B8" s="0" t="n">
        <v>2.32267630532755</v>
      </c>
      <c r="E8" s="0" t="n">
        <v>131.321270098528</v>
      </c>
      <c r="F8" s="0" t="n">
        <v>65.4535077923489</v>
      </c>
      <c r="G8" s="0" t="n">
        <v>120.433594560673</v>
      </c>
      <c r="H8" s="0" t="n">
        <v>138.937320640789</v>
      </c>
      <c r="I8" s="0" t="n">
        <v>198.86690890671</v>
      </c>
      <c r="J8" s="0" t="n">
        <f aca="false">H8+F8</f>
        <v>204.390828433138</v>
      </c>
      <c r="K8" s="0" t="n">
        <f aca="false">I8+G8</f>
        <v>319.300503467383</v>
      </c>
    </row>
    <row r="9" customFormat="false" ht="14.4" hidden="false" customHeight="false" outlineLevel="0" collapsed="false">
      <c r="A9" s="0" t="n">
        <v>54.9158996406251</v>
      </c>
      <c r="B9" s="0" t="n">
        <v>4.66588179637637</v>
      </c>
      <c r="E9" s="0" t="n">
        <v>14.7146033659785</v>
      </c>
      <c r="F9" s="0" t="n">
        <v>4.92489302196875</v>
      </c>
      <c r="G9" s="0" t="n">
        <v>27.3192738341123</v>
      </c>
      <c r="J9" s="0" t="n">
        <f aca="false">H9+F9</f>
        <v>4.92489302196875</v>
      </c>
      <c r="K9" s="0" t="n">
        <f aca="false">I9+G9</f>
        <v>27.3192738341123</v>
      </c>
    </row>
    <row r="10" customFormat="false" ht="14.4" hidden="false" customHeight="false" outlineLevel="0" collapsed="false">
      <c r="A10" s="0" t="n">
        <v>74.951654535344</v>
      </c>
      <c r="B10" s="0" t="n">
        <v>8.92150439466499</v>
      </c>
      <c r="E10" s="0" t="n">
        <v>37.6723952208244</v>
      </c>
      <c r="F10" s="0" t="n">
        <v>32.8722489598671</v>
      </c>
      <c r="G10" s="0" t="n">
        <v>67.4630147545681</v>
      </c>
      <c r="H10" s="0" t="n">
        <v>-0.0449533211978518</v>
      </c>
      <c r="I10" s="0" t="n">
        <v>1.08932340963116</v>
      </c>
      <c r="J10" s="0" t="n">
        <f aca="false">H10+F10</f>
        <v>32.8272956386692</v>
      </c>
      <c r="K10" s="0" t="n">
        <f aca="false">I10+G10</f>
        <v>68.5523381641993</v>
      </c>
    </row>
    <row r="11" customFormat="false" ht="14.4" hidden="false" customHeight="false" outlineLevel="0" collapsed="false">
      <c r="A11" s="0" t="n">
        <v>89.8659938416592</v>
      </c>
      <c r="B11" s="0" t="n">
        <v>11.0458588893407</v>
      </c>
      <c r="E11" s="0" t="n">
        <v>60.1716787397839</v>
      </c>
      <c r="F11" s="0" t="n">
        <v>59.1866210754133</v>
      </c>
      <c r="G11" s="0" t="n">
        <v>105.424996788188</v>
      </c>
      <c r="H11" s="0" t="n">
        <v>11.4671835709989</v>
      </c>
      <c r="I11" s="0" t="n">
        <v>20.2296756499311</v>
      </c>
      <c r="J11" s="0" t="n">
        <f aca="false">H11+F11</f>
        <v>70.6538046464122</v>
      </c>
      <c r="K11" s="0" t="n">
        <f aca="false">I11+G11</f>
        <v>125.654672438119</v>
      </c>
    </row>
    <row r="12" customFormat="false" ht="14.4" hidden="false" customHeight="false" outlineLevel="0" collapsed="false">
      <c r="A12" s="0" t="n">
        <v>106.047324607634</v>
      </c>
      <c r="B12" s="0" t="n">
        <v>10.4414119365574</v>
      </c>
      <c r="E12" s="0" t="n">
        <v>83.0140825583808</v>
      </c>
      <c r="F12" s="0" t="n">
        <v>86.2251331666485</v>
      </c>
      <c r="G12" s="0" t="n">
        <v>125.729525936613</v>
      </c>
      <c r="H12" s="0" t="n">
        <v>93.6391302768437</v>
      </c>
      <c r="I12" s="0" t="n">
        <v>114.835075295551</v>
      </c>
      <c r="J12" s="0" t="n">
        <f aca="false">H12+F12</f>
        <v>179.864263443492</v>
      </c>
      <c r="K12" s="0" t="n">
        <f aca="false">I12+G12</f>
        <v>240.564601232164</v>
      </c>
    </row>
    <row r="13" customFormat="false" ht="14.4" hidden="false" customHeight="false" outlineLevel="0" collapsed="false">
      <c r="A13" s="0" t="n">
        <v>27.7841094889905</v>
      </c>
      <c r="B13" s="0" t="n">
        <v>0.316431648227613</v>
      </c>
      <c r="E13" s="0" t="n">
        <v>105.09719435907</v>
      </c>
      <c r="F13" s="0" t="n">
        <v>63.7579677632943</v>
      </c>
      <c r="G13" s="0" t="n">
        <v>104.533941436322</v>
      </c>
      <c r="H13" s="0" t="n">
        <v>157.997982902602</v>
      </c>
      <c r="I13" s="0" t="n">
        <v>193.622354766969</v>
      </c>
      <c r="J13" s="0" t="n">
        <f aca="false">H13+F13</f>
        <v>221.755950665896</v>
      </c>
      <c r="K13" s="0" t="n">
        <f aca="false">I13+G13</f>
        <v>298.156296203291</v>
      </c>
    </row>
    <row r="14" customFormat="false" ht="14.4" hidden="false" customHeight="false" outlineLevel="0" collapsed="false">
      <c r="A14" s="0" t="n">
        <v>41.9924473179679</v>
      </c>
      <c r="B14" s="0" t="n">
        <v>1.88779619378024</v>
      </c>
      <c r="E14" s="0" t="n">
        <v>128.438229451817</v>
      </c>
      <c r="F14" s="0" t="n">
        <v>43.824625206297</v>
      </c>
      <c r="G14" s="0" t="n">
        <v>88.6080502821452</v>
      </c>
      <c r="H14" s="0" t="n">
        <v>159.055294098653</v>
      </c>
      <c r="I14" s="0" t="n">
        <v>238.488493766069</v>
      </c>
      <c r="J14" s="0" t="n">
        <f aca="false">H14+F14</f>
        <v>202.87991930495</v>
      </c>
      <c r="K14" s="0" t="n">
        <f aca="false">I14+G14</f>
        <v>327.096544048214</v>
      </c>
    </row>
    <row r="15" customFormat="false" ht="14.4" hidden="false" customHeight="false" outlineLevel="0" collapsed="false">
      <c r="A15" s="0" t="n">
        <v>55.2075493621718</v>
      </c>
      <c r="B15" s="0" t="n">
        <v>3.9738154323703</v>
      </c>
      <c r="E15" s="0" t="n">
        <v>11.5219243198371</v>
      </c>
      <c r="F15" s="0" t="n">
        <v>4.59817766753303</v>
      </c>
      <c r="G15" s="0" t="n">
        <v>16.4304914565812</v>
      </c>
      <c r="J15" s="0" t="n">
        <f aca="false">H15+F15</f>
        <v>4.59817766753303</v>
      </c>
      <c r="K15" s="0" t="n">
        <f aca="false">I15+G15</f>
        <v>16.4304914565812</v>
      </c>
    </row>
    <row r="16" customFormat="false" ht="14.4" hidden="false" customHeight="false" outlineLevel="0" collapsed="false">
      <c r="A16" s="0" t="n">
        <v>75.0434486708109</v>
      </c>
      <c r="B16" s="0" t="n">
        <v>8.22957912471885</v>
      </c>
      <c r="E16" s="0" t="n">
        <v>34.794888772495</v>
      </c>
      <c r="F16" s="0" t="n">
        <v>14.884078308907</v>
      </c>
      <c r="G16" s="0" t="n">
        <v>44.1944776606152</v>
      </c>
      <c r="H16" s="0" t="n">
        <v>1.13291450897446</v>
      </c>
      <c r="I16" s="0" t="n">
        <v>4.81114055304186</v>
      </c>
      <c r="J16" s="0" t="n">
        <f aca="false">H16+F16</f>
        <v>16.0169928178815</v>
      </c>
      <c r="K16" s="0" t="n">
        <f aca="false">I16+G16</f>
        <v>49.0056182136571</v>
      </c>
    </row>
    <row r="17" customFormat="false" ht="14.4" hidden="false" customHeight="false" outlineLevel="0" collapsed="false">
      <c r="A17" s="0" t="n">
        <v>90.0544623071368</v>
      </c>
      <c r="B17" s="0" t="n">
        <v>10.0771211831981</v>
      </c>
      <c r="E17" s="0" t="n">
        <v>57.5069622192135</v>
      </c>
      <c r="F17" s="0" t="n">
        <v>31.1838243287313</v>
      </c>
      <c r="G17" s="0" t="n">
        <v>69.0525650021247</v>
      </c>
      <c r="H17" s="0" t="n">
        <v>10.6591589743175</v>
      </c>
      <c r="I17" s="0" t="n">
        <v>22.8172160625128</v>
      </c>
      <c r="J17" s="0" t="n">
        <f aca="false">H17+F17</f>
        <v>41.8429833030488</v>
      </c>
      <c r="K17" s="0" t="n">
        <f aca="false">I17+G17</f>
        <v>91.8697810646375</v>
      </c>
    </row>
    <row r="18" customFormat="false" ht="14.4" hidden="false" customHeight="false" outlineLevel="0" collapsed="false">
      <c r="A18" s="0" t="n">
        <v>27.9797820511756</v>
      </c>
      <c r="B18" s="0" t="n">
        <v>-0.0395204461892113</v>
      </c>
      <c r="E18" s="0" t="n">
        <v>79.881726274595</v>
      </c>
      <c r="F18" s="0" t="n">
        <v>50.5821779047129</v>
      </c>
      <c r="G18" s="0" t="n">
        <v>98.8216110446787</v>
      </c>
      <c r="H18" s="0" t="n">
        <v>71.9160054004528</v>
      </c>
      <c r="I18" s="0" t="n">
        <v>118.276047699964</v>
      </c>
      <c r="J18" s="0" t="n">
        <f aca="false">H18+F18</f>
        <v>122.498183305166</v>
      </c>
      <c r="K18" s="0" t="n">
        <f aca="false">I18+G18</f>
        <v>217.097658744643</v>
      </c>
    </row>
    <row r="19" customFormat="false" ht="14.4" hidden="false" customHeight="false" outlineLevel="0" collapsed="false">
      <c r="A19" s="0" t="n">
        <v>41.9708350278453</v>
      </c>
      <c r="B19" s="0" t="n">
        <v>0.0494393586030064</v>
      </c>
      <c r="E19" s="0" t="n">
        <v>102.332862267637</v>
      </c>
      <c r="F19" s="0" t="n">
        <v>45.2223561849607</v>
      </c>
      <c r="G19" s="0" t="n">
        <v>102.560900888436</v>
      </c>
      <c r="H19" s="0" t="n">
        <v>115.080729303309</v>
      </c>
      <c r="I19" s="0" t="n">
        <v>192.538934318707</v>
      </c>
      <c r="J19" s="0" t="n">
        <f aca="false">H19+F19</f>
        <v>160.30308548827</v>
      </c>
      <c r="K19" s="0" t="n">
        <f aca="false">I19+G19</f>
        <v>295.099835207143</v>
      </c>
    </row>
    <row r="20" customFormat="false" ht="14.4" hidden="false" customHeight="false" outlineLevel="0" collapsed="false">
      <c r="A20" s="0" t="n">
        <v>55.0643969888867</v>
      </c>
      <c r="B20" s="0" t="n">
        <v>0.297172309045791</v>
      </c>
      <c r="E20" s="0" t="n">
        <v>8.90120467639763</v>
      </c>
      <c r="F20" s="0" t="n">
        <v>5.53904080483056</v>
      </c>
      <c r="G20" s="0" t="n">
        <v>33.7572265760112</v>
      </c>
      <c r="J20" s="0" t="n">
        <f aca="false">H20+F20</f>
        <v>5.53904080483056</v>
      </c>
      <c r="K20" s="0" t="n">
        <f aca="false">I20+G20</f>
        <v>33.7572265760112</v>
      </c>
    </row>
    <row r="21" customFormat="false" ht="14.4" hidden="false" customHeight="false" outlineLevel="0" collapsed="false">
      <c r="A21" s="0" t="n">
        <v>74.7741084100359</v>
      </c>
      <c r="B21" s="0" t="n">
        <v>2.31930415729497</v>
      </c>
      <c r="E21" s="0" t="n">
        <v>31.6141082528733</v>
      </c>
      <c r="F21" s="0" t="n">
        <v>22.3848936149185</v>
      </c>
      <c r="G21" s="0" t="n">
        <v>59.5201553528545</v>
      </c>
      <c r="H21" s="0" t="n">
        <v>2.60070855717492</v>
      </c>
      <c r="I21" s="0" t="n">
        <v>6.2716694180184</v>
      </c>
      <c r="J21" s="0" t="n">
        <f aca="false">H21+F21</f>
        <v>24.9856021720934</v>
      </c>
      <c r="K21" s="0" t="n">
        <f aca="false">I21+G21</f>
        <v>65.7918247708729</v>
      </c>
    </row>
    <row r="22" customFormat="false" ht="14.4" hidden="false" customHeight="false" outlineLevel="0" collapsed="false">
      <c r="A22" s="0" t="n">
        <v>89.880866815507</v>
      </c>
      <c r="B22" s="0" t="n">
        <v>3.81096466838746</v>
      </c>
      <c r="E22" s="0" t="n">
        <v>54.7799859668541</v>
      </c>
      <c r="F22" s="0" t="n">
        <v>37.2230183122671</v>
      </c>
      <c r="G22" s="0" t="n">
        <v>75.6338633645949</v>
      </c>
      <c r="H22" s="0" t="n">
        <v>9.5830037092796</v>
      </c>
      <c r="I22" s="0" t="n">
        <v>17.4975126837989</v>
      </c>
      <c r="J22" s="0" t="n">
        <f aca="false">H22+F22</f>
        <v>46.8060220215467</v>
      </c>
      <c r="K22" s="0" t="n">
        <f aca="false">I22+G22</f>
        <v>93.1313760483938</v>
      </c>
    </row>
    <row r="23" customFormat="false" ht="14.4" hidden="false" customHeight="false" outlineLevel="0" collapsed="false">
      <c r="A23" s="0" t="n">
        <v>105.885581017039</v>
      </c>
      <c r="B23" s="0" t="n">
        <v>5.18338658942458</v>
      </c>
      <c r="E23" s="0" t="n">
        <v>76.9361491861763</v>
      </c>
      <c r="F23" s="0" t="n">
        <v>62.8132504521242</v>
      </c>
      <c r="G23" s="0" t="n">
        <v>102.857079326804</v>
      </c>
      <c r="H23" s="0" t="n">
        <v>89.7708742840766</v>
      </c>
      <c r="I23" s="0" t="n">
        <v>127.087579765657</v>
      </c>
      <c r="J23" s="0" t="n">
        <f aca="false">H23+F23</f>
        <v>152.584124736201</v>
      </c>
      <c r="K23" s="0" t="n">
        <f aca="false">I23+G23</f>
        <v>229.944659092461</v>
      </c>
    </row>
    <row r="24" customFormat="false" ht="14.4" hidden="false" customHeight="false" outlineLevel="0" collapsed="false">
      <c r="A24" s="0" t="n">
        <v>42.1713877845742</v>
      </c>
      <c r="B24" s="0" t="n">
        <v>0.10860009793588</v>
      </c>
      <c r="E24" s="0" t="n">
        <v>99.93295713961</v>
      </c>
      <c r="F24" s="0" t="n">
        <v>41.4276255324195</v>
      </c>
      <c r="G24" s="0" t="n">
        <v>84.2099931810769</v>
      </c>
      <c r="H24" s="0" t="n">
        <v>95.9070026275745</v>
      </c>
      <c r="I24" s="0" t="n">
        <v>169.123475825102</v>
      </c>
      <c r="J24" s="0" t="n">
        <f aca="false">H24+F24</f>
        <v>137.334628159994</v>
      </c>
      <c r="K24" s="0" t="n">
        <f aca="false">I24+G24</f>
        <v>253.333469006179</v>
      </c>
    </row>
    <row r="25" customFormat="false" ht="14.4" hidden="false" customHeight="false" outlineLevel="0" collapsed="false">
      <c r="A25" s="0" t="n">
        <v>55.168275415605</v>
      </c>
      <c r="B25" s="0" t="n">
        <v>0.633145484575102</v>
      </c>
    </row>
    <row r="26" customFormat="false" ht="14.4" hidden="false" customHeight="false" outlineLevel="0" collapsed="false">
      <c r="A26" s="0" t="n">
        <v>74.8886767867073</v>
      </c>
      <c r="B26" s="0" t="n">
        <v>3.56457211151411</v>
      </c>
    </row>
    <row r="27" customFormat="false" ht="14.4" hidden="false" customHeight="false" outlineLevel="0" collapsed="false">
      <c r="A27" s="0" t="n">
        <v>89.9031762762788</v>
      </c>
      <c r="B27" s="0" t="n">
        <v>5.70862333695751</v>
      </c>
    </row>
    <row r="28" customFormat="false" ht="14.4" hidden="false" customHeight="false" outlineLevel="0" collapsed="false">
      <c r="A28" s="0" t="n">
        <v>105.794251662005</v>
      </c>
      <c r="B28" s="0" t="n">
        <v>5.91484641496593</v>
      </c>
    </row>
    <row r="29" customFormat="false" ht="14.4" hidden="false" customHeight="false" outlineLevel="0" collapsed="false">
      <c r="A29" s="0" t="n">
        <v>42.0707628208852</v>
      </c>
      <c r="B29" s="0" t="n">
        <v>0.0493688115730357</v>
      </c>
    </row>
    <row r="30" customFormat="false" ht="14.4" hidden="false" customHeight="false" outlineLevel="0" collapsed="false">
      <c r="A30" s="0" t="n">
        <v>54.9693493903906</v>
      </c>
      <c r="B30" s="0" t="n">
        <v>0.712355689825461</v>
      </c>
    </row>
    <row r="31" customFormat="false" ht="14.4" hidden="false" customHeight="false" outlineLevel="0" collapsed="false">
      <c r="A31" s="0" t="n">
        <v>75.0827226173778</v>
      </c>
      <c r="B31" s="0" t="n">
        <v>3.07024907251405</v>
      </c>
    </row>
    <row r="32" customFormat="false" ht="14.4" hidden="false" customHeight="false" outlineLevel="0" collapsed="false">
      <c r="A32" s="0" t="n">
        <v>89.788375509391</v>
      </c>
      <c r="B32" s="0" t="n">
        <v>4.44358810494078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8.609375" defaultRowHeight="14.4" zeroHeight="false" outlineLevelRow="0" outlineLevelCol="0"/>
  <cols>
    <col collapsed="false" customWidth="true" hidden="false" outlineLevel="0" max="1" min="1" style="0" width="10.16"/>
  </cols>
  <sheetData>
    <row r="1" customFormat="false" ht="14.4" hidden="false" customHeight="false" outlineLevel="0" collapsed="false">
      <c r="B1" s="0" t="s">
        <v>95</v>
      </c>
      <c r="C1" s="0" t="s">
        <v>98</v>
      </c>
      <c r="D1" s="0" t="s">
        <v>95</v>
      </c>
      <c r="E1" s="0" t="s">
        <v>106</v>
      </c>
      <c r="F1" s="0" t="s">
        <v>107</v>
      </c>
    </row>
    <row r="2" customFormat="false" ht="14.4" hidden="false" customHeight="false" outlineLevel="0" collapsed="false">
      <c r="A2" s="6" t="n">
        <f aca="false">DATE(1989,12,18)+35</f>
        <v>32895</v>
      </c>
      <c r="B2" s="0" t="n">
        <v>35.1219512195121</v>
      </c>
      <c r="C2" s="0" t="n">
        <v>-1.07084281254958</v>
      </c>
      <c r="D2" s="0" t="n">
        <v>34.8780487804878</v>
      </c>
      <c r="E2" s="0" t="n">
        <v>69.2125637091511</v>
      </c>
      <c r="F2" s="0" t="n">
        <f aca="false">E2+C2</f>
        <v>68.1417208966015</v>
      </c>
    </row>
    <row r="3" customFormat="false" ht="14.4" hidden="false" customHeight="false" outlineLevel="0" collapsed="false">
      <c r="A3" s="6" t="n">
        <f aca="false">DATE(1989,12,18)+56</f>
        <v>32916</v>
      </c>
      <c r="B3" s="0" t="n">
        <v>56.3414634146341</v>
      </c>
      <c r="C3" s="0" t="n">
        <v>2.27712819427546</v>
      </c>
      <c r="D3" s="0" t="n">
        <v>56.0975609756097</v>
      </c>
      <c r="E3" s="0" t="n">
        <v>194.035588945911</v>
      </c>
      <c r="F3" s="0" t="n">
        <f aca="false">E3+C3</f>
        <v>196.312717140186</v>
      </c>
    </row>
    <row r="4" customFormat="false" ht="14.4" hidden="false" customHeight="false" outlineLevel="0" collapsed="false">
      <c r="A4" s="6" t="n">
        <f aca="false">DATE(1989,12,18)+77</f>
        <v>32937</v>
      </c>
      <c r="B4" s="0" t="n">
        <v>77.0731707317073</v>
      </c>
      <c r="C4" s="0" t="n">
        <v>44.6734740666278</v>
      </c>
      <c r="D4" s="0" t="n">
        <v>77.0731707317073</v>
      </c>
      <c r="E4" s="0" t="n">
        <v>247.710350422376</v>
      </c>
      <c r="F4" s="0" t="n">
        <f aca="false">E4+C4</f>
        <v>292.383824489004</v>
      </c>
      <c r="M4" s="0" t="n">
        <v>1.20896977575559</v>
      </c>
      <c r="N4" s="0" t="n">
        <v>62.2076048098797</v>
      </c>
    </row>
    <row r="5" customFormat="false" ht="14.4" hidden="false" customHeight="false" outlineLevel="0" collapsed="false">
      <c r="A5" s="6" t="n">
        <f aca="false">DATE(1989,12,18)+112</f>
        <v>32972</v>
      </c>
      <c r="B5" s="0" t="n">
        <v>112.195121951219</v>
      </c>
      <c r="C5" s="0" t="n">
        <v>69.6330000176358</v>
      </c>
      <c r="D5" s="0" t="n">
        <v>112.195121951219</v>
      </c>
      <c r="E5" s="0" t="n">
        <v>229.285928434121</v>
      </c>
      <c r="F5" s="0" t="n">
        <f aca="false">E5+C5</f>
        <v>298.918928451757</v>
      </c>
      <c r="M5" s="0" t="n">
        <v>23.1407214819629</v>
      </c>
      <c r="N5" s="0" t="n">
        <v>58.2884627884302</v>
      </c>
    </row>
    <row r="6" customFormat="false" ht="14.4" hidden="false" customHeight="false" outlineLevel="0" collapsed="false">
      <c r="M6" s="0" t="n">
        <v>28.9125771855703</v>
      </c>
      <c r="N6" s="0" t="n">
        <v>90.9930451738706</v>
      </c>
    </row>
    <row r="7" customFormat="false" ht="14.4" hidden="false" customHeight="false" outlineLevel="0" collapsed="false">
      <c r="M7" s="0" t="n">
        <v>34.5960350991225</v>
      </c>
      <c r="N7" s="0" t="n">
        <v>70.3318817029574</v>
      </c>
    </row>
    <row r="8" customFormat="false" ht="14.4" hidden="false" customHeight="false" outlineLevel="0" collapsed="false">
      <c r="M8" s="0" t="n">
        <v>37.4553136171595</v>
      </c>
      <c r="N8" s="0" t="n">
        <v>62.6547936301592</v>
      </c>
    </row>
    <row r="9" customFormat="false" ht="14.4" hidden="false" customHeight="false" outlineLevel="0" collapsed="false">
      <c r="M9" s="0" t="n">
        <v>41.112122196945</v>
      </c>
      <c r="N9" s="0" t="n">
        <v>55.5642508937276</v>
      </c>
    </row>
    <row r="10" customFormat="false" ht="14.4" hidden="false" customHeight="false" outlineLevel="0" collapsed="false">
      <c r="M10" s="0" t="n">
        <v>45.3116672083197</v>
      </c>
      <c r="N10" s="0" t="n">
        <v>50.5354566135846</v>
      </c>
    </row>
    <row r="11" customFormat="false" ht="14.4" hidden="false" customHeight="false" outlineLevel="0" collapsed="false">
      <c r="M11" s="0" t="n">
        <v>51.3474163145921</v>
      </c>
      <c r="N11" s="0" t="n">
        <v>43.1407214819629</v>
      </c>
    </row>
    <row r="12" customFormat="false" ht="14.4" hidden="false" customHeight="false" outlineLevel="0" collapsed="false">
      <c r="M12" s="0" t="n">
        <v>58.4101397465063</v>
      </c>
      <c r="N12" s="0" t="n">
        <v>31.0245043873903</v>
      </c>
    </row>
    <row r="13" customFormat="false" ht="14.4" hidden="false" customHeight="false" outlineLevel="0" collapsed="false">
      <c r="M13" s="0" t="n">
        <v>64.963275918102</v>
      </c>
      <c r="N13" s="0" t="n">
        <v>21.8586935326616</v>
      </c>
    </row>
    <row r="14" customFormat="false" ht="14.4" hidden="false" customHeight="false" outlineLevel="0" collapsed="false">
      <c r="M14" s="0" t="n">
        <v>72.0747481312967</v>
      </c>
      <c r="N14" s="0" t="n">
        <v>17.1132921676958</v>
      </c>
    </row>
    <row r="15" customFormat="false" ht="14.4" hidden="false" customHeight="false" outlineLevel="0" collapsed="false">
      <c r="M15" s="0" t="n">
        <v>80.0051998700032</v>
      </c>
      <c r="N15" s="0" t="n">
        <v>16.1975950601235</v>
      </c>
    </row>
    <row r="16" customFormat="false" ht="14.4" hidden="false" customHeight="false" outlineLevel="0" collapsed="false">
      <c r="M16" s="0" t="n">
        <v>86.0428989275267</v>
      </c>
      <c r="N16" s="0" t="n">
        <v>9.09769255768606</v>
      </c>
    </row>
    <row r="17" customFormat="false" ht="14.4" hidden="false" customHeight="false" outlineLevel="0" collapsed="false">
      <c r="M17" s="0" t="n">
        <v>96.8306792330191</v>
      </c>
      <c r="N17" s="0" t="n">
        <v>0.21007474813129</v>
      </c>
    </row>
    <row r="18" customFormat="false" ht="14.4" hidden="false" customHeight="false" outlineLevel="0" collapsed="false">
      <c r="M18" s="0" t="n">
        <v>106.877478063048</v>
      </c>
      <c r="N18" s="0" t="n">
        <v>-0.713942151446218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  <Company>Plant &amp; Food Research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2011-08-03T10:20:24Z</dcterms:created>
  <dc:creator>cflhxb</dc:creator>
  <dc:description/>
  <dc:language>en-AU</dc:language>
  <cp:lastModifiedBy/>
  <dcterms:modified xsi:type="dcterms:W3CDTF">2020-08-18T09:11:48Z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