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i\Documents\requirements\benchmark\"/>
    </mc:Choice>
  </mc:AlternateContent>
  <bookViews>
    <workbookView xWindow="0" yWindow="0" windowWidth="28800" windowHeight="12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J12" i="1"/>
  <c r="E18" i="1"/>
  <c r="I18" i="1"/>
  <c r="I17" i="1"/>
  <c r="J18" i="1" l="1"/>
  <c r="H12" i="1"/>
  <c r="H18" i="1"/>
  <c r="C28" i="1"/>
  <c r="C27" i="1"/>
  <c r="C26" i="1"/>
  <c r="C25" i="1"/>
  <c r="C24" i="1"/>
  <c r="C23" i="1"/>
  <c r="B30" i="1"/>
  <c r="B29" i="1"/>
  <c r="B28" i="1"/>
  <c r="B27" i="1"/>
  <c r="B26" i="1"/>
  <c r="B25" i="1"/>
  <c r="B23" i="1"/>
  <c r="B24" i="1"/>
  <c r="D12" i="1"/>
  <c r="H8" i="1"/>
  <c r="H14" i="1"/>
  <c r="H15" i="1"/>
  <c r="H16" i="1"/>
  <c r="H17" i="1"/>
  <c r="H9" i="1"/>
  <c r="H10" i="1"/>
  <c r="H13" i="1"/>
  <c r="H11" i="1"/>
  <c r="D8" i="1"/>
  <c r="D14" i="1"/>
  <c r="D15" i="1"/>
  <c r="D16" i="1"/>
  <c r="D17" i="1"/>
  <c r="D9" i="1"/>
  <c r="D10" i="1"/>
  <c r="D13" i="1"/>
  <c r="D11" i="1"/>
  <c r="J11" i="1" l="1"/>
  <c r="J13" i="1"/>
  <c r="J10" i="1"/>
  <c r="J9" i="1"/>
  <c r="J17" i="1"/>
  <c r="J16" i="1"/>
  <c r="J15" i="1"/>
  <c r="J14" i="1"/>
  <c r="J8" i="1"/>
  <c r="E15" i="1" l="1"/>
  <c r="E17" i="1"/>
  <c r="E10" i="1"/>
  <c r="E11" i="1"/>
  <c r="I15" i="1"/>
  <c r="I10" i="1"/>
  <c r="I13" i="1"/>
  <c r="I11" i="1"/>
  <c r="D41" i="1" l="1"/>
  <c r="D39" i="1"/>
  <c r="C42" i="1"/>
  <c r="D38" i="1" l="1"/>
  <c r="B42" i="1" l="1"/>
  <c r="D42" i="1" s="1"/>
</calcChain>
</file>

<file path=xl/sharedStrings.xml><?xml version="1.0" encoding="utf-8"?>
<sst xmlns="http://schemas.openxmlformats.org/spreadsheetml/2006/main" count="61" uniqueCount="52">
  <si>
    <t>Benchmark</t>
  </si>
  <si>
    <t>Nanoseconds</t>
  </si>
  <si>
    <t>Error</t>
  </si>
  <si>
    <t>requirements-guava.jar</t>
  </si>
  <si>
    <t>requirements-native-windows-amd64.jar</t>
  </si>
  <si>
    <t>Artifact</t>
  </si>
  <si>
    <t>Nanoseconds2</t>
  </si>
  <si>
    <t>Error2</t>
  </si>
  <si>
    <t>xBaseline</t>
  </si>
  <si>
    <t>requirements-java.jar</t>
  </si>
  <si>
    <t>Total</t>
  </si>
  <si>
    <t>JavaTest.emptyMethod</t>
  </si>
  <si>
    <t>% Error</t>
  </si>
  <si>
    <t>JavaTest.throwException</t>
  </si>
  <si>
    <t>% Error2</t>
  </si>
  <si>
    <t>% Change2</t>
  </si>
  <si>
    <t>Conclusions</t>
  </si>
  <si>
    <t>JavaTest.throwAndConsumeStackTrace</t>
  </si>
  <si>
    <t>% Change</t>
  </si>
  <si>
    <t>Comment</t>
  </si>
  <si>
    <t>requirements-natives.jar</t>
  </si>
  <si>
    <t>Size comparison:</t>
  </si>
  <si>
    <t>Version</t>
  </si>
  <si>
    <t>Changeset</t>
  </si>
  <si>
    <t>4.0.4-RC</t>
  </si>
  <si>
    <t>4.0.6-RC</t>
  </si>
  <si>
    <t>Version:</t>
  </si>
  <si>
    <t>* Size is similar across both releases</t>
  </si>
  <si>
    <r>
      <rPr>
        <b/>
        <sz val="11"/>
        <color theme="1"/>
        <rFont val="Calibri"/>
        <family val="2"/>
        <scheme val="minor"/>
      </rPr>
      <t>Environment:</t>
    </r>
    <r>
      <rPr>
        <sz val="11"/>
        <color theme="1"/>
        <rFont val="Calibri"/>
        <family val="2"/>
        <scheme val="minor"/>
      </rPr>
      <t xml:space="preserve"> Microsoft Windows [Version 10.0.17763.348], 64-bit, JDK 12-ea+33, Antivirus disabled</t>
    </r>
  </si>
  <si>
    <t>Major improvement since last version. Overhead less than 1 μs.</t>
  </si>
  <si>
    <t>xBaseline2</t>
  </si>
  <si>
    <t>Slower than previous release but absolute overhead remains low.</t>
  </si>
  <si>
    <t>requireThat() overhead if check passes</t>
  </si>
  <si>
    <t>assertThat() overhead versus invoking requireThat() directly</t>
  </si>
  <si>
    <t>requireThat() check fails, the exception is not caught</t>
  </si>
  <si>
    <t>requireThat() check fails, exception is caught</t>
  </si>
  <si>
    <t>Description</t>
  </si>
  <si>
    <t>requireThat(java) vs requireThat(guava)</t>
  </si>
  <si>
    <t>JavaTest.requireThat</t>
  </si>
  <si>
    <t>GuavaTest.requireThat</t>
  </si>
  <si>
    <t>JavaTest.assertThatWithAssertionsEnabled</t>
  </si>
  <si>
    <t>JavaTest.requireThatDoesNotContainDuplicates</t>
  </si>
  <si>
    <t>JavaTest.assertThatDoesNotContainDuplicates</t>
  </si>
  <si>
    <t>JavaTest.requireThatThrowException</t>
  </si>
  <si>
    <t>JavaTest.requireThatThrowAndConsumeStackTrace</t>
  </si>
  <si>
    <t>assertThat() overhead versus empty method</t>
  </si>
  <si>
    <t>assertThat() time saved versus doesNotContainDuplicates()</t>
  </si>
  <si>
    <t>JavaTest.requireThatThrowAndConsumeUnmodifiedStackTrace</t>
  </si>
  <si>
    <t>requireThat() check fails, exception is caught, stack trace is not cleaned</t>
  </si>
  <si>
    <t>9cb02049f7a5d7a6d839955bb47b4e55e3505ab7</t>
  </si>
  <si>
    <t>8fa3c1b91dad5974e789db7885a2d04051d221f7</t>
  </si>
  <si>
    <t>* Absolute performance overhead is under 10 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</si>
</sst>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%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0" fontId="1" fillId="2" borderId="0" xfId="1" applyNumberFormat="1"/>
    <xf numFmtId="10" fontId="2" fillId="3" borderId="0" xfId="2" applyNumberFormat="1"/>
    <xf numFmtId="0" fontId="3" fillId="0" borderId="0" xfId="1" applyFont="1" applyFill="1"/>
    <xf numFmtId="0" fontId="3" fillId="0" borderId="0" xfId="0" applyFont="1" applyFill="1"/>
    <xf numFmtId="0" fontId="4" fillId="0" borderId="0" xfId="0" applyFont="1"/>
    <xf numFmtId="3" fontId="4" fillId="0" borderId="0" xfId="0" applyNumberFormat="1" applyFont="1"/>
    <xf numFmtId="165" fontId="0" fillId="0" borderId="0" xfId="0" applyNumberFormat="1"/>
    <xf numFmtId="10" fontId="5" fillId="4" borderId="0" xfId="3" applyNumberFormat="1"/>
    <xf numFmtId="164" fontId="0" fillId="0" borderId="0" xfId="0" applyNumberFormat="1" applyFont="1"/>
    <xf numFmtId="10" fontId="3" fillId="0" borderId="0" xfId="0" applyNumberFormat="1" applyFont="1" applyFill="1"/>
    <xf numFmtId="10" fontId="3" fillId="0" borderId="0" xfId="3" applyNumberFormat="1" applyFont="1" applyFill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164" fontId="3" fillId="0" borderId="0" xfId="1" applyNumberFormat="1" applyFont="1" applyFill="1"/>
    <xf numFmtId="11" fontId="0" fillId="0" borderId="0" xfId="0" applyNumberFormat="1" applyFont="1"/>
    <xf numFmtId="10" fontId="7" fillId="0" borderId="0" xfId="3" applyNumberFormat="1" applyFont="1" applyFill="1"/>
    <xf numFmtId="164" fontId="2" fillId="3" borderId="0" xfId="2" applyNumberFormat="1"/>
    <xf numFmtId="164" fontId="1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6">
    <dxf>
      <numFmt numFmtId="164" formatCode="#,##0.000"/>
    </dxf>
    <dxf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numFmt numFmtId="165" formatCode="0.000%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7:D42" totalsRowShown="0">
  <autoFilter ref="A37:D42"/>
  <tableColumns count="4">
    <tableColumn id="1" name="Artifact"/>
    <tableColumn id="2" name="4.0.4-RC" dataDxfId="15"/>
    <tableColumn id="6" name="4.0.6-RC" dataDxfId="14"/>
    <tableColumn id="7" name="% Chang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7:K18" totalsRowShown="0">
  <autoFilter ref="A7:K18"/>
  <tableColumns count="11">
    <tableColumn id="3" name="Benchmark"/>
    <tableColumn id="4" name="Nanoseconds" dataDxfId="12"/>
    <tableColumn id="5" name="Error" dataDxfId="11"/>
    <tableColumn id="14" name="% Error" dataDxfId="10"/>
    <tableColumn id="6" name="xBaseline" dataDxfId="9"/>
    <tableColumn id="22" name="Nanoseconds2" dataDxfId="8"/>
    <tableColumn id="23" name="Error2" dataDxfId="7"/>
    <tableColumn id="24" name="% Error2" dataDxfId="6">
      <calculatedColumnFormula>#REF!/#REF!</calculatedColumnFormula>
    </tableColumn>
    <tableColumn id="25" name="xBaseline2" dataDxfId="5" dataCellStyle="Neutral"/>
    <tableColumn id="26" name="% Change2" dataDxfId="4" dataCellStyle="Neutral">
      <calculatedColumnFormula>#REF!/#REF!</calculatedColumnFormula>
    </tableColumn>
    <tableColumn id="2" name="Comment" dataDxfId="3" dataCellStyle="Neutr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B4" totalsRowShown="0">
  <autoFilter ref="A2:B4"/>
  <tableColumns count="2">
    <tableColumn id="1" name="Version"/>
    <tableColumn id="2" name="Changes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2:C30" totalsRowShown="0">
  <autoFilter ref="A22:C30"/>
  <tableColumns count="3">
    <tableColumn id="1" name="Description" dataDxfId="2"/>
    <tableColumn id="2" name="Nanoseconds" dataDxfId="1"/>
    <tableColumn id="4" name="Nanoseconds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/>
  </sheetViews>
  <sheetFormatPr defaultRowHeight="14.5"/>
  <cols>
    <col min="1" max="1" width="61.08984375" customWidth="1"/>
    <col min="2" max="2" width="14.1796875" customWidth="1"/>
    <col min="3" max="3" width="14.08984375" customWidth="1"/>
    <col min="4" max="4" width="9.36328125" customWidth="1"/>
    <col min="5" max="5" width="15.453125" bestFit="1" customWidth="1"/>
    <col min="6" max="6" width="15.81640625" customWidth="1"/>
    <col min="7" max="7" width="8.1796875" customWidth="1"/>
    <col min="8" max="8" width="9.90625" customWidth="1"/>
    <col min="9" max="9" width="12.1796875" bestFit="1" customWidth="1"/>
    <col min="10" max="10" width="11.90625" customWidth="1"/>
    <col min="11" max="11" width="55.7265625" bestFit="1" customWidth="1"/>
    <col min="15" max="16" width="9.81640625" bestFit="1" customWidth="1"/>
  </cols>
  <sheetData>
    <row r="1" spans="1:11">
      <c r="A1" t="s">
        <v>28</v>
      </c>
    </row>
    <row r="2" spans="1:11">
      <c r="A2" t="s">
        <v>22</v>
      </c>
      <c r="B2" t="s">
        <v>23</v>
      </c>
    </row>
    <row r="3" spans="1:11">
      <c r="A3" t="s">
        <v>24</v>
      </c>
      <c r="B3" t="s">
        <v>50</v>
      </c>
    </row>
    <row r="4" spans="1:11">
      <c r="A4" t="s">
        <v>25</v>
      </c>
      <c r="B4" s="17" t="s">
        <v>49</v>
      </c>
    </row>
    <row r="6" spans="1:11">
      <c r="A6" t="s">
        <v>26</v>
      </c>
      <c r="B6" s="19" t="s">
        <v>24</v>
      </c>
      <c r="F6" s="17" t="s">
        <v>25</v>
      </c>
    </row>
    <row r="7" spans="1:11">
      <c r="A7" t="s">
        <v>0</v>
      </c>
      <c r="B7" t="s">
        <v>1</v>
      </c>
      <c r="C7" t="s">
        <v>2</v>
      </c>
      <c r="D7" t="s">
        <v>12</v>
      </c>
      <c r="E7" t="s">
        <v>8</v>
      </c>
      <c r="F7" t="s">
        <v>6</v>
      </c>
      <c r="G7" t="s">
        <v>7</v>
      </c>
      <c r="H7" t="s">
        <v>14</v>
      </c>
      <c r="I7" t="s">
        <v>30</v>
      </c>
      <c r="J7" t="s">
        <v>15</v>
      </c>
      <c r="K7" t="s">
        <v>19</v>
      </c>
    </row>
    <row r="8" spans="1:11">
      <c r="A8" t="s">
        <v>11</v>
      </c>
      <c r="B8" s="18">
        <v>0.746</v>
      </c>
      <c r="C8" s="1">
        <v>5.0000000000000001E-3</v>
      </c>
      <c r="D8" s="10">
        <f>Table1[[#This Row],[Error]]/Table1[[#This Row],[Nanoseconds]]</f>
        <v>6.7024128686327079E-3</v>
      </c>
      <c r="E8" s="13"/>
      <c r="F8" s="12">
        <v>0.74399999999999999</v>
      </c>
      <c r="G8" s="12">
        <v>1E-3</v>
      </c>
      <c r="H8" s="10">
        <f>Table1[[#This Row],[Error2]]/Table1[[#This Row],[Nanoseconds2]]</f>
        <v>1.3440860215053765E-3</v>
      </c>
      <c r="I8" s="3"/>
      <c r="J8" s="4">
        <f>Table1[[#This Row],[Nanoseconds2]]/Table1[[#This Row],[Nanoseconds]]</f>
        <v>0.99731903485254692</v>
      </c>
      <c r="K8" s="14"/>
    </row>
    <row r="9" spans="1:11">
      <c r="A9" s="6" t="s">
        <v>38</v>
      </c>
      <c r="B9" s="1">
        <v>10.234999999999999</v>
      </c>
      <c r="C9" s="1">
        <v>0.74399999999999999</v>
      </c>
      <c r="D9" s="10">
        <f>Table1[[#This Row],[Error]]/Table1[[#This Row],[Nanoseconds]]</f>
        <v>7.2691744015632637E-2</v>
      </c>
      <c r="E9" s="13"/>
      <c r="F9" s="12">
        <v>14.074999999999999</v>
      </c>
      <c r="G9" s="12">
        <v>3.2000000000000001E-2</v>
      </c>
      <c r="H9" s="10">
        <f>Table1[[#This Row],[Error2]]/Table1[[#This Row],[Nanoseconds2]]</f>
        <v>2.2735346358792184E-3</v>
      </c>
      <c r="I9" s="3"/>
      <c r="J9" s="11">
        <f>Table1[[#This Row],[Nanoseconds2]]/Table1[[#This Row],[Nanoseconds]]</f>
        <v>1.3751831949193942</v>
      </c>
      <c r="K9" s="14" t="s">
        <v>31</v>
      </c>
    </row>
    <row r="10" spans="1:11">
      <c r="A10" s="7" t="s">
        <v>39</v>
      </c>
      <c r="B10" s="1">
        <v>16.228999999999999</v>
      </c>
      <c r="C10" s="1">
        <v>0.49</v>
      </c>
      <c r="D10" s="10">
        <f>Table1[[#This Row],[Error]]/Table1[[#This Row],[Nanoseconds]]</f>
        <v>3.0192864625053918E-2</v>
      </c>
      <c r="E10" s="11">
        <f>Table1[[#This Row],[Nanoseconds]]/B9</f>
        <v>1.585637518319492</v>
      </c>
      <c r="F10" s="12">
        <v>22.241</v>
      </c>
      <c r="G10" s="12">
        <v>1.5349999999999999</v>
      </c>
      <c r="H10" s="10">
        <f>Table1[[#This Row],[Error2]]/Table1[[#This Row],[Nanoseconds2]]</f>
        <v>6.9016680904635586E-2</v>
      </c>
      <c r="I10" s="11">
        <f>Table1[[#This Row],[Nanoseconds2]]/F9</f>
        <v>1.5801776198934281</v>
      </c>
      <c r="J10" s="11">
        <f>Table1[[#This Row],[Nanoseconds2]]/Table1[[#This Row],[Nanoseconds]]</f>
        <v>1.3704479635220901</v>
      </c>
      <c r="K10" s="14" t="s">
        <v>31</v>
      </c>
    </row>
    <row r="11" spans="1:11">
      <c r="A11" s="7" t="s">
        <v>40</v>
      </c>
      <c r="B11" s="1">
        <v>37.865000000000002</v>
      </c>
      <c r="C11" s="1">
        <v>6.8000000000000005E-2</v>
      </c>
      <c r="D11" s="10">
        <f>Table1[[#This Row],[Error]]/Table1[[#This Row],[Nanoseconds]]</f>
        <v>1.7958536907434306E-3</v>
      </c>
      <c r="E11" s="4">
        <f>Table1[[#This Row],[Nanoseconds]]/B9</f>
        <v>3.699560332193454</v>
      </c>
      <c r="F11" s="12">
        <v>47.246000000000002</v>
      </c>
      <c r="G11" s="12">
        <v>0.27</v>
      </c>
      <c r="H11" s="10">
        <f>Table1[[#This Row],[Error2]]/Table1[[#This Row],[Nanoseconds2]]</f>
        <v>5.7147695042966597E-3</v>
      </c>
      <c r="I11" s="11">
        <f>Table1[[#This Row],[Nanoseconds2]]/F9</f>
        <v>3.356731793960924</v>
      </c>
      <c r="J11" s="11">
        <f>Table1[[#This Row],[Nanoseconds2]]/Table1[[#This Row],[Nanoseconds]]</f>
        <v>1.247748580483296</v>
      </c>
      <c r="K11" s="14" t="s">
        <v>31</v>
      </c>
    </row>
    <row r="12" spans="1:11">
      <c r="A12" s="7" t="s">
        <v>41</v>
      </c>
      <c r="B12" s="1">
        <v>2245.5880000000002</v>
      </c>
      <c r="C12" s="1">
        <v>36.274999999999999</v>
      </c>
      <c r="D12" s="10">
        <f>Table1[[#This Row],[Error]]/Table1[[#This Row],[Nanoseconds]]</f>
        <v>1.6153898221757508E-2</v>
      </c>
      <c r="F12" s="12">
        <v>2326.0509999999999</v>
      </c>
      <c r="G12" s="12">
        <v>28.384</v>
      </c>
      <c r="H12" s="10">
        <f>Table1[[#This Row],[Error2]]/Table1[[#This Row],[Nanoseconds2]]</f>
        <v>1.2202655917690541E-2</v>
      </c>
      <c r="J12" s="4">
        <f>Table1[[#This Row],[Nanoseconds2]]/Table1[[#This Row],[Nanoseconds]]</f>
        <v>1.0358315951100556</v>
      </c>
      <c r="K12" s="14"/>
    </row>
    <row r="13" spans="1:11">
      <c r="A13" s="7" t="s">
        <v>42</v>
      </c>
      <c r="B13" s="1">
        <v>6.25</v>
      </c>
      <c r="C13" s="1">
        <v>0.06</v>
      </c>
      <c r="D13" s="10">
        <f>Table1[[#This Row],[Error]]/Table1[[#This Row],[Nanoseconds]]</f>
        <v>9.5999999999999992E-3</v>
      </c>
      <c r="F13" s="12">
        <v>12.298</v>
      </c>
      <c r="G13" s="12">
        <v>3.9E-2</v>
      </c>
      <c r="H13" s="10">
        <f>Table1[[#This Row],[Error2]]/Table1[[#This Row],[Nanoseconds2]]</f>
        <v>3.1712473572938688E-3</v>
      </c>
      <c r="I13" s="11">
        <f>Table1[[#This Row],[Nanoseconds2]]/F8</f>
        <v>16.52956989247312</v>
      </c>
      <c r="J13" s="11">
        <f>Table1[[#This Row],[Nanoseconds2]]/Table1[[#This Row],[Nanoseconds]]</f>
        <v>1.9676800000000001</v>
      </c>
      <c r="K13" s="14" t="s">
        <v>31</v>
      </c>
    </row>
    <row r="14" spans="1:11">
      <c r="A14" s="7" t="s">
        <v>13</v>
      </c>
      <c r="B14" s="1">
        <v>1352.019</v>
      </c>
      <c r="C14" s="1">
        <v>14.994999999999999</v>
      </c>
      <c r="D14" s="10">
        <f>Table1[[#This Row],[Error]]/Table1[[#This Row],[Nanoseconds]]</f>
        <v>1.1090820469238967E-2</v>
      </c>
      <c r="E14" s="13"/>
      <c r="F14" s="12">
        <v>1340.45</v>
      </c>
      <c r="G14" s="12">
        <v>15.419</v>
      </c>
      <c r="H14" s="10">
        <f>Table1[[#This Row],[Error2]]/Table1[[#This Row],[Nanoseconds2]]</f>
        <v>1.1502853519340521E-2</v>
      </c>
      <c r="I14" s="3"/>
      <c r="J14" s="4">
        <f>Table1[[#This Row],[Nanoseconds2]]/Table1[[#This Row],[Nanoseconds]]</f>
        <v>0.99144316758862117</v>
      </c>
      <c r="K14" s="14"/>
    </row>
    <row r="15" spans="1:11">
      <c r="A15" s="7" t="s">
        <v>43</v>
      </c>
      <c r="B15" s="1">
        <v>44562.173999999999</v>
      </c>
      <c r="C15" s="1">
        <v>222.434</v>
      </c>
      <c r="D15" s="10">
        <f>Table1[[#This Row],[Error]]/Table1[[#This Row],[Nanoseconds]]</f>
        <v>4.9915428273315391E-3</v>
      </c>
      <c r="E15" s="5">
        <f>Table1[[#This Row],[Nanoseconds]]/B14</f>
        <v>32.959724678425374</v>
      </c>
      <c r="F15" s="12">
        <v>1978.9369999999999</v>
      </c>
      <c r="G15" s="12">
        <v>42.241</v>
      </c>
      <c r="H15" s="10">
        <f>Table1[[#This Row],[Error2]]/Table1[[#This Row],[Nanoseconds2]]</f>
        <v>2.134529800594966E-2</v>
      </c>
      <c r="I15" s="5">
        <f>Table1[[#This Row],[Nanoseconds2]]/F14</f>
        <v>1.4763228766459024</v>
      </c>
      <c r="J15" s="4">
        <f>Table1[[#This Row],[Nanoseconds2]]/Table1[[#This Row],[Nanoseconds]]</f>
        <v>4.4408448295184158E-2</v>
      </c>
      <c r="K15" s="14" t="s">
        <v>29</v>
      </c>
    </row>
    <row r="16" spans="1:11">
      <c r="A16" s="7" t="s">
        <v>17</v>
      </c>
      <c r="B16" s="1">
        <v>47682.991999999998</v>
      </c>
      <c r="C16" s="1">
        <v>1046.579</v>
      </c>
      <c r="D16" s="10">
        <f>Table1[[#This Row],[Error]]/Table1[[#This Row],[Nanoseconds]]</f>
        <v>2.194868560261487E-2</v>
      </c>
      <c r="E16" s="10"/>
      <c r="F16" s="12">
        <v>47642.989000000001</v>
      </c>
      <c r="G16" s="12">
        <v>711.06700000000001</v>
      </c>
      <c r="H16" s="10">
        <f>Table1[[#This Row],[Error2]]/Table1[[#This Row],[Nanoseconds2]]</f>
        <v>1.4924903221332313E-2</v>
      </c>
      <c r="I16" s="3"/>
      <c r="J16" s="4">
        <f>Table1[[#This Row],[Nanoseconds2]]/Table1[[#This Row],[Nanoseconds]]</f>
        <v>0.9991610635507101</v>
      </c>
      <c r="K16" s="14"/>
    </row>
    <row r="17" spans="1:11">
      <c r="A17" s="7" t="s">
        <v>44</v>
      </c>
      <c r="B17" s="1">
        <v>56395.707000000002</v>
      </c>
      <c r="C17" s="1">
        <v>410.32799999999997</v>
      </c>
      <c r="D17" s="10">
        <f>Table1[[#This Row],[Error]]/Table1[[#This Row],[Nanoseconds]]</f>
        <v>7.2758729667135825E-3</v>
      </c>
      <c r="E17" s="11">
        <f>Table1[[#This Row],[Nanoseconds]]/B16</f>
        <v>1.1827216505205882</v>
      </c>
      <c r="F17" s="12">
        <v>56971.436999999998</v>
      </c>
      <c r="G17" s="12">
        <v>158.07499999999999</v>
      </c>
      <c r="H17" s="10">
        <f>Table1[[#This Row],[Error2]]/Table1[[#This Row],[Nanoseconds2]]</f>
        <v>2.7746359987374024E-3</v>
      </c>
      <c r="I17" s="11">
        <f>Table1[[#This Row],[Nanoseconds2]]/F16</f>
        <v>1.1957989663494875</v>
      </c>
      <c r="J17" s="4">
        <f>Table1[[#This Row],[Nanoseconds2]]/Table1[[#This Row],[Nanoseconds]]</f>
        <v>1.0102087557834853</v>
      </c>
      <c r="K17" s="14"/>
    </row>
    <row r="18" spans="1:11">
      <c r="A18" s="7" t="s">
        <v>47</v>
      </c>
      <c r="B18" s="1">
        <v>55572.826999999997</v>
      </c>
      <c r="C18" s="1">
        <v>158.26</v>
      </c>
      <c r="D18" s="10"/>
      <c r="E18" s="11">
        <f>Table1[[#This Row],[Nanoseconds]]/B16</f>
        <v>1.1654643441837711</v>
      </c>
      <c r="F18" s="12">
        <v>55975.514999999999</v>
      </c>
      <c r="G18" s="12">
        <v>583.35</v>
      </c>
      <c r="H18" s="10">
        <f>Table1[[#This Row],[Error2]]/Table1[[#This Row],[Nanoseconds2]]</f>
        <v>1.0421520909633436E-2</v>
      </c>
      <c r="I18" s="11">
        <f>Table1[[#This Row],[Nanoseconds2]]/F16</f>
        <v>1.1748951141583497</v>
      </c>
      <c r="J18" s="4">
        <f>Table1[[#This Row],[Nanoseconds2]]/Table1[[#This Row],[Nanoseconds]]</f>
        <v>1.0072461312792311</v>
      </c>
      <c r="K18" s="20"/>
    </row>
    <row r="19" spans="1:11">
      <c r="A19" s="7"/>
      <c r="B19" s="1"/>
      <c r="C19" s="1"/>
      <c r="D19" s="3"/>
      <c r="E19" s="1"/>
      <c r="F19" s="1"/>
      <c r="G19" s="3"/>
      <c r="H19" s="3"/>
    </row>
    <row r="20" spans="1:11">
      <c r="A20" s="7"/>
      <c r="B20" s="1"/>
      <c r="C20" s="1"/>
      <c r="D20" s="3"/>
      <c r="E20" s="1"/>
      <c r="F20" s="1"/>
      <c r="G20" s="3"/>
      <c r="H20" s="3"/>
    </row>
    <row r="21" spans="1:11">
      <c r="A21" s="7"/>
      <c r="B21" s="1"/>
      <c r="C21" s="1"/>
      <c r="D21" s="3"/>
      <c r="E21" s="1"/>
      <c r="F21" s="1"/>
      <c r="G21" s="3"/>
      <c r="H21" s="3"/>
    </row>
    <row r="22" spans="1:11">
      <c r="A22" t="s">
        <v>36</v>
      </c>
      <c r="B22" s="1" t="s">
        <v>1</v>
      </c>
      <c r="C22" s="1" t="s">
        <v>6</v>
      </c>
      <c r="D22" s="1"/>
      <c r="E22" s="3"/>
      <c r="F22" s="1"/>
      <c r="G22" s="1"/>
      <c r="H22" s="3"/>
      <c r="I22" s="3"/>
    </row>
    <row r="23" spans="1:11">
      <c r="A23" s="7" t="s">
        <v>32</v>
      </c>
      <c r="B23" s="1">
        <f>B9-B8</f>
        <v>9.488999999999999</v>
      </c>
      <c r="C23" s="1">
        <f>F9-F8</f>
        <v>13.331</v>
      </c>
      <c r="D23" s="1"/>
      <c r="E23" s="3"/>
      <c r="F23" s="1"/>
      <c r="G23" s="1"/>
      <c r="H23" s="3"/>
      <c r="I23" s="3"/>
    </row>
    <row r="24" spans="1:11">
      <c r="A24" s="7" t="s">
        <v>37</v>
      </c>
      <c r="B24" s="1">
        <f>B10-B9</f>
        <v>5.9939999999999998</v>
      </c>
      <c r="C24" s="1">
        <f>F10-F9</f>
        <v>8.1660000000000004</v>
      </c>
      <c r="D24" s="1"/>
      <c r="E24" s="3"/>
      <c r="F24" s="1"/>
      <c r="G24" s="1"/>
      <c r="H24" s="3"/>
      <c r="I24" s="3"/>
    </row>
    <row r="25" spans="1:11">
      <c r="A25" s="7" t="s">
        <v>33</v>
      </c>
      <c r="B25" s="1">
        <f>B11-B9</f>
        <v>27.630000000000003</v>
      </c>
      <c r="C25" s="1">
        <f>F11-F9</f>
        <v>33.171000000000006</v>
      </c>
      <c r="D25" s="1"/>
      <c r="E25" s="3"/>
      <c r="F25" s="1"/>
      <c r="G25" s="1"/>
      <c r="H25" s="3"/>
      <c r="I25" s="3"/>
    </row>
    <row r="26" spans="1:11">
      <c r="A26" s="7" t="s">
        <v>45</v>
      </c>
      <c r="B26" s="1">
        <f>B13-B8</f>
        <v>5.5039999999999996</v>
      </c>
      <c r="C26" s="1">
        <f>F13-F8</f>
        <v>11.554</v>
      </c>
      <c r="D26" s="1"/>
      <c r="E26" s="3"/>
      <c r="F26" s="1"/>
      <c r="G26" s="1"/>
      <c r="H26" s="3"/>
      <c r="I26" s="3"/>
    </row>
    <row r="27" spans="1:11">
      <c r="A27" s="7" t="s">
        <v>46</v>
      </c>
      <c r="B27" s="22">
        <f>B12-B13</f>
        <v>2239.3380000000002</v>
      </c>
      <c r="C27" s="22">
        <f>F12-F13</f>
        <v>2313.7530000000002</v>
      </c>
      <c r="D27" s="1"/>
      <c r="E27" s="3"/>
      <c r="F27" s="1"/>
      <c r="G27" s="1"/>
      <c r="H27" s="3"/>
      <c r="I27" s="3"/>
    </row>
    <row r="28" spans="1:11">
      <c r="A28" s="7" t="s">
        <v>34</v>
      </c>
      <c r="B28" s="21">
        <f>B15-B14</f>
        <v>43210.154999999999</v>
      </c>
      <c r="C28" s="22">
        <f>F15-F14</f>
        <v>638.48699999999985</v>
      </c>
      <c r="D28" s="1"/>
      <c r="E28" s="3"/>
      <c r="F28" s="1"/>
      <c r="G28" s="1"/>
      <c r="H28" s="3"/>
      <c r="I28" s="3"/>
    </row>
    <row r="29" spans="1:11">
      <c r="A29" s="7" t="s">
        <v>35</v>
      </c>
      <c r="B29" s="1">
        <f>B17-B16</f>
        <v>8712.7150000000038</v>
      </c>
      <c r="C29" s="1">
        <f>F17-F16</f>
        <v>9328.4479999999967</v>
      </c>
      <c r="D29" s="1"/>
      <c r="E29" s="3"/>
      <c r="F29" s="1"/>
      <c r="G29" s="1"/>
      <c r="H29" s="3"/>
      <c r="I29" s="3"/>
    </row>
    <row r="30" spans="1:11">
      <c r="A30" s="7" t="s">
        <v>48</v>
      </c>
      <c r="B30" s="21">
        <f>B18-B16</f>
        <v>7889.8349999999991</v>
      </c>
      <c r="C30" s="21">
        <f>F18-F16</f>
        <v>8332.525999999998</v>
      </c>
      <c r="D30" s="1"/>
      <c r="E30" s="3"/>
      <c r="F30" s="1"/>
      <c r="G30" s="1"/>
      <c r="H30" s="3"/>
      <c r="I30" s="3"/>
    </row>
    <row r="31" spans="1:11">
      <c r="A31" s="7"/>
      <c r="B31" s="1"/>
      <c r="C31" s="1"/>
      <c r="D31" s="3"/>
      <c r="E31" s="1"/>
      <c r="F31" s="1"/>
      <c r="G31" s="3"/>
      <c r="H31" s="3"/>
    </row>
    <row r="32" spans="1:11">
      <c r="A32" s="7"/>
      <c r="B32" s="1"/>
      <c r="C32" s="1"/>
      <c r="D32" s="3"/>
      <c r="E32" s="1"/>
      <c r="F32" s="1"/>
      <c r="G32" s="3"/>
      <c r="H32" s="3"/>
    </row>
    <row r="33" spans="1:8">
      <c r="A33" s="7"/>
      <c r="B33" s="1"/>
      <c r="C33" s="1"/>
      <c r="D33" s="3"/>
      <c r="E33" s="1"/>
      <c r="F33" s="1"/>
      <c r="G33" s="3"/>
      <c r="H33" s="3"/>
    </row>
    <row r="34" spans="1:8">
      <c r="A34" s="7"/>
      <c r="B34" s="1"/>
      <c r="C34" s="1"/>
      <c r="D34" s="3"/>
      <c r="E34" s="1"/>
      <c r="F34" s="1"/>
      <c r="G34" s="3"/>
      <c r="H34" s="3"/>
    </row>
    <row r="35" spans="1:8">
      <c r="A35" s="7"/>
      <c r="B35" s="1"/>
      <c r="C35" s="1"/>
      <c r="D35" s="3"/>
      <c r="E35" s="1"/>
      <c r="F35" s="1"/>
      <c r="G35" s="3"/>
      <c r="H35" s="3"/>
    </row>
    <row r="36" spans="1:8">
      <c r="A36" t="s">
        <v>21</v>
      </c>
    </row>
    <row r="37" spans="1:8">
      <c r="A37" t="s">
        <v>5</v>
      </c>
      <c r="B37" t="s">
        <v>24</v>
      </c>
      <c r="C37" t="s">
        <v>25</v>
      </c>
      <c r="D37" t="s">
        <v>18</v>
      </c>
    </row>
    <row r="38" spans="1:8">
      <c r="A38" t="s">
        <v>9</v>
      </c>
      <c r="B38" s="2">
        <v>210574</v>
      </c>
      <c r="C38" s="2">
        <v>203370</v>
      </c>
      <c r="D38" s="11">
        <f>Table2[[#This Row],[4.0.6-RC]]/Table2[[#This Row],[4.0.4-RC]]</f>
        <v>0.96578874884838584</v>
      </c>
    </row>
    <row r="39" spans="1:8">
      <c r="A39" t="s">
        <v>3</v>
      </c>
      <c r="B39" s="2">
        <v>13797</v>
      </c>
      <c r="C39" s="2">
        <v>11911</v>
      </c>
      <c r="D39" s="4">
        <f>Table2[[#This Row],[4.0.6-RC]]/Table2[[#This Row],[4.0.4-RC]]</f>
        <v>0.86330361672827427</v>
      </c>
    </row>
    <row r="40" spans="1:8">
      <c r="A40" t="s">
        <v>20</v>
      </c>
      <c r="B40" s="2">
        <v>0</v>
      </c>
      <c r="C40" s="2">
        <v>17028</v>
      </c>
      <c r="D40" s="4"/>
    </row>
    <row r="41" spans="1:8">
      <c r="A41" t="s">
        <v>4</v>
      </c>
      <c r="B41" s="2">
        <v>13760</v>
      </c>
      <c r="C41" s="2">
        <v>13603</v>
      </c>
      <c r="D41" s="4">
        <f>Table2[[#This Row],[4.0.6-RC]]/Table2[[#This Row],[4.0.4-RC]]</f>
        <v>0.98859011627906979</v>
      </c>
    </row>
    <row r="42" spans="1:8">
      <c r="A42" s="8" t="s">
        <v>10</v>
      </c>
      <c r="B42" s="9">
        <f>SUM(B38:B41)</f>
        <v>238131</v>
      </c>
      <c r="C42" s="9">
        <f>SUM(C38:C41)</f>
        <v>245912</v>
      </c>
      <c r="D42" s="11">
        <f>Table2[[#This Row],[4.0.6-RC]]/Table2[[#This Row],[4.0.4-RC]]</f>
        <v>1.032675292171116</v>
      </c>
    </row>
    <row r="45" spans="1:8">
      <c r="A45" s="15" t="s">
        <v>16</v>
      </c>
    </row>
    <row r="46" spans="1:8">
      <c r="A46" t="s">
        <v>51</v>
      </c>
    </row>
    <row r="47" spans="1:8">
      <c r="A47" t="s">
        <v>27</v>
      </c>
    </row>
    <row r="57" spans="1:1">
      <c r="A57" s="16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Gili</dc:creator>
  <cp:lastModifiedBy>Gili</cp:lastModifiedBy>
  <cp:lastPrinted>2018-12-27T01:31:38Z</cp:lastPrinted>
  <dcterms:created xsi:type="dcterms:W3CDTF">2018-12-09T23:09:07Z</dcterms:created>
  <dcterms:modified xsi:type="dcterms:W3CDTF">2019-03-10T19:32:56Z</dcterms:modified>
</cp:coreProperties>
</file>