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800" windowWidth="30160" windowHeight="1934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5" l="1"/>
  <c r="F8" i="5"/>
  <c r="G8" i="5"/>
  <c r="H8" i="5"/>
  <c r="I8" i="5"/>
  <c r="J8" i="5"/>
  <c r="K8" i="5"/>
  <c r="L8" i="5"/>
  <c r="M8" i="5"/>
  <c r="N8" i="5"/>
  <c r="E9" i="5"/>
  <c r="F9" i="5"/>
  <c r="G9" i="5"/>
  <c r="H9" i="5"/>
  <c r="I9" i="5"/>
  <c r="J9" i="5"/>
  <c r="K9" i="5"/>
  <c r="L9" i="5"/>
  <c r="M9" i="5"/>
  <c r="N9" i="5"/>
  <c r="E10" i="5"/>
  <c r="F10" i="5"/>
  <c r="G10" i="5"/>
  <c r="H10" i="5"/>
  <c r="I10" i="5"/>
  <c r="J10" i="5"/>
  <c r="K10" i="5"/>
  <c r="L10" i="5"/>
  <c r="M10" i="5"/>
  <c r="N10" i="5"/>
  <c r="E11" i="5"/>
  <c r="F11" i="5"/>
  <c r="G11" i="5"/>
  <c r="H11" i="5"/>
  <c r="I11" i="5"/>
  <c r="J11" i="5"/>
  <c r="K11" i="5"/>
  <c r="L11" i="5"/>
  <c r="M11" i="5"/>
  <c r="N11" i="5"/>
  <c r="E12" i="5"/>
  <c r="F12" i="5"/>
  <c r="G12" i="5"/>
  <c r="H12" i="5"/>
  <c r="I12" i="5"/>
  <c r="J12" i="5"/>
  <c r="K12" i="5"/>
  <c r="L12" i="5"/>
  <c r="M12" i="5"/>
  <c r="N12" i="5"/>
  <c r="E13" i="5"/>
  <c r="F13" i="5"/>
  <c r="G13" i="5"/>
  <c r="H13" i="5"/>
  <c r="I13" i="5"/>
  <c r="J13" i="5"/>
  <c r="K13" i="5"/>
  <c r="L13" i="5"/>
  <c r="M13" i="5"/>
  <c r="N13" i="5"/>
  <c r="E14" i="5"/>
  <c r="F14" i="5"/>
  <c r="G14" i="5"/>
  <c r="H14" i="5"/>
  <c r="I14" i="5"/>
  <c r="J14" i="5"/>
  <c r="K14" i="5"/>
  <c r="L14" i="5"/>
  <c r="M14" i="5"/>
  <c r="N14" i="5"/>
  <c r="E15" i="5"/>
  <c r="F15" i="5"/>
  <c r="G15" i="5"/>
  <c r="H15" i="5"/>
  <c r="I15" i="5"/>
  <c r="J15" i="5"/>
  <c r="K15" i="5"/>
  <c r="L15" i="5"/>
  <c r="M15" i="5"/>
  <c r="N15" i="5"/>
  <c r="E16" i="5"/>
  <c r="F16" i="5"/>
  <c r="G16" i="5"/>
  <c r="H16" i="5"/>
  <c r="I16" i="5"/>
  <c r="J16" i="5"/>
  <c r="K16" i="5"/>
  <c r="L16" i="5"/>
  <c r="M16" i="5"/>
  <c r="N16" i="5"/>
  <c r="E7" i="5"/>
  <c r="F7" i="5"/>
  <c r="G7" i="5"/>
  <c r="H7" i="5"/>
  <c r="I7" i="5"/>
  <c r="J7" i="5"/>
  <c r="K7" i="5"/>
  <c r="L7" i="5"/>
  <c r="M7" i="5"/>
  <c r="N7" i="5"/>
  <c r="B4" i="5"/>
  <c r="C1" i="5"/>
  <c r="B30" i="5"/>
  <c r="B31" i="5"/>
  <c r="E31" i="5"/>
  <c r="B32" i="5"/>
  <c r="B29" i="3"/>
  <c r="B29" i="4"/>
  <c r="C4" i="5"/>
  <c r="B28" i="5"/>
  <c r="C21" i="5"/>
  <c r="C16" i="5"/>
  <c r="C15" i="5"/>
  <c r="C14" i="5"/>
  <c r="C13" i="5"/>
  <c r="C12" i="5"/>
  <c r="C11" i="5"/>
  <c r="C10" i="5"/>
  <c r="C9" i="5"/>
  <c r="C8" i="5"/>
  <c r="C7" i="5"/>
  <c r="N5" i="5"/>
  <c r="M5" i="5"/>
  <c r="L5" i="5"/>
  <c r="K5" i="5"/>
  <c r="J5" i="5"/>
  <c r="I5" i="5"/>
  <c r="H5" i="5"/>
  <c r="G5" i="5"/>
  <c r="F5" i="5"/>
  <c r="E5" i="5"/>
  <c r="B5" i="5"/>
  <c r="B3" i="5"/>
  <c r="B3" i="3"/>
  <c r="F7" i="3"/>
  <c r="G7" i="3"/>
  <c r="H7" i="3"/>
  <c r="I7" i="3"/>
  <c r="J7" i="3"/>
  <c r="K7" i="3"/>
  <c r="L7" i="3"/>
  <c r="M7" i="3"/>
  <c r="N7" i="3"/>
  <c r="O7" i="3"/>
  <c r="P7" i="3"/>
  <c r="E8" i="3"/>
  <c r="F8" i="3"/>
  <c r="G8" i="3"/>
  <c r="H8" i="3"/>
  <c r="I8" i="3"/>
  <c r="J8" i="3"/>
  <c r="K8" i="3"/>
  <c r="L8" i="3"/>
  <c r="M8" i="3"/>
  <c r="N8" i="3"/>
  <c r="O8" i="3"/>
  <c r="P8" i="3"/>
  <c r="E9" i="3"/>
  <c r="F9" i="3"/>
  <c r="G9" i="3"/>
  <c r="H9" i="3"/>
  <c r="I9" i="3"/>
  <c r="J9" i="3"/>
  <c r="K9" i="3"/>
  <c r="L9" i="3"/>
  <c r="M9" i="3"/>
  <c r="N9" i="3"/>
  <c r="O9" i="3"/>
  <c r="P9" i="3"/>
  <c r="E10" i="3"/>
  <c r="F10" i="3"/>
  <c r="G10" i="3"/>
  <c r="H10" i="3"/>
  <c r="I10" i="3"/>
  <c r="J10" i="3"/>
  <c r="K10" i="3"/>
  <c r="L10" i="3"/>
  <c r="M10" i="3"/>
  <c r="N10" i="3"/>
  <c r="O10" i="3"/>
  <c r="P10" i="3"/>
  <c r="E11" i="3"/>
  <c r="F11" i="3"/>
  <c r="G11" i="3"/>
  <c r="H11" i="3"/>
  <c r="I11" i="3"/>
  <c r="J11" i="3"/>
  <c r="K11" i="3"/>
  <c r="L11" i="3"/>
  <c r="M11" i="3"/>
  <c r="N11" i="3"/>
  <c r="O11" i="3"/>
  <c r="P11" i="3"/>
  <c r="E12" i="3"/>
  <c r="F12" i="3"/>
  <c r="G12" i="3"/>
  <c r="H12" i="3"/>
  <c r="I12" i="3"/>
  <c r="J12" i="3"/>
  <c r="K12" i="3"/>
  <c r="L12" i="3"/>
  <c r="M12" i="3"/>
  <c r="N12" i="3"/>
  <c r="O12" i="3"/>
  <c r="P12" i="3"/>
  <c r="E13" i="3"/>
  <c r="F13" i="3"/>
  <c r="G13" i="3"/>
  <c r="H13" i="3"/>
  <c r="I13" i="3"/>
  <c r="J13" i="3"/>
  <c r="K13" i="3"/>
  <c r="L13" i="3"/>
  <c r="M13" i="3"/>
  <c r="N13" i="3"/>
  <c r="O13" i="3"/>
  <c r="P13" i="3"/>
  <c r="E14" i="3"/>
  <c r="F14" i="3"/>
  <c r="G14" i="3"/>
  <c r="H14" i="3"/>
  <c r="I14" i="3"/>
  <c r="J14" i="3"/>
  <c r="K14" i="3"/>
  <c r="L14" i="3"/>
  <c r="M14" i="3"/>
  <c r="N14" i="3"/>
  <c r="O14" i="3"/>
  <c r="P14" i="3"/>
  <c r="E15" i="3"/>
  <c r="F15" i="3"/>
  <c r="G15" i="3"/>
  <c r="H15" i="3"/>
  <c r="I15" i="3"/>
  <c r="J15" i="3"/>
  <c r="K15" i="3"/>
  <c r="L15" i="3"/>
  <c r="M15" i="3"/>
  <c r="N15" i="3"/>
  <c r="O15" i="3"/>
  <c r="P15" i="3"/>
  <c r="E16" i="3"/>
  <c r="F16" i="3"/>
  <c r="G16" i="3"/>
  <c r="H16" i="3"/>
  <c r="I16" i="3"/>
  <c r="J16" i="3"/>
  <c r="K16" i="3"/>
  <c r="L16" i="3"/>
  <c r="M16" i="3"/>
  <c r="N16" i="3"/>
  <c r="O16" i="3"/>
  <c r="P16" i="3"/>
  <c r="E17" i="3"/>
  <c r="F17" i="3"/>
  <c r="G17" i="3"/>
  <c r="H17" i="3"/>
  <c r="I17" i="3"/>
  <c r="J17" i="3"/>
  <c r="K17" i="3"/>
  <c r="L17" i="3"/>
  <c r="M17" i="3"/>
  <c r="N17" i="3"/>
  <c r="O17" i="3"/>
  <c r="P17" i="3"/>
  <c r="E7" i="3"/>
  <c r="B4" i="3"/>
  <c r="B5" i="3"/>
  <c r="B3" i="4"/>
  <c r="Q5" i="4"/>
  <c r="Q7" i="4"/>
  <c r="Q8" i="4"/>
  <c r="Q9" i="4"/>
  <c r="Q10" i="4"/>
  <c r="Q11" i="4"/>
  <c r="Q12" i="4"/>
  <c r="Q13" i="4"/>
  <c r="Q14" i="4"/>
  <c r="Q15" i="4"/>
  <c r="Q16" i="4"/>
  <c r="C22" i="4"/>
  <c r="P16" i="4"/>
  <c r="O16" i="4"/>
  <c r="N16" i="4"/>
  <c r="M16" i="4"/>
  <c r="L16" i="4"/>
  <c r="K16" i="4"/>
  <c r="J16" i="4"/>
  <c r="I16" i="4"/>
  <c r="H16" i="4"/>
  <c r="G16" i="4"/>
  <c r="F16" i="4"/>
  <c r="E16" i="4"/>
  <c r="C16" i="4"/>
  <c r="P15" i="4"/>
  <c r="O15" i="4"/>
  <c r="N15" i="4"/>
  <c r="M15" i="4"/>
  <c r="L15" i="4"/>
  <c r="K15" i="4"/>
  <c r="J15" i="4"/>
  <c r="I15" i="4"/>
  <c r="H15" i="4"/>
  <c r="G15" i="4"/>
  <c r="F15" i="4"/>
  <c r="E15" i="4"/>
  <c r="C15" i="4"/>
  <c r="P14" i="4"/>
  <c r="O14" i="4"/>
  <c r="N14" i="4"/>
  <c r="M14" i="4"/>
  <c r="L14" i="4"/>
  <c r="K14" i="4"/>
  <c r="J14" i="4"/>
  <c r="I14" i="4"/>
  <c r="H14" i="4"/>
  <c r="G14" i="4"/>
  <c r="F14" i="4"/>
  <c r="E14" i="4"/>
  <c r="C14" i="4"/>
  <c r="P13" i="4"/>
  <c r="O13" i="4"/>
  <c r="N13" i="4"/>
  <c r="M13" i="4"/>
  <c r="L13" i="4"/>
  <c r="K13" i="4"/>
  <c r="J13" i="4"/>
  <c r="I13" i="4"/>
  <c r="H13" i="4"/>
  <c r="G13" i="4"/>
  <c r="F13" i="4"/>
  <c r="E13" i="4"/>
  <c r="C13" i="4"/>
  <c r="P12" i="4"/>
  <c r="O12" i="4"/>
  <c r="N12" i="4"/>
  <c r="M12" i="4"/>
  <c r="L12" i="4"/>
  <c r="K12" i="4"/>
  <c r="J12" i="4"/>
  <c r="I12" i="4"/>
  <c r="H12" i="4"/>
  <c r="G12" i="4"/>
  <c r="F12" i="4"/>
  <c r="E12" i="4"/>
  <c r="C12" i="4"/>
  <c r="P11" i="4"/>
  <c r="O11" i="4"/>
  <c r="N11" i="4"/>
  <c r="M11" i="4"/>
  <c r="L11" i="4"/>
  <c r="K11" i="4"/>
  <c r="J11" i="4"/>
  <c r="I11" i="4"/>
  <c r="H11" i="4"/>
  <c r="G11" i="4"/>
  <c r="F11" i="4"/>
  <c r="E11" i="4"/>
  <c r="C11" i="4"/>
  <c r="P10" i="4"/>
  <c r="O10" i="4"/>
  <c r="N10" i="4"/>
  <c r="M10" i="4"/>
  <c r="L10" i="4"/>
  <c r="K10" i="4"/>
  <c r="J10" i="4"/>
  <c r="I10" i="4"/>
  <c r="H10" i="4"/>
  <c r="G10" i="4"/>
  <c r="F10" i="4"/>
  <c r="E10" i="4"/>
  <c r="C10" i="4"/>
  <c r="P9" i="4"/>
  <c r="O9" i="4"/>
  <c r="N9" i="4"/>
  <c r="M9" i="4"/>
  <c r="L9" i="4"/>
  <c r="K9" i="4"/>
  <c r="J9" i="4"/>
  <c r="I9" i="4"/>
  <c r="H9" i="4"/>
  <c r="G9" i="4"/>
  <c r="F9" i="4"/>
  <c r="E9" i="4"/>
  <c r="C9" i="4"/>
  <c r="P8" i="4"/>
  <c r="O8" i="4"/>
  <c r="N8" i="4"/>
  <c r="M8" i="4"/>
  <c r="L8" i="4"/>
  <c r="K8" i="4"/>
  <c r="J8" i="4"/>
  <c r="I8" i="4"/>
  <c r="H8" i="4"/>
  <c r="G8" i="4"/>
  <c r="F8" i="4"/>
  <c r="E8" i="4"/>
  <c r="C8" i="4"/>
  <c r="P7" i="4"/>
  <c r="O7" i="4"/>
  <c r="N7" i="4"/>
  <c r="M7" i="4"/>
  <c r="L7" i="4"/>
  <c r="K7" i="4"/>
  <c r="J7" i="4"/>
  <c r="I7" i="4"/>
  <c r="H7" i="4"/>
  <c r="G7" i="4"/>
  <c r="F7" i="4"/>
  <c r="E7" i="4"/>
  <c r="C7" i="4"/>
  <c r="P5" i="4"/>
  <c r="O5" i="4"/>
  <c r="N5" i="4"/>
  <c r="M5" i="4"/>
  <c r="L5" i="4"/>
  <c r="K5" i="4"/>
  <c r="J5" i="4"/>
  <c r="I5" i="4"/>
  <c r="H5" i="4"/>
  <c r="G5" i="4"/>
  <c r="F5" i="4"/>
  <c r="E5" i="4"/>
  <c r="B4" i="4"/>
  <c r="B5" i="4"/>
  <c r="C4" i="4"/>
  <c r="C23" i="3"/>
  <c r="P5" i="3"/>
  <c r="O5" i="3"/>
  <c r="N5" i="3"/>
  <c r="M5" i="3"/>
  <c r="L5" i="3"/>
  <c r="K5" i="3"/>
  <c r="J5" i="3"/>
  <c r="I5" i="3"/>
  <c r="H5" i="3"/>
  <c r="G5" i="3"/>
  <c r="F5" i="3"/>
  <c r="E5" i="3"/>
  <c r="C17" i="3"/>
  <c r="C16" i="3"/>
  <c r="C15" i="3"/>
  <c r="C14" i="3"/>
  <c r="C13" i="3"/>
  <c r="C12" i="3"/>
  <c r="C11" i="3"/>
  <c r="C10" i="3"/>
  <c r="C9" i="3"/>
  <c r="C8" i="3"/>
  <c r="C7" i="3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6" i="2"/>
  <c r="F4" i="2"/>
  <c r="G4" i="2"/>
  <c r="H4" i="2"/>
  <c r="I4" i="2"/>
  <c r="J4" i="2"/>
  <c r="K4" i="2"/>
  <c r="L4" i="2"/>
  <c r="M4" i="2"/>
  <c r="N4" i="2"/>
  <c r="O4" i="2"/>
  <c r="P4" i="2"/>
  <c r="Q4" i="2"/>
  <c r="R4" i="2"/>
  <c r="E4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F7" i="2"/>
  <c r="G7" i="2"/>
  <c r="H7" i="2"/>
  <c r="I7" i="2"/>
  <c r="J7" i="2"/>
  <c r="K7" i="2"/>
  <c r="L7" i="2"/>
  <c r="M7" i="2"/>
  <c r="N7" i="2"/>
  <c r="O7" i="2"/>
  <c r="P7" i="2"/>
  <c r="Q7" i="2"/>
  <c r="R7" i="2"/>
  <c r="F8" i="2"/>
  <c r="G8" i="2"/>
  <c r="H8" i="2"/>
  <c r="I8" i="2"/>
  <c r="J8" i="2"/>
  <c r="K8" i="2"/>
  <c r="L8" i="2"/>
  <c r="M8" i="2"/>
  <c r="N8" i="2"/>
  <c r="O8" i="2"/>
  <c r="P8" i="2"/>
  <c r="Q8" i="2"/>
  <c r="R8" i="2"/>
  <c r="F9" i="2"/>
  <c r="G9" i="2"/>
  <c r="H9" i="2"/>
  <c r="I9" i="2"/>
  <c r="J9" i="2"/>
  <c r="K9" i="2"/>
  <c r="L9" i="2"/>
  <c r="M9" i="2"/>
  <c r="N9" i="2"/>
  <c r="O9" i="2"/>
  <c r="P9" i="2"/>
  <c r="Q9" i="2"/>
  <c r="R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B3" i="2"/>
  <c r="I25" i="1"/>
  <c r="I24" i="1"/>
  <c r="I22" i="1"/>
  <c r="I21" i="1"/>
  <c r="D14" i="1"/>
  <c r="D50" i="1"/>
  <c r="D49" i="1"/>
  <c r="D48" i="1"/>
  <c r="B48" i="1"/>
  <c r="J34" i="1"/>
  <c r="J31" i="1"/>
  <c r="E40" i="1"/>
  <c r="B31" i="1"/>
  <c r="D31" i="1"/>
  <c r="I31" i="1"/>
  <c r="I37" i="1"/>
  <c r="I38" i="1"/>
  <c r="E31" i="1"/>
  <c r="E33" i="1"/>
  <c r="E34" i="1"/>
  <c r="B30" i="1"/>
  <c r="D30" i="1"/>
  <c r="B32" i="1"/>
  <c r="D32" i="1"/>
  <c r="B33" i="1"/>
  <c r="D33" i="1"/>
  <c r="B34" i="1"/>
  <c r="D34" i="1"/>
  <c r="I30" i="1"/>
  <c r="I33" i="1"/>
  <c r="N1" i="1"/>
  <c r="N7" i="1"/>
  <c r="N8" i="1"/>
  <c r="N9" i="1"/>
  <c r="C1" i="1"/>
  <c r="C2" i="1"/>
  <c r="C3" i="1"/>
  <c r="C4" i="1"/>
  <c r="C5" i="1"/>
  <c r="C6" i="1"/>
  <c r="C7" i="1"/>
  <c r="C8" i="1"/>
  <c r="C9" i="1"/>
  <c r="C10" i="1"/>
  <c r="D1" i="1"/>
  <c r="I14" i="1"/>
  <c r="N5" i="1"/>
  <c r="N6" i="1"/>
  <c r="N3" i="1"/>
  <c r="N2" i="1"/>
  <c r="I1" i="1"/>
  <c r="D20" i="1"/>
  <c r="D22" i="1"/>
  <c r="D23" i="1"/>
  <c r="D24" i="1"/>
  <c r="D21" i="1"/>
  <c r="D15" i="1"/>
  <c r="D16" i="1"/>
  <c r="D17" i="1"/>
  <c r="D18" i="1"/>
  <c r="C11" i="1"/>
  <c r="E1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E10" i="1"/>
  <c r="G1" i="1"/>
  <c r="D10" i="1"/>
  <c r="C4" i="3"/>
</calcChain>
</file>

<file path=xl/sharedStrings.xml><?xml version="1.0" encoding="utf-8"?>
<sst xmlns="http://schemas.openxmlformats.org/spreadsheetml/2006/main" count="38" uniqueCount="28">
  <si>
    <t>Odds of hitting on one 190-way card</t>
  </si>
  <si>
    <t>Odds of missing</t>
  </si>
  <si>
    <t>Odds of missing 15 in a row</t>
  </si>
  <si>
    <t>Odds of hitting on 56 cards</t>
  </si>
  <si>
    <t xml:space="preserve">Odds of hitting </t>
  </si>
  <si>
    <t>Odds of hitting on 56 190-way cards</t>
  </si>
  <si>
    <t>Odds of hitting on one card</t>
  </si>
  <si>
    <t>Odds of missing on 1 card</t>
  </si>
  <si>
    <t>Odds of missing on 1 card 15 in a row</t>
  </si>
  <si>
    <t>Odds of hitting on one card in 15 trials</t>
  </si>
  <si>
    <t>Hit8</t>
  </si>
  <si>
    <t>Miss</t>
  </si>
  <si>
    <t>Miss 190*56</t>
  </si>
  <si>
    <t>Miss 15 of those</t>
  </si>
  <si>
    <t>Hit8 190 * 56</t>
  </si>
  <si>
    <t>Hit on of 15</t>
  </si>
  <si>
    <t>190 way</t>
  </si>
  <si>
    <t>Hit8 by 190</t>
  </si>
  <si>
    <t>Bins hit</t>
  </si>
  <si>
    <t>Number of ways to do so</t>
  </si>
  <si>
    <t>Hit progressive</t>
  </si>
  <si>
    <t>Alan</t>
  </si>
  <si>
    <t>Rest:</t>
  </si>
  <si>
    <t>3-spots</t>
  </si>
  <si>
    <t>4-spots</t>
  </si>
  <si>
    <t>Sheet</t>
  </si>
  <si>
    <t>Exact</t>
  </si>
  <si>
    <t>Cost per 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</si>
</sst>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0000000"/>
  </numFmts>
  <fonts count="5" x14ac:knownFonts="1">
    <font>
      <sz val="12"/>
      <color theme="1"/>
      <name val="Calibri"/>
      <family val="2"/>
      <scheme val="minor"/>
    </font>
    <font>
      <sz val="13"/>
      <color rgb="FF333333"/>
      <name val="Inheri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rgb="FF26262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0" fontId="0" fillId="0" borderId="0" xfId="0" applyNumberFormat="1"/>
    <xf numFmtId="3" fontId="0" fillId="0" borderId="0" xfId="0" applyNumberFormat="1"/>
    <xf numFmtId="0" fontId="4" fillId="0" borderId="0" xfId="0" applyFont="1"/>
    <xf numFmtId="1" fontId="0" fillId="0" borderId="0" xfId="0" applyNumberFormat="1"/>
    <xf numFmtId="165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F28" sqref="F28"/>
    </sheetView>
  </sheetViews>
  <sheetFormatPr baseColWidth="10" defaultRowHeight="17" x14ac:dyDescent="0"/>
  <cols>
    <col min="2" max="2" width="25.5" style="4" bestFit="1" customWidth="1"/>
    <col min="3" max="3" width="19.33203125" style="2" bestFit="1" customWidth="1"/>
    <col min="4" max="4" width="20" bestFit="1" customWidth="1"/>
    <col min="5" max="5" width="23.5" bestFit="1" customWidth="1"/>
    <col min="9" max="10" width="23.5" bestFit="1" customWidth="1"/>
    <col min="13" max="13" width="14.5" bestFit="1" customWidth="1"/>
    <col min="14" max="14" width="12.1640625" bestFit="1" customWidth="1"/>
  </cols>
  <sheetData>
    <row r="1" spans="1:14">
      <c r="A1" s="1">
        <v>8</v>
      </c>
      <c r="B1" s="3">
        <v>48000</v>
      </c>
      <c r="C1" s="2">
        <f>COMBIN(20,A1)*COMBIN(60,8-A1)</f>
        <v>125970.00000000001</v>
      </c>
      <c r="D1" s="1">
        <f>C1/C$10</f>
        <v>4.3456606661045713E-6</v>
      </c>
      <c r="E1" s="3">
        <f>B1*D1</f>
        <v>0.20859171197301943</v>
      </c>
      <c r="G1" s="5">
        <f>E10/1.5</f>
        <v>0.47240852539968192</v>
      </c>
      <c r="I1">
        <f>COMBIN(20,8)</f>
        <v>125970.00000000001</v>
      </c>
      <c r="M1" t="s">
        <v>10</v>
      </c>
      <c r="N1">
        <f>COMBIN(20,8)/COMBIN(80,8)</f>
        <v>4.3456606661045713E-6</v>
      </c>
    </row>
    <row r="2" spans="1:14">
      <c r="A2" s="1">
        <v>7</v>
      </c>
      <c r="B2" s="3">
        <v>1480</v>
      </c>
      <c r="C2" s="2">
        <f t="shared" ref="C2:C9" si="0">COMBIN(20,A2)*COMBIN(60,8-A2)</f>
        <v>4651200</v>
      </c>
      <c r="D2" s="1">
        <f t="shared" ref="D2:D9" si="1">C2/C$10</f>
        <v>1.6045516305616877E-4</v>
      </c>
      <c r="E2" s="3">
        <f t="shared" ref="E2:E9" si="2">B2*D2</f>
        <v>0.23747364132312979</v>
      </c>
      <c r="M2" t="s">
        <v>11</v>
      </c>
      <c r="N2">
        <f>1-N1</f>
        <v>0.99999565433933391</v>
      </c>
    </row>
    <row r="3" spans="1:14">
      <c r="A3" s="1">
        <v>6</v>
      </c>
      <c r="B3" s="3">
        <v>80</v>
      </c>
      <c r="C3" s="2">
        <f t="shared" si="0"/>
        <v>68605200</v>
      </c>
      <c r="D3" s="1">
        <f t="shared" si="1"/>
        <v>2.3667136550784896E-3</v>
      </c>
      <c r="E3" s="3">
        <f t="shared" si="2"/>
        <v>0.18933709240627916</v>
      </c>
      <c r="M3" t="s">
        <v>14</v>
      </c>
      <c r="N3">
        <f>190*56*N1</f>
        <v>4.6237829487352639E-2</v>
      </c>
    </row>
    <row r="4" spans="1:14">
      <c r="A4" s="1">
        <v>5</v>
      </c>
      <c r="B4" s="3">
        <v>4</v>
      </c>
      <c r="C4" s="2">
        <f t="shared" si="0"/>
        <v>530546879.99999994</v>
      </c>
      <c r="D4" s="1">
        <f t="shared" si="1"/>
        <v>1.8302585599273651E-2</v>
      </c>
      <c r="E4" s="3">
        <f t="shared" si="2"/>
        <v>7.3210342397094605E-2</v>
      </c>
      <c r="M4" t="s">
        <v>12</v>
      </c>
      <c r="N4">
        <v>7.3570000000000005E-4</v>
      </c>
    </row>
    <row r="5" spans="1:14">
      <c r="A5" s="1">
        <v>4</v>
      </c>
      <c r="B5" s="3">
        <v>0</v>
      </c>
      <c r="C5" s="2">
        <f t="shared" si="0"/>
        <v>2362591575</v>
      </c>
      <c r="D5" s="1">
        <f t="shared" si="1"/>
        <v>8.1503701496765488E-2</v>
      </c>
      <c r="E5" s="3">
        <f t="shared" si="2"/>
        <v>0</v>
      </c>
      <c r="M5" t="s">
        <v>13</v>
      </c>
      <c r="N5">
        <f>N4^15</f>
        <v>1.0011780987430894E-47</v>
      </c>
    </row>
    <row r="6" spans="1:14">
      <c r="A6" s="1">
        <v>3</v>
      </c>
      <c r="B6" s="3">
        <v>0</v>
      </c>
      <c r="C6" s="2">
        <f t="shared" si="0"/>
        <v>6226123680.000001</v>
      </c>
      <c r="D6" s="1">
        <f t="shared" si="1"/>
        <v>0.21478622512088788</v>
      </c>
      <c r="E6" s="3">
        <f t="shared" si="2"/>
        <v>0</v>
      </c>
      <c r="M6" t="s">
        <v>15</v>
      </c>
      <c r="N6">
        <f>1-N5</f>
        <v>1</v>
      </c>
    </row>
    <row r="7" spans="1:14">
      <c r="A7" s="1">
        <v>2</v>
      </c>
      <c r="B7" s="3">
        <v>0</v>
      </c>
      <c r="C7" s="2">
        <f t="shared" si="0"/>
        <v>9512133400.0000019</v>
      </c>
      <c r="D7" s="1">
        <f t="shared" si="1"/>
        <v>0.32814562171246764</v>
      </c>
      <c r="E7" s="3">
        <f t="shared" si="2"/>
        <v>0</v>
      </c>
      <c r="M7" t="s">
        <v>17</v>
      </c>
      <c r="N7">
        <f>190*N1</f>
        <v>8.2567552655986851E-4</v>
      </c>
    </row>
    <row r="8" spans="1:14">
      <c r="A8" s="1">
        <v>1</v>
      </c>
      <c r="B8" s="3">
        <v>0</v>
      </c>
      <c r="C8" s="2">
        <f t="shared" si="0"/>
        <v>7724138399.9999981</v>
      </c>
      <c r="D8" s="1">
        <f t="shared" si="1"/>
        <v>0.2664641138717781</v>
      </c>
      <c r="E8" s="3">
        <f t="shared" si="2"/>
        <v>0</v>
      </c>
      <c r="N8">
        <f>(1-56*N7)^15</f>
        <v>0.49158813524870654</v>
      </c>
    </row>
    <row r="9" spans="1:14">
      <c r="A9" s="1">
        <v>0</v>
      </c>
      <c r="B9" s="3">
        <v>0</v>
      </c>
      <c r="C9" s="2">
        <f t="shared" si="0"/>
        <v>2558620845.0000005</v>
      </c>
      <c r="D9" s="1">
        <f t="shared" si="1"/>
        <v>8.8266237720026536E-2</v>
      </c>
      <c r="E9" s="3">
        <f t="shared" si="2"/>
        <v>0</v>
      </c>
      <c r="N9">
        <f>1-N8</f>
        <v>0.50841186475129341</v>
      </c>
    </row>
    <row r="10" spans="1:14">
      <c r="C10" s="2">
        <f>SUM(C1:C9)</f>
        <v>28987537150</v>
      </c>
      <c r="D10" s="1">
        <f t="shared" ref="D10:E10" si="3">SUM(D1:D9)</f>
        <v>1</v>
      </c>
      <c r="E10" s="3">
        <f t="shared" si="3"/>
        <v>0.70861278809952288</v>
      </c>
    </row>
    <row r="11" spans="1:14">
      <c r="C11" s="2">
        <f>COMBIN(80,8)</f>
        <v>28987537150</v>
      </c>
    </row>
    <row r="14" spans="1:14">
      <c r="B14" s="4" t="s">
        <v>0</v>
      </c>
      <c r="D14">
        <f>1-(1-D1)^190</f>
        <v>8.253365428951831E-4</v>
      </c>
      <c r="H14" t="s">
        <v>16</v>
      </c>
      <c r="I14">
        <f>190*D1</f>
        <v>8.2567552655986851E-4</v>
      </c>
    </row>
    <row r="15" spans="1:14">
      <c r="B15" s="4" t="s">
        <v>5</v>
      </c>
      <c r="D15">
        <f>E15*D14</f>
        <v>4.6218846402130254E-2</v>
      </c>
      <c r="E15">
        <v>56</v>
      </c>
    </row>
    <row r="16" spans="1:14">
      <c r="B16" s="4" t="s">
        <v>1</v>
      </c>
      <c r="D16">
        <f>1-D15</f>
        <v>0.95378115359786975</v>
      </c>
    </row>
    <row r="17" spans="1:10">
      <c r="B17" s="4" t="s">
        <v>2</v>
      </c>
      <c r="D17">
        <f>D16^15</f>
        <v>0.49173491963607568</v>
      </c>
    </row>
    <row r="18" spans="1:10">
      <c r="B18" s="4" t="s">
        <v>4</v>
      </c>
      <c r="D18">
        <f>1-D17</f>
        <v>0.50826508036392437</v>
      </c>
    </row>
    <row r="20" spans="1:10">
      <c r="B20" s="4" t="s">
        <v>6</v>
      </c>
      <c r="D20">
        <f>D1</f>
        <v>4.3456606661045713E-6</v>
      </c>
    </row>
    <row r="21" spans="1:10">
      <c r="B21" s="4" t="s">
        <v>3</v>
      </c>
      <c r="D21">
        <f>56*D20</f>
        <v>2.43356997301856E-4</v>
      </c>
      <c r="I21">
        <f>COMBIN(20,7)/COMBIN(80,7)</f>
        <v>2.440255604812567E-5</v>
      </c>
    </row>
    <row r="22" spans="1:10">
      <c r="B22" s="4" t="s">
        <v>7</v>
      </c>
      <c r="D22">
        <f>1-D20</f>
        <v>0.99999565433933391</v>
      </c>
      <c r="I22">
        <f>1-(1-I21)^130</f>
        <v>3.1673443414008684E-3</v>
      </c>
    </row>
    <row r="23" spans="1:10">
      <c r="B23" s="4" t="s">
        <v>8</v>
      </c>
      <c r="D23">
        <f>D22^15</f>
        <v>0.99993481707287168</v>
      </c>
    </row>
    <row r="24" spans="1:10">
      <c r="B24" s="4" t="s">
        <v>9</v>
      </c>
      <c r="D24">
        <f>1-D23</f>
        <v>6.5182927128315526E-5</v>
      </c>
      <c r="I24">
        <f>COMBIN(20,8)/COMBIN(80,8)</f>
        <v>4.3456606661045713E-6</v>
      </c>
    </row>
    <row r="25" spans="1:10">
      <c r="I25">
        <f>1-(1-I24)^190</f>
        <v>8.253365428951831E-4</v>
      </c>
    </row>
    <row r="29" spans="1:10">
      <c r="A29" t="s">
        <v>18</v>
      </c>
      <c r="B29" s="4" t="s">
        <v>19</v>
      </c>
      <c r="I29" s="6">
        <v>2902179470133740</v>
      </c>
    </row>
    <row r="30" spans="1:10">
      <c r="A30">
        <v>1</v>
      </c>
      <c r="B30" s="6">
        <f>COMBIN(20,A30)*COMBIN(80-4*A30,20-4*A30)</f>
        <v>2.1660120523802765E+17</v>
      </c>
      <c r="C30" s="2">
        <v>0</v>
      </c>
      <c r="D30" s="6">
        <f>C30*B30</f>
        <v>0</v>
      </c>
      <c r="E30">
        <v>0</v>
      </c>
      <c r="F30" s="6"/>
      <c r="I30" s="6">
        <f>SUM(D30:D34)</f>
        <v>2902179470133744.5</v>
      </c>
      <c r="J30" t="s">
        <v>20</v>
      </c>
    </row>
    <row r="31" spans="1:10">
      <c r="A31">
        <v>2</v>
      </c>
      <c r="B31" s="6">
        <f t="shared" ref="B31:B34" si="4">COMBIN(20,A31)*COMBIN(80-4*A31,20-4*A31)</f>
        <v>2919024017276640.5</v>
      </c>
      <c r="C31" s="2">
        <v>1</v>
      </c>
      <c r="D31" s="6">
        <f t="shared" ref="D31:D34" si="5">C31*B31</f>
        <v>2919024017276640.5</v>
      </c>
      <c r="E31">
        <f t="shared" ref="E31:E34" si="6">COMBIN(A31,2)</f>
        <v>1</v>
      </c>
      <c r="F31" s="6"/>
      <c r="I31" s="6">
        <f>COMBIN(80,20)</f>
        <v>3.5353161422121754E+18</v>
      </c>
      <c r="J31" s="6">
        <f>COMBIN(80,20)</f>
        <v>3.5353161422121754E+18</v>
      </c>
    </row>
    <row r="32" spans="1:10">
      <c r="A32">
        <v>3</v>
      </c>
      <c r="B32" s="6">
        <f t="shared" si="4"/>
        <v>8426891135520.001</v>
      </c>
      <c r="C32" s="2">
        <v>-2</v>
      </c>
      <c r="D32" s="6">
        <f t="shared" si="5"/>
        <v>-16853782271040.002</v>
      </c>
      <c r="E32">
        <v>0</v>
      </c>
      <c r="F32" s="6"/>
      <c r="I32" s="6">
        <v>3413871954624</v>
      </c>
      <c r="J32" s="6"/>
    </row>
    <row r="33" spans="1:10">
      <c r="A33">
        <v>4</v>
      </c>
      <c r="B33" s="6">
        <f t="shared" si="4"/>
        <v>3078396720</v>
      </c>
      <c r="C33" s="2">
        <v>3</v>
      </c>
      <c r="D33" s="6">
        <f t="shared" si="5"/>
        <v>9235190160</v>
      </c>
      <c r="E33">
        <f t="shared" si="6"/>
        <v>6</v>
      </c>
      <c r="F33" s="6"/>
      <c r="I33" s="1">
        <f>I30/I31</f>
        <v>8.2091087568698896E-4</v>
      </c>
      <c r="J33" s="6">
        <v>3.5353161422121702E+18</v>
      </c>
    </row>
    <row r="34" spans="1:10">
      <c r="A34">
        <v>5</v>
      </c>
      <c r="B34" s="6">
        <f t="shared" si="4"/>
        <v>15503.999999999998</v>
      </c>
      <c r="C34" s="2">
        <v>-4</v>
      </c>
      <c r="D34" s="6">
        <f t="shared" si="5"/>
        <v>-62015.999999999993</v>
      </c>
      <c r="E34">
        <f t="shared" si="6"/>
        <v>10</v>
      </c>
      <c r="F34" s="6"/>
      <c r="I34" s="7">
        <v>8.1679099999999998E-4</v>
      </c>
      <c r="J34" s="6">
        <f>J31-J33</f>
        <v>5120</v>
      </c>
    </row>
    <row r="35" spans="1:10">
      <c r="B35" s="6"/>
      <c r="I35" s="6"/>
    </row>
    <row r="37" spans="1:10">
      <c r="I37">
        <f>D31/I31</f>
        <v>8.2567552655986841E-4</v>
      </c>
    </row>
    <row r="38" spans="1:10">
      <c r="I38">
        <f>I37/190</f>
        <v>4.3456606661045705E-6</v>
      </c>
    </row>
    <row r="40" spans="1:10">
      <c r="E40">
        <f>COMBIN(20,5)</f>
        <v>15503.999999999998</v>
      </c>
      <c r="I40" s="6">
        <v>3.5353161422121702E+18</v>
      </c>
    </row>
    <row r="44" spans="1:10">
      <c r="B44" s="4">
        <v>-300000</v>
      </c>
    </row>
    <row r="45" spans="1:10">
      <c r="B45" s="4">
        <v>95000</v>
      </c>
    </row>
    <row r="46" spans="1:10">
      <c r="B46" s="4">
        <v>5656</v>
      </c>
    </row>
    <row r="47" spans="1:10">
      <c r="B47" s="4">
        <v>384460.53</v>
      </c>
    </row>
    <row r="48" spans="1:10">
      <c r="B48" s="4">
        <f>SUM(B44:B47)</f>
        <v>185116.53000000003</v>
      </c>
      <c r="C48" s="2" t="s">
        <v>21</v>
      </c>
      <c r="D48" s="4">
        <f>0.2*B48</f>
        <v>37023.306000000004</v>
      </c>
    </row>
    <row r="49" spans="3:4">
      <c r="C49" s="2" t="s">
        <v>22</v>
      </c>
      <c r="D49" s="4">
        <f>0.8*B48</f>
        <v>148093.22400000002</v>
      </c>
    </row>
    <row r="50" spans="3:4">
      <c r="D50" s="4">
        <f>0.2/1.2*D49</f>
        <v>24682.204000000005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E6" sqref="E6"/>
    </sheetView>
  </sheetViews>
  <sheetFormatPr baseColWidth="10" defaultRowHeight="15" x14ac:dyDescent="0"/>
  <cols>
    <col min="1" max="1" width="23.1640625" customWidth="1"/>
    <col min="2" max="2" width="10.83203125" customWidth="1"/>
    <col min="3" max="4" width="10.6640625" customWidth="1"/>
  </cols>
  <sheetData>
    <row r="1" spans="1:18">
      <c r="A1" t="s">
        <v>23</v>
      </c>
      <c r="B1">
        <v>12</v>
      </c>
    </row>
    <row r="2" spans="1:18">
      <c r="A2" t="s">
        <v>24</v>
      </c>
      <c r="B2">
        <v>11</v>
      </c>
    </row>
    <row r="3" spans="1:18">
      <c r="B3">
        <f>SUM(E6:R19)</f>
        <v>0.99999999998385647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</row>
    <row r="4" spans="1:18">
      <c r="E4">
        <f>IF(ISNUMBER(COMBIN($B$1,E3)),COMBIN($B$1,E3),0)</f>
        <v>12</v>
      </c>
      <c r="F4">
        <f t="shared" ref="F4:R4" si="0">IF(ISNUMBER(COMBIN($B$1,F3)),COMBIN($B$1,F3),0)</f>
        <v>66</v>
      </c>
      <c r="G4">
        <f t="shared" si="0"/>
        <v>220</v>
      </c>
      <c r="H4">
        <f t="shared" si="0"/>
        <v>495</v>
      </c>
      <c r="I4">
        <f t="shared" si="0"/>
        <v>792</v>
      </c>
      <c r="J4">
        <f t="shared" si="0"/>
        <v>923.99999999999977</v>
      </c>
      <c r="K4">
        <f t="shared" si="0"/>
        <v>792</v>
      </c>
      <c r="L4">
        <f t="shared" si="0"/>
        <v>495</v>
      </c>
      <c r="M4">
        <f t="shared" si="0"/>
        <v>220</v>
      </c>
      <c r="N4">
        <f t="shared" si="0"/>
        <v>66</v>
      </c>
      <c r="O4">
        <f t="shared" si="0"/>
        <v>12</v>
      </c>
      <c r="P4">
        <f t="shared" si="0"/>
        <v>1</v>
      </c>
      <c r="Q4">
        <f t="shared" si="0"/>
        <v>0</v>
      </c>
      <c r="R4">
        <f t="shared" si="0"/>
        <v>0</v>
      </c>
    </row>
    <row r="6" spans="1:18">
      <c r="B6">
        <v>1</v>
      </c>
      <c r="C6">
        <f>IF(ISNUMBER(COMBIN($B$2,B6) ),COMBIN($B$2,B6),0)</f>
        <v>11</v>
      </c>
      <c r="E6">
        <f>$C6*E$4*-1^($B6+E$3)</f>
        <v>132</v>
      </c>
      <c r="F6">
        <f t="shared" ref="F6:R19" si="1">$C6*F$4*-1^($B6+F$3)</f>
        <v>-726</v>
      </c>
      <c r="G6">
        <f t="shared" si="1"/>
        <v>2420</v>
      </c>
      <c r="H6">
        <f t="shared" si="1"/>
        <v>-5445</v>
      </c>
      <c r="I6">
        <f t="shared" si="1"/>
        <v>8712</v>
      </c>
      <c r="J6">
        <f t="shared" si="1"/>
        <v>-10163.999999999998</v>
      </c>
      <c r="K6">
        <f t="shared" si="1"/>
        <v>8712</v>
      </c>
      <c r="L6">
        <f t="shared" si="1"/>
        <v>-5445</v>
      </c>
      <c r="M6">
        <f t="shared" si="1"/>
        <v>2420</v>
      </c>
      <c r="N6">
        <f t="shared" si="1"/>
        <v>-726</v>
      </c>
      <c r="O6">
        <f t="shared" si="1"/>
        <v>132</v>
      </c>
      <c r="P6">
        <f t="shared" si="1"/>
        <v>-11</v>
      </c>
      <c r="Q6">
        <f t="shared" si="1"/>
        <v>0</v>
      </c>
      <c r="R6">
        <f t="shared" si="1"/>
        <v>0</v>
      </c>
    </row>
    <row r="7" spans="1:18">
      <c r="B7">
        <v>2</v>
      </c>
      <c r="C7">
        <f t="shared" ref="C7:C19" si="2">IF(ISNUMBER(COMBIN($B$2,B7) ),COMBIN($B$2,B7),0)</f>
        <v>55</v>
      </c>
      <c r="E7">
        <f t="shared" ref="E7:E19" si="3">$C7*E$4*-1^($B7+E$3)</f>
        <v>-660</v>
      </c>
      <c r="F7">
        <f t="shared" si="1"/>
        <v>3630</v>
      </c>
      <c r="G7">
        <f t="shared" si="1"/>
        <v>-12100</v>
      </c>
      <c r="H7">
        <f t="shared" si="1"/>
        <v>27225</v>
      </c>
      <c r="I7">
        <f t="shared" si="1"/>
        <v>-43560</v>
      </c>
      <c r="J7">
        <f t="shared" si="1"/>
        <v>50819.999999999985</v>
      </c>
      <c r="K7">
        <f t="shared" si="1"/>
        <v>-43560</v>
      </c>
      <c r="L7">
        <f t="shared" si="1"/>
        <v>27225</v>
      </c>
      <c r="M7">
        <f t="shared" si="1"/>
        <v>-12100</v>
      </c>
      <c r="N7">
        <f t="shared" si="1"/>
        <v>3630</v>
      </c>
      <c r="O7">
        <f t="shared" si="1"/>
        <v>-660</v>
      </c>
      <c r="P7">
        <f t="shared" si="1"/>
        <v>55</v>
      </c>
      <c r="Q7">
        <f t="shared" si="1"/>
        <v>0</v>
      </c>
      <c r="R7">
        <f t="shared" si="1"/>
        <v>0</v>
      </c>
    </row>
    <row r="8" spans="1:18">
      <c r="B8">
        <v>3</v>
      </c>
      <c r="C8">
        <f t="shared" si="2"/>
        <v>165</v>
      </c>
      <c r="E8">
        <f t="shared" si="3"/>
        <v>1980</v>
      </c>
      <c r="F8">
        <f t="shared" si="1"/>
        <v>-10890</v>
      </c>
      <c r="G8">
        <f t="shared" si="1"/>
        <v>36300</v>
      </c>
      <c r="H8">
        <f t="shared" si="1"/>
        <v>-81675</v>
      </c>
      <c r="I8">
        <f t="shared" si="1"/>
        <v>130680</v>
      </c>
      <c r="J8">
        <f t="shared" si="1"/>
        <v>-152459.99999999997</v>
      </c>
      <c r="K8">
        <f t="shared" si="1"/>
        <v>130680</v>
      </c>
      <c r="L8">
        <f t="shared" si="1"/>
        <v>-81675</v>
      </c>
      <c r="M8">
        <f t="shared" si="1"/>
        <v>36300</v>
      </c>
      <c r="N8">
        <f t="shared" si="1"/>
        <v>-10890</v>
      </c>
      <c r="O8">
        <f t="shared" si="1"/>
        <v>1980</v>
      </c>
      <c r="P8">
        <f t="shared" si="1"/>
        <v>-165</v>
      </c>
      <c r="Q8">
        <f t="shared" si="1"/>
        <v>0</v>
      </c>
      <c r="R8">
        <f t="shared" si="1"/>
        <v>0</v>
      </c>
    </row>
    <row r="9" spans="1:18">
      <c r="B9">
        <v>4</v>
      </c>
      <c r="C9">
        <f t="shared" si="2"/>
        <v>330</v>
      </c>
      <c r="E9">
        <f t="shared" si="3"/>
        <v>-3960</v>
      </c>
      <c r="F9">
        <f t="shared" si="1"/>
        <v>21780</v>
      </c>
      <c r="G9">
        <f t="shared" si="1"/>
        <v>-72600</v>
      </c>
      <c r="H9">
        <f t="shared" si="1"/>
        <v>163350</v>
      </c>
      <c r="I9">
        <f t="shared" si="1"/>
        <v>-261360</v>
      </c>
      <c r="J9">
        <f t="shared" si="1"/>
        <v>304919.99999999994</v>
      </c>
      <c r="K9">
        <f t="shared" si="1"/>
        <v>-261360</v>
      </c>
      <c r="L9">
        <f t="shared" si="1"/>
        <v>163350</v>
      </c>
      <c r="M9">
        <f t="shared" si="1"/>
        <v>-72600</v>
      </c>
      <c r="N9">
        <f t="shared" si="1"/>
        <v>21780</v>
      </c>
      <c r="O9">
        <f t="shared" si="1"/>
        <v>-3960</v>
      </c>
      <c r="P9">
        <f t="shared" si="1"/>
        <v>330</v>
      </c>
      <c r="Q9">
        <f t="shared" si="1"/>
        <v>0</v>
      </c>
      <c r="R9">
        <f t="shared" si="1"/>
        <v>0</v>
      </c>
    </row>
    <row r="10" spans="1:18">
      <c r="B10">
        <v>5</v>
      </c>
      <c r="C10">
        <f t="shared" si="2"/>
        <v>461.99999999999994</v>
      </c>
      <c r="E10">
        <f t="shared" si="3"/>
        <v>5543.9999999999991</v>
      </c>
      <c r="F10">
        <f t="shared" si="1"/>
        <v>-30491.999999999996</v>
      </c>
      <c r="G10">
        <f t="shared" si="1"/>
        <v>101639.99999999999</v>
      </c>
      <c r="H10">
        <f t="shared" si="1"/>
        <v>-228689.99999999997</v>
      </c>
      <c r="I10">
        <f t="shared" si="1"/>
        <v>365903.99999999994</v>
      </c>
      <c r="J10">
        <f t="shared" si="1"/>
        <v>-426887.99999999983</v>
      </c>
      <c r="K10">
        <f t="shared" si="1"/>
        <v>365903.99999999994</v>
      </c>
      <c r="L10">
        <f t="shared" si="1"/>
        <v>-228689.99999999997</v>
      </c>
      <c r="M10">
        <f t="shared" si="1"/>
        <v>101639.99999999999</v>
      </c>
      <c r="N10">
        <f t="shared" si="1"/>
        <v>-30491.999999999996</v>
      </c>
      <c r="O10">
        <f t="shared" si="1"/>
        <v>5543.9999999999991</v>
      </c>
      <c r="P10">
        <f t="shared" si="1"/>
        <v>-461.99999999999994</v>
      </c>
      <c r="Q10">
        <f t="shared" si="1"/>
        <v>0</v>
      </c>
      <c r="R10">
        <f t="shared" si="1"/>
        <v>0</v>
      </c>
    </row>
    <row r="11" spans="1:18">
      <c r="B11">
        <v>6</v>
      </c>
      <c r="C11">
        <f t="shared" si="2"/>
        <v>461.99999999999994</v>
      </c>
      <c r="E11">
        <f t="shared" si="3"/>
        <v>-5543.9999999999991</v>
      </c>
      <c r="F11">
        <f t="shared" si="1"/>
        <v>30491.999999999996</v>
      </c>
      <c r="G11">
        <f t="shared" si="1"/>
        <v>-101639.99999999999</v>
      </c>
      <c r="H11">
        <f t="shared" si="1"/>
        <v>228689.99999999997</v>
      </c>
      <c r="I11">
        <f t="shared" si="1"/>
        <v>-365903.99999999994</v>
      </c>
      <c r="J11">
        <f t="shared" si="1"/>
        <v>426887.99999999983</v>
      </c>
      <c r="K11">
        <f t="shared" si="1"/>
        <v>-365903.99999999994</v>
      </c>
      <c r="L11">
        <f t="shared" si="1"/>
        <v>228689.99999999997</v>
      </c>
      <c r="M11">
        <f t="shared" si="1"/>
        <v>-101639.99999999999</v>
      </c>
      <c r="N11">
        <f t="shared" si="1"/>
        <v>30491.999999999996</v>
      </c>
      <c r="O11">
        <f t="shared" si="1"/>
        <v>-5543.9999999999991</v>
      </c>
      <c r="P11">
        <f t="shared" si="1"/>
        <v>461.99999999999994</v>
      </c>
      <c r="Q11">
        <f t="shared" si="1"/>
        <v>0</v>
      </c>
      <c r="R11">
        <f t="shared" si="1"/>
        <v>0</v>
      </c>
    </row>
    <row r="12" spans="1:18">
      <c r="B12">
        <v>7</v>
      </c>
      <c r="C12">
        <f t="shared" si="2"/>
        <v>330</v>
      </c>
      <c r="E12">
        <f t="shared" si="3"/>
        <v>3960</v>
      </c>
      <c r="F12">
        <f t="shared" si="1"/>
        <v>-21780</v>
      </c>
      <c r="G12">
        <f t="shared" si="1"/>
        <v>72600</v>
      </c>
      <c r="H12">
        <f t="shared" si="1"/>
        <v>-163350</v>
      </c>
      <c r="I12">
        <f t="shared" si="1"/>
        <v>261360</v>
      </c>
      <c r="J12">
        <f t="shared" si="1"/>
        <v>-304919.99999999994</v>
      </c>
      <c r="K12">
        <f t="shared" si="1"/>
        <v>261360</v>
      </c>
      <c r="L12">
        <f t="shared" si="1"/>
        <v>-163350</v>
      </c>
      <c r="M12">
        <f t="shared" si="1"/>
        <v>72600</v>
      </c>
      <c r="N12">
        <f t="shared" si="1"/>
        <v>-21780</v>
      </c>
      <c r="O12">
        <f t="shared" si="1"/>
        <v>3960</v>
      </c>
      <c r="P12">
        <f t="shared" si="1"/>
        <v>-330</v>
      </c>
      <c r="Q12">
        <f t="shared" si="1"/>
        <v>0</v>
      </c>
      <c r="R12">
        <f t="shared" si="1"/>
        <v>0</v>
      </c>
    </row>
    <row r="13" spans="1:18">
      <c r="B13">
        <v>8</v>
      </c>
      <c r="C13">
        <f t="shared" si="2"/>
        <v>165</v>
      </c>
      <c r="E13">
        <f t="shared" si="3"/>
        <v>-1980</v>
      </c>
      <c r="F13">
        <f t="shared" si="1"/>
        <v>10890</v>
      </c>
      <c r="G13">
        <f t="shared" si="1"/>
        <v>-36300</v>
      </c>
      <c r="H13">
        <f t="shared" si="1"/>
        <v>81675</v>
      </c>
      <c r="I13">
        <f t="shared" si="1"/>
        <v>-130680</v>
      </c>
      <c r="J13">
        <f t="shared" si="1"/>
        <v>152459.99999999997</v>
      </c>
      <c r="K13">
        <f t="shared" si="1"/>
        <v>-130680</v>
      </c>
      <c r="L13">
        <f t="shared" si="1"/>
        <v>81675</v>
      </c>
      <c r="M13">
        <f t="shared" si="1"/>
        <v>-36300</v>
      </c>
      <c r="N13">
        <f t="shared" si="1"/>
        <v>10890</v>
      </c>
      <c r="O13">
        <f t="shared" si="1"/>
        <v>-1980</v>
      </c>
      <c r="P13">
        <f t="shared" si="1"/>
        <v>165</v>
      </c>
      <c r="Q13">
        <f t="shared" si="1"/>
        <v>0</v>
      </c>
      <c r="R13">
        <f t="shared" si="1"/>
        <v>0</v>
      </c>
    </row>
    <row r="14" spans="1:18">
      <c r="B14">
        <v>9</v>
      </c>
      <c r="C14">
        <f t="shared" si="2"/>
        <v>55</v>
      </c>
      <c r="E14">
        <f t="shared" si="3"/>
        <v>660</v>
      </c>
      <c r="F14">
        <f t="shared" si="1"/>
        <v>-3630</v>
      </c>
      <c r="G14">
        <f t="shared" si="1"/>
        <v>12100</v>
      </c>
      <c r="H14">
        <f t="shared" si="1"/>
        <v>-27225</v>
      </c>
      <c r="I14">
        <f t="shared" si="1"/>
        <v>43560</v>
      </c>
      <c r="J14">
        <f t="shared" si="1"/>
        <v>-50819.999999999985</v>
      </c>
      <c r="K14">
        <f t="shared" si="1"/>
        <v>43560</v>
      </c>
      <c r="L14">
        <f t="shared" si="1"/>
        <v>-27225</v>
      </c>
      <c r="M14">
        <f t="shared" si="1"/>
        <v>12100</v>
      </c>
      <c r="N14">
        <f t="shared" si="1"/>
        <v>-3630</v>
      </c>
      <c r="O14">
        <f t="shared" si="1"/>
        <v>660</v>
      </c>
      <c r="P14">
        <f t="shared" si="1"/>
        <v>-55</v>
      </c>
      <c r="Q14">
        <f t="shared" si="1"/>
        <v>0</v>
      </c>
      <c r="R14">
        <f t="shared" si="1"/>
        <v>0</v>
      </c>
    </row>
    <row r="15" spans="1:18">
      <c r="B15">
        <v>10</v>
      </c>
      <c r="C15">
        <f t="shared" si="2"/>
        <v>11</v>
      </c>
      <c r="E15">
        <f t="shared" si="3"/>
        <v>-132</v>
      </c>
      <c r="F15">
        <f t="shared" si="1"/>
        <v>726</v>
      </c>
      <c r="G15">
        <f t="shared" si="1"/>
        <v>-2420</v>
      </c>
      <c r="H15">
        <f t="shared" si="1"/>
        <v>5445</v>
      </c>
      <c r="I15">
        <f t="shared" si="1"/>
        <v>-8712</v>
      </c>
      <c r="J15">
        <f t="shared" si="1"/>
        <v>10163.999999999998</v>
      </c>
      <c r="K15">
        <f t="shared" si="1"/>
        <v>-8712</v>
      </c>
      <c r="L15">
        <f t="shared" si="1"/>
        <v>5445</v>
      </c>
      <c r="M15">
        <f t="shared" si="1"/>
        <v>-2420</v>
      </c>
      <c r="N15">
        <f t="shared" si="1"/>
        <v>726</v>
      </c>
      <c r="O15">
        <f t="shared" si="1"/>
        <v>-132</v>
      </c>
      <c r="P15">
        <f t="shared" si="1"/>
        <v>11</v>
      </c>
      <c r="Q15">
        <f t="shared" si="1"/>
        <v>0</v>
      </c>
      <c r="R15">
        <f t="shared" si="1"/>
        <v>0</v>
      </c>
    </row>
    <row r="16" spans="1:18">
      <c r="B16">
        <v>11</v>
      </c>
      <c r="C16">
        <f t="shared" si="2"/>
        <v>1</v>
      </c>
      <c r="E16">
        <f t="shared" si="3"/>
        <v>12</v>
      </c>
      <c r="F16">
        <f t="shared" si="1"/>
        <v>-66</v>
      </c>
      <c r="G16">
        <f t="shared" si="1"/>
        <v>220</v>
      </c>
      <c r="H16">
        <f t="shared" si="1"/>
        <v>-495</v>
      </c>
      <c r="I16">
        <f t="shared" si="1"/>
        <v>792</v>
      </c>
      <c r="J16">
        <f t="shared" si="1"/>
        <v>-923.99999999999977</v>
      </c>
      <c r="K16">
        <f t="shared" si="1"/>
        <v>792</v>
      </c>
      <c r="L16">
        <f t="shared" si="1"/>
        <v>-495</v>
      </c>
      <c r="M16">
        <f t="shared" si="1"/>
        <v>220</v>
      </c>
      <c r="N16">
        <f t="shared" si="1"/>
        <v>-66</v>
      </c>
      <c r="O16">
        <f t="shared" si="1"/>
        <v>12</v>
      </c>
      <c r="P16">
        <f t="shared" si="1"/>
        <v>-1</v>
      </c>
      <c r="Q16">
        <f t="shared" si="1"/>
        <v>0</v>
      </c>
      <c r="R16">
        <f t="shared" si="1"/>
        <v>0</v>
      </c>
    </row>
    <row r="17" spans="2:18">
      <c r="B17">
        <v>12</v>
      </c>
      <c r="C17">
        <f t="shared" si="2"/>
        <v>0</v>
      </c>
      <c r="E17">
        <f t="shared" si="3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</row>
    <row r="18" spans="2:18">
      <c r="B18">
        <v>13</v>
      </c>
      <c r="C18">
        <f t="shared" si="2"/>
        <v>0</v>
      </c>
      <c r="E18">
        <f t="shared" si="3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</row>
    <row r="19" spans="2:18">
      <c r="B19">
        <v>14</v>
      </c>
      <c r="C19">
        <f t="shared" si="2"/>
        <v>0</v>
      </c>
      <c r="E19">
        <f t="shared" si="3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B29" sqref="B29"/>
    </sheetView>
  </sheetViews>
  <sheetFormatPr baseColWidth="10" defaultRowHeight="15" x14ac:dyDescent="0"/>
  <cols>
    <col min="2" max="3" width="18.5" bestFit="1" customWidth="1"/>
    <col min="5" max="5" width="12.1640625" bestFit="1" customWidth="1"/>
    <col min="7" max="8" width="11.1640625" bestFit="1" customWidth="1"/>
  </cols>
  <sheetData>
    <row r="1" spans="1:16">
      <c r="A1" t="s">
        <v>23</v>
      </c>
      <c r="B1">
        <v>12</v>
      </c>
    </row>
    <row r="2" spans="1:16">
      <c r="A2" t="s">
        <v>24</v>
      </c>
      <c r="B2">
        <v>11</v>
      </c>
    </row>
    <row r="3" spans="1:16">
      <c r="A3" t="s">
        <v>27</v>
      </c>
      <c r="B3">
        <f>B2*B1*1.5/B5</f>
        <v>1.7894625469582079E-14</v>
      </c>
    </row>
    <row r="4" spans="1:16">
      <c r="B4">
        <f>SUM(E7:R20)</f>
        <v>1.1064774746840466E+16</v>
      </c>
      <c r="C4" s="9">
        <f>B4/COMBIN(80,20)</f>
        <v>3.129783674711715E-3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</row>
    <row r="5" spans="1:16">
      <c r="A5" t="s">
        <v>25</v>
      </c>
      <c r="B5" s="8">
        <f>B4</f>
        <v>1.1064774746840466E+16</v>
      </c>
      <c r="E5">
        <f>IF(ISNUMBER(COMBIN($B$1,E4)),COMBIN($B$1,E4),0)</f>
        <v>12</v>
      </c>
      <c r="F5">
        <f t="shared" ref="F5:P5" si="0">IF(ISNUMBER(COMBIN($B$1,F4)),COMBIN($B$1,F4),0)</f>
        <v>66</v>
      </c>
      <c r="G5">
        <f t="shared" si="0"/>
        <v>220</v>
      </c>
      <c r="H5">
        <f t="shared" si="0"/>
        <v>495</v>
      </c>
      <c r="I5">
        <f t="shared" si="0"/>
        <v>792</v>
      </c>
      <c r="J5">
        <f t="shared" si="0"/>
        <v>923.99999999999977</v>
      </c>
      <c r="K5">
        <f t="shared" si="0"/>
        <v>792</v>
      </c>
      <c r="L5">
        <f t="shared" si="0"/>
        <v>495</v>
      </c>
      <c r="M5">
        <f t="shared" si="0"/>
        <v>220</v>
      </c>
      <c r="N5">
        <f t="shared" si="0"/>
        <v>66</v>
      </c>
      <c r="O5">
        <f t="shared" si="0"/>
        <v>12</v>
      </c>
      <c r="P5">
        <f t="shared" si="0"/>
        <v>1</v>
      </c>
    </row>
    <row r="6" spans="1:16">
      <c r="A6" t="s">
        <v>26</v>
      </c>
      <c r="B6" s="8">
        <v>1.10647747468404E+16</v>
      </c>
    </row>
    <row r="7" spans="1:16">
      <c r="B7">
        <v>1</v>
      </c>
      <c r="C7">
        <f>IF(ISNUMBER(COMBIN($B$2,B7) ),COMBIN($B$2,B7),0)</f>
        <v>11</v>
      </c>
      <c r="E7">
        <f>IF(ISNUMBER(COMBIN(80-3*E$4-4*$B7,20-3*E$4-4*$B7)),COMBIN(80-3*E$4-4*$B7,20-3*E$4-4*$B7),0)*COMBIN($B$1,E$4)*COMBIN($B$2,$B7)*-1^(E$4+$B7)</f>
        <v>1.1387739040679234E+16</v>
      </c>
      <c r="F7">
        <f>IF(ISNUMBER(COMBIN(80-3*F$4-4*$B7,20-3*F$4-4*$B7)),COMBIN(80-3*F$4-4*$B7,20-3*F$4-4*$B7),0)*COMBIN($B$1,F$4)*COMBIN($B$2,$B7)*-1^(F$4+$B7)</f>
        <v>-288007484580816.06</v>
      </c>
      <c r="G7">
        <f>IF(ISNUMBER(COMBIN(80-3*G$4-4*$B7,20-3*G$4-4*$B7)),COMBIN(80-3*G$4-4*$B7,20-3*G$4-4*$B7),0)*COMBIN($B$1,G$4)*COMBIN($B$2,$B7)*-1^(G$4+$B7)</f>
        <v>2104548663360.0002</v>
      </c>
      <c r="H7">
        <f>IF(ISNUMBER(COMBIN(80-3*H$4-4*$B7,20-3*H$4-4*$B7)),COMBIN(80-3*H$4-4*$B7,20-3*H$4-4*$B7),0)*COMBIN($B$1,H$4)*COMBIN($B$2,$B7)*-1^(H$4+$B7)</f>
        <v>-3459622320</v>
      </c>
      <c r="I7">
        <f>IF(ISNUMBER(COMBIN(80-3*I$4-4*$B7,20-3*I$4-4*$B7)),COMBIN(80-3*I$4-4*$B7,20-3*I$4-4*$B7),0)*COMBIN($B$1,I$4)*COMBIN($B$2,$B7)*-1^(I$4+$B7)</f>
        <v>531432</v>
      </c>
      <c r="J7">
        <f>IF(ISNUMBER(COMBIN(80-3*J$4-4*$B7,20-3*J$4-4*$B7)),COMBIN(80-3*J$4-4*$B7,20-3*J$4-4*$B7),0)*COMBIN($B$1,J$4)*COMBIN($B$2,$B7)*-1^(J$4+$B7)</f>
        <v>0</v>
      </c>
      <c r="K7">
        <f>IF(ISNUMBER(COMBIN(80-3*K$4-4*$B7,20-3*K$4-4*$B7)),COMBIN(80-3*K$4-4*$B7,20-3*K$4-4*$B7),0)*COMBIN($B$1,K$4)*COMBIN($B$2,$B7)*-1^(K$4+$B7)</f>
        <v>0</v>
      </c>
      <c r="L7">
        <f>IF(ISNUMBER(COMBIN(80-3*L$4-4*$B7,20-3*L$4-4*$B7)),COMBIN(80-3*L$4-4*$B7,20-3*L$4-4*$B7),0)*COMBIN($B$1,L$4)*COMBIN($B$2,$B7)*-1^(L$4+$B7)</f>
        <v>0</v>
      </c>
      <c r="M7">
        <f>IF(ISNUMBER(COMBIN(80-3*M$4-4*$B7,20-3*M$4-4*$B7)),COMBIN(80-3*M$4-4*$B7,20-3*M$4-4*$B7),0)*COMBIN($B$1,M$4)*COMBIN($B$2,$B7)*-1^(M$4+$B7)</f>
        <v>0</v>
      </c>
      <c r="N7">
        <f>IF(ISNUMBER(COMBIN(80-3*N$4-4*$B7,20-3*N$4-4*$B7)),COMBIN(80-3*N$4-4*$B7,20-3*N$4-4*$B7),0)*COMBIN($B$1,N$4)*COMBIN($B$2,$B7)*-1^(N$4+$B7)</f>
        <v>0</v>
      </c>
      <c r="O7">
        <f>IF(ISNUMBER(COMBIN(80-3*O$4-4*$B7,20-3*O$4-4*$B7)),COMBIN(80-3*O$4-4*$B7,20-3*O$4-4*$B7),0)*COMBIN($B$1,O$4)*COMBIN($B$2,$B7)*-1^(O$4+$B7)</f>
        <v>0</v>
      </c>
      <c r="P7">
        <f>IF(ISNUMBER(COMBIN(80-3*P$4-4*$B7,20-3*P$4-4*$B7)),COMBIN(80-3*P$4-4*$B7,20-3*P$4-4*$B7),0)*COMBIN($B$1,P$4)*COMBIN($B$2,$B7)*-1^(P$4+$B7)</f>
        <v>0</v>
      </c>
    </row>
    <row r="8" spans="1:16">
      <c r="B8">
        <v>2</v>
      </c>
      <c r="C8">
        <f t="shared" ref="C8:C17" si="1">IF(ISNUMBER(COMBIN($B$2,B8) ),COMBIN($B$2,B8),0)</f>
        <v>55</v>
      </c>
      <c r="E8">
        <f>IF(ISNUMBER(COMBIN(80-3*E$4-4*$B8,20-3*E$4-4*$B8)),COMBIN(80-3*E$4-4*$B8,20-3*E$4-4*$B8),0)*COMBIN($B$1,E$4)*COMBIN($B$2,$B8)*-1^(E$4+$B8)</f>
        <v>-37403569426080.008</v>
      </c>
      <c r="F8">
        <f>IF(ISNUMBER(COMBIN(80-3*F$4-4*$B8,20-3*F$4-4*$B8)),COMBIN(80-3*F$4-4*$B8,20-3*F$4-4*$B8),0)*COMBIN($B$1,F$4)*COMBIN($B$2,$B8)*-1^(F$4+$B8)</f>
        <v>329817327840.00006</v>
      </c>
      <c r="G8">
        <f>IF(ISNUMBER(COMBIN(80-3*G$4-4*$B8,20-3*G$4-4*$B8)),COMBIN(80-3*G$4-4*$B8,20-3*G$4-4*$B8),0)*COMBIN($B$1,G$4)*COMBIN($B$2,$B8)*-1^(G$4+$B8)</f>
        <v>-480503100</v>
      </c>
      <c r="H8">
        <f>IF(ISNUMBER(COMBIN(80-3*H$4-4*$B8,20-3*H$4-4*$B8)),COMBIN(80-3*H$4-4*$B8,20-3*H$4-4*$B8),0)*COMBIN($B$1,H$4)*COMBIN($B$2,$B8)*-1^(H$4+$B8)</f>
        <v>27225</v>
      </c>
      <c r="I8">
        <f>IF(ISNUMBER(COMBIN(80-3*I$4-4*$B8,20-3*I$4-4*$B8)),COMBIN(80-3*I$4-4*$B8,20-3*I$4-4*$B8),0)*COMBIN($B$1,I$4)*COMBIN($B$2,$B8)*-1^(I$4+$B8)</f>
        <v>0</v>
      </c>
      <c r="J8">
        <f>IF(ISNUMBER(COMBIN(80-3*J$4-4*$B8,20-3*J$4-4*$B8)),COMBIN(80-3*J$4-4*$B8,20-3*J$4-4*$B8),0)*COMBIN($B$1,J$4)*COMBIN($B$2,$B8)*-1^(J$4+$B8)</f>
        <v>0</v>
      </c>
      <c r="K8">
        <f>IF(ISNUMBER(COMBIN(80-3*K$4-4*$B8,20-3*K$4-4*$B8)),COMBIN(80-3*K$4-4*$B8,20-3*K$4-4*$B8),0)*COMBIN($B$1,K$4)*COMBIN($B$2,$B8)*-1^(K$4+$B8)</f>
        <v>0</v>
      </c>
      <c r="L8">
        <f>IF(ISNUMBER(COMBIN(80-3*L$4-4*$B8,20-3*L$4-4*$B8)),COMBIN(80-3*L$4-4*$B8,20-3*L$4-4*$B8),0)*COMBIN($B$1,L$4)*COMBIN($B$2,$B8)*-1^(L$4+$B8)</f>
        <v>0</v>
      </c>
      <c r="M8">
        <f>IF(ISNUMBER(COMBIN(80-3*M$4-4*$B8,20-3*M$4-4*$B8)),COMBIN(80-3*M$4-4*$B8,20-3*M$4-4*$B8),0)*COMBIN($B$1,M$4)*COMBIN($B$2,$B8)*-1^(M$4+$B8)</f>
        <v>0</v>
      </c>
      <c r="N8">
        <f>IF(ISNUMBER(COMBIN(80-3*N$4-4*$B8,20-3*N$4-4*$B8)),COMBIN(80-3*N$4-4*$B8,20-3*N$4-4*$B8),0)*COMBIN($B$1,N$4)*COMBIN($B$2,$B8)*-1^(N$4+$B8)</f>
        <v>0</v>
      </c>
      <c r="O8">
        <f>IF(ISNUMBER(COMBIN(80-3*O$4-4*$B8,20-3*O$4-4*$B8)),COMBIN(80-3*O$4-4*$B8,20-3*O$4-4*$B8),0)*COMBIN($B$1,O$4)*COMBIN($B$2,$B8)*-1^(O$4+$B8)</f>
        <v>0</v>
      </c>
      <c r="P8">
        <f>IF(ISNUMBER(COMBIN(80-3*P$4-4*$B8,20-3*P$4-4*$B8)),COMBIN(80-3*P$4-4*$B8,20-3*P$4-4*$B8),0)*COMBIN($B$1,P$4)*COMBIN($B$2,$B8)*-1^(P$4+$B8)</f>
        <v>0</v>
      </c>
    </row>
    <row r="9" spans="1:16">
      <c r="B9">
        <v>3</v>
      </c>
      <c r="C9">
        <f t="shared" si="1"/>
        <v>165</v>
      </c>
      <c r="E9">
        <f>IF(ISNUMBER(COMBIN(80-3*E$4-4*$B9,20-3*E$4-4*$B9)),COMBIN(80-3*E$4-4*$B9,20-3*E$4-4*$B9),0)*COMBIN($B$1,E$4)*COMBIN($B$2,$B9)*-1^(E$4+$B9)</f>
        <v>16354578240.000002</v>
      </c>
      <c r="F9">
        <f>IF(ISNUMBER(COMBIN(80-3*F$4-4*$B9,20-3*F$4-4*$B9)),COMBIN(80-3*F$4-4*$B9,20-3*F$4-4*$B9),0)*COMBIN($B$1,F$4)*COMBIN($B$2,$B9)*-1^(F$4+$B9)</f>
        <v>-20592990</v>
      </c>
      <c r="G9">
        <f>IF(ISNUMBER(COMBIN(80-3*G$4-4*$B9,20-3*G$4-4*$B9)),COMBIN(80-3*G$4-4*$B9,20-3*G$4-4*$B9),0)*COMBIN($B$1,G$4)*COMBIN($B$2,$B9)*-1^(G$4+$B9)</f>
        <v>0</v>
      </c>
      <c r="H9">
        <f>IF(ISNUMBER(COMBIN(80-3*H$4-4*$B9,20-3*H$4-4*$B9)),COMBIN(80-3*H$4-4*$B9,20-3*H$4-4*$B9),0)*COMBIN($B$1,H$4)*COMBIN($B$2,$B9)*-1^(H$4+$B9)</f>
        <v>0</v>
      </c>
      <c r="I9">
        <f>IF(ISNUMBER(COMBIN(80-3*I$4-4*$B9,20-3*I$4-4*$B9)),COMBIN(80-3*I$4-4*$B9,20-3*I$4-4*$B9),0)*COMBIN($B$1,I$4)*COMBIN($B$2,$B9)*-1^(I$4+$B9)</f>
        <v>0</v>
      </c>
      <c r="J9">
        <f>IF(ISNUMBER(COMBIN(80-3*J$4-4*$B9,20-3*J$4-4*$B9)),COMBIN(80-3*J$4-4*$B9,20-3*J$4-4*$B9),0)*COMBIN($B$1,J$4)*COMBIN($B$2,$B9)*-1^(J$4+$B9)</f>
        <v>0</v>
      </c>
      <c r="K9">
        <f>IF(ISNUMBER(COMBIN(80-3*K$4-4*$B9,20-3*K$4-4*$B9)),COMBIN(80-3*K$4-4*$B9,20-3*K$4-4*$B9),0)*COMBIN($B$1,K$4)*COMBIN($B$2,$B9)*-1^(K$4+$B9)</f>
        <v>0</v>
      </c>
      <c r="L9">
        <f>IF(ISNUMBER(COMBIN(80-3*L$4-4*$B9,20-3*L$4-4*$B9)),COMBIN(80-3*L$4-4*$B9,20-3*L$4-4*$B9),0)*COMBIN($B$1,L$4)*COMBIN($B$2,$B9)*-1^(L$4+$B9)</f>
        <v>0</v>
      </c>
      <c r="M9">
        <f>IF(ISNUMBER(COMBIN(80-3*M$4-4*$B9,20-3*M$4-4*$B9)),COMBIN(80-3*M$4-4*$B9,20-3*M$4-4*$B9),0)*COMBIN($B$1,M$4)*COMBIN($B$2,$B9)*-1^(M$4+$B9)</f>
        <v>0</v>
      </c>
      <c r="N9">
        <f>IF(ISNUMBER(COMBIN(80-3*N$4-4*$B9,20-3*N$4-4*$B9)),COMBIN(80-3*N$4-4*$B9,20-3*N$4-4*$B9),0)*COMBIN($B$1,N$4)*COMBIN($B$2,$B9)*-1^(N$4+$B9)</f>
        <v>0</v>
      </c>
      <c r="O9">
        <f>IF(ISNUMBER(COMBIN(80-3*O$4-4*$B9,20-3*O$4-4*$B9)),COMBIN(80-3*O$4-4*$B9,20-3*O$4-4*$B9),0)*COMBIN($B$1,O$4)*COMBIN($B$2,$B9)*-1^(O$4+$B9)</f>
        <v>0</v>
      </c>
      <c r="P9">
        <f>IF(ISNUMBER(COMBIN(80-3*P$4-4*$B9,20-3*P$4-4*$B9)),COMBIN(80-3*P$4-4*$B9,20-3*P$4-4*$B9),0)*COMBIN($B$1,P$4)*COMBIN($B$2,$B9)*-1^(P$4+$B9)</f>
        <v>0</v>
      </c>
    </row>
    <row r="10" spans="1:16">
      <c r="B10">
        <v>4</v>
      </c>
      <c r="C10">
        <f t="shared" si="1"/>
        <v>330</v>
      </c>
      <c r="E10">
        <f>IF(ISNUMBER(COMBIN(80-3*E$4-4*$B10,20-3*E$4-4*$B10)),COMBIN(80-3*E$4-4*$B10,20-3*E$4-4*$B10),0)*COMBIN($B$1,E$4)*COMBIN($B$2,$B10)*-1^(E$4+$B10)</f>
        <v>-241560</v>
      </c>
      <c r="F10">
        <f>IF(ISNUMBER(COMBIN(80-3*F$4-4*$B10,20-3*F$4-4*$B10)),COMBIN(80-3*F$4-4*$B10,20-3*F$4-4*$B10),0)*COMBIN($B$1,F$4)*COMBIN($B$2,$B10)*-1^(F$4+$B10)</f>
        <v>0</v>
      </c>
      <c r="G10">
        <f>IF(ISNUMBER(COMBIN(80-3*G$4-4*$B10,20-3*G$4-4*$B10)),COMBIN(80-3*G$4-4*$B10,20-3*G$4-4*$B10),0)*COMBIN($B$1,G$4)*COMBIN($B$2,$B10)*-1^(G$4+$B10)</f>
        <v>0</v>
      </c>
      <c r="H10">
        <f>IF(ISNUMBER(COMBIN(80-3*H$4-4*$B10,20-3*H$4-4*$B10)),COMBIN(80-3*H$4-4*$B10,20-3*H$4-4*$B10),0)*COMBIN($B$1,H$4)*COMBIN($B$2,$B10)*-1^(H$4+$B10)</f>
        <v>0</v>
      </c>
      <c r="I10">
        <f>IF(ISNUMBER(COMBIN(80-3*I$4-4*$B10,20-3*I$4-4*$B10)),COMBIN(80-3*I$4-4*$B10,20-3*I$4-4*$B10),0)*COMBIN($B$1,I$4)*COMBIN($B$2,$B10)*-1^(I$4+$B10)</f>
        <v>0</v>
      </c>
      <c r="J10">
        <f>IF(ISNUMBER(COMBIN(80-3*J$4-4*$B10,20-3*J$4-4*$B10)),COMBIN(80-3*J$4-4*$B10,20-3*J$4-4*$B10),0)*COMBIN($B$1,J$4)*COMBIN($B$2,$B10)*-1^(J$4+$B10)</f>
        <v>0</v>
      </c>
      <c r="K10">
        <f>IF(ISNUMBER(COMBIN(80-3*K$4-4*$B10,20-3*K$4-4*$B10)),COMBIN(80-3*K$4-4*$B10,20-3*K$4-4*$B10),0)*COMBIN($B$1,K$4)*COMBIN($B$2,$B10)*-1^(K$4+$B10)</f>
        <v>0</v>
      </c>
      <c r="L10">
        <f>IF(ISNUMBER(COMBIN(80-3*L$4-4*$B10,20-3*L$4-4*$B10)),COMBIN(80-3*L$4-4*$B10,20-3*L$4-4*$B10),0)*COMBIN($B$1,L$4)*COMBIN($B$2,$B10)*-1^(L$4+$B10)</f>
        <v>0</v>
      </c>
      <c r="M10">
        <f>IF(ISNUMBER(COMBIN(80-3*M$4-4*$B10,20-3*M$4-4*$B10)),COMBIN(80-3*M$4-4*$B10,20-3*M$4-4*$B10),0)*COMBIN($B$1,M$4)*COMBIN($B$2,$B10)*-1^(M$4+$B10)</f>
        <v>0</v>
      </c>
      <c r="N10">
        <f>IF(ISNUMBER(COMBIN(80-3*N$4-4*$B10,20-3*N$4-4*$B10)),COMBIN(80-3*N$4-4*$B10,20-3*N$4-4*$B10),0)*COMBIN($B$1,N$4)*COMBIN($B$2,$B10)*-1^(N$4+$B10)</f>
        <v>0</v>
      </c>
      <c r="O10">
        <f>IF(ISNUMBER(COMBIN(80-3*O$4-4*$B10,20-3*O$4-4*$B10)),COMBIN(80-3*O$4-4*$B10,20-3*O$4-4*$B10),0)*COMBIN($B$1,O$4)*COMBIN($B$2,$B10)*-1^(O$4+$B10)</f>
        <v>0</v>
      </c>
      <c r="P10">
        <f>IF(ISNUMBER(COMBIN(80-3*P$4-4*$B10,20-3*P$4-4*$B10)),COMBIN(80-3*P$4-4*$B10,20-3*P$4-4*$B10),0)*COMBIN($B$1,P$4)*COMBIN($B$2,$B10)*-1^(P$4+$B10)</f>
        <v>0</v>
      </c>
    </row>
    <row r="11" spans="1:16">
      <c r="B11">
        <v>5</v>
      </c>
      <c r="C11">
        <f t="shared" si="1"/>
        <v>461.99999999999994</v>
      </c>
      <c r="E11">
        <f>IF(ISNUMBER(COMBIN(80-3*E$4-4*$B11,20-3*E$4-4*$B11)),COMBIN(80-3*E$4-4*$B11,20-3*E$4-4*$B11),0)*COMBIN($B$1,E$4)*COMBIN($B$2,$B11)*-1^(E$4+$B11)</f>
        <v>0</v>
      </c>
      <c r="F11">
        <f>IF(ISNUMBER(COMBIN(80-3*F$4-4*$B11,20-3*F$4-4*$B11)),COMBIN(80-3*F$4-4*$B11,20-3*F$4-4*$B11),0)*COMBIN($B$1,F$4)*COMBIN($B$2,$B11)*-1^(F$4+$B11)</f>
        <v>0</v>
      </c>
      <c r="G11">
        <f>IF(ISNUMBER(COMBIN(80-3*G$4-4*$B11,20-3*G$4-4*$B11)),COMBIN(80-3*G$4-4*$B11,20-3*G$4-4*$B11),0)*COMBIN($B$1,G$4)*COMBIN($B$2,$B11)*-1^(G$4+$B11)</f>
        <v>0</v>
      </c>
      <c r="H11">
        <f>IF(ISNUMBER(COMBIN(80-3*H$4-4*$B11,20-3*H$4-4*$B11)),COMBIN(80-3*H$4-4*$B11,20-3*H$4-4*$B11),0)*COMBIN($B$1,H$4)*COMBIN($B$2,$B11)*-1^(H$4+$B11)</f>
        <v>0</v>
      </c>
      <c r="I11">
        <f>IF(ISNUMBER(COMBIN(80-3*I$4-4*$B11,20-3*I$4-4*$B11)),COMBIN(80-3*I$4-4*$B11,20-3*I$4-4*$B11),0)*COMBIN($B$1,I$4)*COMBIN($B$2,$B11)*-1^(I$4+$B11)</f>
        <v>0</v>
      </c>
      <c r="J11">
        <f>IF(ISNUMBER(COMBIN(80-3*J$4-4*$B11,20-3*J$4-4*$B11)),COMBIN(80-3*J$4-4*$B11,20-3*J$4-4*$B11),0)*COMBIN($B$1,J$4)*COMBIN($B$2,$B11)*-1^(J$4+$B11)</f>
        <v>0</v>
      </c>
      <c r="K11">
        <f>IF(ISNUMBER(COMBIN(80-3*K$4-4*$B11,20-3*K$4-4*$B11)),COMBIN(80-3*K$4-4*$B11,20-3*K$4-4*$B11),0)*COMBIN($B$1,K$4)*COMBIN($B$2,$B11)*-1^(K$4+$B11)</f>
        <v>0</v>
      </c>
      <c r="L11">
        <f>IF(ISNUMBER(COMBIN(80-3*L$4-4*$B11,20-3*L$4-4*$B11)),COMBIN(80-3*L$4-4*$B11,20-3*L$4-4*$B11),0)*COMBIN($B$1,L$4)*COMBIN($B$2,$B11)*-1^(L$4+$B11)</f>
        <v>0</v>
      </c>
      <c r="M11">
        <f>IF(ISNUMBER(COMBIN(80-3*M$4-4*$B11,20-3*M$4-4*$B11)),COMBIN(80-3*M$4-4*$B11,20-3*M$4-4*$B11),0)*COMBIN($B$1,M$4)*COMBIN($B$2,$B11)*-1^(M$4+$B11)</f>
        <v>0</v>
      </c>
      <c r="N11">
        <f>IF(ISNUMBER(COMBIN(80-3*N$4-4*$B11,20-3*N$4-4*$B11)),COMBIN(80-3*N$4-4*$B11,20-3*N$4-4*$B11),0)*COMBIN($B$1,N$4)*COMBIN($B$2,$B11)*-1^(N$4+$B11)</f>
        <v>0</v>
      </c>
      <c r="O11">
        <f>IF(ISNUMBER(COMBIN(80-3*O$4-4*$B11,20-3*O$4-4*$B11)),COMBIN(80-3*O$4-4*$B11,20-3*O$4-4*$B11),0)*COMBIN($B$1,O$4)*COMBIN($B$2,$B11)*-1^(O$4+$B11)</f>
        <v>0</v>
      </c>
      <c r="P11">
        <f>IF(ISNUMBER(COMBIN(80-3*P$4-4*$B11,20-3*P$4-4*$B11)),COMBIN(80-3*P$4-4*$B11,20-3*P$4-4*$B11),0)*COMBIN($B$1,P$4)*COMBIN($B$2,$B11)*-1^(P$4+$B11)</f>
        <v>0</v>
      </c>
    </row>
    <row r="12" spans="1:16">
      <c r="B12">
        <v>6</v>
      </c>
      <c r="C12">
        <f t="shared" si="1"/>
        <v>461.99999999999994</v>
      </c>
      <c r="E12">
        <f>IF(ISNUMBER(COMBIN(80-3*E$4-4*$B12,20-3*E$4-4*$B12)),COMBIN(80-3*E$4-4*$B12,20-3*E$4-4*$B12),0)*COMBIN($B$1,E$4)*COMBIN($B$2,$B12)*-1^(E$4+$B12)</f>
        <v>0</v>
      </c>
      <c r="F12">
        <f>IF(ISNUMBER(COMBIN(80-3*F$4-4*$B12,20-3*F$4-4*$B12)),COMBIN(80-3*F$4-4*$B12,20-3*F$4-4*$B12),0)*COMBIN($B$1,F$4)*COMBIN($B$2,$B12)*-1^(F$4+$B12)</f>
        <v>0</v>
      </c>
      <c r="G12">
        <f>IF(ISNUMBER(COMBIN(80-3*G$4-4*$B12,20-3*G$4-4*$B12)),COMBIN(80-3*G$4-4*$B12,20-3*G$4-4*$B12),0)*COMBIN($B$1,G$4)*COMBIN($B$2,$B12)*-1^(G$4+$B12)</f>
        <v>0</v>
      </c>
      <c r="H12">
        <f>IF(ISNUMBER(COMBIN(80-3*H$4-4*$B12,20-3*H$4-4*$B12)),COMBIN(80-3*H$4-4*$B12,20-3*H$4-4*$B12),0)*COMBIN($B$1,H$4)*COMBIN($B$2,$B12)*-1^(H$4+$B12)</f>
        <v>0</v>
      </c>
      <c r="I12">
        <f>IF(ISNUMBER(COMBIN(80-3*I$4-4*$B12,20-3*I$4-4*$B12)),COMBIN(80-3*I$4-4*$B12,20-3*I$4-4*$B12),0)*COMBIN($B$1,I$4)*COMBIN($B$2,$B12)*-1^(I$4+$B12)</f>
        <v>0</v>
      </c>
      <c r="J12">
        <f>IF(ISNUMBER(COMBIN(80-3*J$4-4*$B12,20-3*J$4-4*$B12)),COMBIN(80-3*J$4-4*$B12,20-3*J$4-4*$B12),0)*COMBIN($B$1,J$4)*COMBIN($B$2,$B12)*-1^(J$4+$B12)</f>
        <v>0</v>
      </c>
      <c r="K12">
        <f>IF(ISNUMBER(COMBIN(80-3*K$4-4*$B12,20-3*K$4-4*$B12)),COMBIN(80-3*K$4-4*$B12,20-3*K$4-4*$B12),0)*COMBIN($B$1,K$4)*COMBIN($B$2,$B12)*-1^(K$4+$B12)</f>
        <v>0</v>
      </c>
      <c r="L12">
        <f>IF(ISNUMBER(COMBIN(80-3*L$4-4*$B12,20-3*L$4-4*$B12)),COMBIN(80-3*L$4-4*$B12,20-3*L$4-4*$B12),0)*COMBIN($B$1,L$4)*COMBIN($B$2,$B12)*-1^(L$4+$B12)</f>
        <v>0</v>
      </c>
      <c r="M12">
        <f>IF(ISNUMBER(COMBIN(80-3*M$4-4*$B12,20-3*M$4-4*$B12)),COMBIN(80-3*M$4-4*$B12,20-3*M$4-4*$B12),0)*COMBIN($B$1,M$4)*COMBIN($B$2,$B12)*-1^(M$4+$B12)</f>
        <v>0</v>
      </c>
      <c r="N12">
        <f>IF(ISNUMBER(COMBIN(80-3*N$4-4*$B12,20-3*N$4-4*$B12)),COMBIN(80-3*N$4-4*$B12,20-3*N$4-4*$B12),0)*COMBIN($B$1,N$4)*COMBIN($B$2,$B12)*-1^(N$4+$B12)</f>
        <v>0</v>
      </c>
      <c r="O12">
        <f>IF(ISNUMBER(COMBIN(80-3*O$4-4*$B12,20-3*O$4-4*$B12)),COMBIN(80-3*O$4-4*$B12,20-3*O$4-4*$B12),0)*COMBIN($B$1,O$4)*COMBIN($B$2,$B12)*-1^(O$4+$B12)</f>
        <v>0</v>
      </c>
      <c r="P12">
        <f>IF(ISNUMBER(COMBIN(80-3*P$4-4*$B12,20-3*P$4-4*$B12)),COMBIN(80-3*P$4-4*$B12,20-3*P$4-4*$B12),0)*COMBIN($B$1,P$4)*COMBIN($B$2,$B12)*-1^(P$4+$B12)</f>
        <v>0</v>
      </c>
    </row>
    <row r="13" spans="1:16">
      <c r="B13">
        <v>7</v>
      </c>
      <c r="C13">
        <f t="shared" si="1"/>
        <v>330</v>
      </c>
      <c r="E13">
        <f>IF(ISNUMBER(COMBIN(80-3*E$4-4*$B13,20-3*E$4-4*$B13)),COMBIN(80-3*E$4-4*$B13,20-3*E$4-4*$B13),0)*COMBIN($B$1,E$4)*COMBIN($B$2,$B13)*-1^(E$4+$B13)</f>
        <v>0</v>
      </c>
      <c r="F13">
        <f>IF(ISNUMBER(COMBIN(80-3*F$4-4*$B13,20-3*F$4-4*$B13)),COMBIN(80-3*F$4-4*$B13,20-3*F$4-4*$B13),0)*COMBIN($B$1,F$4)*COMBIN($B$2,$B13)*-1^(F$4+$B13)</f>
        <v>0</v>
      </c>
      <c r="G13">
        <f>IF(ISNUMBER(COMBIN(80-3*G$4-4*$B13,20-3*G$4-4*$B13)),COMBIN(80-3*G$4-4*$B13,20-3*G$4-4*$B13),0)*COMBIN($B$1,G$4)*COMBIN($B$2,$B13)*-1^(G$4+$B13)</f>
        <v>0</v>
      </c>
      <c r="H13">
        <f>IF(ISNUMBER(COMBIN(80-3*H$4-4*$B13,20-3*H$4-4*$B13)),COMBIN(80-3*H$4-4*$B13,20-3*H$4-4*$B13),0)*COMBIN($B$1,H$4)*COMBIN($B$2,$B13)*-1^(H$4+$B13)</f>
        <v>0</v>
      </c>
      <c r="I13">
        <f>IF(ISNUMBER(COMBIN(80-3*I$4-4*$B13,20-3*I$4-4*$B13)),COMBIN(80-3*I$4-4*$B13,20-3*I$4-4*$B13),0)*COMBIN($B$1,I$4)*COMBIN($B$2,$B13)*-1^(I$4+$B13)</f>
        <v>0</v>
      </c>
      <c r="J13">
        <f>IF(ISNUMBER(COMBIN(80-3*J$4-4*$B13,20-3*J$4-4*$B13)),COMBIN(80-3*J$4-4*$B13,20-3*J$4-4*$B13),0)*COMBIN($B$1,J$4)*COMBIN($B$2,$B13)*-1^(J$4+$B13)</f>
        <v>0</v>
      </c>
      <c r="K13">
        <f>IF(ISNUMBER(COMBIN(80-3*K$4-4*$B13,20-3*K$4-4*$B13)),COMBIN(80-3*K$4-4*$B13,20-3*K$4-4*$B13),0)*COMBIN($B$1,K$4)*COMBIN($B$2,$B13)*-1^(K$4+$B13)</f>
        <v>0</v>
      </c>
      <c r="L13">
        <f>IF(ISNUMBER(COMBIN(80-3*L$4-4*$B13,20-3*L$4-4*$B13)),COMBIN(80-3*L$4-4*$B13,20-3*L$4-4*$B13),0)*COMBIN($B$1,L$4)*COMBIN($B$2,$B13)*-1^(L$4+$B13)</f>
        <v>0</v>
      </c>
      <c r="M13">
        <f>IF(ISNUMBER(COMBIN(80-3*M$4-4*$B13,20-3*M$4-4*$B13)),COMBIN(80-3*M$4-4*$B13,20-3*M$4-4*$B13),0)*COMBIN($B$1,M$4)*COMBIN($B$2,$B13)*-1^(M$4+$B13)</f>
        <v>0</v>
      </c>
      <c r="N13">
        <f>IF(ISNUMBER(COMBIN(80-3*N$4-4*$B13,20-3*N$4-4*$B13)),COMBIN(80-3*N$4-4*$B13,20-3*N$4-4*$B13),0)*COMBIN($B$1,N$4)*COMBIN($B$2,$B13)*-1^(N$4+$B13)</f>
        <v>0</v>
      </c>
      <c r="O13">
        <f>IF(ISNUMBER(COMBIN(80-3*O$4-4*$B13,20-3*O$4-4*$B13)),COMBIN(80-3*O$4-4*$B13,20-3*O$4-4*$B13),0)*COMBIN($B$1,O$4)*COMBIN($B$2,$B13)*-1^(O$4+$B13)</f>
        <v>0</v>
      </c>
      <c r="P13">
        <f>IF(ISNUMBER(COMBIN(80-3*P$4-4*$B13,20-3*P$4-4*$B13)),COMBIN(80-3*P$4-4*$B13,20-3*P$4-4*$B13),0)*COMBIN($B$1,P$4)*COMBIN($B$2,$B13)*-1^(P$4+$B13)</f>
        <v>0</v>
      </c>
    </row>
    <row r="14" spans="1:16">
      <c r="B14">
        <v>8</v>
      </c>
      <c r="C14">
        <f t="shared" si="1"/>
        <v>165</v>
      </c>
      <c r="E14">
        <f>IF(ISNUMBER(COMBIN(80-3*E$4-4*$B14,20-3*E$4-4*$B14)),COMBIN(80-3*E$4-4*$B14,20-3*E$4-4*$B14),0)*COMBIN($B$1,E$4)*COMBIN($B$2,$B14)*-1^(E$4+$B14)</f>
        <v>0</v>
      </c>
      <c r="F14">
        <f>IF(ISNUMBER(COMBIN(80-3*F$4-4*$B14,20-3*F$4-4*$B14)),COMBIN(80-3*F$4-4*$B14,20-3*F$4-4*$B14),0)*COMBIN($B$1,F$4)*COMBIN($B$2,$B14)*-1^(F$4+$B14)</f>
        <v>0</v>
      </c>
      <c r="G14">
        <f>IF(ISNUMBER(COMBIN(80-3*G$4-4*$B14,20-3*G$4-4*$B14)),COMBIN(80-3*G$4-4*$B14,20-3*G$4-4*$B14),0)*COMBIN($B$1,G$4)*COMBIN($B$2,$B14)*-1^(G$4+$B14)</f>
        <v>0</v>
      </c>
      <c r="H14">
        <f>IF(ISNUMBER(COMBIN(80-3*H$4-4*$B14,20-3*H$4-4*$B14)),COMBIN(80-3*H$4-4*$B14,20-3*H$4-4*$B14),0)*COMBIN($B$1,H$4)*COMBIN($B$2,$B14)*-1^(H$4+$B14)</f>
        <v>0</v>
      </c>
      <c r="I14">
        <f>IF(ISNUMBER(COMBIN(80-3*I$4-4*$B14,20-3*I$4-4*$B14)),COMBIN(80-3*I$4-4*$B14,20-3*I$4-4*$B14),0)*COMBIN($B$1,I$4)*COMBIN($B$2,$B14)*-1^(I$4+$B14)</f>
        <v>0</v>
      </c>
      <c r="J14">
        <f>IF(ISNUMBER(COMBIN(80-3*J$4-4*$B14,20-3*J$4-4*$B14)),COMBIN(80-3*J$4-4*$B14,20-3*J$4-4*$B14),0)*COMBIN($B$1,J$4)*COMBIN($B$2,$B14)*-1^(J$4+$B14)</f>
        <v>0</v>
      </c>
      <c r="K14">
        <f>IF(ISNUMBER(COMBIN(80-3*K$4-4*$B14,20-3*K$4-4*$B14)),COMBIN(80-3*K$4-4*$B14,20-3*K$4-4*$B14),0)*COMBIN($B$1,K$4)*COMBIN($B$2,$B14)*-1^(K$4+$B14)</f>
        <v>0</v>
      </c>
      <c r="L14">
        <f>IF(ISNUMBER(COMBIN(80-3*L$4-4*$B14,20-3*L$4-4*$B14)),COMBIN(80-3*L$4-4*$B14,20-3*L$4-4*$B14),0)*COMBIN($B$1,L$4)*COMBIN($B$2,$B14)*-1^(L$4+$B14)</f>
        <v>0</v>
      </c>
      <c r="M14">
        <f>IF(ISNUMBER(COMBIN(80-3*M$4-4*$B14,20-3*M$4-4*$B14)),COMBIN(80-3*M$4-4*$B14,20-3*M$4-4*$B14),0)*COMBIN($B$1,M$4)*COMBIN($B$2,$B14)*-1^(M$4+$B14)</f>
        <v>0</v>
      </c>
      <c r="N14">
        <f>IF(ISNUMBER(COMBIN(80-3*N$4-4*$B14,20-3*N$4-4*$B14)),COMBIN(80-3*N$4-4*$B14,20-3*N$4-4*$B14),0)*COMBIN($B$1,N$4)*COMBIN($B$2,$B14)*-1^(N$4+$B14)</f>
        <v>0</v>
      </c>
      <c r="O14">
        <f>IF(ISNUMBER(COMBIN(80-3*O$4-4*$B14,20-3*O$4-4*$B14)),COMBIN(80-3*O$4-4*$B14,20-3*O$4-4*$B14),0)*COMBIN($B$1,O$4)*COMBIN($B$2,$B14)*-1^(O$4+$B14)</f>
        <v>0</v>
      </c>
      <c r="P14">
        <f>IF(ISNUMBER(COMBIN(80-3*P$4-4*$B14,20-3*P$4-4*$B14)),COMBIN(80-3*P$4-4*$B14,20-3*P$4-4*$B14),0)*COMBIN($B$1,P$4)*COMBIN($B$2,$B14)*-1^(P$4+$B14)</f>
        <v>0</v>
      </c>
    </row>
    <row r="15" spans="1:16">
      <c r="B15">
        <v>9</v>
      </c>
      <c r="C15">
        <f t="shared" si="1"/>
        <v>55</v>
      </c>
      <c r="E15">
        <f>IF(ISNUMBER(COMBIN(80-3*E$4-4*$B15,20-3*E$4-4*$B15)),COMBIN(80-3*E$4-4*$B15,20-3*E$4-4*$B15),0)*COMBIN($B$1,E$4)*COMBIN($B$2,$B15)*-1^(E$4+$B15)</f>
        <v>0</v>
      </c>
      <c r="F15">
        <f>IF(ISNUMBER(COMBIN(80-3*F$4-4*$B15,20-3*F$4-4*$B15)),COMBIN(80-3*F$4-4*$B15,20-3*F$4-4*$B15),0)*COMBIN($B$1,F$4)*COMBIN($B$2,$B15)*-1^(F$4+$B15)</f>
        <v>0</v>
      </c>
      <c r="G15">
        <f>IF(ISNUMBER(COMBIN(80-3*G$4-4*$B15,20-3*G$4-4*$B15)),COMBIN(80-3*G$4-4*$B15,20-3*G$4-4*$B15),0)*COMBIN($B$1,G$4)*COMBIN($B$2,$B15)*-1^(G$4+$B15)</f>
        <v>0</v>
      </c>
      <c r="H15">
        <f>IF(ISNUMBER(COMBIN(80-3*H$4-4*$B15,20-3*H$4-4*$B15)),COMBIN(80-3*H$4-4*$B15,20-3*H$4-4*$B15),0)*COMBIN($B$1,H$4)*COMBIN($B$2,$B15)*-1^(H$4+$B15)</f>
        <v>0</v>
      </c>
      <c r="I15">
        <f>IF(ISNUMBER(COMBIN(80-3*I$4-4*$B15,20-3*I$4-4*$B15)),COMBIN(80-3*I$4-4*$B15,20-3*I$4-4*$B15),0)*COMBIN($B$1,I$4)*COMBIN($B$2,$B15)*-1^(I$4+$B15)</f>
        <v>0</v>
      </c>
      <c r="J15">
        <f>IF(ISNUMBER(COMBIN(80-3*J$4-4*$B15,20-3*J$4-4*$B15)),COMBIN(80-3*J$4-4*$B15,20-3*J$4-4*$B15),0)*COMBIN($B$1,J$4)*COMBIN($B$2,$B15)*-1^(J$4+$B15)</f>
        <v>0</v>
      </c>
      <c r="K15">
        <f>IF(ISNUMBER(COMBIN(80-3*K$4-4*$B15,20-3*K$4-4*$B15)),COMBIN(80-3*K$4-4*$B15,20-3*K$4-4*$B15),0)*COMBIN($B$1,K$4)*COMBIN($B$2,$B15)*-1^(K$4+$B15)</f>
        <v>0</v>
      </c>
      <c r="L15">
        <f>IF(ISNUMBER(COMBIN(80-3*L$4-4*$B15,20-3*L$4-4*$B15)),COMBIN(80-3*L$4-4*$B15,20-3*L$4-4*$B15),0)*COMBIN($B$1,L$4)*COMBIN($B$2,$B15)*-1^(L$4+$B15)</f>
        <v>0</v>
      </c>
      <c r="M15">
        <f>IF(ISNUMBER(COMBIN(80-3*M$4-4*$B15,20-3*M$4-4*$B15)),COMBIN(80-3*M$4-4*$B15,20-3*M$4-4*$B15),0)*COMBIN($B$1,M$4)*COMBIN($B$2,$B15)*-1^(M$4+$B15)</f>
        <v>0</v>
      </c>
      <c r="N15">
        <f>IF(ISNUMBER(COMBIN(80-3*N$4-4*$B15,20-3*N$4-4*$B15)),COMBIN(80-3*N$4-4*$B15,20-3*N$4-4*$B15),0)*COMBIN($B$1,N$4)*COMBIN($B$2,$B15)*-1^(N$4+$B15)</f>
        <v>0</v>
      </c>
      <c r="O15">
        <f>IF(ISNUMBER(COMBIN(80-3*O$4-4*$B15,20-3*O$4-4*$B15)),COMBIN(80-3*O$4-4*$B15,20-3*O$4-4*$B15),0)*COMBIN($B$1,O$4)*COMBIN($B$2,$B15)*-1^(O$4+$B15)</f>
        <v>0</v>
      </c>
      <c r="P15">
        <f>IF(ISNUMBER(COMBIN(80-3*P$4-4*$B15,20-3*P$4-4*$B15)),COMBIN(80-3*P$4-4*$B15,20-3*P$4-4*$B15),0)*COMBIN($B$1,P$4)*COMBIN($B$2,$B15)*-1^(P$4+$B15)</f>
        <v>0</v>
      </c>
    </row>
    <row r="16" spans="1:16">
      <c r="B16">
        <v>10</v>
      </c>
      <c r="C16">
        <f t="shared" si="1"/>
        <v>11</v>
      </c>
      <c r="E16">
        <f>IF(ISNUMBER(COMBIN(80-3*E$4-4*$B16,20-3*E$4-4*$B16)),COMBIN(80-3*E$4-4*$B16,20-3*E$4-4*$B16),0)*COMBIN($B$1,E$4)*COMBIN($B$2,$B16)*-1^(E$4+$B16)</f>
        <v>0</v>
      </c>
      <c r="F16">
        <f>IF(ISNUMBER(COMBIN(80-3*F$4-4*$B16,20-3*F$4-4*$B16)),COMBIN(80-3*F$4-4*$B16,20-3*F$4-4*$B16),0)*COMBIN($B$1,F$4)*COMBIN($B$2,$B16)*-1^(F$4+$B16)</f>
        <v>0</v>
      </c>
      <c r="G16">
        <f>IF(ISNUMBER(COMBIN(80-3*G$4-4*$B16,20-3*G$4-4*$B16)),COMBIN(80-3*G$4-4*$B16,20-3*G$4-4*$B16),0)*COMBIN($B$1,G$4)*COMBIN($B$2,$B16)*-1^(G$4+$B16)</f>
        <v>0</v>
      </c>
      <c r="H16">
        <f>IF(ISNUMBER(COMBIN(80-3*H$4-4*$B16,20-3*H$4-4*$B16)),COMBIN(80-3*H$4-4*$B16,20-3*H$4-4*$B16),0)*COMBIN($B$1,H$4)*COMBIN($B$2,$B16)*-1^(H$4+$B16)</f>
        <v>0</v>
      </c>
      <c r="I16">
        <f>IF(ISNUMBER(COMBIN(80-3*I$4-4*$B16,20-3*I$4-4*$B16)),COMBIN(80-3*I$4-4*$B16,20-3*I$4-4*$B16),0)*COMBIN($B$1,I$4)*COMBIN($B$2,$B16)*-1^(I$4+$B16)</f>
        <v>0</v>
      </c>
      <c r="J16">
        <f>IF(ISNUMBER(COMBIN(80-3*J$4-4*$B16,20-3*J$4-4*$B16)),COMBIN(80-3*J$4-4*$B16,20-3*J$4-4*$B16),0)*COMBIN($B$1,J$4)*COMBIN($B$2,$B16)*-1^(J$4+$B16)</f>
        <v>0</v>
      </c>
      <c r="K16">
        <f>IF(ISNUMBER(COMBIN(80-3*K$4-4*$B16,20-3*K$4-4*$B16)),COMBIN(80-3*K$4-4*$B16,20-3*K$4-4*$B16),0)*COMBIN($B$1,K$4)*COMBIN($B$2,$B16)*-1^(K$4+$B16)</f>
        <v>0</v>
      </c>
      <c r="L16">
        <f>IF(ISNUMBER(COMBIN(80-3*L$4-4*$B16,20-3*L$4-4*$B16)),COMBIN(80-3*L$4-4*$B16,20-3*L$4-4*$B16),0)*COMBIN($B$1,L$4)*COMBIN($B$2,$B16)*-1^(L$4+$B16)</f>
        <v>0</v>
      </c>
      <c r="M16">
        <f>IF(ISNUMBER(COMBIN(80-3*M$4-4*$B16,20-3*M$4-4*$B16)),COMBIN(80-3*M$4-4*$B16,20-3*M$4-4*$B16),0)*COMBIN($B$1,M$4)*COMBIN($B$2,$B16)*-1^(M$4+$B16)</f>
        <v>0</v>
      </c>
      <c r="N16">
        <f>IF(ISNUMBER(COMBIN(80-3*N$4-4*$B16,20-3*N$4-4*$B16)),COMBIN(80-3*N$4-4*$B16,20-3*N$4-4*$B16),0)*COMBIN($B$1,N$4)*COMBIN($B$2,$B16)*-1^(N$4+$B16)</f>
        <v>0</v>
      </c>
      <c r="O16">
        <f>IF(ISNUMBER(COMBIN(80-3*O$4-4*$B16,20-3*O$4-4*$B16)),COMBIN(80-3*O$4-4*$B16,20-3*O$4-4*$B16),0)*COMBIN($B$1,O$4)*COMBIN($B$2,$B16)*-1^(O$4+$B16)</f>
        <v>0</v>
      </c>
      <c r="P16">
        <f>IF(ISNUMBER(COMBIN(80-3*P$4-4*$B16,20-3*P$4-4*$B16)),COMBIN(80-3*P$4-4*$B16,20-3*P$4-4*$B16),0)*COMBIN($B$1,P$4)*COMBIN($B$2,$B16)*-1^(P$4+$B16)</f>
        <v>0</v>
      </c>
    </row>
    <row r="17" spans="2:16">
      <c r="B17">
        <v>11</v>
      </c>
      <c r="C17">
        <f t="shared" si="1"/>
        <v>1</v>
      </c>
      <c r="E17">
        <f>IF(ISNUMBER(COMBIN(80-3*E$4-4*$B17,20-3*E$4-4*$B17)),COMBIN(80-3*E$4-4*$B17,20-3*E$4-4*$B17),0)*COMBIN($B$1,E$4)*COMBIN($B$2,$B17)*-1^(E$4+$B17)</f>
        <v>0</v>
      </c>
      <c r="F17">
        <f>IF(ISNUMBER(COMBIN(80-3*F$4-4*$B17,20-3*F$4-4*$B17)),COMBIN(80-3*F$4-4*$B17,20-3*F$4-4*$B17),0)*COMBIN($B$1,F$4)*COMBIN($B$2,$B17)*-1^(F$4+$B17)</f>
        <v>0</v>
      </c>
      <c r="G17">
        <f>IF(ISNUMBER(COMBIN(80-3*G$4-4*$B17,20-3*G$4-4*$B17)),COMBIN(80-3*G$4-4*$B17,20-3*G$4-4*$B17),0)*COMBIN($B$1,G$4)*COMBIN($B$2,$B17)*-1^(G$4+$B17)</f>
        <v>0</v>
      </c>
      <c r="H17">
        <f>IF(ISNUMBER(COMBIN(80-3*H$4-4*$B17,20-3*H$4-4*$B17)),COMBIN(80-3*H$4-4*$B17,20-3*H$4-4*$B17),0)*COMBIN($B$1,H$4)*COMBIN($B$2,$B17)*-1^(H$4+$B17)</f>
        <v>0</v>
      </c>
      <c r="I17">
        <f>IF(ISNUMBER(COMBIN(80-3*I$4-4*$B17,20-3*I$4-4*$B17)),COMBIN(80-3*I$4-4*$B17,20-3*I$4-4*$B17),0)*COMBIN($B$1,I$4)*COMBIN($B$2,$B17)*-1^(I$4+$B17)</f>
        <v>0</v>
      </c>
      <c r="J17">
        <f>IF(ISNUMBER(COMBIN(80-3*J$4-4*$B17,20-3*J$4-4*$B17)),COMBIN(80-3*J$4-4*$B17,20-3*J$4-4*$B17),0)*COMBIN($B$1,J$4)*COMBIN($B$2,$B17)*-1^(J$4+$B17)</f>
        <v>0</v>
      </c>
      <c r="K17">
        <f>IF(ISNUMBER(COMBIN(80-3*K$4-4*$B17,20-3*K$4-4*$B17)),COMBIN(80-3*K$4-4*$B17,20-3*K$4-4*$B17),0)*COMBIN($B$1,K$4)*COMBIN($B$2,$B17)*-1^(K$4+$B17)</f>
        <v>0</v>
      </c>
      <c r="L17">
        <f>IF(ISNUMBER(COMBIN(80-3*L$4-4*$B17,20-3*L$4-4*$B17)),COMBIN(80-3*L$4-4*$B17,20-3*L$4-4*$B17),0)*COMBIN($B$1,L$4)*COMBIN($B$2,$B17)*-1^(L$4+$B17)</f>
        <v>0</v>
      </c>
      <c r="M17">
        <f>IF(ISNUMBER(COMBIN(80-3*M$4-4*$B17,20-3*M$4-4*$B17)),COMBIN(80-3*M$4-4*$B17,20-3*M$4-4*$B17),0)*COMBIN($B$1,M$4)*COMBIN($B$2,$B17)*-1^(M$4+$B17)</f>
        <v>0</v>
      </c>
      <c r="N17">
        <f>IF(ISNUMBER(COMBIN(80-3*N$4-4*$B17,20-3*N$4-4*$B17)),COMBIN(80-3*N$4-4*$B17,20-3*N$4-4*$B17),0)*COMBIN($B$1,N$4)*COMBIN($B$2,$B17)*-1^(N$4+$B17)</f>
        <v>0</v>
      </c>
      <c r="O17">
        <f>IF(ISNUMBER(COMBIN(80-3*O$4-4*$B17,20-3*O$4-4*$B17)),COMBIN(80-3*O$4-4*$B17,20-3*O$4-4*$B17),0)*COMBIN($B$1,O$4)*COMBIN($B$2,$B17)*-1^(O$4+$B17)</f>
        <v>0</v>
      </c>
      <c r="P17">
        <f>IF(ISNUMBER(COMBIN(80-3*P$4-4*$B17,20-3*P$4-4*$B17)),COMBIN(80-3*P$4-4*$B17,20-3*P$4-4*$B17),0)*COMBIN($B$1,P$4)*COMBIN($B$2,$B17)*-1^(P$4+$B17)</f>
        <v>0</v>
      </c>
    </row>
    <row r="23" spans="2:16">
      <c r="C23">
        <f>12*11*COMBIN(73,13)/COMBIN(80,20)</f>
        <v>3.2211373983525877E-3</v>
      </c>
    </row>
    <row r="25" spans="2:16">
      <c r="C25" s="8"/>
    </row>
    <row r="26" spans="2:16">
      <c r="C26" s="8">
        <v>1.10647747468404E+16</v>
      </c>
    </row>
    <row r="29" spans="2:16">
      <c r="B29">
        <f>B1*B2/C4</f>
        <v>42175.438854303102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B29" sqref="B29"/>
    </sheetView>
  </sheetViews>
  <sheetFormatPr baseColWidth="10" defaultRowHeight="15" x14ac:dyDescent="0"/>
  <cols>
    <col min="2" max="3" width="18.5" bestFit="1" customWidth="1"/>
    <col min="5" max="5" width="12.1640625" bestFit="1" customWidth="1"/>
    <col min="7" max="8" width="11.1640625" bestFit="1" customWidth="1"/>
  </cols>
  <sheetData>
    <row r="1" spans="1:17">
      <c r="A1" t="s">
        <v>23</v>
      </c>
      <c r="B1">
        <v>13</v>
      </c>
    </row>
    <row r="2" spans="1:17">
      <c r="A2" t="s">
        <v>24</v>
      </c>
      <c r="B2">
        <v>10</v>
      </c>
    </row>
    <row r="3" spans="1:17">
      <c r="A3" t="s">
        <v>27</v>
      </c>
      <c r="B3">
        <f>B2*B1*1.5/B5</f>
        <v>1.7930327541677393E-14</v>
      </c>
    </row>
    <row r="4" spans="1:17">
      <c r="B4">
        <f>SUM(E7:R19)</f>
        <v>1.0875428769872746E+16</v>
      </c>
      <c r="C4" s="9">
        <f>B4/COMBIN(80,20)</f>
        <v>3.0762252461720711E-3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</row>
    <row r="5" spans="1:17">
      <c r="A5" t="s">
        <v>25</v>
      </c>
      <c r="B5" s="8">
        <f>B4</f>
        <v>1.0875428769872746E+16</v>
      </c>
      <c r="E5">
        <f>IF(ISNUMBER(COMBIN($B$1,E4)),COMBIN($B$1,E4),0)</f>
        <v>13</v>
      </c>
      <c r="F5">
        <f t="shared" ref="F5:Q5" si="0">IF(ISNUMBER(COMBIN($B$1,F4)),COMBIN($B$1,F4),0)</f>
        <v>78</v>
      </c>
      <c r="G5">
        <f t="shared" si="0"/>
        <v>286</v>
      </c>
      <c r="H5">
        <f t="shared" si="0"/>
        <v>715</v>
      </c>
      <c r="I5">
        <f t="shared" si="0"/>
        <v>1287</v>
      </c>
      <c r="J5">
        <f t="shared" si="0"/>
        <v>1716</v>
      </c>
      <c r="K5">
        <f t="shared" si="0"/>
        <v>1716</v>
      </c>
      <c r="L5">
        <f t="shared" si="0"/>
        <v>1287</v>
      </c>
      <c r="M5">
        <f t="shared" si="0"/>
        <v>715</v>
      </c>
      <c r="N5">
        <f t="shared" si="0"/>
        <v>286</v>
      </c>
      <c r="O5">
        <f t="shared" si="0"/>
        <v>78</v>
      </c>
      <c r="P5">
        <f t="shared" si="0"/>
        <v>13</v>
      </c>
      <c r="Q5">
        <f t="shared" si="0"/>
        <v>1</v>
      </c>
    </row>
    <row r="6" spans="1:17">
      <c r="B6" s="8"/>
    </row>
    <row r="7" spans="1:17">
      <c r="B7">
        <v>1</v>
      </c>
      <c r="C7">
        <f>IF(ISNUMBER(COMBIN($B$2,B7) ),COMBIN($B$2,B7),0)</f>
        <v>10</v>
      </c>
      <c r="E7">
        <f>IF(ISNUMBER(COMBIN(80-3*E$4-4*$B7,20-3*E$4-4*$B7)),COMBIN(80-3*E$4-4*$B7,20-3*E$4-4*$B7),0)*COMBIN($B$1,E$4)*COMBIN($B$2,$B7)*-1^(E$4+$B7)</f>
        <v>1.1215197540062882E+16</v>
      </c>
      <c r="F7">
        <f>IF(ISNUMBER(COMBIN(80-3*F$4-4*$B7,20-3*F$4-4*$B7)),COMBIN(80-3*F$4-4*$B7,20-3*F$4-4*$B7),0)*COMBIN($B$1,F$4)*COMBIN($B$2,$B7)*-1^(F$4+$B7)</f>
        <v>-309429528888480.06</v>
      </c>
      <c r="G7">
        <f>IF(ISNUMBER(COMBIN(80-3*G$4-4*$B7,20-3*G$4-4*$B7)),COMBIN(80-3*G$4-4*$B7,20-3*G$4-4*$B7),0)*COMBIN($B$1,G$4)*COMBIN($B$2,$B7)*-1^(G$4+$B7)</f>
        <v>2487193874880.0005</v>
      </c>
      <c r="H7">
        <f>IF(ISNUMBER(COMBIN(80-3*H$4-4*$B7,20-3*H$4-4*$B7)),COMBIN(80-3*H$4-4*$B7,20-3*H$4-4*$B7),0)*COMBIN($B$1,H$4)*COMBIN($B$2,$B7)*-1^(H$4+$B7)</f>
        <v>-4542938400</v>
      </c>
      <c r="I7">
        <f>IF(ISNUMBER(COMBIN(80-3*I$4-4*$B7,20-3*I$4-4*$B7)),COMBIN(80-3*I$4-4*$B7,20-3*I$4-4*$B7),0)*COMBIN($B$1,I$4)*COMBIN($B$2,$B7)*-1^(I$4+$B7)</f>
        <v>785070</v>
      </c>
      <c r="J7">
        <f>IF(ISNUMBER(COMBIN(80-3*J$4-4*$B7,20-3*J$4-4*$B7)),COMBIN(80-3*J$4-4*$B7,20-3*J$4-4*$B7),0)*COMBIN($B$1,J$4)*COMBIN($B$2,$B7)*-1^(J$4+$B7)</f>
        <v>0</v>
      </c>
      <c r="K7">
        <f>IF(ISNUMBER(COMBIN(80-3*K$4-4*$B7,20-3*K$4-4*$B7)),COMBIN(80-3*K$4-4*$B7,20-3*K$4-4*$B7),0)*COMBIN($B$1,K$4)*COMBIN($B$2,$B7)*-1^(K$4+$B7)</f>
        <v>0</v>
      </c>
      <c r="L7">
        <f>IF(ISNUMBER(COMBIN(80-3*L$4-4*$B7,20-3*L$4-4*$B7)),COMBIN(80-3*L$4-4*$B7,20-3*L$4-4*$B7),0)*COMBIN($B$1,L$4)*COMBIN($B$2,$B7)*-1^(L$4+$B7)</f>
        <v>0</v>
      </c>
      <c r="M7">
        <f>IF(ISNUMBER(COMBIN(80-3*M$4-4*$B7,20-3*M$4-4*$B7)),COMBIN(80-3*M$4-4*$B7,20-3*M$4-4*$B7),0)*COMBIN($B$1,M$4)*COMBIN($B$2,$B7)*-1^(M$4+$B7)</f>
        <v>0</v>
      </c>
      <c r="N7">
        <f>IF(ISNUMBER(COMBIN(80-3*N$4-4*$B7,20-3*N$4-4*$B7)),COMBIN(80-3*N$4-4*$B7,20-3*N$4-4*$B7),0)*COMBIN($B$1,N$4)*COMBIN($B$2,$B7)*-1^(N$4+$B7)</f>
        <v>0</v>
      </c>
      <c r="O7">
        <f>IF(ISNUMBER(COMBIN(80-3*O$4-4*$B7,20-3*O$4-4*$B7)),COMBIN(80-3*O$4-4*$B7,20-3*O$4-4*$B7),0)*COMBIN($B$1,O$4)*COMBIN($B$2,$B7)*-1^(O$4+$B7)</f>
        <v>0</v>
      </c>
      <c r="P7">
        <f>IF(ISNUMBER(COMBIN(80-3*P$4-4*$B7,20-3*P$4-4*$B7)),COMBIN(80-3*P$4-4*$B7,20-3*P$4-4*$B7),0)*COMBIN($B$1,P$4)*COMBIN($B$2,$B7)*-1^(P$4+$B7)</f>
        <v>0</v>
      </c>
      <c r="Q7">
        <f>IF(ISNUMBER(COMBIN(80-3*Q$4-4*$B7,20-3*Q$4-4*$B7)),COMBIN(80-3*Q$4-4*$B7,20-3*Q$4-4*$B7),0)*COMBIN($B$1,Q$4)*COMBIN($B$2,$B7)*-1^(Q$4+$B7)</f>
        <v>0</v>
      </c>
    </row>
    <row r="8" spans="1:17">
      <c r="B8">
        <v>2</v>
      </c>
      <c r="C8">
        <f t="shared" ref="C8:C16" si="1">IF(ISNUMBER(COMBIN($B$2,B8) ),COMBIN($B$2,B8),0)</f>
        <v>45</v>
      </c>
      <c r="E8">
        <f>IF(ISNUMBER(COMBIN(80-3*E$4-4*$B8,20-3*E$4-4*$B8)),COMBIN(80-3*E$4-4*$B8,20-3*E$4-4*$B8),0)*COMBIN($B$1,E$4)*COMBIN($B$2,$B8)*-1^(E$4+$B8)</f>
        <v>-33153163809480.004</v>
      </c>
      <c r="F8">
        <f>IF(ISNUMBER(COMBIN(80-3*F$4-4*$B8,20-3*F$4-4*$B8)),COMBIN(80-3*F$4-4*$B8,20-3*F$4-4*$B8),0)*COMBIN($B$1,F$4)*COMBIN($B$2,$B8)*-1^(F$4+$B8)</f>
        <v>318914275680.00006</v>
      </c>
      <c r="G8">
        <f>IF(ISNUMBER(COMBIN(80-3*G$4-4*$B8,20-3*G$4-4*$B8)),COMBIN(80-3*G$4-4*$B8,20-3*G$4-4*$B8),0)*COMBIN($B$1,G$4)*COMBIN($B$2,$B8)*-1^(G$4+$B8)</f>
        <v>-511080570</v>
      </c>
      <c r="H8">
        <f>IF(ISNUMBER(COMBIN(80-3*H$4-4*$B8,20-3*H$4-4*$B8)),COMBIN(80-3*H$4-4*$B8,20-3*H$4-4*$B8),0)*COMBIN($B$1,H$4)*COMBIN($B$2,$B8)*-1^(H$4+$B8)</f>
        <v>32175</v>
      </c>
      <c r="I8">
        <f>IF(ISNUMBER(COMBIN(80-3*I$4-4*$B8,20-3*I$4-4*$B8)),COMBIN(80-3*I$4-4*$B8,20-3*I$4-4*$B8),0)*COMBIN($B$1,I$4)*COMBIN($B$2,$B8)*-1^(I$4+$B8)</f>
        <v>0</v>
      </c>
      <c r="J8">
        <f>IF(ISNUMBER(COMBIN(80-3*J$4-4*$B8,20-3*J$4-4*$B8)),COMBIN(80-3*J$4-4*$B8,20-3*J$4-4*$B8),0)*COMBIN($B$1,J$4)*COMBIN($B$2,$B8)*-1^(J$4+$B8)</f>
        <v>0</v>
      </c>
      <c r="K8">
        <f>IF(ISNUMBER(COMBIN(80-3*K$4-4*$B8,20-3*K$4-4*$B8)),COMBIN(80-3*K$4-4*$B8,20-3*K$4-4*$B8),0)*COMBIN($B$1,K$4)*COMBIN($B$2,$B8)*-1^(K$4+$B8)</f>
        <v>0</v>
      </c>
      <c r="L8">
        <f>IF(ISNUMBER(COMBIN(80-3*L$4-4*$B8,20-3*L$4-4*$B8)),COMBIN(80-3*L$4-4*$B8,20-3*L$4-4*$B8),0)*COMBIN($B$1,L$4)*COMBIN($B$2,$B8)*-1^(L$4+$B8)</f>
        <v>0</v>
      </c>
      <c r="M8">
        <f>IF(ISNUMBER(COMBIN(80-3*M$4-4*$B8,20-3*M$4-4*$B8)),COMBIN(80-3*M$4-4*$B8,20-3*M$4-4*$B8),0)*COMBIN($B$1,M$4)*COMBIN($B$2,$B8)*-1^(M$4+$B8)</f>
        <v>0</v>
      </c>
      <c r="N8">
        <f>IF(ISNUMBER(COMBIN(80-3*N$4-4*$B8,20-3*N$4-4*$B8)),COMBIN(80-3*N$4-4*$B8,20-3*N$4-4*$B8),0)*COMBIN($B$1,N$4)*COMBIN($B$2,$B8)*-1^(N$4+$B8)</f>
        <v>0</v>
      </c>
      <c r="O8">
        <f>IF(ISNUMBER(COMBIN(80-3*O$4-4*$B8,20-3*O$4-4*$B8)),COMBIN(80-3*O$4-4*$B8,20-3*O$4-4*$B8),0)*COMBIN($B$1,O$4)*COMBIN($B$2,$B8)*-1^(O$4+$B8)</f>
        <v>0</v>
      </c>
      <c r="P8">
        <f>IF(ISNUMBER(COMBIN(80-3*P$4-4*$B8,20-3*P$4-4*$B8)),COMBIN(80-3*P$4-4*$B8,20-3*P$4-4*$B8),0)*COMBIN($B$1,P$4)*COMBIN($B$2,$B8)*-1^(P$4+$B8)</f>
        <v>0</v>
      </c>
      <c r="Q8">
        <f>IF(ISNUMBER(COMBIN(80-3*Q$4-4*$B8,20-3*Q$4-4*$B8)),COMBIN(80-3*Q$4-4*$B8,20-3*Q$4-4*$B8),0)*COMBIN($B$1,Q$4)*COMBIN($B$2,$B8)*-1^(Q$4+$B8)</f>
        <v>0</v>
      </c>
    </row>
    <row r="9" spans="1:17">
      <c r="B9">
        <v>3</v>
      </c>
      <c r="C9">
        <f t="shared" si="1"/>
        <v>120</v>
      </c>
      <c r="E9">
        <f>IF(ISNUMBER(COMBIN(80-3*E$4-4*$B9,20-3*E$4-4*$B9)),COMBIN(80-3*E$4-4*$B9,20-3*E$4-4*$B9),0)*COMBIN($B$1,E$4)*COMBIN($B$2,$B9)*-1^(E$4+$B9)</f>
        <v>12885425280.000002</v>
      </c>
      <c r="F9">
        <f>IF(ISNUMBER(COMBIN(80-3*F$4-4*$B9,20-3*F$4-4*$B9)),COMBIN(80-3*F$4-4*$B9,20-3*F$4-4*$B9),0)*COMBIN($B$1,F$4)*COMBIN($B$2,$B9)*-1^(F$4+$B9)</f>
        <v>-17699760</v>
      </c>
      <c r="G9">
        <f>IF(ISNUMBER(COMBIN(80-3*G$4-4*$B9,20-3*G$4-4*$B9)),COMBIN(80-3*G$4-4*$B9,20-3*G$4-4*$B9),0)*COMBIN($B$1,G$4)*COMBIN($B$2,$B9)*-1^(G$4+$B9)</f>
        <v>0</v>
      </c>
      <c r="H9">
        <f>IF(ISNUMBER(COMBIN(80-3*H$4-4*$B9,20-3*H$4-4*$B9)),COMBIN(80-3*H$4-4*$B9,20-3*H$4-4*$B9),0)*COMBIN($B$1,H$4)*COMBIN($B$2,$B9)*-1^(H$4+$B9)</f>
        <v>0</v>
      </c>
      <c r="I9">
        <f>IF(ISNUMBER(COMBIN(80-3*I$4-4*$B9,20-3*I$4-4*$B9)),COMBIN(80-3*I$4-4*$B9,20-3*I$4-4*$B9),0)*COMBIN($B$1,I$4)*COMBIN($B$2,$B9)*-1^(I$4+$B9)</f>
        <v>0</v>
      </c>
      <c r="J9">
        <f>IF(ISNUMBER(COMBIN(80-3*J$4-4*$B9,20-3*J$4-4*$B9)),COMBIN(80-3*J$4-4*$B9,20-3*J$4-4*$B9),0)*COMBIN($B$1,J$4)*COMBIN($B$2,$B9)*-1^(J$4+$B9)</f>
        <v>0</v>
      </c>
      <c r="K9">
        <f>IF(ISNUMBER(COMBIN(80-3*K$4-4*$B9,20-3*K$4-4*$B9)),COMBIN(80-3*K$4-4*$B9,20-3*K$4-4*$B9),0)*COMBIN($B$1,K$4)*COMBIN($B$2,$B9)*-1^(K$4+$B9)</f>
        <v>0</v>
      </c>
      <c r="L9">
        <f>IF(ISNUMBER(COMBIN(80-3*L$4-4*$B9,20-3*L$4-4*$B9)),COMBIN(80-3*L$4-4*$B9,20-3*L$4-4*$B9),0)*COMBIN($B$1,L$4)*COMBIN($B$2,$B9)*-1^(L$4+$B9)</f>
        <v>0</v>
      </c>
      <c r="M9">
        <f>IF(ISNUMBER(COMBIN(80-3*M$4-4*$B9,20-3*M$4-4*$B9)),COMBIN(80-3*M$4-4*$B9,20-3*M$4-4*$B9),0)*COMBIN($B$1,M$4)*COMBIN($B$2,$B9)*-1^(M$4+$B9)</f>
        <v>0</v>
      </c>
      <c r="N9">
        <f>IF(ISNUMBER(COMBIN(80-3*N$4-4*$B9,20-3*N$4-4*$B9)),COMBIN(80-3*N$4-4*$B9,20-3*N$4-4*$B9),0)*COMBIN($B$1,N$4)*COMBIN($B$2,$B9)*-1^(N$4+$B9)</f>
        <v>0</v>
      </c>
      <c r="O9">
        <f>IF(ISNUMBER(COMBIN(80-3*O$4-4*$B9,20-3*O$4-4*$B9)),COMBIN(80-3*O$4-4*$B9,20-3*O$4-4*$B9),0)*COMBIN($B$1,O$4)*COMBIN($B$2,$B9)*-1^(O$4+$B9)</f>
        <v>0</v>
      </c>
      <c r="P9">
        <f>IF(ISNUMBER(COMBIN(80-3*P$4-4*$B9,20-3*P$4-4*$B9)),COMBIN(80-3*P$4-4*$B9,20-3*P$4-4*$B9),0)*COMBIN($B$1,P$4)*COMBIN($B$2,$B9)*-1^(P$4+$B9)</f>
        <v>0</v>
      </c>
      <c r="Q9">
        <f>IF(ISNUMBER(COMBIN(80-3*Q$4-4*$B9,20-3*Q$4-4*$B9)),COMBIN(80-3*Q$4-4*$B9,20-3*Q$4-4*$B9),0)*COMBIN($B$1,Q$4)*COMBIN($B$2,$B9)*-1^(Q$4+$B9)</f>
        <v>0</v>
      </c>
    </row>
    <row r="10" spans="1:17">
      <c r="B10">
        <v>4</v>
      </c>
      <c r="C10">
        <f t="shared" si="1"/>
        <v>209.99999999999997</v>
      </c>
      <c r="E10">
        <f>IF(ISNUMBER(COMBIN(80-3*E$4-4*$B10,20-3*E$4-4*$B10)),COMBIN(80-3*E$4-4*$B10,20-3*E$4-4*$B10),0)*COMBIN($B$1,E$4)*COMBIN($B$2,$B10)*-1^(E$4+$B10)</f>
        <v>-166529.99999999997</v>
      </c>
      <c r="F10">
        <f>IF(ISNUMBER(COMBIN(80-3*F$4-4*$B10,20-3*F$4-4*$B10)),COMBIN(80-3*F$4-4*$B10,20-3*F$4-4*$B10),0)*COMBIN($B$1,F$4)*COMBIN($B$2,$B10)*-1^(F$4+$B10)</f>
        <v>0</v>
      </c>
      <c r="G10">
        <f>IF(ISNUMBER(COMBIN(80-3*G$4-4*$B10,20-3*G$4-4*$B10)),COMBIN(80-3*G$4-4*$B10,20-3*G$4-4*$B10),0)*COMBIN($B$1,G$4)*COMBIN($B$2,$B10)*-1^(G$4+$B10)</f>
        <v>0</v>
      </c>
      <c r="H10">
        <f>IF(ISNUMBER(COMBIN(80-3*H$4-4*$B10,20-3*H$4-4*$B10)),COMBIN(80-3*H$4-4*$B10,20-3*H$4-4*$B10),0)*COMBIN($B$1,H$4)*COMBIN($B$2,$B10)*-1^(H$4+$B10)</f>
        <v>0</v>
      </c>
      <c r="I10">
        <f>IF(ISNUMBER(COMBIN(80-3*I$4-4*$B10,20-3*I$4-4*$B10)),COMBIN(80-3*I$4-4*$B10,20-3*I$4-4*$B10),0)*COMBIN($B$1,I$4)*COMBIN($B$2,$B10)*-1^(I$4+$B10)</f>
        <v>0</v>
      </c>
      <c r="J10">
        <f>IF(ISNUMBER(COMBIN(80-3*J$4-4*$B10,20-3*J$4-4*$B10)),COMBIN(80-3*J$4-4*$B10,20-3*J$4-4*$B10),0)*COMBIN($B$1,J$4)*COMBIN($B$2,$B10)*-1^(J$4+$B10)</f>
        <v>0</v>
      </c>
      <c r="K10">
        <f>IF(ISNUMBER(COMBIN(80-3*K$4-4*$B10,20-3*K$4-4*$B10)),COMBIN(80-3*K$4-4*$B10,20-3*K$4-4*$B10),0)*COMBIN($B$1,K$4)*COMBIN($B$2,$B10)*-1^(K$4+$B10)</f>
        <v>0</v>
      </c>
      <c r="L10">
        <f>IF(ISNUMBER(COMBIN(80-3*L$4-4*$B10,20-3*L$4-4*$B10)),COMBIN(80-3*L$4-4*$B10,20-3*L$4-4*$B10),0)*COMBIN($B$1,L$4)*COMBIN($B$2,$B10)*-1^(L$4+$B10)</f>
        <v>0</v>
      </c>
      <c r="M10">
        <f>IF(ISNUMBER(COMBIN(80-3*M$4-4*$B10,20-3*M$4-4*$B10)),COMBIN(80-3*M$4-4*$B10,20-3*M$4-4*$B10),0)*COMBIN($B$1,M$4)*COMBIN($B$2,$B10)*-1^(M$4+$B10)</f>
        <v>0</v>
      </c>
      <c r="N10">
        <f>IF(ISNUMBER(COMBIN(80-3*N$4-4*$B10,20-3*N$4-4*$B10)),COMBIN(80-3*N$4-4*$B10,20-3*N$4-4*$B10),0)*COMBIN($B$1,N$4)*COMBIN($B$2,$B10)*-1^(N$4+$B10)</f>
        <v>0</v>
      </c>
      <c r="O10">
        <f>IF(ISNUMBER(COMBIN(80-3*O$4-4*$B10,20-3*O$4-4*$B10)),COMBIN(80-3*O$4-4*$B10,20-3*O$4-4*$B10),0)*COMBIN($B$1,O$4)*COMBIN($B$2,$B10)*-1^(O$4+$B10)</f>
        <v>0</v>
      </c>
      <c r="P10">
        <f>IF(ISNUMBER(COMBIN(80-3*P$4-4*$B10,20-3*P$4-4*$B10)),COMBIN(80-3*P$4-4*$B10,20-3*P$4-4*$B10),0)*COMBIN($B$1,P$4)*COMBIN($B$2,$B10)*-1^(P$4+$B10)</f>
        <v>0</v>
      </c>
      <c r="Q10">
        <f>IF(ISNUMBER(COMBIN(80-3*Q$4-4*$B10,20-3*Q$4-4*$B10)),COMBIN(80-3*Q$4-4*$B10,20-3*Q$4-4*$B10),0)*COMBIN($B$1,Q$4)*COMBIN($B$2,$B10)*-1^(Q$4+$B10)</f>
        <v>0</v>
      </c>
    </row>
    <row r="11" spans="1:17">
      <c r="B11">
        <v>5</v>
      </c>
      <c r="C11">
        <f t="shared" si="1"/>
        <v>252</v>
      </c>
      <c r="E11">
        <f>IF(ISNUMBER(COMBIN(80-3*E$4-4*$B11,20-3*E$4-4*$B11)),COMBIN(80-3*E$4-4*$B11,20-3*E$4-4*$B11),0)*COMBIN($B$1,E$4)*COMBIN($B$2,$B11)*-1^(E$4+$B11)</f>
        <v>0</v>
      </c>
      <c r="F11">
        <f>IF(ISNUMBER(COMBIN(80-3*F$4-4*$B11,20-3*F$4-4*$B11)),COMBIN(80-3*F$4-4*$B11,20-3*F$4-4*$B11),0)*COMBIN($B$1,F$4)*COMBIN($B$2,$B11)*-1^(F$4+$B11)</f>
        <v>0</v>
      </c>
      <c r="G11">
        <f>IF(ISNUMBER(COMBIN(80-3*G$4-4*$B11,20-3*G$4-4*$B11)),COMBIN(80-3*G$4-4*$B11,20-3*G$4-4*$B11),0)*COMBIN($B$1,G$4)*COMBIN($B$2,$B11)*-1^(G$4+$B11)</f>
        <v>0</v>
      </c>
      <c r="H11">
        <f>IF(ISNUMBER(COMBIN(80-3*H$4-4*$B11,20-3*H$4-4*$B11)),COMBIN(80-3*H$4-4*$B11,20-3*H$4-4*$B11),0)*COMBIN($B$1,H$4)*COMBIN($B$2,$B11)*-1^(H$4+$B11)</f>
        <v>0</v>
      </c>
      <c r="I11">
        <f>IF(ISNUMBER(COMBIN(80-3*I$4-4*$B11,20-3*I$4-4*$B11)),COMBIN(80-3*I$4-4*$B11,20-3*I$4-4*$B11),0)*COMBIN($B$1,I$4)*COMBIN($B$2,$B11)*-1^(I$4+$B11)</f>
        <v>0</v>
      </c>
      <c r="J11">
        <f>IF(ISNUMBER(COMBIN(80-3*J$4-4*$B11,20-3*J$4-4*$B11)),COMBIN(80-3*J$4-4*$B11,20-3*J$4-4*$B11),0)*COMBIN($B$1,J$4)*COMBIN($B$2,$B11)*-1^(J$4+$B11)</f>
        <v>0</v>
      </c>
      <c r="K11">
        <f>IF(ISNUMBER(COMBIN(80-3*K$4-4*$B11,20-3*K$4-4*$B11)),COMBIN(80-3*K$4-4*$B11,20-3*K$4-4*$B11),0)*COMBIN($B$1,K$4)*COMBIN($B$2,$B11)*-1^(K$4+$B11)</f>
        <v>0</v>
      </c>
      <c r="L11">
        <f>IF(ISNUMBER(COMBIN(80-3*L$4-4*$B11,20-3*L$4-4*$B11)),COMBIN(80-3*L$4-4*$B11,20-3*L$4-4*$B11),0)*COMBIN($B$1,L$4)*COMBIN($B$2,$B11)*-1^(L$4+$B11)</f>
        <v>0</v>
      </c>
      <c r="M11">
        <f>IF(ISNUMBER(COMBIN(80-3*M$4-4*$B11,20-3*M$4-4*$B11)),COMBIN(80-3*M$4-4*$B11,20-3*M$4-4*$B11),0)*COMBIN($B$1,M$4)*COMBIN($B$2,$B11)*-1^(M$4+$B11)</f>
        <v>0</v>
      </c>
      <c r="N11">
        <f>IF(ISNUMBER(COMBIN(80-3*N$4-4*$B11,20-3*N$4-4*$B11)),COMBIN(80-3*N$4-4*$B11,20-3*N$4-4*$B11),0)*COMBIN($B$1,N$4)*COMBIN($B$2,$B11)*-1^(N$4+$B11)</f>
        <v>0</v>
      </c>
      <c r="O11">
        <f>IF(ISNUMBER(COMBIN(80-3*O$4-4*$B11,20-3*O$4-4*$B11)),COMBIN(80-3*O$4-4*$B11,20-3*O$4-4*$B11),0)*COMBIN($B$1,O$4)*COMBIN($B$2,$B11)*-1^(O$4+$B11)</f>
        <v>0</v>
      </c>
      <c r="P11">
        <f>IF(ISNUMBER(COMBIN(80-3*P$4-4*$B11,20-3*P$4-4*$B11)),COMBIN(80-3*P$4-4*$B11,20-3*P$4-4*$B11),0)*COMBIN($B$1,P$4)*COMBIN($B$2,$B11)*-1^(P$4+$B11)</f>
        <v>0</v>
      </c>
      <c r="Q11">
        <f>IF(ISNUMBER(COMBIN(80-3*Q$4-4*$B11,20-3*Q$4-4*$B11)),COMBIN(80-3*Q$4-4*$B11,20-3*Q$4-4*$B11),0)*COMBIN($B$1,Q$4)*COMBIN($B$2,$B11)*-1^(Q$4+$B11)</f>
        <v>0</v>
      </c>
    </row>
    <row r="12" spans="1:17">
      <c r="B12">
        <v>6</v>
      </c>
      <c r="C12">
        <f t="shared" si="1"/>
        <v>209.99999999999997</v>
      </c>
      <c r="E12">
        <f>IF(ISNUMBER(COMBIN(80-3*E$4-4*$B12,20-3*E$4-4*$B12)),COMBIN(80-3*E$4-4*$B12,20-3*E$4-4*$B12),0)*COMBIN($B$1,E$4)*COMBIN($B$2,$B12)*-1^(E$4+$B12)</f>
        <v>0</v>
      </c>
      <c r="F12">
        <f>IF(ISNUMBER(COMBIN(80-3*F$4-4*$B12,20-3*F$4-4*$B12)),COMBIN(80-3*F$4-4*$B12,20-3*F$4-4*$B12),0)*COMBIN($B$1,F$4)*COMBIN($B$2,$B12)*-1^(F$4+$B12)</f>
        <v>0</v>
      </c>
      <c r="G12">
        <f>IF(ISNUMBER(COMBIN(80-3*G$4-4*$B12,20-3*G$4-4*$B12)),COMBIN(80-3*G$4-4*$B12,20-3*G$4-4*$B12),0)*COMBIN($B$1,G$4)*COMBIN($B$2,$B12)*-1^(G$4+$B12)</f>
        <v>0</v>
      </c>
      <c r="H12">
        <f>IF(ISNUMBER(COMBIN(80-3*H$4-4*$B12,20-3*H$4-4*$B12)),COMBIN(80-3*H$4-4*$B12,20-3*H$4-4*$B12),0)*COMBIN($B$1,H$4)*COMBIN($B$2,$B12)*-1^(H$4+$B12)</f>
        <v>0</v>
      </c>
      <c r="I12">
        <f>IF(ISNUMBER(COMBIN(80-3*I$4-4*$B12,20-3*I$4-4*$B12)),COMBIN(80-3*I$4-4*$B12,20-3*I$4-4*$B12),0)*COMBIN($B$1,I$4)*COMBIN($B$2,$B12)*-1^(I$4+$B12)</f>
        <v>0</v>
      </c>
      <c r="J12">
        <f>IF(ISNUMBER(COMBIN(80-3*J$4-4*$B12,20-3*J$4-4*$B12)),COMBIN(80-3*J$4-4*$B12,20-3*J$4-4*$B12),0)*COMBIN($B$1,J$4)*COMBIN($B$2,$B12)*-1^(J$4+$B12)</f>
        <v>0</v>
      </c>
      <c r="K12">
        <f>IF(ISNUMBER(COMBIN(80-3*K$4-4*$B12,20-3*K$4-4*$B12)),COMBIN(80-3*K$4-4*$B12,20-3*K$4-4*$B12),0)*COMBIN($B$1,K$4)*COMBIN($B$2,$B12)*-1^(K$4+$B12)</f>
        <v>0</v>
      </c>
      <c r="L12">
        <f>IF(ISNUMBER(COMBIN(80-3*L$4-4*$B12,20-3*L$4-4*$B12)),COMBIN(80-3*L$4-4*$B12,20-3*L$4-4*$B12),0)*COMBIN($B$1,L$4)*COMBIN($B$2,$B12)*-1^(L$4+$B12)</f>
        <v>0</v>
      </c>
      <c r="M12">
        <f>IF(ISNUMBER(COMBIN(80-3*M$4-4*$B12,20-3*M$4-4*$B12)),COMBIN(80-3*M$4-4*$B12,20-3*M$4-4*$B12),0)*COMBIN($B$1,M$4)*COMBIN($B$2,$B12)*-1^(M$4+$B12)</f>
        <v>0</v>
      </c>
      <c r="N12">
        <f>IF(ISNUMBER(COMBIN(80-3*N$4-4*$B12,20-3*N$4-4*$B12)),COMBIN(80-3*N$4-4*$B12,20-3*N$4-4*$B12),0)*COMBIN($B$1,N$4)*COMBIN($B$2,$B12)*-1^(N$4+$B12)</f>
        <v>0</v>
      </c>
      <c r="O12">
        <f>IF(ISNUMBER(COMBIN(80-3*O$4-4*$B12,20-3*O$4-4*$B12)),COMBIN(80-3*O$4-4*$B12,20-3*O$4-4*$B12),0)*COMBIN($B$1,O$4)*COMBIN($B$2,$B12)*-1^(O$4+$B12)</f>
        <v>0</v>
      </c>
      <c r="P12">
        <f>IF(ISNUMBER(COMBIN(80-3*P$4-4*$B12,20-3*P$4-4*$B12)),COMBIN(80-3*P$4-4*$B12,20-3*P$4-4*$B12),0)*COMBIN($B$1,P$4)*COMBIN($B$2,$B12)*-1^(P$4+$B12)</f>
        <v>0</v>
      </c>
      <c r="Q12">
        <f>IF(ISNUMBER(COMBIN(80-3*Q$4-4*$B12,20-3*Q$4-4*$B12)),COMBIN(80-3*Q$4-4*$B12,20-3*Q$4-4*$B12),0)*COMBIN($B$1,Q$4)*COMBIN($B$2,$B12)*-1^(Q$4+$B12)</f>
        <v>0</v>
      </c>
    </row>
    <row r="13" spans="1:17">
      <c r="B13">
        <v>7</v>
      </c>
      <c r="C13">
        <f t="shared" si="1"/>
        <v>120</v>
      </c>
      <c r="E13">
        <f>IF(ISNUMBER(COMBIN(80-3*E$4-4*$B13,20-3*E$4-4*$B13)),COMBIN(80-3*E$4-4*$B13,20-3*E$4-4*$B13),0)*COMBIN($B$1,E$4)*COMBIN($B$2,$B13)*-1^(E$4+$B13)</f>
        <v>0</v>
      </c>
      <c r="F13">
        <f>IF(ISNUMBER(COMBIN(80-3*F$4-4*$B13,20-3*F$4-4*$B13)),COMBIN(80-3*F$4-4*$B13,20-3*F$4-4*$B13),0)*COMBIN($B$1,F$4)*COMBIN($B$2,$B13)*-1^(F$4+$B13)</f>
        <v>0</v>
      </c>
      <c r="G13">
        <f>IF(ISNUMBER(COMBIN(80-3*G$4-4*$B13,20-3*G$4-4*$B13)),COMBIN(80-3*G$4-4*$B13,20-3*G$4-4*$B13),0)*COMBIN($B$1,G$4)*COMBIN($B$2,$B13)*-1^(G$4+$B13)</f>
        <v>0</v>
      </c>
      <c r="H13">
        <f>IF(ISNUMBER(COMBIN(80-3*H$4-4*$B13,20-3*H$4-4*$B13)),COMBIN(80-3*H$4-4*$B13,20-3*H$4-4*$B13),0)*COMBIN($B$1,H$4)*COMBIN($B$2,$B13)*-1^(H$4+$B13)</f>
        <v>0</v>
      </c>
      <c r="I13">
        <f>IF(ISNUMBER(COMBIN(80-3*I$4-4*$B13,20-3*I$4-4*$B13)),COMBIN(80-3*I$4-4*$B13,20-3*I$4-4*$B13),0)*COMBIN($B$1,I$4)*COMBIN($B$2,$B13)*-1^(I$4+$B13)</f>
        <v>0</v>
      </c>
      <c r="J13">
        <f>IF(ISNUMBER(COMBIN(80-3*J$4-4*$B13,20-3*J$4-4*$B13)),COMBIN(80-3*J$4-4*$B13,20-3*J$4-4*$B13),0)*COMBIN($B$1,J$4)*COMBIN($B$2,$B13)*-1^(J$4+$B13)</f>
        <v>0</v>
      </c>
      <c r="K13">
        <f>IF(ISNUMBER(COMBIN(80-3*K$4-4*$B13,20-3*K$4-4*$B13)),COMBIN(80-3*K$4-4*$B13,20-3*K$4-4*$B13),0)*COMBIN($B$1,K$4)*COMBIN($B$2,$B13)*-1^(K$4+$B13)</f>
        <v>0</v>
      </c>
      <c r="L13">
        <f>IF(ISNUMBER(COMBIN(80-3*L$4-4*$B13,20-3*L$4-4*$B13)),COMBIN(80-3*L$4-4*$B13,20-3*L$4-4*$B13),0)*COMBIN($B$1,L$4)*COMBIN($B$2,$B13)*-1^(L$4+$B13)</f>
        <v>0</v>
      </c>
      <c r="M13">
        <f>IF(ISNUMBER(COMBIN(80-3*M$4-4*$B13,20-3*M$4-4*$B13)),COMBIN(80-3*M$4-4*$B13,20-3*M$4-4*$B13),0)*COMBIN($B$1,M$4)*COMBIN($B$2,$B13)*-1^(M$4+$B13)</f>
        <v>0</v>
      </c>
      <c r="N13">
        <f>IF(ISNUMBER(COMBIN(80-3*N$4-4*$B13,20-3*N$4-4*$B13)),COMBIN(80-3*N$4-4*$B13,20-3*N$4-4*$B13),0)*COMBIN($B$1,N$4)*COMBIN($B$2,$B13)*-1^(N$4+$B13)</f>
        <v>0</v>
      </c>
      <c r="O13">
        <f>IF(ISNUMBER(COMBIN(80-3*O$4-4*$B13,20-3*O$4-4*$B13)),COMBIN(80-3*O$4-4*$B13,20-3*O$4-4*$B13),0)*COMBIN($B$1,O$4)*COMBIN($B$2,$B13)*-1^(O$4+$B13)</f>
        <v>0</v>
      </c>
      <c r="P13">
        <f>IF(ISNUMBER(COMBIN(80-3*P$4-4*$B13,20-3*P$4-4*$B13)),COMBIN(80-3*P$4-4*$B13,20-3*P$4-4*$B13),0)*COMBIN($B$1,P$4)*COMBIN($B$2,$B13)*-1^(P$4+$B13)</f>
        <v>0</v>
      </c>
      <c r="Q13">
        <f>IF(ISNUMBER(COMBIN(80-3*Q$4-4*$B13,20-3*Q$4-4*$B13)),COMBIN(80-3*Q$4-4*$B13,20-3*Q$4-4*$B13),0)*COMBIN($B$1,Q$4)*COMBIN($B$2,$B13)*-1^(Q$4+$B13)</f>
        <v>0</v>
      </c>
    </row>
    <row r="14" spans="1:17">
      <c r="B14">
        <v>8</v>
      </c>
      <c r="C14">
        <f t="shared" si="1"/>
        <v>45</v>
      </c>
      <c r="E14">
        <f>IF(ISNUMBER(COMBIN(80-3*E$4-4*$B14,20-3*E$4-4*$B14)),COMBIN(80-3*E$4-4*$B14,20-3*E$4-4*$B14),0)*COMBIN($B$1,E$4)*COMBIN($B$2,$B14)*-1^(E$4+$B14)</f>
        <v>0</v>
      </c>
      <c r="F14">
        <f>IF(ISNUMBER(COMBIN(80-3*F$4-4*$B14,20-3*F$4-4*$B14)),COMBIN(80-3*F$4-4*$B14,20-3*F$4-4*$B14),0)*COMBIN($B$1,F$4)*COMBIN($B$2,$B14)*-1^(F$4+$B14)</f>
        <v>0</v>
      </c>
      <c r="G14">
        <f>IF(ISNUMBER(COMBIN(80-3*G$4-4*$B14,20-3*G$4-4*$B14)),COMBIN(80-3*G$4-4*$B14,20-3*G$4-4*$B14),0)*COMBIN($B$1,G$4)*COMBIN($B$2,$B14)*-1^(G$4+$B14)</f>
        <v>0</v>
      </c>
      <c r="H14">
        <f>IF(ISNUMBER(COMBIN(80-3*H$4-4*$B14,20-3*H$4-4*$B14)),COMBIN(80-3*H$4-4*$B14,20-3*H$4-4*$B14),0)*COMBIN($B$1,H$4)*COMBIN($B$2,$B14)*-1^(H$4+$B14)</f>
        <v>0</v>
      </c>
      <c r="I14">
        <f>IF(ISNUMBER(COMBIN(80-3*I$4-4*$B14,20-3*I$4-4*$B14)),COMBIN(80-3*I$4-4*$B14,20-3*I$4-4*$B14),0)*COMBIN($B$1,I$4)*COMBIN($B$2,$B14)*-1^(I$4+$B14)</f>
        <v>0</v>
      </c>
      <c r="J14">
        <f>IF(ISNUMBER(COMBIN(80-3*J$4-4*$B14,20-3*J$4-4*$B14)),COMBIN(80-3*J$4-4*$B14,20-3*J$4-4*$B14),0)*COMBIN($B$1,J$4)*COMBIN($B$2,$B14)*-1^(J$4+$B14)</f>
        <v>0</v>
      </c>
      <c r="K14">
        <f>IF(ISNUMBER(COMBIN(80-3*K$4-4*$B14,20-3*K$4-4*$B14)),COMBIN(80-3*K$4-4*$B14,20-3*K$4-4*$B14),0)*COMBIN($B$1,K$4)*COMBIN($B$2,$B14)*-1^(K$4+$B14)</f>
        <v>0</v>
      </c>
      <c r="L14">
        <f>IF(ISNUMBER(COMBIN(80-3*L$4-4*$B14,20-3*L$4-4*$B14)),COMBIN(80-3*L$4-4*$B14,20-3*L$4-4*$B14),0)*COMBIN($B$1,L$4)*COMBIN($B$2,$B14)*-1^(L$4+$B14)</f>
        <v>0</v>
      </c>
      <c r="M14">
        <f>IF(ISNUMBER(COMBIN(80-3*M$4-4*$B14,20-3*M$4-4*$B14)),COMBIN(80-3*M$4-4*$B14,20-3*M$4-4*$B14),0)*COMBIN($B$1,M$4)*COMBIN($B$2,$B14)*-1^(M$4+$B14)</f>
        <v>0</v>
      </c>
      <c r="N14">
        <f>IF(ISNUMBER(COMBIN(80-3*N$4-4*$B14,20-3*N$4-4*$B14)),COMBIN(80-3*N$4-4*$B14,20-3*N$4-4*$B14),0)*COMBIN($B$1,N$4)*COMBIN($B$2,$B14)*-1^(N$4+$B14)</f>
        <v>0</v>
      </c>
      <c r="O14">
        <f>IF(ISNUMBER(COMBIN(80-3*O$4-4*$B14,20-3*O$4-4*$B14)),COMBIN(80-3*O$4-4*$B14,20-3*O$4-4*$B14),0)*COMBIN($B$1,O$4)*COMBIN($B$2,$B14)*-1^(O$4+$B14)</f>
        <v>0</v>
      </c>
      <c r="P14">
        <f>IF(ISNUMBER(COMBIN(80-3*P$4-4*$B14,20-3*P$4-4*$B14)),COMBIN(80-3*P$4-4*$B14,20-3*P$4-4*$B14),0)*COMBIN($B$1,P$4)*COMBIN($B$2,$B14)*-1^(P$4+$B14)</f>
        <v>0</v>
      </c>
      <c r="Q14">
        <f>IF(ISNUMBER(COMBIN(80-3*Q$4-4*$B14,20-3*Q$4-4*$B14)),COMBIN(80-3*Q$4-4*$B14,20-3*Q$4-4*$B14),0)*COMBIN($B$1,Q$4)*COMBIN($B$2,$B14)*-1^(Q$4+$B14)</f>
        <v>0</v>
      </c>
    </row>
    <row r="15" spans="1:17">
      <c r="B15">
        <v>9</v>
      </c>
      <c r="C15">
        <f t="shared" si="1"/>
        <v>10</v>
      </c>
      <c r="E15">
        <f>IF(ISNUMBER(COMBIN(80-3*E$4-4*$B15,20-3*E$4-4*$B15)),COMBIN(80-3*E$4-4*$B15,20-3*E$4-4*$B15),0)*COMBIN($B$1,E$4)*COMBIN($B$2,$B15)*-1^(E$4+$B15)</f>
        <v>0</v>
      </c>
      <c r="F15">
        <f>IF(ISNUMBER(COMBIN(80-3*F$4-4*$B15,20-3*F$4-4*$B15)),COMBIN(80-3*F$4-4*$B15,20-3*F$4-4*$B15),0)*COMBIN($B$1,F$4)*COMBIN($B$2,$B15)*-1^(F$4+$B15)</f>
        <v>0</v>
      </c>
      <c r="G15">
        <f>IF(ISNUMBER(COMBIN(80-3*G$4-4*$B15,20-3*G$4-4*$B15)),COMBIN(80-3*G$4-4*$B15,20-3*G$4-4*$B15),0)*COMBIN($B$1,G$4)*COMBIN($B$2,$B15)*-1^(G$4+$B15)</f>
        <v>0</v>
      </c>
      <c r="H15">
        <f>IF(ISNUMBER(COMBIN(80-3*H$4-4*$B15,20-3*H$4-4*$B15)),COMBIN(80-3*H$4-4*$B15,20-3*H$4-4*$B15),0)*COMBIN($B$1,H$4)*COMBIN($B$2,$B15)*-1^(H$4+$B15)</f>
        <v>0</v>
      </c>
      <c r="I15">
        <f>IF(ISNUMBER(COMBIN(80-3*I$4-4*$B15,20-3*I$4-4*$B15)),COMBIN(80-3*I$4-4*$B15,20-3*I$4-4*$B15),0)*COMBIN($B$1,I$4)*COMBIN($B$2,$B15)*-1^(I$4+$B15)</f>
        <v>0</v>
      </c>
      <c r="J15">
        <f>IF(ISNUMBER(COMBIN(80-3*J$4-4*$B15,20-3*J$4-4*$B15)),COMBIN(80-3*J$4-4*$B15,20-3*J$4-4*$B15),0)*COMBIN($B$1,J$4)*COMBIN($B$2,$B15)*-1^(J$4+$B15)</f>
        <v>0</v>
      </c>
      <c r="K15">
        <f>IF(ISNUMBER(COMBIN(80-3*K$4-4*$B15,20-3*K$4-4*$B15)),COMBIN(80-3*K$4-4*$B15,20-3*K$4-4*$B15),0)*COMBIN($B$1,K$4)*COMBIN($B$2,$B15)*-1^(K$4+$B15)</f>
        <v>0</v>
      </c>
      <c r="L15">
        <f>IF(ISNUMBER(COMBIN(80-3*L$4-4*$B15,20-3*L$4-4*$B15)),COMBIN(80-3*L$4-4*$B15,20-3*L$4-4*$B15),0)*COMBIN($B$1,L$4)*COMBIN($B$2,$B15)*-1^(L$4+$B15)</f>
        <v>0</v>
      </c>
      <c r="M15">
        <f>IF(ISNUMBER(COMBIN(80-3*M$4-4*$B15,20-3*M$4-4*$B15)),COMBIN(80-3*M$4-4*$B15,20-3*M$4-4*$B15),0)*COMBIN($B$1,M$4)*COMBIN($B$2,$B15)*-1^(M$4+$B15)</f>
        <v>0</v>
      </c>
      <c r="N15">
        <f>IF(ISNUMBER(COMBIN(80-3*N$4-4*$B15,20-3*N$4-4*$B15)),COMBIN(80-3*N$4-4*$B15,20-3*N$4-4*$B15),0)*COMBIN($B$1,N$4)*COMBIN($B$2,$B15)*-1^(N$4+$B15)</f>
        <v>0</v>
      </c>
      <c r="O15">
        <f>IF(ISNUMBER(COMBIN(80-3*O$4-4*$B15,20-3*O$4-4*$B15)),COMBIN(80-3*O$4-4*$B15,20-3*O$4-4*$B15),0)*COMBIN($B$1,O$4)*COMBIN($B$2,$B15)*-1^(O$4+$B15)</f>
        <v>0</v>
      </c>
      <c r="P15">
        <f>IF(ISNUMBER(COMBIN(80-3*P$4-4*$B15,20-3*P$4-4*$B15)),COMBIN(80-3*P$4-4*$B15,20-3*P$4-4*$B15),0)*COMBIN($B$1,P$4)*COMBIN($B$2,$B15)*-1^(P$4+$B15)</f>
        <v>0</v>
      </c>
      <c r="Q15">
        <f>IF(ISNUMBER(COMBIN(80-3*Q$4-4*$B15,20-3*Q$4-4*$B15)),COMBIN(80-3*Q$4-4*$B15,20-3*Q$4-4*$B15),0)*COMBIN($B$1,Q$4)*COMBIN($B$2,$B15)*-1^(Q$4+$B15)</f>
        <v>0</v>
      </c>
    </row>
    <row r="16" spans="1:17">
      <c r="B16">
        <v>10</v>
      </c>
      <c r="C16">
        <f t="shared" si="1"/>
        <v>1</v>
      </c>
      <c r="E16">
        <f>IF(ISNUMBER(COMBIN(80-3*E$4-4*$B16,20-3*E$4-4*$B16)),COMBIN(80-3*E$4-4*$B16,20-3*E$4-4*$B16),0)*COMBIN($B$1,E$4)*COMBIN($B$2,$B16)*-1^(E$4+$B16)</f>
        <v>0</v>
      </c>
      <c r="F16">
        <f>IF(ISNUMBER(COMBIN(80-3*F$4-4*$B16,20-3*F$4-4*$B16)),COMBIN(80-3*F$4-4*$B16,20-3*F$4-4*$B16),0)*COMBIN($B$1,F$4)*COMBIN($B$2,$B16)*-1^(F$4+$B16)</f>
        <v>0</v>
      </c>
      <c r="G16">
        <f>IF(ISNUMBER(COMBIN(80-3*G$4-4*$B16,20-3*G$4-4*$B16)),COMBIN(80-3*G$4-4*$B16,20-3*G$4-4*$B16),0)*COMBIN($B$1,G$4)*COMBIN($B$2,$B16)*-1^(G$4+$B16)</f>
        <v>0</v>
      </c>
      <c r="H16">
        <f>IF(ISNUMBER(COMBIN(80-3*H$4-4*$B16,20-3*H$4-4*$B16)),COMBIN(80-3*H$4-4*$B16,20-3*H$4-4*$B16),0)*COMBIN($B$1,H$4)*COMBIN($B$2,$B16)*-1^(H$4+$B16)</f>
        <v>0</v>
      </c>
      <c r="I16">
        <f>IF(ISNUMBER(COMBIN(80-3*I$4-4*$B16,20-3*I$4-4*$B16)),COMBIN(80-3*I$4-4*$B16,20-3*I$4-4*$B16),0)*COMBIN($B$1,I$4)*COMBIN($B$2,$B16)*-1^(I$4+$B16)</f>
        <v>0</v>
      </c>
      <c r="J16">
        <f>IF(ISNUMBER(COMBIN(80-3*J$4-4*$B16,20-3*J$4-4*$B16)),COMBIN(80-3*J$4-4*$B16,20-3*J$4-4*$B16),0)*COMBIN($B$1,J$4)*COMBIN($B$2,$B16)*-1^(J$4+$B16)</f>
        <v>0</v>
      </c>
      <c r="K16">
        <f>IF(ISNUMBER(COMBIN(80-3*K$4-4*$B16,20-3*K$4-4*$B16)),COMBIN(80-3*K$4-4*$B16,20-3*K$4-4*$B16),0)*COMBIN($B$1,K$4)*COMBIN($B$2,$B16)*-1^(K$4+$B16)</f>
        <v>0</v>
      </c>
      <c r="L16">
        <f>IF(ISNUMBER(COMBIN(80-3*L$4-4*$B16,20-3*L$4-4*$B16)),COMBIN(80-3*L$4-4*$B16,20-3*L$4-4*$B16),0)*COMBIN($B$1,L$4)*COMBIN($B$2,$B16)*-1^(L$4+$B16)</f>
        <v>0</v>
      </c>
      <c r="M16">
        <f>IF(ISNUMBER(COMBIN(80-3*M$4-4*$B16,20-3*M$4-4*$B16)),COMBIN(80-3*M$4-4*$B16,20-3*M$4-4*$B16),0)*COMBIN($B$1,M$4)*COMBIN($B$2,$B16)*-1^(M$4+$B16)</f>
        <v>0</v>
      </c>
      <c r="N16">
        <f>IF(ISNUMBER(COMBIN(80-3*N$4-4*$B16,20-3*N$4-4*$B16)),COMBIN(80-3*N$4-4*$B16,20-3*N$4-4*$B16),0)*COMBIN($B$1,N$4)*COMBIN($B$2,$B16)*-1^(N$4+$B16)</f>
        <v>0</v>
      </c>
      <c r="O16">
        <f>IF(ISNUMBER(COMBIN(80-3*O$4-4*$B16,20-3*O$4-4*$B16)),COMBIN(80-3*O$4-4*$B16,20-3*O$4-4*$B16),0)*COMBIN($B$1,O$4)*COMBIN($B$2,$B16)*-1^(O$4+$B16)</f>
        <v>0</v>
      </c>
      <c r="P16">
        <f>IF(ISNUMBER(COMBIN(80-3*P$4-4*$B16,20-3*P$4-4*$B16)),COMBIN(80-3*P$4-4*$B16,20-3*P$4-4*$B16),0)*COMBIN($B$1,P$4)*COMBIN($B$2,$B16)*-1^(P$4+$B16)</f>
        <v>0</v>
      </c>
      <c r="Q16">
        <f>IF(ISNUMBER(COMBIN(80-3*Q$4-4*$B16,20-3*Q$4-4*$B16)),COMBIN(80-3*Q$4-4*$B16,20-3*Q$4-4*$B16),0)*COMBIN($B$1,Q$4)*COMBIN($B$2,$B16)*-1^(Q$4+$B16)</f>
        <v>0</v>
      </c>
    </row>
    <row r="22" spans="2:3">
      <c r="C22">
        <f>12*11*COMBIN(73,13)/COMBIN(80,20)</f>
        <v>3.2211373983525877E-3</v>
      </c>
    </row>
    <row r="24" spans="2:3">
      <c r="C24" s="8"/>
    </row>
    <row r="25" spans="2:3">
      <c r="C25" s="8">
        <v>1.10647747468404E+16</v>
      </c>
    </row>
    <row r="29" spans="2:3">
      <c r="B29">
        <f>B1*B2/C4</f>
        <v>42259.584262162425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Q39" sqref="Q39"/>
    </sheetView>
  </sheetViews>
  <sheetFormatPr baseColWidth="10" defaultRowHeight="15" x14ac:dyDescent="0"/>
  <cols>
    <col min="2" max="3" width="18.5" bestFit="1" customWidth="1"/>
    <col min="5" max="5" width="12.1640625" bestFit="1" customWidth="1"/>
    <col min="7" max="8" width="11.1640625" bestFit="1" customWidth="1"/>
  </cols>
  <sheetData>
    <row r="1" spans="1:14">
      <c r="A1" t="s">
        <v>23</v>
      </c>
      <c r="B1">
        <v>11</v>
      </c>
      <c r="C1">
        <f>B4/COMBIN(80,20)</f>
        <v>2.8756504660403769E-3</v>
      </c>
    </row>
    <row r="2" spans="1:14">
      <c r="A2" t="s">
        <v>24</v>
      </c>
      <c r="B2">
        <v>11</v>
      </c>
    </row>
    <row r="3" spans="1:14">
      <c r="A3" t="s">
        <v>27</v>
      </c>
      <c r="B3">
        <f>B2*B1*1.5/B5</f>
        <v>1.7853044048438043E-14</v>
      </c>
    </row>
    <row r="4" spans="1:14">
      <c r="B4">
        <f>SUM(E7:N18)</f>
        <v>1.016633351195251E+16</v>
      </c>
      <c r="C4" s="9">
        <f>B4/COMBIN(80,20)</f>
        <v>2.8756504660403769E-3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</row>
    <row r="5" spans="1:14">
      <c r="A5" t="s">
        <v>25</v>
      </c>
      <c r="B5" s="8">
        <f>B4</f>
        <v>1.016633351195251E+16</v>
      </c>
      <c r="E5">
        <f>IF(ISNUMBER(COMBIN($B$1,E4)),COMBIN($B$1,E4),0)</f>
        <v>11</v>
      </c>
      <c r="F5">
        <f t="shared" ref="F5:N5" si="0">IF(ISNUMBER(COMBIN($B$1,F4)),COMBIN($B$1,F4),0)</f>
        <v>55</v>
      </c>
      <c r="G5">
        <f t="shared" si="0"/>
        <v>165</v>
      </c>
      <c r="H5">
        <f t="shared" si="0"/>
        <v>330</v>
      </c>
      <c r="I5">
        <f t="shared" si="0"/>
        <v>461.99999999999994</v>
      </c>
      <c r="J5">
        <f t="shared" si="0"/>
        <v>461.99999999999994</v>
      </c>
      <c r="K5">
        <f t="shared" si="0"/>
        <v>330</v>
      </c>
      <c r="L5">
        <f t="shared" si="0"/>
        <v>165</v>
      </c>
      <c r="M5">
        <f t="shared" si="0"/>
        <v>55</v>
      </c>
      <c r="N5">
        <f t="shared" si="0"/>
        <v>11</v>
      </c>
    </row>
    <row r="6" spans="1:14">
      <c r="B6" s="8"/>
    </row>
    <row r="7" spans="1:14">
      <c r="B7">
        <v>1</v>
      </c>
      <c r="C7">
        <f>IF(ISNUMBER(COMBIN($B$2,B7) ),COMBIN($B$2,B7),0)</f>
        <v>11</v>
      </c>
      <c r="E7">
        <f>IF(ISNUMBER(COMBIN(80-3*E$4-4*$B7,20-3*E$4-4*$B7)),COMBIN(80-3*E$4-4*$B7,20-3*E$4-4*$B7),0)*COMBIN($B$1,E$4)*COMBIN($B$2,$B7)*-1^(E$4+$B7)</f>
        <v>1.0438760787289298E+16</v>
      </c>
      <c r="F7">
        <f>IF(ISNUMBER(COMBIN(80-3*F$4-4*$B7,20-3*F$4-4*$B7)),COMBIN(80-3*F$4-4*$B7,20-3*F$4-4*$B7),0)*COMBIN($B$1,F$4)*COMBIN($B$2,$B7)*-1^(F$4+$B7)</f>
        <v>-240006237150680.03</v>
      </c>
      <c r="G7">
        <f>IF(ISNUMBER(COMBIN(80-3*G$4-4*$B7,20-3*G$4-4*$B7)),COMBIN(80-3*G$4-4*$B7,20-3*G$4-4*$B7),0)*COMBIN($B$1,G$4)*COMBIN($B$2,$B7)*-1^(G$4+$B7)</f>
        <v>1578411497520.0002</v>
      </c>
      <c r="H7">
        <f>IF(ISNUMBER(COMBIN(80-3*H$4-4*$B7,20-3*H$4-4*$B7)),COMBIN(80-3*H$4-4*$B7,20-3*H$4-4*$B7),0)*COMBIN($B$1,H$4)*COMBIN($B$2,$B7)*-1^(H$4+$B7)</f>
        <v>-2306414880</v>
      </c>
      <c r="I7">
        <f>IF(ISNUMBER(COMBIN(80-3*I$4-4*$B7,20-3*I$4-4*$B7)),COMBIN(80-3*I$4-4*$B7,20-3*I$4-4*$B7),0)*COMBIN($B$1,I$4)*COMBIN($B$2,$B7)*-1^(I$4+$B7)</f>
        <v>310001.99999999994</v>
      </c>
      <c r="J7">
        <f>IF(ISNUMBER(COMBIN(80-3*J$4-4*$B7,20-3*J$4-4*$B7)),COMBIN(80-3*J$4-4*$B7,20-3*J$4-4*$B7),0)*COMBIN($B$1,J$4)*COMBIN($B$2,$B7)*-1^(J$4+$B7)</f>
        <v>0</v>
      </c>
      <c r="K7">
        <f>IF(ISNUMBER(COMBIN(80-3*K$4-4*$B7,20-3*K$4-4*$B7)),COMBIN(80-3*K$4-4*$B7,20-3*K$4-4*$B7),0)*COMBIN($B$1,K$4)*COMBIN($B$2,$B7)*-1^(K$4+$B7)</f>
        <v>0</v>
      </c>
      <c r="L7">
        <f>IF(ISNUMBER(COMBIN(80-3*L$4-4*$B7,20-3*L$4-4*$B7)),COMBIN(80-3*L$4-4*$B7,20-3*L$4-4*$B7),0)*COMBIN($B$1,L$4)*COMBIN($B$2,$B7)*-1^(L$4+$B7)</f>
        <v>0</v>
      </c>
      <c r="M7">
        <f>IF(ISNUMBER(COMBIN(80-3*M$4-4*$B7,20-3*M$4-4*$B7)),COMBIN(80-3*M$4-4*$B7,20-3*M$4-4*$B7),0)*COMBIN($B$1,M$4)*COMBIN($B$2,$B7)*-1^(M$4+$B7)</f>
        <v>0</v>
      </c>
      <c r="N7">
        <f>IF(ISNUMBER(COMBIN(80-3*N$4-4*$B7,20-3*N$4-4*$B7)),COMBIN(80-3*N$4-4*$B7,20-3*N$4-4*$B7),0)*COMBIN($B$1,N$4)*COMBIN($B$2,$B7)*-1^(N$4+$B7)</f>
        <v>0</v>
      </c>
    </row>
    <row r="8" spans="1:14">
      <c r="B8">
        <v>2</v>
      </c>
      <c r="C8">
        <f t="shared" ref="C8:C16" si="1">IF(ISNUMBER(COMBIN($B$2,B8) ),COMBIN($B$2,B8),0)</f>
        <v>55</v>
      </c>
      <c r="E8">
        <f t="shared" ref="E8:N16" si="2">IF(ISNUMBER(COMBIN(80-3*E$4-4*$B8,20-3*E$4-4*$B8)),COMBIN(80-3*E$4-4*$B8,20-3*E$4-4*$B8),0)*COMBIN($B$1,E$4)*COMBIN($B$2,$B8)*-1^(E$4+$B8)</f>
        <v>-34286605307240.008</v>
      </c>
      <c r="F8">
        <f t="shared" si="2"/>
        <v>274847773200.00006</v>
      </c>
      <c r="G8">
        <f t="shared" si="2"/>
        <v>-360377325</v>
      </c>
      <c r="H8">
        <f t="shared" si="2"/>
        <v>18150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</row>
    <row r="9" spans="1:14">
      <c r="B9">
        <v>3</v>
      </c>
      <c r="C9">
        <f t="shared" si="1"/>
        <v>165</v>
      </c>
      <c r="E9">
        <f t="shared" si="2"/>
        <v>14991696720.000002</v>
      </c>
      <c r="F9">
        <f t="shared" si="2"/>
        <v>-17160825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</row>
    <row r="10" spans="1:14">
      <c r="B10">
        <v>4</v>
      </c>
      <c r="C10">
        <f t="shared" si="1"/>
        <v>330</v>
      </c>
      <c r="E10">
        <f t="shared" si="2"/>
        <v>-221430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</row>
    <row r="11" spans="1:14">
      <c r="B11">
        <v>5</v>
      </c>
      <c r="C11">
        <f t="shared" si="1"/>
        <v>461.99999999999994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</row>
    <row r="12" spans="1:14">
      <c r="B12">
        <v>6</v>
      </c>
      <c r="C12">
        <f t="shared" si="1"/>
        <v>461.99999999999994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</row>
    <row r="13" spans="1:14">
      <c r="B13">
        <v>7</v>
      </c>
      <c r="C13">
        <f t="shared" si="1"/>
        <v>330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</row>
    <row r="14" spans="1:14">
      <c r="B14">
        <v>8</v>
      </c>
      <c r="C14">
        <f t="shared" si="1"/>
        <v>165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</row>
    <row r="15" spans="1:14">
      <c r="B15">
        <v>9</v>
      </c>
      <c r="C15">
        <f t="shared" si="1"/>
        <v>55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</row>
    <row r="16" spans="1:14">
      <c r="B16">
        <v>10</v>
      </c>
      <c r="C16">
        <f t="shared" si="1"/>
        <v>11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</row>
    <row r="21" spans="2:5">
      <c r="C21">
        <f>12*11*COMBIN(73,13)/COMBIN(80,20)</f>
        <v>3.2211373983525877E-3</v>
      </c>
    </row>
    <row r="23" spans="2:5">
      <c r="C23" s="8"/>
    </row>
    <row r="24" spans="2:5">
      <c r="C24" s="8">
        <v>1.10647747468404E+16</v>
      </c>
    </row>
    <row r="28" spans="2:5">
      <c r="B28">
        <f>B1*B2/C4</f>
        <v>42077.436541378687</v>
      </c>
    </row>
    <row r="30" spans="2:5">
      <c r="B30">
        <f>11*COMBIN(73,13)-55*COMBIN(66,6)</f>
        <v>948973256157696.12</v>
      </c>
    </row>
    <row r="31" spans="2:5">
      <c r="B31">
        <f>B30/COMBIN(80,20)</f>
        <v>2.6842670301159804E-4</v>
      </c>
      <c r="D31">
        <v>56</v>
      </c>
      <c r="E31">
        <f>1-(1-B31)^D31</f>
        <v>1.4921468139334371E-2</v>
      </c>
    </row>
    <row r="32" spans="2:5">
      <c r="B32">
        <f>11/B31</f>
        <v>40979.529519925287</v>
      </c>
      <c r="D32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Hartman</dc:creator>
  <cp:lastModifiedBy>Chris Hartman</cp:lastModifiedBy>
  <dcterms:created xsi:type="dcterms:W3CDTF">2015-03-31T20:49:41Z</dcterms:created>
  <dcterms:modified xsi:type="dcterms:W3CDTF">2015-04-14T17:40:26Z</dcterms:modified>
</cp:coreProperties>
</file>