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E346C16E-DEF3-46B6-A267-4D40CB314307}" xr6:coauthVersionLast="47" xr6:coauthVersionMax="47" xr10:uidLastSave="{00000000-0000-0000-0000-000000000000}"/>
  <bookViews>
    <workbookView xWindow="-110" yWindow="-110" windowWidth="19420" windowHeight="11500" firstSheet="7" activeTab="26" xr2:uid="{00000000-000D-0000-FFFF-FFFF00000000}"/>
  </bookViews>
  <sheets>
    <sheet name="How to Use" sheetId="1" r:id="rId1"/>
    <sheet name="Front Dashboard" sheetId="2" r:id="rId2"/>
    <sheet name="MCA" sheetId="3" r:id="rId3"/>
    <sheet name="Best Interests" sheetId="4" r:id="rId4"/>
    <sheet name="DoLS" sheetId="5" r:id="rId5"/>
    <sheet name="Resident Agreement" sheetId="6" r:id="rId6"/>
    <sheet name="Fees Agreement" sheetId="7" r:id="rId7"/>
    <sheet name="Inventory" sheetId="8" r:id="rId8"/>
    <sheet name="Jewellery Register" sheetId="9" r:id="rId9"/>
    <sheet name="Safe Contents" sheetId="10" r:id="rId10"/>
    <sheet name="Property Returned" sheetId="11" r:id="rId11"/>
    <sheet name="Resident Finance" sheetId="12" r:id="rId12"/>
    <sheet name="CCTV Consent" sheetId="13" r:id="rId13"/>
    <sheet name="Data Sharing Consent" sheetId="14" r:id="rId14"/>
    <sheet name="Social Media Consent" sheetId="15" r:id="rId15"/>
    <sheet name="Telephone Consent" sheetId="16" r:id="rId16"/>
    <sheet name="Resident Expenses Log" sheetId="17" r:id="rId17"/>
    <sheet name="Meaningful Activity Assessment" sheetId="18" r:id="rId18"/>
    <sheet name="Life Story Book" sheetId="19" r:id="rId19"/>
    <sheet name="This Is Me" sheetId="20" r:id="rId20"/>
    <sheet name="Weekly Activity Planner" sheetId="21" r:id="rId21"/>
    <sheet name="Daily Activity Outcomes" sheetId="22" r:id="rId22"/>
    <sheet name="Monthly Activity Audit" sheetId="23" r:id="rId23"/>
    <sheet name="Activity Evidence Tracker" sheetId="24" r:id="rId24"/>
    <sheet name="Decisions on MCA, DOLS or BI" sheetId="25" r:id="rId25"/>
    <sheet name="Family Involvement Flow" sheetId="26" r:id="rId26"/>
    <sheet name="Family Communication Log" sheetId="27" r:id="rId27"/>
    <sheet name="Family Decision Register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" i="28" l="1"/>
  <c r="O102" i="28"/>
  <c r="O101" i="28"/>
  <c r="O100" i="28"/>
  <c r="O99" i="28"/>
  <c r="O98" i="28"/>
  <c r="O97" i="28"/>
  <c r="O96" i="28"/>
  <c r="O95" i="28"/>
  <c r="O94" i="28"/>
  <c r="O93" i="28"/>
  <c r="O92" i="28"/>
  <c r="O91" i="28"/>
  <c r="O90" i="28"/>
  <c r="O89" i="28"/>
  <c r="O88" i="28"/>
  <c r="O87" i="28"/>
  <c r="O86" i="28"/>
  <c r="O85" i="28"/>
  <c r="O84" i="28"/>
  <c r="O83" i="28"/>
  <c r="O82" i="28"/>
  <c r="O81" i="28"/>
  <c r="O80" i="28"/>
  <c r="O79" i="28"/>
  <c r="O78" i="28"/>
  <c r="O77" i="28"/>
  <c r="O76" i="28"/>
  <c r="O75" i="28"/>
  <c r="O74" i="28"/>
  <c r="O73" i="28"/>
  <c r="O72" i="28"/>
  <c r="O71" i="28"/>
  <c r="O70" i="28"/>
  <c r="O69" i="28"/>
  <c r="O68" i="28"/>
  <c r="O67" i="28"/>
  <c r="O66" i="28"/>
  <c r="O65" i="28"/>
  <c r="O64" i="28"/>
  <c r="O63" i="28"/>
  <c r="O62" i="28"/>
  <c r="O61" i="28"/>
  <c r="O60" i="28"/>
  <c r="O59" i="28"/>
  <c r="O58" i="28"/>
  <c r="O57" i="28"/>
  <c r="O56" i="28"/>
  <c r="O55" i="28"/>
  <c r="O54" i="28"/>
  <c r="O53" i="28"/>
  <c r="O52" i="28"/>
  <c r="O51" i="28"/>
  <c r="O50" i="28"/>
  <c r="O49" i="28"/>
  <c r="O48" i="28"/>
  <c r="O47" i="28"/>
  <c r="O46" i="28"/>
  <c r="O45" i="28"/>
  <c r="O44" i="28"/>
  <c r="O43" i="28"/>
  <c r="O42" i="28"/>
  <c r="O41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L123" i="18"/>
  <c r="L122" i="18"/>
  <c r="L121" i="18"/>
  <c r="L120" i="18"/>
  <c r="L119" i="18"/>
  <c r="L118" i="18"/>
  <c r="L117" i="18"/>
  <c r="L116" i="18"/>
  <c r="L115" i="18"/>
  <c r="L114" i="18"/>
  <c r="L113" i="18"/>
  <c r="L112" i="18"/>
  <c r="L111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1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8" i="18"/>
  <c r="L77" i="18"/>
  <c r="L76" i="18"/>
  <c r="L75" i="18"/>
  <c r="L74" i="18"/>
  <c r="L73" i="18"/>
  <c r="L72" i="18"/>
  <c r="L71" i="18"/>
  <c r="L70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2" i="18"/>
  <c r="L41" i="18"/>
  <c r="L40" i="18"/>
  <c r="L39" i="18"/>
  <c r="L38" i="18"/>
  <c r="L37" i="18"/>
  <c r="L36" i="18"/>
  <c r="L35" i="18"/>
  <c r="L34" i="18"/>
  <c r="L33" i="18"/>
  <c r="L32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O3" i="17"/>
  <c r="I3" i="17"/>
  <c r="O2" i="17"/>
  <c r="I2" i="17"/>
  <c r="S20" i="16"/>
  <c r="Q20" i="16"/>
  <c r="S19" i="16"/>
  <c r="Q19" i="16"/>
  <c r="S18" i="16"/>
  <c r="Q18" i="16"/>
  <c r="S17" i="16"/>
  <c r="Q17" i="16"/>
  <c r="S16" i="16"/>
  <c r="Q16" i="16"/>
  <c r="S15" i="16"/>
  <c r="Q15" i="16"/>
  <c r="S14" i="16"/>
  <c r="Q14" i="16"/>
  <c r="S13" i="16"/>
  <c r="Q13" i="16"/>
  <c r="B6" i="16"/>
  <c r="S21" i="15"/>
  <c r="Q21" i="15"/>
  <c r="S20" i="15"/>
  <c r="Q20" i="15"/>
  <c r="S19" i="15"/>
  <c r="Q19" i="15"/>
  <c r="S18" i="15"/>
  <c r="Q18" i="15"/>
  <c r="S17" i="15"/>
  <c r="Q17" i="15"/>
  <c r="S16" i="15"/>
  <c r="Q16" i="15"/>
  <c r="S15" i="15"/>
  <c r="Q15" i="15"/>
  <c r="S14" i="15"/>
  <c r="Q14" i="15"/>
  <c r="S13" i="15"/>
  <c r="Q13" i="15"/>
  <c r="B6" i="15"/>
  <c r="S21" i="14"/>
  <c r="Q21" i="14"/>
  <c r="S20" i="14"/>
  <c r="Q20" i="14"/>
  <c r="S19" i="14"/>
  <c r="Q19" i="14"/>
  <c r="S18" i="14"/>
  <c r="Q18" i="14"/>
  <c r="S17" i="14"/>
  <c r="Q17" i="14"/>
  <c r="S16" i="14"/>
  <c r="Q16" i="14"/>
  <c r="S15" i="14"/>
  <c r="Q15" i="14"/>
  <c r="S14" i="14"/>
  <c r="Q14" i="14"/>
  <c r="S13" i="14"/>
  <c r="Q13" i="14"/>
  <c r="B6" i="14"/>
  <c r="S21" i="13"/>
  <c r="Q21" i="13"/>
  <c r="S20" i="13"/>
  <c r="Q20" i="13"/>
  <c r="S19" i="13"/>
  <c r="Q19" i="13"/>
  <c r="S18" i="13"/>
  <c r="Q18" i="13"/>
  <c r="S17" i="13"/>
  <c r="Q17" i="13"/>
  <c r="S16" i="13"/>
  <c r="Q16" i="13"/>
  <c r="S15" i="13"/>
  <c r="Q15" i="13"/>
  <c r="S14" i="13"/>
  <c r="Q14" i="13"/>
  <c r="S13" i="13"/>
  <c r="Q13" i="13"/>
  <c r="B6" i="13"/>
  <c r="S21" i="12"/>
  <c r="Q21" i="12"/>
  <c r="S20" i="12"/>
  <c r="Q20" i="12"/>
  <c r="S19" i="12"/>
  <c r="Q19" i="12"/>
  <c r="S18" i="12"/>
  <c r="Q18" i="12"/>
  <c r="S17" i="12"/>
  <c r="Q17" i="12"/>
  <c r="S16" i="12"/>
  <c r="Q16" i="12"/>
  <c r="S15" i="12"/>
  <c r="Q15" i="12"/>
  <c r="S14" i="12"/>
  <c r="Q14" i="12"/>
  <c r="S13" i="12"/>
  <c r="Q13" i="12"/>
  <c r="B6" i="12"/>
  <c r="S21" i="11"/>
  <c r="Q21" i="11"/>
  <c r="S20" i="11"/>
  <c r="Q20" i="11"/>
  <c r="S19" i="11"/>
  <c r="Q19" i="11"/>
  <c r="S18" i="11"/>
  <c r="Q18" i="11"/>
  <c r="S17" i="11"/>
  <c r="Q17" i="11"/>
  <c r="S16" i="11"/>
  <c r="Q16" i="11"/>
  <c r="S15" i="11"/>
  <c r="Q15" i="11"/>
  <c r="S14" i="11"/>
  <c r="Q14" i="11"/>
  <c r="S13" i="11"/>
  <c r="Q13" i="11"/>
  <c r="B6" i="11"/>
  <c r="S21" i="10"/>
  <c r="Q21" i="10"/>
  <c r="S20" i="10"/>
  <c r="Q20" i="10"/>
  <c r="S19" i="10"/>
  <c r="Q19" i="10"/>
  <c r="S18" i="10"/>
  <c r="Q18" i="10"/>
  <c r="S17" i="10"/>
  <c r="Q17" i="10"/>
  <c r="S16" i="10"/>
  <c r="Q16" i="10"/>
  <c r="S15" i="10"/>
  <c r="Q15" i="10"/>
  <c r="S14" i="10"/>
  <c r="Q14" i="10"/>
  <c r="S13" i="10"/>
  <c r="Q13" i="10"/>
  <c r="B6" i="10"/>
  <c r="S21" i="9"/>
  <c r="Q21" i="9"/>
  <c r="S20" i="9"/>
  <c r="Q20" i="9"/>
  <c r="S19" i="9"/>
  <c r="Q19" i="9"/>
  <c r="S18" i="9"/>
  <c r="Q18" i="9"/>
  <c r="S17" i="9"/>
  <c r="Q17" i="9"/>
  <c r="S16" i="9"/>
  <c r="Q16" i="9"/>
  <c r="S15" i="9"/>
  <c r="Q15" i="9"/>
  <c r="S14" i="9"/>
  <c r="Q14" i="9"/>
  <c r="S13" i="9"/>
  <c r="Q13" i="9"/>
  <c r="B6" i="9"/>
  <c r="S21" i="8"/>
  <c r="Q21" i="8"/>
  <c r="S20" i="8"/>
  <c r="Q20" i="8"/>
  <c r="S19" i="8"/>
  <c r="Q19" i="8"/>
  <c r="S18" i="8"/>
  <c r="Q18" i="8"/>
  <c r="S17" i="8"/>
  <c r="Q17" i="8"/>
  <c r="S16" i="8"/>
  <c r="Q16" i="8"/>
  <c r="S15" i="8"/>
  <c r="Q15" i="8"/>
  <c r="S14" i="8"/>
  <c r="Q14" i="8"/>
  <c r="S13" i="8"/>
  <c r="Q13" i="8"/>
  <c r="B6" i="8"/>
  <c r="S21" i="7"/>
  <c r="Q21" i="7"/>
  <c r="S20" i="7"/>
  <c r="Q20" i="7"/>
  <c r="S19" i="7"/>
  <c r="Q19" i="7"/>
  <c r="S18" i="7"/>
  <c r="Q18" i="7"/>
  <c r="S17" i="7"/>
  <c r="Q17" i="7"/>
  <c r="S16" i="7"/>
  <c r="Q16" i="7"/>
  <c r="S15" i="7"/>
  <c r="Q15" i="7"/>
  <c r="S14" i="7"/>
  <c r="Q14" i="7"/>
  <c r="S13" i="7"/>
  <c r="Q13" i="7"/>
  <c r="B6" i="7"/>
  <c r="S21" i="6"/>
  <c r="Q21" i="6"/>
  <c r="S20" i="6"/>
  <c r="Q20" i="6"/>
  <c r="S19" i="6"/>
  <c r="Q19" i="6"/>
  <c r="S18" i="6"/>
  <c r="Q18" i="6"/>
  <c r="S17" i="6"/>
  <c r="Q17" i="6"/>
  <c r="S16" i="6"/>
  <c r="Q16" i="6"/>
  <c r="S15" i="6"/>
  <c r="Q15" i="6"/>
  <c r="S14" i="6"/>
  <c r="Q14" i="6"/>
  <c r="S13" i="6"/>
  <c r="Q13" i="6"/>
  <c r="B6" i="6"/>
  <c r="Y35" i="5"/>
  <c r="W35" i="5"/>
  <c r="Y34" i="5"/>
  <c r="W34" i="5"/>
  <c r="Y33" i="5"/>
  <c r="W33" i="5"/>
  <c r="Y32" i="5"/>
  <c r="W32" i="5"/>
  <c r="Y31" i="5"/>
  <c r="W31" i="5"/>
  <c r="Y30" i="5"/>
  <c r="W30" i="5"/>
  <c r="Y29" i="5"/>
  <c r="W29" i="5"/>
  <c r="Y28" i="5"/>
  <c r="W28" i="5"/>
  <c r="Y27" i="5"/>
  <c r="W27" i="5"/>
  <c r="Y26" i="5"/>
  <c r="W26" i="5"/>
  <c r="Y25" i="5"/>
  <c r="W25" i="5"/>
  <c r="Y24" i="5"/>
  <c r="W24" i="5"/>
  <c r="Y23" i="5"/>
  <c r="W23" i="5"/>
  <c r="Y22" i="5"/>
  <c r="W22" i="5"/>
  <c r="Y21" i="5"/>
  <c r="W21" i="5"/>
  <c r="Y20" i="5"/>
  <c r="W20" i="5"/>
  <c r="Y19" i="5"/>
  <c r="W19" i="5"/>
  <c r="Y18" i="5"/>
  <c r="W18" i="5"/>
  <c r="Y17" i="5"/>
  <c r="W17" i="5"/>
  <c r="Y16" i="5"/>
  <c r="W16" i="5"/>
  <c r="Y15" i="5"/>
  <c r="W15" i="5"/>
  <c r="Y14" i="5"/>
  <c r="W14" i="5"/>
  <c r="Y13" i="5"/>
  <c r="W13" i="5"/>
  <c r="Y12" i="5"/>
  <c r="W12" i="5"/>
  <c r="Y11" i="5"/>
  <c r="W11" i="5"/>
  <c r="Y10" i="5"/>
  <c r="W10" i="5"/>
  <c r="Y9" i="5"/>
  <c r="W9" i="5"/>
  <c r="Y8" i="5"/>
  <c r="W8" i="5"/>
  <c r="Y7" i="5"/>
  <c r="W7" i="5"/>
  <c r="Y6" i="5"/>
  <c r="W6" i="5"/>
  <c r="Y5" i="5"/>
  <c r="W5" i="5"/>
  <c r="Y40" i="4"/>
  <c r="W40" i="4"/>
  <c r="Y39" i="4"/>
  <c r="W39" i="4"/>
  <c r="Y38" i="4"/>
  <c r="W38" i="4"/>
  <c r="Y37" i="4"/>
  <c r="W37" i="4"/>
  <c r="Y36" i="4"/>
  <c r="W36" i="4"/>
  <c r="Y35" i="4"/>
  <c r="W35" i="4"/>
  <c r="Y34" i="4"/>
  <c r="W34" i="4"/>
  <c r="Y33" i="4"/>
  <c r="W33" i="4"/>
  <c r="Y32" i="4"/>
  <c r="W32" i="4"/>
  <c r="Y31" i="4"/>
  <c r="W31" i="4"/>
  <c r="Y30" i="4"/>
  <c r="W30" i="4"/>
  <c r="Y29" i="4"/>
  <c r="W29" i="4"/>
  <c r="Y28" i="4"/>
  <c r="W28" i="4"/>
  <c r="Y27" i="4"/>
  <c r="W27" i="4"/>
  <c r="Y26" i="4"/>
  <c r="W26" i="4"/>
  <c r="Y25" i="4"/>
  <c r="W25" i="4"/>
  <c r="Y24" i="4"/>
  <c r="W24" i="4"/>
  <c r="Y23" i="4"/>
  <c r="W23" i="4"/>
  <c r="Y22" i="4"/>
  <c r="W22" i="4"/>
  <c r="Y21" i="4"/>
  <c r="W21" i="4"/>
  <c r="Y20" i="4"/>
  <c r="W20" i="4"/>
  <c r="Y19" i="4"/>
  <c r="W19" i="4"/>
  <c r="Y18" i="4"/>
  <c r="W18" i="4"/>
  <c r="Y17" i="4"/>
  <c r="W17" i="4"/>
  <c r="Y16" i="4"/>
  <c r="W16" i="4"/>
  <c r="Y15" i="4"/>
  <c r="W15" i="4"/>
  <c r="Y14" i="4"/>
  <c r="W14" i="4"/>
  <c r="Y13" i="4"/>
  <c r="W13" i="4"/>
  <c r="Y12" i="4"/>
  <c r="W12" i="4"/>
  <c r="Y11" i="4"/>
  <c r="W11" i="4"/>
  <c r="Y10" i="4"/>
  <c r="W10" i="4"/>
  <c r="Y9" i="4"/>
  <c r="W9" i="4"/>
  <c r="Y8" i="4"/>
  <c r="W8" i="4"/>
  <c r="Y7" i="4"/>
  <c r="W7" i="4"/>
  <c r="Y6" i="4"/>
  <c r="W6" i="4"/>
  <c r="Y5" i="4"/>
  <c r="W5" i="4"/>
  <c r="Y75" i="3"/>
  <c r="W75" i="3"/>
  <c r="Y74" i="3"/>
  <c r="W74" i="3"/>
  <c r="Y73" i="3"/>
  <c r="W73" i="3"/>
  <c r="Y72" i="3"/>
  <c r="W72" i="3"/>
  <c r="Y71" i="3"/>
  <c r="W71" i="3"/>
  <c r="Y70" i="3"/>
  <c r="W70" i="3"/>
  <c r="Y69" i="3"/>
  <c r="W69" i="3"/>
  <c r="Y68" i="3"/>
  <c r="W68" i="3"/>
  <c r="Y67" i="3"/>
  <c r="W67" i="3"/>
  <c r="Y66" i="3"/>
  <c r="W66" i="3"/>
  <c r="Y65" i="3"/>
  <c r="W65" i="3"/>
  <c r="Y64" i="3"/>
  <c r="W64" i="3"/>
  <c r="Y63" i="3"/>
  <c r="W63" i="3"/>
  <c r="Y62" i="3"/>
  <c r="W62" i="3"/>
  <c r="Y61" i="3"/>
  <c r="W61" i="3"/>
  <c r="Y60" i="3"/>
  <c r="W60" i="3"/>
  <c r="Y59" i="3"/>
  <c r="W59" i="3"/>
  <c r="Y58" i="3"/>
  <c r="W58" i="3"/>
  <c r="Y57" i="3"/>
  <c r="W57" i="3"/>
  <c r="Y56" i="3"/>
  <c r="W56" i="3"/>
  <c r="Y55" i="3"/>
  <c r="W55" i="3"/>
  <c r="Y54" i="3"/>
  <c r="W54" i="3"/>
  <c r="Y53" i="3"/>
  <c r="W53" i="3"/>
  <c r="Y52" i="3"/>
  <c r="W52" i="3"/>
  <c r="Y51" i="3"/>
  <c r="W51" i="3"/>
  <c r="Y50" i="3"/>
  <c r="W50" i="3"/>
  <c r="Y49" i="3"/>
  <c r="W49" i="3"/>
  <c r="Y48" i="3"/>
  <c r="W48" i="3"/>
  <c r="Y47" i="3"/>
  <c r="W47" i="3"/>
  <c r="Y46" i="3"/>
  <c r="W46" i="3"/>
  <c r="Y45" i="3"/>
  <c r="W45" i="3"/>
  <c r="Y44" i="3"/>
  <c r="W44" i="3"/>
  <c r="Y43" i="3"/>
  <c r="W43" i="3"/>
  <c r="Y42" i="3"/>
  <c r="W42" i="3"/>
  <c r="Y41" i="3"/>
  <c r="W41" i="3"/>
  <c r="Y40" i="3"/>
  <c r="W40" i="3"/>
  <c r="Y39" i="3"/>
  <c r="W39" i="3"/>
  <c r="Y38" i="3"/>
  <c r="W38" i="3"/>
  <c r="Y37" i="3"/>
  <c r="W37" i="3"/>
  <c r="Y36" i="3"/>
  <c r="W36" i="3"/>
  <c r="Y35" i="3"/>
  <c r="W35" i="3"/>
  <c r="Y34" i="3"/>
  <c r="W34" i="3"/>
  <c r="Y33" i="3"/>
  <c r="W33" i="3"/>
  <c r="Y32" i="3"/>
  <c r="W32" i="3"/>
  <c r="Y31" i="3"/>
  <c r="W31" i="3"/>
  <c r="Y30" i="3"/>
  <c r="W30" i="3"/>
  <c r="Y29" i="3"/>
  <c r="W29" i="3"/>
  <c r="Y28" i="3"/>
  <c r="W28" i="3"/>
  <c r="Y27" i="3"/>
  <c r="W27" i="3"/>
  <c r="Y26" i="3"/>
  <c r="W26" i="3"/>
  <c r="Y25" i="3"/>
  <c r="W25" i="3"/>
  <c r="Y24" i="3"/>
  <c r="W24" i="3"/>
  <c r="Y23" i="3"/>
  <c r="W23" i="3"/>
  <c r="Y22" i="3"/>
  <c r="W22" i="3"/>
  <c r="Y21" i="3"/>
  <c r="W21" i="3"/>
  <c r="Y20" i="3"/>
  <c r="W20" i="3"/>
  <c r="Y19" i="3"/>
  <c r="W19" i="3"/>
  <c r="Y18" i="3"/>
  <c r="W18" i="3"/>
  <c r="Y17" i="3"/>
  <c r="W17" i="3"/>
  <c r="Y16" i="3"/>
  <c r="W16" i="3"/>
  <c r="Y15" i="3"/>
  <c r="W15" i="3"/>
  <c r="Y14" i="3"/>
  <c r="W14" i="3"/>
  <c r="Y13" i="3"/>
  <c r="W13" i="3"/>
  <c r="Y12" i="3"/>
  <c r="W12" i="3"/>
  <c r="Y11" i="3"/>
  <c r="W11" i="3"/>
  <c r="Y10" i="3"/>
  <c r="W10" i="3"/>
  <c r="Y9" i="3"/>
  <c r="W9" i="3"/>
  <c r="Y8" i="3"/>
  <c r="W8" i="3"/>
  <c r="Y7" i="3"/>
  <c r="W7" i="3"/>
  <c r="Y6" i="3"/>
  <c r="W6" i="3"/>
  <c r="Y5" i="3"/>
  <c r="W5" i="3"/>
  <c r="B71" i="2"/>
  <c r="B70" i="2"/>
  <c r="B69" i="2"/>
  <c r="B68" i="2"/>
  <c r="B67" i="2"/>
  <c r="B66" i="2"/>
  <c r="B65" i="2"/>
  <c r="F58" i="2"/>
  <c r="E58" i="2"/>
  <c r="D58" i="2"/>
  <c r="C58" i="2"/>
  <c r="B58" i="2"/>
  <c r="F57" i="2"/>
  <c r="E57" i="2"/>
  <c r="D57" i="2"/>
  <c r="C57" i="2"/>
  <c r="B57" i="2"/>
  <c r="F56" i="2"/>
  <c r="E56" i="2"/>
  <c r="D56" i="2"/>
  <c r="C56" i="2"/>
  <c r="B56" i="2"/>
  <c r="F55" i="2"/>
  <c r="E55" i="2"/>
  <c r="D55" i="2"/>
  <c r="C55" i="2"/>
  <c r="B55" i="2"/>
  <c r="F54" i="2"/>
  <c r="E54" i="2"/>
  <c r="D54" i="2"/>
  <c r="C54" i="2"/>
  <c r="B54" i="2"/>
  <c r="F53" i="2"/>
  <c r="E53" i="2"/>
  <c r="D53" i="2"/>
  <c r="C53" i="2"/>
  <c r="B53" i="2"/>
  <c r="F52" i="2"/>
  <c r="E52" i="2"/>
  <c r="D52" i="2"/>
  <c r="C52" i="2"/>
  <c r="B52" i="2"/>
  <c r="F51" i="2"/>
  <c r="E51" i="2"/>
  <c r="D51" i="2"/>
  <c r="C51" i="2"/>
  <c r="B51" i="2"/>
  <c r="F50" i="2"/>
  <c r="E50" i="2"/>
  <c r="D50" i="2"/>
  <c r="C50" i="2"/>
  <c r="B50" i="2"/>
  <c r="F49" i="2"/>
  <c r="E49" i="2"/>
  <c r="D49" i="2"/>
  <c r="C49" i="2"/>
  <c r="B49" i="2"/>
  <c r="F48" i="2"/>
  <c r="E48" i="2"/>
  <c r="D48" i="2"/>
  <c r="C48" i="2"/>
  <c r="B48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14" i="2"/>
  <c r="J13" i="2"/>
  <c r="I13" i="2"/>
  <c r="G13" i="2"/>
  <c r="F13" i="2"/>
  <c r="E13" i="2"/>
  <c r="D13" i="2"/>
  <c r="C13" i="2"/>
  <c r="B13" i="2"/>
  <c r="O12" i="2"/>
  <c r="J12" i="2"/>
  <c r="I12" i="2"/>
  <c r="G12" i="2"/>
  <c r="F12" i="2"/>
  <c r="E12" i="2"/>
  <c r="D12" i="2"/>
  <c r="C12" i="2"/>
  <c r="B12" i="2"/>
  <c r="O11" i="2"/>
  <c r="J11" i="2"/>
  <c r="I11" i="2"/>
  <c r="G11" i="2"/>
  <c r="F11" i="2"/>
  <c r="E11" i="2"/>
  <c r="D11" i="2"/>
  <c r="C11" i="2"/>
  <c r="B11" i="2"/>
  <c r="B8" i="2"/>
  <c r="O7" i="2"/>
  <c r="B8" i="14" l="1"/>
  <c r="G56" i="2" s="1"/>
  <c r="Q37" i="2"/>
  <c r="D65" i="2"/>
  <c r="Q39" i="2"/>
  <c r="B8" i="13"/>
  <c r="G55" i="2" s="1"/>
  <c r="B8" i="6"/>
  <c r="G48" i="2" s="1"/>
  <c r="D71" i="2"/>
  <c r="D68" i="2"/>
  <c r="D67" i="2"/>
  <c r="Q43" i="2"/>
  <c r="H12" i="2"/>
  <c r="O4" i="17"/>
  <c r="O13" i="2" s="1"/>
  <c r="B8" i="16"/>
  <c r="G58" i="2" s="1"/>
  <c r="B8" i="11"/>
  <c r="G53" i="2" s="1"/>
  <c r="Q38" i="2"/>
  <c r="B8" i="15"/>
  <c r="G57" i="2" s="1"/>
  <c r="B8" i="12"/>
  <c r="G54" i="2" s="1"/>
  <c r="B8" i="8"/>
  <c r="G50" i="2" s="1"/>
  <c r="D69" i="2"/>
  <c r="Q41" i="2"/>
  <c r="B8" i="10"/>
  <c r="G52" i="2" s="1"/>
  <c r="B8" i="9"/>
  <c r="G51" i="2" s="1"/>
  <c r="B8" i="7"/>
  <c r="G49" i="2" s="1"/>
  <c r="Q42" i="2"/>
  <c r="H11" i="2"/>
  <c r="B16" i="2" s="1"/>
  <c r="D70" i="2"/>
  <c r="D66" i="2"/>
  <c r="Q40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B19" i="2"/>
  <c r="B18" i="2"/>
  <c r="B17" i="2"/>
  <c r="H13" i="2"/>
  <c r="O4" i="2" l="1"/>
  <c r="O6" i="2"/>
  <c r="O5" i="2"/>
</calcChain>
</file>

<file path=xl/sharedStrings.xml><?xml version="1.0" encoding="utf-8"?>
<sst xmlns="http://schemas.openxmlformats.org/spreadsheetml/2006/main" count="2728" uniqueCount="623">
  <si>
    <t>How to Use - Resident Wellbeing &amp; Meaningful Activity Pack</t>
  </si>
  <si>
    <t>This guide explains how staff should complete the new embedded workbook tabs.</t>
  </si>
  <si>
    <t>Section</t>
  </si>
  <si>
    <t>What staff must do</t>
  </si>
  <si>
    <t>CQC evidence produced</t>
  </si>
  <si>
    <t>Meaningful Activity Assessment</t>
  </si>
  <si>
    <t>Complete within 72 hours of admission. Record life history, culture, preferences, abilities and individual activity plan.</t>
  </si>
  <si>
    <t>Shows activities are planned around identity, preferences and abilities.</t>
  </si>
  <si>
    <t>Life Story Book</t>
  </si>
  <si>
    <t>Complete with resident and/or family. Include childhood, occupation, family, achievements, memories and important places.</t>
  </si>
  <si>
    <t>Shows the home understands the person beyond care tasks.</t>
  </si>
  <si>
    <t>This Is Me</t>
  </si>
  <si>
    <t>Create a quick profile for all staff to use daily. Include communication, routine, likes/dislikes, reassurance and triggers.</t>
  </si>
  <si>
    <t>Shows consistent person-centred care across the staff team.</t>
  </si>
  <si>
    <t>Weekly Activity Planner</t>
  </si>
  <si>
    <t>Plan each week using the assessment. Include one-to-one, group, spiritual, physical, sensory and community activities.</t>
  </si>
  <si>
    <t>Shows activities are planned, not ad hoc.</t>
  </si>
  <si>
    <t>Daily Activity Outcomes</t>
  </si>
  <si>
    <t>Record what happened, mood before/after and outcome. Avoid generic notes like 'joined in well'.</t>
  </si>
  <si>
    <t>Shows impact on wellbeing and emotional outcomes.</t>
  </si>
  <si>
    <t>Monthly Activity Audit</t>
  </si>
  <si>
    <t>Manager to audit completion, quality and actions monthly with RAG status.</t>
  </si>
  <si>
    <t>Shows management oversight and governance.</t>
  </si>
  <si>
    <t>Activity Evidence Tracker</t>
  </si>
  <si>
    <t>Record where evidence is stored, including photos, family feedback, planners and audit evidence.</t>
  </si>
  <si>
    <t>Shows clear evidence trail for inspectors.</t>
  </si>
  <si>
    <t>Worked Example</t>
  </si>
  <si>
    <t>Resident</t>
  </si>
  <si>
    <t>Mrs Teresa Edmunds</t>
  </si>
  <si>
    <t>Life History</t>
  </si>
  <si>
    <t>Retired primary school teacher for 38 years. Enjoyed gardening, reading, flowers and church.</t>
  </si>
  <si>
    <t>Meaningful Activities</t>
  </si>
  <si>
    <t>Reading children's books, watering plants, flower arranging, hymn singing, organising books.</t>
  </si>
  <si>
    <t>Good outcome note</t>
  </si>
  <si>
    <t>Resident engaged for 45 minutes, smiled, reminisced about teaching children and appeared calmer afterwards. She requested to repeat the activity next week.</t>
  </si>
  <si>
    <t>Poor outcome note</t>
  </si>
  <si>
    <t>Resident did bingo.</t>
  </si>
  <si>
    <t>Resident Governance Dashboard - MCA, DoLS &amp; Best Interests</t>
  </si>
  <si>
    <t>Resident Name</t>
  </si>
  <si>
    <t>Administration RAG Summary</t>
  </si>
  <si>
    <t>NHS Number</t>
  </si>
  <si>
    <t>Red</t>
  </si>
  <si>
    <t>Admission Date</t>
  </si>
  <si>
    <t>Amber</t>
  </si>
  <si>
    <t>Room Number</t>
  </si>
  <si>
    <t>Green</t>
  </si>
  <si>
    <t>Responsible Person</t>
  </si>
  <si>
    <t>Total Registers</t>
  </si>
  <si>
    <t>Dashboard Date</t>
  </si>
  <si>
    <t>Area</t>
  </si>
  <si>
    <t>Open Tab</t>
  </si>
  <si>
    <t>Total Applicable</t>
  </si>
  <si>
    <t>Red Overdue</t>
  </si>
  <si>
    <t>Amber Due 30 Days</t>
  </si>
  <si>
    <t>Green In Date</t>
  </si>
  <si>
    <t>Grey N/A</t>
  </si>
  <si>
    <t>Overall RAG</t>
  </si>
  <si>
    <t>Last Reviewed</t>
  </si>
  <si>
    <t>Next Review Due</t>
  </si>
  <si>
    <t>CQC Review Notes</t>
  </si>
  <si>
    <t>Resident Expenses Log Summary</t>
  </si>
  <si>
    <t>MCA</t>
  </si>
  <si>
    <t>Total Money In</t>
  </si>
  <si>
    <t>Best Interests</t>
  </si>
  <si>
    <t>Total Money Out</t>
  </si>
  <si>
    <t>DoLS</t>
  </si>
  <si>
    <t>Current Balance</t>
  </si>
  <si>
    <t>Last Entry Date</t>
  </si>
  <si>
    <t>Overall Dashboard Alert</t>
  </si>
  <si>
    <t>Open Expenses Tab</t>
  </si>
  <si>
    <t>Resident Expenses Log</t>
  </si>
  <si>
    <t>MCA Assessment Due/Overdue Flag</t>
  </si>
  <si>
    <t>DoLS Due/Overdue Flag</t>
  </si>
  <si>
    <t>Best Interest Due/Overdue Flag</t>
  </si>
  <si>
    <t>Resident Record 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</si>
  <si>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</si>
  <si>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</si>
  <si>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</si>
  <si>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</si>
  <si>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</si>
  <si>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</si>
  <si>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</si>
  <si>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</si>
  <si>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</si>
  <si>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</si>
  <si>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</si>
  <si>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</si>
  <si>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 Last Reviewed</t>
  </si>
  <si>
    <t>RAG</t>
  </si>
  <si>
    <t>Comments</t>
  </si>
  <si>
    <t>Resident Details</t>
  </si>
  <si>
    <t>Next of Kin Details</t>
  </si>
  <si>
    <t>GP Registration</t>
  </si>
  <si>
    <t>DNACPR</t>
  </si>
  <si>
    <t>Advance Care Plan</t>
  </si>
  <si>
    <t>End of Life Plan</t>
  </si>
  <si>
    <t>Consent Forms</t>
  </si>
  <si>
    <t>Photograph Consent</t>
  </si>
  <si>
    <t>CCTV Consent</t>
  </si>
  <si>
    <t>Data Sharing Consent</t>
  </si>
  <si>
    <t>Resident Agreement</t>
  </si>
  <si>
    <t>Fees Agreement</t>
  </si>
  <si>
    <t>Inventory of Belongings</t>
  </si>
  <si>
    <t>Jewellery &amp; Valuables Register</t>
  </si>
  <si>
    <t>Safe Contents Register</t>
  </si>
  <si>
    <t>Resident Finance Record</t>
  </si>
  <si>
    <t>Petty Cash Log</t>
  </si>
  <si>
    <t>Personal Expenses Log</t>
  </si>
  <si>
    <t>Linked to Resident Expenses Log tab</t>
  </si>
  <si>
    <t>MCA Register</t>
  </si>
  <si>
    <t>Best Interest Decisions</t>
  </si>
  <si>
    <t>DoLS Tracker</t>
  </si>
  <si>
    <t>Administration Registers - Linked Dashboard</t>
  </si>
  <si>
    <t>Register</t>
  </si>
  <si>
    <t>Review Frequency</t>
  </si>
  <si>
    <t>Notes</t>
  </si>
  <si>
    <t>Inventory</t>
  </si>
  <si>
    <t>Jewellery Register</t>
  </si>
  <si>
    <t>Safe Contents</t>
  </si>
  <si>
    <t>Property Returned</t>
  </si>
  <si>
    <t>Resident Finance</t>
  </si>
  <si>
    <t>Social Media Consent</t>
  </si>
  <si>
    <t>Telephone Consent</t>
  </si>
  <si>
    <t>Monthly</t>
  </si>
  <si>
    <t>Track money in/out and balance for each resident</t>
  </si>
  <si>
    <t>Meaningful Activity &amp; Wellbeing Dashboard</t>
  </si>
  <si>
    <t>KPI</t>
  </si>
  <si>
    <t>Formula / Count</t>
  </si>
  <si>
    <t>Target</t>
  </si>
  <si>
    <t>Activity assessments started</t>
  </si>
  <si>
    <t>100%</t>
  </si>
  <si>
    <t>Activity assessments overdue</t>
  </si>
  <si>
    <t>0</t>
  </si>
  <si>
    <t>Activity assessments due soon</t>
  </si>
  <si>
    <t>Life Story records started</t>
  </si>
  <si>
    <t>"This Is Me" profiles started</t>
  </si>
  <si>
    <t>Daily activity outcomes recorded</t>
  </si>
  <si>
    <t>Daily</t>
  </si>
  <si>
    <t>Monthly audits recorded</t>
  </si>
  <si>
    <t>MCA - Resident Monthly Review Tracker</t>
  </si>
  <si>
    <t>NHS No.</t>
  </si>
  <si>
    <t>Room No.</t>
  </si>
  <si>
    <t>Key Worker</t>
  </si>
  <si>
    <t>No.</t>
  </si>
  <si>
    <t>Decision / Item</t>
  </si>
  <si>
    <t>Applicable?</t>
  </si>
  <si>
    <t>Meeting Held</t>
  </si>
  <si>
    <t>Family Consulted</t>
  </si>
  <si>
    <t>LPA Consulted</t>
  </si>
  <si>
    <t>IMCA Required</t>
  </si>
  <si>
    <t>Outcome</t>
  </si>
  <si>
    <t>Review Frequency Months</t>
  </si>
  <si>
    <t>Admission to care home</t>
  </si>
  <si>
    <t>1</t>
  </si>
  <si>
    <t>Remaining in care home</t>
  </si>
  <si>
    <t>Transfer to another care home</t>
  </si>
  <si>
    <t>Hospital admission</t>
  </si>
  <si>
    <t>Hospital discharge</t>
  </si>
  <si>
    <t>Consent to personal care</t>
  </si>
  <si>
    <t>Washing</t>
  </si>
  <si>
    <t>Bathing or showering</t>
  </si>
  <si>
    <t>Dressing</t>
  </si>
  <si>
    <t>Oral care</t>
  </si>
  <si>
    <t>Continence care</t>
  </si>
  <si>
    <t>Medication</t>
  </si>
  <si>
    <t>PRN medication</t>
  </si>
  <si>
    <t>Covert medication</t>
  </si>
  <si>
    <t>Medical examination</t>
  </si>
  <si>
    <t>Blood tests</t>
  </si>
  <si>
    <t>Vaccinations</t>
  </si>
  <si>
    <t>Dental treatment</t>
  </si>
  <si>
    <t>Optician appointment</t>
  </si>
  <si>
    <t>Hearing assessment</t>
  </si>
  <si>
    <t>Physiotherapy</t>
  </si>
  <si>
    <t>Occupational therapy</t>
  </si>
  <si>
    <t>Speech and language therapy</t>
  </si>
  <si>
    <t>Podiatry/chiropody</t>
  </si>
  <si>
    <t>Wound care</t>
  </si>
  <si>
    <t>Pressure area care</t>
  </si>
  <si>
    <t>Oxygen therapy</t>
  </si>
  <si>
    <t>Nutrition</t>
  </si>
  <si>
    <t>Hydration</t>
  </si>
  <si>
    <t>Texture modified diet</t>
  </si>
  <si>
    <t>PEG feeding</t>
  </si>
  <si>
    <t>Weight management</t>
  </si>
  <si>
    <t>Falls prevention</t>
  </si>
  <si>
    <t>Walking frame use</t>
  </si>
  <si>
    <t>Wheelchair use</t>
  </si>
  <si>
    <t>Hoist transfers</t>
  </si>
  <si>
    <t>Bed rails</t>
  </si>
  <si>
    <t>Sensor mats</t>
  </si>
  <si>
    <t>Chair sensors</t>
  </si>
  <si>
    <t>Crash mats</t>
  </si>
  <si>
    <t>Lap belts</t>
  </si>
  <si>
    <t>Door sensors</t>
  </si>
  <si>
    <t>Keypad doors/locked exits</t>
  </si>
  <si>
    <t>Community access</t>
  </si>
  <si>
    <t>Going out alone</t>
  </si>
  <si>
    <t>Smoking</t>
  </si>
  <si>
    <t>Alcohol</t>
  </si>
  <si>
    <t>Sexual relationships</t>
  </si>
  <si>
    <t>Marriage or civil partnership</t>
  </si>
  <si>
    <t>Contact with family/friends</t>
  </si>
  <si>
    <t>Telephone use</t>
  </si>
  <si>
    <t>Internet use</t>
  </si>
  <si>
    <t>Social media use</t>
  </si>
  <si>
    <t>Photography consent</t>
  </si>
  <si>
    <t>CCTV consent</t>
  </si>
  <si>
    <t>Information sharing</t>
  </si>
  <si>
    <t>Managing finances</t>
  </si>
  <si>
    <t>Shopping/personal purchases</t>
  </si>
  <si>
    <t>Personal allowance</t>
  </si>
  <si>
    <t>Religious/spiritual practice</t>
  </si>
  <si>
    <t>Hairdresser</t>
  </si>
  <si>
    <t>Beauty treatments</t>
  </si>
  <si>
    <t>Activities participation</t>
  </si>
  <si>
    <t>Advance care planning</t>
  </si>
  <si>
    <t>DNACPR discussion</t>
  </si>
  <si>
    <t>End of life decisions</t>
  </si>
  <si>
    <t>Lasting Power of Attorney</t>
  </si>
  <si>
    <t>Court of Protection</t>
  </si>
  <si>
    <t>Voting</t>
  </si>
  <si>
    <t>Making a will (refer for legal capacity)</t>
  </si>
  <si>
    <t>Other decision - free text</t>
  </si>
  <si>
    <t>Best Interests - Resident Monthly Review Tracker</t>
  </si>
  <si>
    <t>Transfer of placement</t>
  </si>
  <si>
    <t>Medical treatment</t>
  </si>
  <si>
    <t>Surgery</t>
  </si>
  <si>
    <t>Nutrition plan</t>
  </si>
  <si>
    <t>Hydration plan</t>
  </si>
  <si>
    <t>Lap belt</t>
  </si>
  <si>
    <t>Door alarms</t>
  </si>
  <si>
    <t>Restricted access to areas</t>
  </si>
  <si>
    <t>Smoking restrictions</t>
  </si>
  <si>
    <t>Community access with supervision</t>
  </si>
  <si>
    <t>Restriction of freedom of movement</t>
  </si>
  <si>
    <t>End of life care</t>
  </si>
  <si>
    <t>Finance decisions</t>
  </si>
  <si>
    <t>Property decisions</t>
  </si>
  <si>
    <t>Contact restrictions</t>
  </si>
  <si>
    <t>Technology/social media restrictions</t>
  </si>
  <si>
    <t>Use of CCTV/photos</t>
  </si>
  <si>
    <t>Personal care refusal plan</t>
  </si>
  <si>
    <t>Falls management plan</t>
  </si>
  <si>
    <t>Pressure area management</t>
  </si>
  <si>
    <t>Safeguarding protective measures</t>
  </si>
  <si>
    <t>Other best interest decision - free text</t>
  </si>
  <si>
    <t>DoLS - Resident Monthly Review Tracker</t>
  </si>
  <si>
    <t>Capacity assessment completed</t>
  </si>
  <si>
    <t>Continuous supervision considered</t>
  </si>
  <si>
    <t>Not free to leave considered</t>
  </si>
  <si>
    <t>Less restrictive options considered</t>
  </si>
  <si>
    <t>Best interests assessment completed</t>
  </si>
  <si>
    <t>Mental health assessment</t>
  </si>
  <si>
    <t>Eligibility assessment</t>
  </si>
  <si>
    <t>No refusals assessment</t>
  </si>
  <si>
    <t>Urgent authorisation considered</t>
  </si>
  <si>
    <t>Urgent authorisation completed</t>
  </si>
  <si>
    <t>Standard authorisation submitted</t>
  </si>
  <si>
    <t>Application acknowledged</t>
  </si>
  <si>
    <t>Authorisation granted</t>
  </si>
  <si>
    <t>Authorisation refused</t>
  </si>
  <si>
    <t>Conditions attached</t>
  </si>
  <si>
    <t>Conditions entered into care plan</t>
  </si>
  <si>
    <t>Conditions reviewed</t>
  </si>
  <si>
    <t>Relevant Person's Representative (RPR) appointed</t>
  </si>
  <si>
    <t>RPR contact details recorded</t>
  </si>
  <si>
    <t>IMCA required</t>
  </si>
  <si>
    <t>IMCA referral made</t>
  </si>
  <si>
    <t>Expiry date checked</t>
  </si>
  <si>
    <t>Review requested</t>
  </si>
  <si>
    <t>Review completed</t>
  </si>
  <si>
    <t>Renewal required</t>
  </si>
  <si>
    <t>Authorisation ceased</t>
  </si>
  <si>
    <t>Court of Protection referral</t>
  </si>
  <si>
    <t>DoLS not required - rationale recorded</t>
  </si>
  <si>
    <t>DoLS pending with supervisory body</t>
  </si>
  <si>
    <t>Liberty Protection Safeguards review (future if applicable)</t>
  </si>
  <si>
    <t>Other DoLS item - free text</t>
  </si>
  <si>
    <t>AS Care - Resident Agreement</t>
  </si>
  <si>
    <t>Review Frequency (months)</t>
  </si>
  <si>
    <t>Registered Manager</t>
  </si>
  <si>
    <t>Evidence Location</t>
  </si>
  <si>
    <t>Resident file / this register</t>
  </si>
  <si>
    <t>Checklist Item</t>
  </si>
  <si>
    <t>Applicable</t>
  </si>
  <si>
    <t>Completed</t>
  </si>
  <si>
    <t>Evidence / Notes</t>
  </si>
  <si>
    <t>Resident details completed</t>
  </si>
  <si>
    <t>☐</t>
  </si>
  <si>
    <t>Agreement issued to resident/representative</t>
  </si>
  <si>
    <t>Terms explained</t>
  </si>
  <si>
    <t>Room and service information completed</t>
  </si>
  <si>
    <t>Resident rights and responsibilities included</t>
  </si>
  <si>
    <t>Complaints information included</t>
  </si>
  <si>
    <t>Signatures completed</t>
  </si>
  <si>
    <t>Copy provided</t>
  </si>
  <si>
    <t>Annual review completed</t>
  </si>
  <si>
    <t>AS Care - Fees Agreement</t>
  </si>
  <si>
    <t>12 months</t>
  </si>
  <si>
    <t>Funding type recorded</t>
  </si>
  <si>
    <t>Weekly fee recorded</t>
  </si>
  <si>
    <t>Top-up/third party agreement recorded</t>
  </si>
  <si>
    <t>Payment method recorded</t>
  </si>
  <si>
    <t>Billing contact confirmed</t>
  </si>
  <si>
    <t>Fee review clause explained</t>
  </si>
  <si>
    <t>Outstanding balance process explained</t>
  </si>
  <si>
    <t>AS Care - Inventory</t>
  </si>
  <si>
    <t>Clothing recorded</t>
  </si>
  <si>
    <t>Footwear recorded</t>
  </si>
  <si>
    <t>Toiletries recorded</t>
  </si>
  <si>
    <t>Mobility aids recorded</t>
  </si>
  <si>
    <t>Electrical items recorded</t>
  </si>
  <si>
    <t>Furniture/items from home recorded</t>
  </si>
  <si>
    <t>Items labelled</t>
  </si>
  <si>
    <t>Condition recorded</t>
  </si>
  <si>
    <t>Resident/representative signature</t>
  </si>
  <si>
    <t>AS Care - Jewellery Register</t>
  </si>
  <si>
    <t>Rings recorded</t>
  </si>
  <si>
    <t>Watches recorded</t>
  </si>
  <si>
    <t>Necklaces recorded</t>
  </si>
  <si>
    <t>Bracelets recorded</t>
  </si>
  <si>
    <t>Earrings recorded</t>
  </si>
  <si>
    <t>Other valuables recorded</t>
  </si>
  <si>
    <t>Photographic description/description recorded</t>
  </si>
  <si>
    <t>Storage decision recorded</t>
  </si>
  <si>
    <t>Return/removal recorded</t>
  </si>
  <si>
    <t>AS Care - Safe Contents</t>
  </si>
  <si>
    <t>Cash stored</t>
  </si>
  <si>
    <t>Bank cards stored</t>
  </si>
  <si>
    <t>Passports/ID stored</t>
  </si>
  <si>
    <t>Legal papers stored</t>
  </si>
  <si>
    <t>Jewellery stored</t>
  </si>
  <si>
    <t>Keys stored</t>
  </si>
  <si>
    <t>Other items stored</t>
  </si>
  <si>
    <t>Two staff signatures recorded</t>
  </si>
  <si>
    <t>Monthly safe check completed</t>
  </si>
  <si>
    <t>AS Care - Property Returned</t>
  </si>
  <si>
    <t>Returned item described</t>
  </si>
  <si>
    <t>Condition at return recorded</t>
  </si>
  <si>
    <t>Returned to named person</t>
  </si>
  <si>
    <t>Relationship recorded</t>
  </si>
  <si>
    <t>Date returned</t>
  </si>
  <si>
    <t>Staff signature</t>
  </si>
  <si>
    <t>Recipient signature</t>
  </si>
  <si>
    <t>Witness signature</t>
  </si>
  <si>
    <t>Copy retained</t>
  </si>
  <si>
    <t>AS Care - Resident Finance</t>
  </si>
  <si>
    <t>Opening balance recorded</t>
  </si>
  <si>
    <t>Income recorded</t>
  </si>
  <si>
    <t>Expenditure recorded</t>
  </si>
  <si>
    <t>Receipts attached</t>
  </si>
  <si>
    <t>Balance checked</t>
  </si>
  <si>
    <t>Two-person check completed</t>
  </si>
  <si>
    <t>Family/representative updated where applicable</t>
  </si>
  <si>
    <t>Monthly finance review completed</t>
  </si>
  <si>
    <t>Discrepancies escalated</t>
  </si>
  <si>
    <t>AS Care - CCTV Consent</t>
  </si>
  <si>
    <t>Resident consent considered</t>
  </si>
  <si>
    <t>Capacity considered</t>
  </si>
  <si>
    <t>LPA/representative consulted where applicable</t>
  </si>
  <si>
    <t>Purpose explained</t>
  </si>
  <si>
    <t>Areas covered explained</t>
  </si>
  <si>
    <t>Access controls explained</t>
  </si>
  <si>
    <t>Retention period explained</t>
  </si>
  <si>
    <t>Consent signed</t>
  </si>
  <si>
    <t>AS Care - Data Sharing Consent</t>
  </si>
  <si>
    <t>Health professionals</t>
  </si>
  <si>
    <t>Local authority</t>
  </si>
  <si>
    <t>CQC/regulators</t>
  </si>
  <si>
    <t>Emergency services</t>
  </si>
  <si>
    <t>Family/representatives</t>
  </si>
  <si>
    <t>Pharmacy</t>
  </si>
  <si>
    <t>GP</t>
  </si>
  <si>
    <t>Hospital</t>
  </si>
  <si>
    <t>AS Care - Social Media Consent</t>
  </si>
  <si>
    <t>Facebook consent</t>
  </si>
  <si>
    <t>Website consent</t>
  </si>
  <si>
    <t>Newsletter consent</t>
  </si>
  <si>
    <t>Marketing material consent</t>
  </si>
  <si>
    <t>Group photograph consent</t>
  </si>
  <si>
    <t>Video consent</t>
  </si>
  <si>
    <t>Restrictions recorded</t>
  </si>
  <si>
    <t>Consent withdrawn process explained</t>
  </si>
  <si>
    <t>AS Care - Telephone Consent</t>
  </si>
  <si>
    <t>Telephone directory consent</t>
  </si>
  <si>
    <t>Family contact sharing consent</t>
  </si>
  <si>
    <t>Professional contact sharing consent</t>
  </si>
  <si>
    <t>Email communication consent</t>
  </si>
  <si>
    <t>Text/WhatsApp communication consent</t>
  </si>
  <si>
    <t>Consent reviewed</t>
  </si>
  <si>
    <t>Date</t>
  </si>
  <si>
    <t>Reference</t>
  </si>
  <si>
    <t>Money In (£)</t>
  </si>
  <si>
    <t>Money Out (£)</t>
  </si>
  <si>
    <t>Description/Purpose</t>
  </si>
  <si>
    <t>Payment Method</t>
  </si>
  <si>
    <t>Receipt No.</t>
  </si>
  <si>
    <t>Running Balance (£)</t>
  </si>
  <si>
    <t>Recorded By</t>
  </si>
  <si>
    <t>Resident/LPA Signature</t>
  </si>
  <si>
    <t>Staff Signature</t>
  </si>
  <si>
    <t>Resident Expenses Summary</t>
  </si>
  <si>
    <t>Resident Meaningful Activity Assessment Tracker</t>
  </si>
  <si>
    <t>Complete within 72 hours of admission and review monthly or when needs/preferences change.</t>
  </si>
  <si>
    <t>Assessment Date</t>
  </si>
  <si>
    <t>Assessor</t>
  </si>
  <si>
    <t>Life History Complete</t>
  </si>
  <si>
    <t>Culture/Religion Recorded</t>
  </si>
  <si>
    <t>Preferences Recorded</t>
  </si>
  <si>
    <t>Current Abilities Recorded</t>
  </si>
  <si>
    <t>Activity Plan Complete</t>
  </si>
  <si>
    <t>Family Input</t>
  </si>
  <si>
    <t>Next Review Date</t>
  </si>
  <si>
    <t>RAG Status</t>
  </si>
  <si>
    <t>Comments/Evidence</t>
  </si>
  <si>
    <t>Life Story Book Tracker</t>
  </si>
  <si>
    <t>Records the resident’s background, identity, achievements, memories and important people.</t>
  </si>
  <si>
    <t>Birthplace/Childhood</t>
  </si>
  <si>
    <t>Education/Work</t>
  </si>
  <si>
    <t>Marriage/Family</t>
  </si>
  <si>
    <t>Proudest Achievements</t>
  </si>
  <si>
    <t>Favourite Memories</t>
  </si>
  <si>
    <t>Important People</t>
  </si>
  <si>
    <t>Favourite Places</t>
  </si>
  <si>
    <t>Photos/Objects Included</t>
  </si>
  <si>
    <t>Completed By</t>
  </si>
  <si>
    <t>Date Completed</t>
  </si>
  <si>
    <t>“This Is Me” Profile Tracker</t>
  </si>
  <si>
    <t>A quick person-centred profile for staff to understand the resident’s routine, communication and comfort needs.</t>
  </si>
  <si>
    <t>Preferred Name</t>
  </si>
  <si>
    <t>How I Communicate</t>
  </si>
  <si>
    <t>Morning Routine</t>
  </si>
  <si>
    <t>Food/Drinks I Like</t>
  </si>
  <si>
    <t>Food/Drinks I Dislike</t>
  </si>
  <si>
    <t>Music/TV I Enjoy</t>
  </si>
  <si>
    <t>Things Important To Me</t>
  </si>
  <si>
    <t>What Upsets Me</t>
  </si>
  <si>
    <t>How To Reassure Me</t>
  </si>
  <si>
    <t>Hobbies/Interests</t>
  </si>
  <si>
    <t>Personal Goals</t>
  </si>
  <si>
    <t>Review Date</t>
  </si>
  <si>
    <t>Weekly Person-Centred Activity Planner</t>
  </si>
  <si>
    <t>Plan activities linked to each resident’s life history, culture, preferences and abilities.</t>
  </si>
  <si>
    <t>Week Commencing</t>
  </si>
  <si>
    <t>Monday</t>
  </si>
  <si>
    <t>Tuesday</t>
  </si>
  <si>
    <t>Wednesday</t>
  </si>
  <si>
    <t>Thursday</t>
  </si>
  <si>
    <t>Friday</t>
  </si>
  <si>
    <t>Saturday</t>
  </si>
  <si>
    <t>Sunday</t>
  </si>
  <si>
    <t>One-to-One Included?</t>
  </si>
  <si>
    <t>Family/Community Link</t>
  </si>
  <si>
    <t>Staff Initials</t>
  </si>
  <si>
    <t>Weekly Outcome/Comments</t>
  </si>
  <si>
    <t>Daily Activity Outcome Record</t>
  </si>
  <si>
    <t>Record what was offered/completed and the resident’s emotional wellbeing outcome.</t>
  </si>
  <si>
    <t>Activity Offered/Completed</t>
  </si>
  <si>
    <t>Life History Link</t>
  </si>
  <si>
    <t>One-to-One or Group</t>
  </si>
  <si>
    <t>Duration</t>
  </si>
  <si>
    <t>Mood Before</t>
  </si>
  <si>
    <t>Mood After</t>
  </si>
  <si>
    <t>Outcome/Evidence</t>
  </si>
  <si>
    <t>Monthly Meaningful Activity Audit</t>
  </si>
  <si>
    <t>Management oversight audit to evidence that meaningful occupation is embedded and reviewed.</t>
  </si>
  <si>
    <t>Month</t>
  </si>
  <si>
    <t>Auditor</t>
  </si>
  <si>
    <t>Residents Audited</t>
  </si>
  <si>
    <t>Assessments Completed %</t>
  </si>
  <si>
    <t>Life Story Complete %</t>
  </si>
  <si>
    <t>This Is Me Complete %</t>
  </si>
  <si>
    <t>Weekly Planners Completed %</t>
  </si>
  <si>
    <t>Daily Outcomes Recorded %</t>
  </si>
  <si>
    <t>Family Input Evidenced?</t>
  </si>
  <si>
    <t>Photos/Consent Checked?</t>
  </si>
  <si>
    <t>Actions Required</t>
  </si>
  <si>
    <t>Target Date</t>
  </si>
  <si>
    <t>Completed Date</t>
  </si>
  <si>
    <t>Use this tab to map evidence for CQC and management review.</t>
  </si>
  <si>
    <t>Evidence Type</t>
  </si>
  <si>
    <t>Evidence Location/Folder</t>
  </si>
  <si>
    <t>Date Added</t>
  </si>
  <si>
    <t>Linked To Life History?</t>
  </si>
  <si>
    <t>Consent Checked?</t>
  </si>
  <si>
    <t>Added By</t>
  </si>
  <si>
    <t>Review Required?</t>
  </si>
  <si>
    <t>Step</t>
  </si>
  <si>
    <t>Decision / Action</t>
  </si>
  <si>
    <t>Outcome / Next Step</t>
  </si>
  <si>
    <t>Evidence Required</t>
  </si>
  <si>
    <t>CCTV operating in communal areas?</t>
  </si>
  <si>
    <t>If YES → Step 2</t>
  </si>
  <si>
    <t>CCTV Policy, DPIA</t>
  </si>
  <si>
    <t>CCTV Policy</t>
  </si>
  <si>
    <t>2</t>
  </si>
  <si>
    <t>Resident affected by CCTV?</t>
  </si>
  <si>
    <t>If YES → Step 3</t>
  </si>
  <si>
    <t>Care Plan</t>
  </si>
  <si>
    <t>Resident location/risk review</t>
  </si>
  <si>
    <t>3</t>
  </si>
  <si>
    <t>Complete Mental Capacity Assessment (MCA) for CCTV decision.</t>
  </si>
  <si>
    <t>Has capacity → Step 4
Lacks capacity → Step 5</t>
  </si>
  <si>
    <t>MCA Assessment</t>
  </si>
  <si>
    <t>Mental Capacity Assessment</t>
  </si>
  <si>
    <t>4</t>
  </si>
  <si>
    <t>Resident HAS capacity. Explain CCTV, GDPR, purpose, access and retention. Seek consent.</t>
  </si>
  <si>
    <t>Consent given → Record and review.
Consent refused → Respect decision unless lawful exception.</t>
  </si>
  <si>
    <t>Signed Consent Form</t>
  </si>
  <si>
    <t>CCTV Consent Form</t>
  </si>
  <si>
    <t>5</t>
  </si>
  <si>
    <t>Resident LACKS capacity.</t>
  </si>
  <si>
    <t>Hold Best Interest Decision meeting.</t>
  </si>
  <si>
    <t>MCA Outcome</t>
  </si>
  <si>
    <t>Best Interest Record</t>
  </si>
  <si>
    <t>6</t>
  </si>
  <si>
    <t>Best Interest Decision</t>
  </si>
  <si>
    <t>Consult family/LPA/Deputy/IMCA, consider wishes, least restrictive option.</t>
  </si>
  <si>
    <t>Care Plan, Risk Assessment</t>
  </si>
  <si>
    <t>7</t>
  </si>
  <si>
    <t>Is resident subject to restrictions amounting to deprivation of liberty?</t>
  </si>
  <si>
    <t>If YES ensure DoLS/LPS authorisation is in place or requested.</t>
  </si>
  <si>
    <t>DoLS Authorisation / Application</t>
  </si>
  <si>
    <t>Audit, DPIA, Access Log</t>
  </si>
  <si>
    <t>8</t>
  </si>
  <si>
    <t>Update Care Plan &amp; Risk Assessment</t>
  </si>
  <si>
    <t>Record CCTV rationale, privacy measures and review date.</t>
  </si>
  <si>
    <t>Care Plan &amp; Risk Assessment</t>
  </si>
  <si>
    <t>9</t>
  </si>
  <si>
    <t>Governance</t>
  </si>
  <si>
    <t>Monthly audit, access log, signage, DPIA review, annual policy review.</t>
  </si>
  <si>
    <t>Audit &amp; Dashboard</t>
  </si>
  <si>
    <t>Colour Key</t>
  </si>
  <si>
    <t>Blue</t>
  </si>
  <si>
    <t>Assessment/Start</t>
  </si>
  <si>
    <t>Yellow</t>
  </si>
  <si>
    <t>Capacity &amp; Consent</t>
  </si>
  <si>
    <t>Best Interest / DoLS</t>
  </si>
  <si>
    <t>Implementation &amp; Governance</t>
  </si>
  <si>
    <t>Family Involvement Governance</t>
  </si>
  <si>
    <t>Formula / Source</t>
  </si>
  <si>
    <t>Family decision records</t>
  </si>
  <si>
    <t>Complete from Family Decision Register</t>
  </si>
  <si>
    <t>Communication logs</t>
  </si>
  <si>
    <t>Complete after each decision/event</t>
  </si>
  <si>
    <t>Best Interest family views</t>
  </si>
  <si>
    <t>Included where required</t>
  </si>
  <si>
    <t>Significant event notifications</t>
  </si>
  <si>
    <t>Recorded promptly</t>
  </si>
  <si>
    <t>Monthly audit</t>
  </si>
  <si>
    <t>Completed monthly</t>
  </si>
  <si>
    <t>Family Involvement in Decisions - CQC Evidence Flowchart</t>
  </si>
  <si>
    <t>If YES</t>
  </si>
  <si>
    <t>If NO / Alternative</t>
  </si>
  <si>
    <t>Is a care, treatment, risk, activity, safeguarding, finance, end of life or significant decision required?</t>
  </si>
  <si>
    <t>Go to Step 2</t>
  </si>
  <si>
    <t>Record no decision required</t>
  </si>
  <si>
    <t>Care plan / daily notes</t>
  </si>
  <si>
    <t>🟦</t>
  </si>
  <si>
    <t>Does the resident have capacity for this specific decision?</t>
  </si>
  <si>
    <t>Ask resident whether they want family involved</t>
  </si>
  <si>
    <t>Complete MCA and go to Best Interest pathway</t>
  </si>
  <si>
    <t>Decision-specific MCA if capacity is unclear</t>
  </si>
  <si>
    <t>🟨</t>
  </si>
  <si>
    <t>Resident HAS capacity: do they consent to family involvement / information sharing?</t>
  </si>
  <si>
    <t>Involve family as requested by resident</t>
  </si>
  <si>
    <t>Respect resident choice unless legal/safeguarding duty applies</t>
  </si>
  <si>
    <t>Consent to share, communication preference record</t>
  </si>
  <si>
    <t>🟩</t>
  </si>
  <si>
    <t>Resident LACKS capacity: complete Best Interest process</t>
  </si>
  <si>
    <t>Consult family, Health &amp; Welfare LPA, Deputy, IMCA where appropriate</t>
  </si>
  <si>
    <t>Record reason if family cannot/should not be consulted</t>
  </si>
  <si>
    <t>MCA, Best Interest record, LPA evidence</t>
  </si>
  <si>
    <t>🟧</t>
  </si>
  <si>
    <t>Is this a significant event or material change? e.g. fall, hospital, deterioration, medication issue, safeguarding, weight loss, pressure damage, refusal of treatment</t>
  </si>
  <si>
    <t>Notify family/LPA promptly where appropriate</t>
  </si>
  <si>
    <t>Record rationale if not informed</t>
  </si>
  <si>
    <t>Family notification record, daily notes</t>
  </si>
  <si>
    <t>🟥</t>
  </si>
  <si>
    <t>Update documentation after discussion</t>
  </si>
  <si>
    <t>Care plan, risk assessment, communication log and action plan updated</t>
  </si>
  <si>
    <t>Escalate to manager if not updated</t>
  </si>
  <si>
    <t>Care plan, risk assessment, communication log</t>
  </si>
  <si>
    <t>Set review date</t>
  </si>
  <si>
    <t>Review at next care plan review or sooner if condition/wishes change</t>
  </si>
  <si>
    <t>Manager to chase overdue reviews</t>
  </si>
  <si>
    <t>Review record / dashboard</t>
  </si>
  <si>
    <t>Meaning</t>
  </si>
  <si>
    <t>Consent/decision evidenced and complete</t>
  </si>
  <si>
    <t>Capacity / best interest / family involvement needs assessment</t>
  </si>
  <si>
    <t>Significant event or urgent escalation required</t>
  </si>
  <si>
    <t>Governance / documentation step</t>
  </si>
  <si>
    <t>Family Communication Log - Evidence of Family / LPA Involvement</t>
  </si>
  <si>
    <t>Family / LPA Name</t>
  </si>
  <si>
    <t>Relationship / Role</t>
  </si>
  <si>
    <t>Decision / Event Discussed</t>
  </si>
  <si>
    <t>Resident Capacity?</t>
  </si>
  <si>
    <t>Resident consent to share?</t>
  </si>
  <si>
    <t>Reason for contact</t>
  </si>
  <si>
    <t>Information shared</t>
  </si>
  <si>
    <t>Family / LPA views</t>
  </si>
  <si>
    <t>Agreed actions</t>
  </si>
  <si>
    <t>Owner</t>
  </si>
  <si>
    <t>Due Date</t>
  </si>
  <si>
    <t>Status</t>
  </si>
  <si>
    <t>Manager Oversight</t>
  </si>
  <si>
    <t>Family Involvement Decision Register - Linked Evidence Tracker</t>
  </si>
  <si>
    <t>Decision Type</t>
  </si>
  <si>
    <t>Decision Date</t>
  </si>
  <si>
    <t>Capacity Outcome</t>
  </si>
  <si>
    <t>Family Involved?</t>
  </si>
  <si>
    <t>LPA / Deputy / IMCA Involved?</t>
  </si>
  <si>
    <t>Resident Consent Recorded?</t>
  </si>
  <si>
    <t>Best Interest Required?</t>
  </si>
  <si>
    <t>Best Interest Completed?</t>
  </si>
  <si>
    <t>Care Plan Updated?</t>
  </si>
  <si>
    <t>Risk Assessment Updated?</t>
  </si>
  <si>
    <t>Communication Log Completed?</t>
  </si>
  <si>
    <t>Review Due</t>
  </si>
  <si>
    <t>Current Status</t>
  </si>
  <si>
    <t>Manager Comments</t>
  </si>
  <si>
    <t>Manager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</si>
</sst>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13">
    <font>
      <sz val="11"/>
      <name val="Carlito"/>
    </font>
    <font>
      <sz val="11"/>
      <color theme="1"/>
      <name val="Calibri"/>
      <family val="2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i/>
      <sz val="11"/>
      <color rgb="FF1B5E20"/>
      <name val="Carlito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rlito"/>
    </font>
    <font>
      <sz val="11"/>
      <color rgb="FF000000"/>
      <name val="Carlito"/>
    </font>
  </fonts>
  <fills count="2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7F3F1"/>
      </patternFill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E2F0D9"/>
      </patternFill>
    </fill>
    <fill>
      <patternFill patternType="solid">
        <fgColor rgb="FF134F5C"/>
      </patternFill>
    </fill>
    <fill>
      <patternFill patternType="solid">
        <fgColor rgb="FF0B5F8A"/>
      </patternFill>
    </fill>
    <fill>
      <patternFill patternType="solid">
        <fgColor rgb="FFE8F4FA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4F81BD"/>
      </patternFill>
    </fill>
    <fill>
      <patternFill patternType="solid">
        <fgColor rgb="FF305496"/>
      </patternFill>
    </fill>
    <fill>
      <patternFill patternType="solid">
        <fgColor rgb="FFD9EAD3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3" fillId="3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4" fillId="2" borderId="0" xfId="0" applyFont="1" applyFill="1"/>
    <xf numFmtId="0" fontId="5" fillId="2" borderId="0" xfId="0" applyFont="1" applyFill="1" applyAlignment="1">
      <alignment horizontal="center" wrapText="1"/>
    </xf>
    <xf numFmtId="0" fontId="3" fillId="6" borderId="0" xfId="0" applyFont="1" applyFill="1"/>
    <xf numFmtId="0" fontId="4" fillId="7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0" fontId="3" fillId="6" borderId="0" xfId="0" applyFont="1" applyFill="1" applyAlignment="1">
      <alignment wrapText="1"/>
    </xf>
    <xf numFmtId="0" fontId="2" fillId="2" borderId="0" xfId="0" applyFont="1" applyFill="1" applyAlignment="1">
      <alignment horizontal="center"/>
    </xf>
    <xf numFmtId="0" fontId="7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wrapText="1"/>
    </xf>
    <xf numFmtId="164" fontId="0" fillId="0" borderId="0" xfId="0" applyNumberFormat="1"/>
    <xf numFmtId="164" fontId="3" fillId="9" borderId="0" xfId="0" applyNumberFormat="1" applyFont="1" applyFill="1" applyAlignment="1">
      <alignment wrapText="1"/>
    </xf>
    <xf numFmtId="14" fontId="3" fillId="9" borderId="0" xfId="0" applyNumberFormat="1" applyFont="1" applyFill="1" applyAlignment="1">
      <alignment wrapText="1"/>
    </xf>
    <xf numFmtId="0" fontId="4" fillId="12" borderId="0" xfId="0" applyFont="1" applyFill="1"/>
    <xf numFmtId="0" fontId="4" fillId="1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12" borderId="0" xfId="0" applyFont="1" applyFill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11" borderId="0" xfId="0" applyFont="1" applyFill="1" applyAlignment="1">
      <alignment wrapText="1"/>
    </xf>
    <xf numFmtId="14" fontId="4" fillId="12" borderId="0" xfId="0" applyNumberFormat="1" applyFont="1" applyFill="1" applyAlignment="1">
      <alignment horizontal="center" vertical="center" wrapText="1"/>
    </xf>
    <xf numFmtId="0" fontId="9" fillId="16" borderId="1" xfId="1" applyFont="1" applyFill="1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0" xfId="1"/>
    <xf numFmtId="0" fontId="10" fillId="17" borderId="0" xfId="1" applyFont="1" applyFill="1" applyAlignment="1">
      <alignment horizontal="center" wrapText="1"/>
    </xf>
    <xf numFmtId="0" fontId="1" fillId="18" borderId="1" xfId="1" applyFill="1" applyBorder="1" applyAlignment="1">
      <alignment vertical="top" wrapText="1"/>
    </xf>
    <xf numFmtId="0" fontId="1" fillId="15" borderId="1" xfId="1" applyFill="1" applyBorder="1" applyAlignment="1">
      <alignment vertical="top" wrapText="1"/>
    </xf>
    <xf numFmtId="0" fontId="1" fillId="13" borderId="1" xfId="1" applyFill="1" applyBorder="1" applyAlignment="1">
      <alignment vertical="top" wrapText="1"/>
    </xf>
    <xf numFmtId="0" fontId="1" fillId="14" borderId="1" xfId="1" applyFill="1" applyBorder="1" applyAlignment="1">
      <alignment vertical="top" wrapText="1"/>
    </xf>
    <xf numFmtId="0" fontId="9" fillId="0" borderId="0" xfId="1" applyFont="1"/>
    <xf numFmtId="0" fontId="1" fillId="18" borderId="0" xfId="1" applyFill="1"/>
    <xf numFmtId="0" fontId="1" fillId="15" borderId="0" xfId="1" applyFill="1"/>
    <xf numFmtId="0" fontId="1" fillId="13" borderId="0" xfId="1" applyFill="1"/>
    <xf numFmtId="0" fontId="1" fillId="14" borderId="0" xfId="1" applyFill="1"/>
    <xf numFmtId="0" fontId="4" fillId="19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vertical="top" wrapText="1"/>
    </xf>
    <xf numFmtId="0" fontId="11" fillId="21" borderId="0" xfId="0" applyFont="1" applyFill="1" applyAlignment="1">
      <alignment vertical="top" wrapText="1"/>
    </xf>
    <xf numFmtId="0" fontId="11" fillId="22" borderId="0" xfId="0" applyFont="1" applyFill="1" applyAlignment="1">
      <alignment vertical="top" wrapText="1"/>
    </xf>
    <xf numFmtId="0" fontId="11" fillId="23" borderId="0" xfId="0" applyFont="1" applyFill="1" applyAlignment="1">
      <alignment vertical="top" wrapText="1"/>
    </xf>
    <xf numFmtId="0" fontId="12" fillId="24" borderId="0" xfId="0" applyFont="1" applyFill="1" applyAlignment="1">
      <alignment vertical="top" wrapText="1"/>
    </xf>
    <xf numFmtId="0" fontId="5" fillId="10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0" fillId="0" borderId="0" xfId="0"/>
    <xf numFmtId="0" fontId="8" fillId="11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/>
    </xf>
    <xf numFmtId="0" fontId="4" fillId="8" borderId="0" xfId="0" applyFont="1" applyFill="1" applyAlignment="1">
      <alignment horizontal="center" wrapText="1"/>
    </xf>
    <xf numFmtId="0" fontId="3" fillId="9" borderId="0" xfId="0" applyFont="1" applyFill="1" applyAlignment="1">
      <alignment wrapText="1"/>
    </xf>
    <xf numFmtId="0" fontId="2" fillId="1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19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wrapText="1"/>
    </xf>
    <xf numFmtId="0" fontId="5" fillId="10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8" fillId="11" borderId="0" xfId="0" applyFont="1" applyFill="1" applyAlignment="1">
      <alignment horizontal="center" vertical="top" wrapText="1"/>
    </xf>
    <xf numFmtId="14" fontId="0" fillId="0" borderId="0" xfId="0" applyNumberFormat="1" applyAlignment="1">
      <alignment vertical="top" wrapText="1"/>
    </xf>
    <xf numFmtId="14" fontId="2" fillId="19" borderId="0" xfId="0" applyNumberFormat="1" applyFont="1" applyFill="1" applyAlignment="1">
      <alignment horizontal="center" vertical="center" wrapText="1"/>
    </xf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119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color rgb="FF666666"/>
      </font>
      <fill>
        <patternFill>
          <bgColor rgb="FFD9D9D9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B45F06"/>
      </font>
      <fill>
        <patternFill>
          <bgColor rgb="FFFCE5CD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381000</xdr:colOff>
      <xdr:row>56</xdr:row>
      <xdr:rowOff>44450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aningfulActivityAssessmTable" displayName="MeaningfulActivityAssessmTable" ref="A3:M123">
  <tableColumns count="13">
    <tableColumn id="1" xr3:uid="{00000000-0010-0000-0000-000001000000}" name="Resident Name"/>
    <tableColumn id="2" xr3:uid="{00000000-0010-0000-0000-000002000000}" name="Admission Date"/>
    <tableColumn id="3" xr3:uid="{00000000-0010-0000-0000-000003000000}" name="Assessment Date"/>
    <tableColumn id="4" xr3:uid="{00000000-0010-0000-0000-000004000000}" name="Assessor"/>
    <tableColumn id="5" xr3:uid="{00000000-0010-0000-0000-000005000000}" name="Life History Complete"/>
    <tableColumn id="6" xr3:uid="{00000000-0010-0000-0000-000006000000}" name="Culture/Religion Recorded"/>
    <tableColumn id="7" xr3:uid="{00000000-0010-0000-0000-000007000000}" name="Preferences Recorded"/>
    <tableColumn id="8" xr3:uid="{00000000-0010-0000-0000-000008000000}" name="Current Abilities Recorded"/>
    <tableColumn id="9" xr3:uid="{00000000-0010-0000-0000-000009000000}" name="Activity Plan Complete"/>
    <tableColumn id="10" xr3:uid="{00000000-0010-0000-0000-00000A000000}" name="Family Input"/>
    <tableColumn id="11" xr3:uid="{00000000-0010-0000-0000-00000B000000}" name="Next Review Date"/>
    <tableColumn id="12" xr3:uid="{00000000-0010-0000-0000-00000C000000}" name="RAG Status"/>
    <tableColumn id="13" xr3:uid="{00000000-0010-0000-0000-00000D000000}" name="Comments/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feStoryBookTable" displayName="LifeStoryBookTable" ref="A3:M123">
  <tableColumns count="13">
    <tableColumn id="1" xr3:uid="{00000000-0010-0000-0100-000001000000}" name="Resident Name"/>
    <tableColumn id="2" xr3:uid="{00000000-0010-0000-0100-000002000000}" name="Birthplace/Childhood"/>
    <tableColumn id="3" xr3:uid="{00000000-0010-0000-0100-000003000000}" name="Education/Work"/>
    <tableColumn id="4" xr3:uid="{00000000-0010-0000-0100-000004000000}" name="Marriage/Family"/>
    <tableColumn id="5" xr3:uid="{00000000-0010-0000-0100-000005000000}" name="Proudest Achievements"/>
    <tableColumn id="6" xr3:uid="{00000000-0010-0000-0100-000006000000}" name="Favourite Memories"/>
    <tableColumn id="7" xr3:uid="{00000000-0010-0000-0100-000007000000}" name="Important People"/>
    <tableColumn id="8" xr3:uid="{00000000-0010-0000-0100-000008000000}" name="Favourite Places"/>
    <tableColumn id="9" xr3:uid="{00000000-0010-0000-0100-000009000000}" name="Photos/Objects Included"/>
    <tableColumn id="10" xr3:uid="{00000000-0010-0000-0100-00000A000000}" name="Completed By"/>
    <tableColumn id="11" xr3:uid="{00000000-0010-0000-0100-00000B000000}" name="Date Completed"/>
    <tableColumn id="12" xr3:uid="{00000000-0010-0000-0100-00000C000000}" name="Next Review Date"/>
    <tableColumn id="13" xr3:uid="{00000000-0010-0000-0100-00000D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isIsMeTable" displayName="ThisIsMeTable" ref="A3:N123">
  <tableColumns count="14">
    <tableColumn id="1" xr3:uid="{00000000-0010-0000-0200-000001000000}" name="Resident Name"/>
    <tableColumn id="2" xr3:uid="{00000000-0010-0000-0200-000002000000}" name="Preferred Name"/>
    <tableColumn id="3" xr3:uid="{00000000-0010-0000-0200-000003000000}" name="How I Communicate"/>
    <tableColumn id="4" xr3:uid="{00000000-0010-0000-0200-000004000000}" name="Morning Routine"/>
    <tableColumn id="5" xr3:uid="{00000000-0010-0000-0200-000005000000}" name="Food/Drinks I Like"/>
    <tableColumn id="6" xr3:uid="{00000000-0010-0000-0200-000006000000}" name="Food/Drinks I Dislike"/>
    <tableColumn id="7" xr3:uid="{00000000-0010-0000-0200-000007000000}" name="Music/TV I Enjoy"/>
    <tableColumn id="8" xr3:uid="{00000000-0010-0000-0200-000008000000}" name="Things Important To Me"/>
    <tableColumn id="9" xr3:uid="{00000000-0010-0000-0200-000009000000}" name="What Upsets Me"/>
    <tableColumn id="10" xr3:uid="{00000000-0010-0000-0200-00000A000000}" name="How To Reassure Me"/>
    <tableColumn id="11" xr3:uid="{00000000-0010-0000-0200-00000B000000}" name="Hobbies/Interests"/>
    <tableColumn id="12" xr3:uid="{00000000-0010-0000-0200-00000C000000}" name="Personal Goals"/>
    <tableColumn id="13" xr3:uid="{00000000-0010-0000-0200-00000D000000}" name="Review Date"/>
    <tableColumn id="14" xr3:uid="{00000000-0010-0000-0200-00000E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ActivityPlannerTable" displayName="WeeklyActivityPlannerTable" ref="A3:M123">
  <tableColumns count="13">
    <tableColumn id="1" xr3:uid="{00000000-0010-0000-0300-000001000000}" name="Week Commencing"/>
    <tableColumn id="2" xr3:uid="{00000000-0010-0000-0300-000002000000}" name="Resident Name"/>
    <tableColumn id="3" xr3:uid="{00000000-0010-0000-0300-000003000000}" name="Monday"/>
    <tableColumn id="4" xr3:uid="{00000000-0010-0000-0300-000004000000}" name="Tuesday"/>
    <tableColumn id="5" xr3:uid="{00000000-0010-0000-0300-000005000000}" name="Wednesday"/>
    <tableColumn id="6" xr3:uid="{00000000-0010-0000-0300-000006000000}" name="Thursday"/>
    <tableColumn id="7" xr3:uid="{00000000-0010-0000-0300-000007000000}" name="Friday"/>
    <tableColumn id="8" xr3:uid="{00000000-0010-0000-0300-000008000000}" name="Saturday"/>
    <tableColumn id="9" xr3:uid="{00000000-0010-0000-0300-000009000000}" name="Sunday"/>
    <tableColumn id="10" xr3:uid="{00000000-0010-0000-0300-00000A000000}" name="One-to-One Included?"/>
    <tableColumn id="11" xr3:uid="{00000000-0010-0000-0300-00000B000000}" name="Family/Community Link"/>
    <tableColumn id="12" xr3:uid="{00000000-0010-0000-0300-00000C000000}" name="Staff Initials"/>
    <tableColumn id="13" xr3:uid="{00000000-0010-0000-0300-00000D000000}" name="Weekly Outcome/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ilyActivityOutcomesTable" displayName="DailyActivityOutcomesTable" ref="A3:J123">
  <tableColumns count="10">
    <tableColumn id="1" xr3:uid="{00000000-0010-0000-0400-000001000000}" name="Date"/>
    <tableColumn id="2" xr3:uid="{00000000-0010-0000-0400-000002000000}" name="Resident Name"/>
    <tableColumn id="3" xr3:uid="{00000000-0010-0000-0400-000003000000}" name="Activity Offered/Completed"/>
    <tableColumn id="4" xr3:uid="{00000000-0010-0000-0400-000004000000}" name="Life History Link"/>
    <tableColumn id="5" xr3:uid="{00000000-0010-0000-0400-000005000000}" name="One-to-One or Group"/>
    <tableColumn id="6" xr3:uid="{00000000-0010-0000-0400-000006000000}" name="Duration"/>
    <tableColumn id="7" xr3:uid="{00000000-0010-0000-0400-000007000000}" name="Mood Before"/>
    <tableColumn id="8" xr3:uid="{00000000-0010-0000-0400-000008000000}" name="Mood After"/>
    <tableColumn id="9" xr3:uid="{00000000-0010-0000-0400-000009000000}" name="Outcome/Evidence"/>
    <tableColumn id="10" xr3:uid="{00000000-0010-0000-0400-00000A000000}" name="Staff Initia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thlyActivityAuditTable" displayName="MonthlyActivityAuditTable" ref="A3:P123">
  <tableColumns count="16">
    <tableColumn id="1" xr3:uid="{00000000-0010-0000-0500-000001000000}" name="Month"/>
    <tableColumn id="2" xr3:uid="{00000000-0010-0000-0500-000002000000}" name="Auditor"/>
    <tableColumn id="3" xr3:uid="{00000000-0010-0000-0500-000003000000}" name="Residents Audited"/>
    <tableColumn id="4" xr3:uid="{00000000-0010-0000-0500-000004000000}" name="Assessments Completed %"/>
    <tableColumn id="5" xr3:uid="{00000000-0010-0000-0500-000005000000}" name="Life Story Complete %"/>
    <tableColumn id="6" xr3:uid="{00000000-0010-0000-0500-000006000000}" name="This Is Me Complete %"/>
    <tableColumn id="7" xr3:uid="{00000000-0010-0000-0500-000007000000}" name="Weekly Planners Completed %"/>
    <tableColumn id="8" xr3:uid="{00000000-0010-0000-0500-000008000000}" name="Daily Outcomes Recorded %"/>
    <tableColumn id="9" xr3:uid="{00000000-0010-0000-0500-000009000000}" name="Family Input Evidenced?"/>
    <tableColumn id="10" xr3:uid="{00000000-0010-0000-0500-00000A000000}" name="Photos/Consent Checked?"/>
    <tableColumn id="11" xr3:uid="{00000000-0010-0000-0500-00000B000000}" name="Overall RAG"/>
    <tableColumn id="12" xr3:uid="{00000000-0010-0000-0500-00000C000000}" name="Actions Required"/>
    <tableColumn id="13" xr3:uid="{00000000-0010-0000-0500-00000D000000}" name="Responsible Person"/>
    <tableColumn id="14" xr3:uid="{00000000-0010-0000-0500-00000E000000}" name="Target Date"/>
    <tableColumn id="15" xr3:uid="{00000000-0010-0000-0500-00000F000000}" name="Completed Date"/>
    <tableColumn id="16" xr3:uid="{00000000-0010-0000-0500-000010000000}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tivityEvidenceTrackerTable" displayName="ActivityEvidenceTrackerTable" ref="A3:I123">
  <tableColumns count="9">
    <tableColumn id="1" xr3:uid="{00000000-0010-0000-0600-000001000000}" name="Resident Name"/>
    <tableColumn id="2" xr3:uid="{00000000-0010-0000-0600-000002000000}" name="Evidence Type"/>
    <tableColumn id="3" xr3:uid="{00000000-0010-0000-0600-000003000000}" name="Evidence Location/Folder"/>
    <tableColumn id="4" xr3:uid="{00000000-0010-0000-0600-000004000000}" name="Date Added"/>
    <tableColumn id="5" xr3:uid="{00000000-0010-0000-0600-000005000000}" name="Linked To Life History?"/>
    <tableColumn id="6" xr3:uid="{00000000-0010-0000-0600-000006000000}" name="Consent Checked?"/>
    <tableColumn id="7" xr3:uid="{00000000-0010-0000-0600-000007000000}" name="Added By"/>
    <tableColumn id="8" xr3:uid="{00000000-0010-0000-0600-000008000000}" name="Review Required?"/>
    <tableColumn id="9" xr3:uid="{00000000-0010-0000-0600-000009000000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sqref="A1:H1"/>
    </sheetView>
  </sheetViews>
  <sheetFormatPr defaultRowHeight="14"/>
  <cols>
    <col min="1" max="1" width="26" customWidth="1"/>
    <col min="2" max="2" width="70" customWidth="1"/>
    <col min="3" max="3" width="55" customWidth="1"/>
  </cols>
  <sheetData>
    <row r="1" spans="1:8" ht="12.4" customHeight="1">
      <c r="A1" s="46" t="s">
        <v>0</v>
      </c>
      <c r="B1" s="47"/>
      <c r="C1" s="48"/>
      <c r="D1" s="48"/>
      <c r="E1" s="48"/>
      <c r="F1" s="48"/>
      <c r="G1" s="49"/>
      <c r="H1" s="49"/>
    </row>
    <row r="2" spans="1:8" ht="10.65" customHeight="1">
      <c r="A2" s="50" t="s">
        <v>1</v>
      </c>
      <c r="B2" s="49"/>
      <c r="C2" s="49"/>
      <c r="D2" s="49"/>
      <c r="E2" s="49"/>
      <c r="F2" s="49"/>
      <c r="G2" s="49"/>
      <c r="H2" s="49"/>
    </row>
    <row r="3" spans="1:8">
      <c r="A3" s="2"/>
      <c r="B3" s="2"/>
    </row>
    <row r="4" spans="1:8" ht="15.65" customHeight="1">
      <c r="A4" s="20" t="s">
        <v>2</v>
      </c>
      <c r="B4" s="20" t="s">
        <v>3</v>
      </c>
      <c r="C4" s="20" t="s">
        <v>4</v>
      </c>
    </row>
    <row r="5" spans="1:8" ht="28">
      <c r="A5" s="6" t="s">
        <v>5</v>
      </c>
      <c r="B5" s="6" t="s">
        <v>6</v>
      </c>
      <c r="C5" s="6" t="s">
        <v>7</v>
      </c>
    </row>
    <row r="6" spans="1:8" ht="28">
      <c r="A6" s="6" t="s">
        <v>8</v>
      </c>
      <c r="B6" s="6" t="s">
        <v>9</v>
      </c>
      <c r="C6" s="6" t="s">
        <v>10</v>
      </c>
    </row>
    <row r="7" spans="1:8" ht="28">
      <c r="A7" s="6" t="s">
        <v>11</v>
      </c>
      <c r="B7" s="6" t="s">
        <v>12</v>
      </c>
      <c r="C7" s="6" t="s">
        <v>13</v>
      </c>
    </row>
    <row r="8" spans="1:8" ht="28">
      <c r="A8" s="6" t="s">
        <v>14</v>
      </c>
      <c r="B8" s="6" t="s">
        <v>15</v>
      </c>
      <c r="C8" s="6" t="s">
        <v>16</v>
      </c>
    </row>
    <row r="9" spans="1:8" ht="28">
      <c r="A9" s="6" t="s">
        <v>17</v>
      </c>
      <c r="B9" s="6" t="s">
        <v>18</v>
      </c>
      <c r="C9" s="6" t="s">
        <v>19</v>
      </c>
    </row>
    <row r="10" spans="1:8">
      <c r="A10" s="6" t="s">
        <v>20</v>
      </c>
      <c r="B10" s="6" t="s">
        <v>21</v>
      </c>
      <c r="C10" s="6" t="s">
        <v>22</v>
      </c>
    </row>
    <row r="11" spans="1:8" ht="28">
      <c r="A11" s="6" t="s">
        <v>23</v>
      </c>
      <c r="B11" s="6" t="s">
        <v>24</v>
      </c>
      <c r="C11" s="6" t="s">
        <v>25</v>
      </c>
    </row>
    <row r="12" spans="1:8">
      <c r="A12" s="9"/>
    </row>
    <row r="13" spans="1:8">
      <c r="A13" s="19" t="s">
        <v>26</v>
      </c>
    </row>
    <row r="14" spans="1:8">
      <c r="A14" s="25" t="s">
        <v>27</v>
      </c>
      <c r="B14" s="6" t="s">
        <v>28</v>
      </c>
    </row>
    <row r="15" spans="1:8" ht="28">
      <c r="A15" s="25" t="s">
        <v>29</v>
      </c>
      <c r="B15" s="6" t="s">
        <v>30</v>
      </c>
    </row>
    <row r="16" spans="1:8" ht="28">
      <c r="A16" s="25" t="s">
        <v>31</v>
      </c>
      <c r="B16" s="6" t="s">
        <v>32</v>
      </c>
    </row>
    <row r="17" spans="1:2" ht="28">
      <c r="A17" s="25" t="s">
        <v>33</v>
      </c>
      <c r="B17" s="6" t="s">
        <v>34</v>
      </c>
    </row>
    <row r="18" spans="1:2">
      <c r="A18" s="25" t="s">
        <v>35</v>
      </c>
      <c r="B18" s="6" t="s">
        <v>36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1"/>
  <sheetViews>
    <sheetView topLeftCell="A10" workbookViewId="0">
      <selection activeCell="C17" sqref="C17:C30"/>
    </sheetView>
  </sheetViews>
  <sheetFormatPr defaultRowHeight="14"/>
  <cols>
    <col min="1" max="1" width="30" customWidth="1"/>
    <col min="2" max="4" width="18" customWidth="1"/>
    <col min="5" max="5" width="14" customWidth="1"/>
    <col min="6" max="6" width="20" customWidth="1"/>
    <col min="7" max="7" width="12" customWidth="1"/>
    <col min="8" max="8" width="37.4140625" customWidth="1"/>
    <col min="9" max="13" width="6.08203125" customWidth="1"/>
    <col min="14" max="16" width="18" customWidth="1"/>
    <col min="17" max="17" width="9.9140625" customWidth="1"/>
    <col min="18" max="18" width="30" customWidth="1"/>
    <col min="20" max="20" width="28" customWidth="1"/>
    <col min="21" max="21" width="38" customWidth="1"/>
    <col min="22" max="22" width="16" customWidth="1"/>
    <col min="23" max="23" width="14" customWidth="1"/>
  </cols>
  <sheetData>
    <row r="1" spans="1:23" ht="17.75" customHeight="1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T1" s="58" t="s">
        <v>540</v>
      </c>
      <c r="U1" s="49"/>
      <c r="V1" s="49"/>
      <c r="W1" s="49"/>
    </row>
    <row r="3" spans="1:23">
      <c r="A3" s="1" t="s">
        <v>38</v>
      </c>
      <c r="N3" s="51" t="s">
        <v>39</v>
      </c>
      <c r="O3" s="49"/>
      <c r="P3" s="49"/>
      <c r="Q3" s="49"/>
      <c r="R3" s="49"/>
      <c r="T3" s="40" t="s">
        <v>126</v>
      </c>
      <c r="U3" s="40" t="s">
        <v>541</v>
      </c>
      <c r="V3" s="40" t="s">
        <v>128</v>
      </c>
      <c r="W3" s="40" t="s">
        <v>88</v>
      </c>
    </row>
    <row r="4" spans="1:23">
      <c r="A4" s="1" t="s">
        <v>40</v>
      </c>
      <c r="N4" s="12" t="s">
        <v>41</v>
      </c>
      <c r="O4" s="6">
        <f ca="1">COUNTIF(G48:G58,"Red")</f>
        <v>11</v>
      </c>
      <c r="T4" s="45" t="s">
        <v>542</v>
      </c>
      <c r="U4" s="45" t="s">
        <v>543</v>
      </c>
      <c r="V4" s="45" t="s">
        <v>130</v>
      </c>
      <c r="W4" s="45"/>
    </row>
    <row r="5" spans="1:23">
      <c r="A5" s="1" t="s">
        <v>42</v>
      </c>
      <c r="N5" s="12" t="s">
        <v>43</v>
      </c>
      <c r="O5" s="6">
        <f ca="1">COUNTIF(G48:G58,"Amber")</f>
        <v>0</v>
      </c>
      <c r="T5" s="45" t="s">
        <v>544</v>
      </c>
      <c r="U5" s="45" t="s">
        <v>545</v>
      </c>
      <c r="V5" s="45" t="s">
        <v>130</v>
      </c>
      <c r="W5" s="45"/>
    </row>
    <row r="6" spans="1:23">
      <c r="A6" s="1" t="s">
        <v>44</v>
      </c>
      <c r="N6" s="12" t="s">
        <v>45</v>
      </c>
      <c r="O6" s="6">
        <f ca="1">COUNTIF(G48:G58,"Green")</f>
        <v>0</v>
      </c>
      <c r="T6" s="45" t="s">
        <v>546</v>
      </c>
      <c r="U6" s="45" t="s">
        <v>547</v>
      </c>
      <c r="V6" s="45" t="s">
        <v>130</v>
      </c>
      <c r="W6" s="45"/>
    </row>
    <row r="7" spans="1:23">
      <c r="A7" s="1" t="s">
        <v>46</v>
      </c>
      <c r="N7" s="12" t="s">
        <v>47</v>
      </c>
      <c r="O7" s="6">
        <f>COUNTA(A48:A58)</f>
        <v>11</v>
      </c>
      <c r="T7" s="45" t="s">
        <v>548</v>
      </c>
      <c r="U7" s="45" t="s">
        <v>549</v>
      </c>
      <c r="V7" s="45" t="s">
        <v>130</v>
      </c>
      <c r="W7" s="45"/>
    </row>
    <row r="8" spans="1:23">
      <c r="A8" s="1" t="s">
        <v>48</v>
      </c>
      <c r="B8" s="5">
        <f ca="1">TODAY()</f>
        <v>46201</v>
      </c>
      <c r="T8" s="45" t="s">
        <v>550</v>
      </c>
      <c r="U8" s="45" t="s">
        <v>551</v>
      </c>
      <c r="V8" s="45" t="s">
        <v>130</v>
      </c>
      <c r="W8" s="45"/>
    </row>
    <row r="10" spans="1:23" ht="20.75" customHeight="1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53</v>
      </c>
      <c r="F10" s="3" t="s">
        <v>54</v>
      </c>
      <c r="G10" s="3" t="s">
        <v>55</v>
      </c>
      <c r="H10" s="3" t="s">
        <v>56</v>
      </c>
      <c r="I10" s="3" t="s">
        <v>57</v>
      </c>
      <c r="J10" s="3" t="s">
        <v>58</v>
      </c>
      <c r="K10" s="3" t="s">
        <v>46</v>
      </c>
      <c r="L10" s="3" t="s">
        <v>59</v>
      </c>
      <c r="N10" s="53" t="s">
        <v>60</v>
      </c>
      <c r="O10" s="54"/>
      <c r="P10" s="49"/>
      <c r="Q10" s="49"/>
      <c r="R10" s="49"/>
    </row>
    <row r="11" spans="1:23" ht="8.25" customHeight="1">
      <c r="A11" s="6" t="s">
        <v>61</v>
      </c>
      <c r="B11" s="6" t="str">
        <f>HYPERLINK("#'MCA'!A1","See MCA Tab")</f>
        <v>See MCA Tab</v>
      </c>
      <c r="C11" s="6">
        <f>COUNTIF(MCA!C5:C75,"Yes")</f>
        <v>0</v>
      </c>
      <c r="D11" s="6">
        <f ca="1">COUNTIF(MCA!Y5:Y75,"Red")</f>
        <v>0</v>
      </c>
      <c r="E11" s="6">
        <f ca="1">COUNTIF(MCA!Y5:Y75,"Amber")</f>
        <v>0</v>
      </c>
      <c r="F11" s="6">
        <f ca="1">COUNTIF(MCA!Y5:Y75,"Green")</f>
        <v>0</v>
      </c>
      <c r="G11" s="6">
        <f ca="1">COUNTIF(MCA!Y5:Y75,"Grey")</f>
        <v>71</v>
      </c>
      <c r="H11" s="6" t="str">
        <f>IF(C11=0,"Grey",IF(D11&gt;0,"Red",IF(E11&gt;0,"Amber","Green")))</f>
        <v>Grey</v>
      </c>
      <c r="I11" s="11" t="str">
        <f>IF(COUNT(MCA!V5:V75)=0,"",MAX(MCA!V5:V75))</f>
        <v/>
      </c>
      <c r="J11" s="11" t="str">
        <f>IF(COUNT(MCA!W5:W75)=0,"",MIN(MCA!W5:W75))</f>
        <v/>
      </c>
      <c r="K11" s="6"/>
      <c r="L11" s="6"/>
      <c r="N11" s="15" t="s">
        <v>62</v>
      </c>
      <c r="O11" s="17">
        <f>'Resident Expenses Log'!$O$2</f>
        <v>0</v>
      </c>
    </row>
    <row r="12" spans="1:23" ht="8.25" customHeight="1">
      <c r="A12" s="6" t="s">
        <v>63</v>
      </c>
      <c r="B12" s="6" t="str">
        <f>HYPERLINK("#'Best Interests'!A1","See Best Interests Tab")</f>
        <v>See Best Interests Tab</v>
      </c>
      <c r="C12" s="6">
        <f>COUNTIF('Best Interests'!C5:C40,"Yes")</f>
        <v>0</v>
      </c>
      <c r="D12" s="6">
        <f ca="1">COUNTIF('Best Interests'!Y5:Y40,"Red")</f>
        <v>0</v>
      </c>
      <c r="E12" s="6">
        <f ca="1">COUNTIF('Best Interests'!Y5:Y40,"Amber")</f>
        <v>0</v>
      </c>
      <c r="F12" s="6">
        <f ca="1">COUNTIF('Best Interests'!Y5:Y40,"Green")</f>
        <v>0</v>
      </c>
      <c r="G12" s="6">
        <f ca="1">COUNTIF('Best Interests'!Y5:Y40,"Grey")</f>
        <v>36</v>
      </c>
      <c r="H12" s="6" t="str">
        <f>IF(C12=0,"Grey",IF(D12&gt;0,"Red",IF(E12&gt;0,"Amber","Green")))</f>
        <v>Grey</v>
      </c>
      <c r="I12" s="11" t="str">
        <f>IF(COUNT('Best Interests'!V5:V40)=0,"",MAX('Best Interests'!V5:V40))</f>
        <v/>
      </c>
      <c r="J12" s="11" t="str">
        <f>IF(COUNT('Best Interests'!W5:W40)=0,"",MIN('Best Interests'!W5:W40))</f>
        <v/>
      </c>
      <c r="K12" s="6"/>
      <c r="L12" s="6"/>
      <c r="N12" s="15" t="s">
        <v>64</v>
      </c>
      <c r="O12" s="17">
        <f>'Resident Expenses Log'!$O$3</f>
        <v>0</v>
      </c>
    </row>
    <row r="13" spans="1:23" ht="8.25" customHeight="1">
      <c r="A13" s="6" t="s">
        <v>65</v>
      </c>
      <c r="B13" s="6" t="str">
        <f>HYPERLINK("#'DoLS'!A1","See DoLS Tab")</f>
        <v>See DoLS Tab</v>
      </c>
      <c r="C13" s="6">
        <f>COUNTIF(DoLS!C5:C35,"Yes")</f>
        <v>0</v>
      </c>
      <c r="D13" s="6">
        <f ca="1">COUNTIF(DoLS!Y5:Y35,"Red")</f>
        <v>0</v>
      </c>
      <c r="E13" s="6">
        <f ca="1">COUNTIF(DoLS!Y5:Y35,"Amber")</f>
        <v>0</v>
      </c>
      <c r="F13" s="6">
        <f ca="1">COUNTIF(DoLS!Y5:Y35,"Green")</f>
        <v>0</v>
      </c>
      <c r="G13" s="6">
        <f ca="1">COUNTIF(DoLS!Y5:Y35,"Grey")</f>
        <v>31</v>
      </c>
      <c r="H13" s="6" t="str">
        <f>IF(C13=0,"Grey",IF(D13&gt;0,"Red",IF(E13&gt;0,"Amber","Green")))</f>
        <v>Grey</v>
      </c>
      <c r="I13" s="11" t="str">
        <f>IF(COUNT(DoLS!V5:V35)=0,"",MAX(DoLS!V5:V35))</f>
        <v/>
      </c>
      <c r="J13" s="11" t="str">
        <f>IF(COUNT(DoLS!W5:W35)=0,"",MIN(DoLS!W5:W35))</f>
        <v/>
      </c>
      <c r="K13" s="6"/>
      <c r="L13" s="6"/>
      <c r="N13" s="15" t="s">
        <v>66</v>
      </c>
      <c r="O13" s="17">
        <f>'Resident Expenses Log'!$O$4</f>
        <v>0</v>
      </c>
    </row>
    <row r="14" spans="1:23">
      <c r="N14" s="15" t="s">
        <v>67</v>
      </c>
      <c r="O14" s="18">
        <f>MAX('Resident Expenses Log'!$A$2:$A$41)</f>
        <v>0</v>
      </c>
    </row>
    <row r="15" spans="1:23" ht="28">
      <c r="A15" s="7" t="s">
        <v>68</v>
      </c>
      <c r="B15" s="7"/>
      <c r="C15" s="7"/>
      <c r="D15" s="7"/>
      <c r="N15" s="15" t="s">
        <v>69</v>
      </c>
      <c r="O15" s="15" t="s">
        <v>70</v>
      </c>
    </row>
    <row r="16" spans="1:23">
      <c r="A16" s="1" t="s">
        <v>56</v>
      </c>
      <c r="B16" t="str">
        <f>IF(COUNTIF(H11:H13,"Red")&gt;0,"Red",IF(COUNTIF(H11:H13,"Amber")&gt;0,"Amber",IF(COUNTIF(H11:H13,"Green")&gt;0,"Green","Grey")))</f>
        <v>Grey</v>
      </c>
    </row>
    <row r="17" spans="1:18">
      <c r="A17" s="1" t="s">
        <v>71</v>
      </c>
      <c r="B17" t="str">
        <f ca="1">IF(OR(D11&gt;0,E11&gt;0),"ACTION REQUIRED","OK")</f>
        <v>OK</v>
      </c>
    </row>
    <row r="18" spans="1:18">
      <c r="A18" s="1" t="s">
        <v>72</v>
      </c>
      <c r="B18" t="str">
        <f ca="1">IF(OR(D13&gt;0,E13&gt;0),"ACTION REQUIRED","OK")</f>
        <v>OK</v>
      </c>
    </row>
    <row r="19" spans="1:18">
      <c r="A19" s="1" t="s">
        <v>73</v>
      </c>
      <c r="B19" t="str">
        <f ca="1">IF(OR(D12&gt;0,E12&gt;0),"ACTION REQUIRED","OK")</f>
        <v>OK</v>
      </c>
    </row>
    <row r="22" spans="1:18">
      <c r="A22" s="3" t="s">
        <v>74</v>
      </c>
      <c r="B22" s="3" t="s">
        <v>75</v>
      </c>
      <c r="C22" s="3" t="s">
        <v>76</v>
      </c>
      <c r="D22" s="3" t="s">
        <v>77</v>
      </c>
      <c r="E22" s="3" t="s">
        <v>78</v>
      </c>
      <c r="F22" s="3" t="s">
        <v>79</v>
      </c>
      <c r="G22" s="3" t="s">
        <v>80</v>
      </c>
      <c r="H22" s="3" t="s">
        <v>81</v>
      </c>
      <c r="I22" s="3" t="s">
        <v>82</v>
      </c>
      <c r="J22" s="3" t="s">
        <v>83</v>
      </c>
      <c r="K22" s="3" t="s">
        <v>84</v>
      </c>
      <c r="L22" s="3" t="s">
        <v>85</v>
      </c>
      <c r="M22" s="3" t="s">
        <v>86</v>
      </c>
      <c r="N22" s="3" t="s">
        <v>87</v>
      </c>
      <c r="O22" s="3" t="s">
        <v>58</v>
      </c>
      <c r="P22" s="3" t="s">
        <v>46</v>
      </c>
      <c r="Q22" s="3" t="s">
        <v>88</v>
      </c>
      <c r="R22" s="3" t="s">
        <v>89</v>
      </c>
    </row>
    <row r="23" spans="1:18">
      <c r="A23" t="s">
        <v>90</v>
      </c>
      <c r="N23" s="5"/>
      <c r="O23" s="5" t="str">
        <f t="shared" ref="O23:O43" si="0">IF(N23="","",EDATE(N23,1))</f>
        <v/>
      </c>
      <c r="Q23" t="str">
        <f t="shared" ref="Q23:Q43" ca="1" si="1">IF(O23="","Red",IF(O23&lt;TODAY(),"Red",IF(O23&lt;=TODAY()+30,"Amber","Green")))</f>
        <v>Red</v>
      </c>
    </row>
    <row r="24" spans="1:18">
      <c r="A24" t="s">
        <v>91</v>
      </c>
      <c r="N24" s="5"/>
      <c r="O24" s="5" t="str">
        <f t="shared" si="0"/>
        <v/>
      </c>
      <c r="Q24" t="str">
        <f t="shared" ca="1" si="1"/>
        <v>Red</v>
      </c>
    </row>
    <row r="25" spans="1:18">
      <c r="A25" t="s">
        <v>92</v>
      </c>
      <c r="N25" s="5"/>
      <c r="O25" s="5" t="str">
        <f t="shared" si="0"/>
        <v/>
      </c>
      <c r="Q25" t="str">
        <f t="shared" ca="1" si="1"/>
        <v>Red</v>
      </c>
    </row>
    <row r="26" spans="1:18">
      <c r="A26" t="s">
        <v>93</v>
      </c>
      <c r="N26" s="5"/>
      <c r="O26" s="5" t="str">
        <f t="shared" si="0"/>
        <v/>
      </c>
      <c r="Q26" t="str">
        <f t="shared" ca="1" si="1"/>
        <v>Red</v>
      </c>
    </row>
    <row r="27" spans="1:18">
      <c r="A27" t="s">
        <v>94</v>
      </c>
      <c r="N27" s="5"/>
      <c r="O27" s="5" t="str">
        <f t="shared" si="0"/>
        <v/>
      </c>
      <c r="Q27" t="str">
        <f t="shared" ca="1" si="1"/>
        <v>Red</v>
      </c>
    </row>
    <row r="28" spans="1:18">
      <c r="A28" t="s">
        <v>95</v>
      </c>
      <c r="N28" s="5"/>
      <c r="O28" s="5" t="str">
        <f t="shared" si="0"/>
        <v/>
      </c>
      <c r="Q28" t="str">
        <f t="shared" ca="1" si="1"/>
        <v>Red</v>
      </c>
    </row>
    <row r="29" spans="1:18">
      <c r="A29" t="s">
        <v>96</v>
      </c>
      <c r="N29" s="5"/>
      <c r="O29" s="5" t="str">
        <f t="shared" si="0"/>
        <v/>
      </c>
      <c r="Q29" t="str">
        <f t="shared" ca="1" si="1"/>
        <v>Red</v>
      </c>
    </row>
    <row r="30" spans="1:18">
      <c r="A30" t="s">
        <v>97</v>
      </c>
      <c r="N30" s="5"/>
      <c r="O30" s="5" t="str">
        <f t="shared" si="0"/>
        <v/>
      </c>
      <c r="Q30" t="str">
        <f t="shared" ca="1" si="1"/>
        <v>Red</v>
      </c>
    </row>
    <row r="31" spans="1:18">
      <c r="A31" t="s">
        <v>98</v>
      </c>
      <c r="N31" s="5"/>
      <c r="O31" s="5" t="str">
        <f t="shared" si="0"/>
        <v/>
      </c>
      <c r="Q31" t="str">
        <f t="shared" ca="1" si="1"/>
        <v>Red</v>
      </c>
    </row>
    <row r="32" spans="1:18">
      <c r="A32" t="s">
        <v>99</v>
      </c>
      <c r="N32" s="5"/>
      <c r="O32" s="5" t="str">
        <f t="shared" si="0"/>
        <v/>
      </c>
      <c r="Q32" t="str">
        <f t="shared" ca="1" si="1"/>
        <v>Red</v>
      </c>
    </row>
    <row r="33" spans="1:18">
      <c r="A33" t="s">
        <v>100</v>
      </c>
      <c r="N33" s="5"/>
      <c r="O33" s="5" t="str">
        <f t="shared" si="0"/>
        <v/>
      </c>
      <c r="Q33" t="str">
        <f t="shared" ca="1" si="1"/>
        <v>Red</v>
      </c>
    </row>
    <row r="34" spans="1:18">
      <c r="A34" t="s">
        <v>101</v>
      </c>
      <c r="N34" s="5"/>
      <c r="O34" s="5" t="str">
        <f t="shared" si="0"/>
        <v/>
      </c>
      <c r="Q34" t="str">
        <f t="shared" ca="1" si="1"/>
        <v>Red</v>
      </c>
    </row>
    <row r="35" spans="1:18">
      <c r="A35" t="s">
        <v>102</v>
      </c>
      <c r="N35" s="5"/>
      <c r="O35" s="5" t="str">
        <f t="shared" si="0"/>
        <v/>
      </c>
      <c r="Q35" t="str">
        <f t="shared" ca="1" si="1"/>
        <v>Red</v>
      </c>
    </row>
    <row r="36" spans="1:18">
      <c r="A36" t="s">
        <v>103</v>
      </c>
      <c r="N36" s="5"/>
      <c r="O36" s="5" t="str">
        <f t="shared" si="0"/>
        <v/>
      </c>
      <c r="Q36" t="str">
        <f t="shared" ca="1" si="1"/>
        <v>Red</v>
      </c>
    </row>
    <row r="37" spans="1:18">
      <c r="A37" t="s">
        <v>104</v>
      </c>
      <c r="N37" s="5"/>
      <c r="O37" s="5" t="str">
        <f t="shared" si="0"/>
        <v/>
      </c>
      <c r="Q37" t="str">
        <f t="shared" ca="1" si="1"/>
        <v>Red</v>
      </c>
    </row>
    <row r="38" spans="1:18">
      <c r="A38" t="s">
        <v>105</v>
      </c>
      <c r="N38" s="5"/>
      <c r="O38" s="5" t="str">
        <f t="shared" si="0"/>
        <v/>
      </c>
      <c r="Q38" t="str">
        <f t="shared" ca="1" si="1"/>
        <v>Red</v>
      </c>
    </row>
    <row r="39" spans="1:18">
      <c r="A39" t="s">
        <v>106</v>
      </c>
      <c r="N39" s="5"/>
      <c r="O39" s="5" t="str">
        <f t="shared" si="0"/>
        <v/>
      </c>
      <c r="Q39" t="str">
        <f t="shared" ca="1" si="1"/>
        <v>Red</v>
      </c>
    </row>
    <row r="40" spans="1:18">
      <c r="A40" t="s">
        <v>107</v>
      </c>
      <c r="N40" s="5"/>
      <c r="O40" s="5" t="str">
        <f t="shared" si="0"/>
        <v/>
      </c>
      <c r="Q40" t="str">
        <f t="shared" ca="1" si="1"/>
        <v>Red</v>
      </c>
      <c r="R40" t="s">
        <v>108</v>
      </c>
    </row>
    <row r="41" spans="1:18">
      <c r="A41" t="s">
        <v>109</v>
      </c>
      <c r="N41" s="5"/>
      <c r="O41" s="5" t="str">
        <f t="shared" si="0"/>
        <v/>
      </c>
      <c r="Q41" t="str">
        <f t="shared" ca="1" si="1"/>
        <v>Red</v>
      </c>
    </row>
    <row r="42" spans="1:18">
      <c r="A42" t="s">
        <v>110</v>
      </c>
      <c r="N42" s="5"/>
      <c r="O42" s="5" t="str">
        <f t="shared" si="0"/>
        <v/>
      </c>
      <c r="Q42" t="str">
        <f t="shared" ca="1" si="1"/>
        <v>Red</v>
      </c>
    </row>
    <row r="43" spans="1:18">
      <c r="A43" t="s">
        <v>111</v>
      </c>
      <c r="N43" s="5"/>
      <c r="O43" s="5" t="str">
        <f t="shared" si="0"/>
        <v/>
      </c>
      <c r="Q43" t="str">
        <f t="shared" ca="1" si="1"/>
        <v>Red</v>
      </c>
    </row>
    <row r="45" spans="1:18" ht="4.9000000000000004" customHeight="1">
      <c r="A45" s="52" t="s">
        <v>112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7" spans="1:18" ht="8.25" customHeight="1">
      <c r="A47" s="10" t="s">
        <v>113</v>
      </c>
      <c r="B47" s="10" t="s">
        <v>50</v>
      </c>
      <c r="C47" s="10" t="s">
        <v>114</v>
      </c>
      <c r="D47" s="10" t="s">
        <v>57</v>
      </c>
      <c r="E47" s="10" t="s">
        <v>58</v>
      </c>
      <c r="F47" s="10" t="s">
        <v>46</v>
      </c>
      <c r="G47" s="10" t="s">
        <v>88</v>
      </c>
      <c r="H47" s="10" t="s">
        <v>115</v>
      </c>
    </row>
    <row r="48" spans="1:18">
      <c r="A48" s="6" t="s">
        <v>100</v>
      </c>
      <c r="B48" s="6" t="str">
        <f>HYPERLINK("#'Resident Agreement'!A1","Open")</f>
        <v>Open</v>
      </c>
      <c r="C48" s="6" t="str">
        <f>'Resident Agreement'!B5</f>
        <v>Monthly</v>
      </c>
      <c r="D48" s="11">
        <f>'Resident Agreement'!B4</f>
        <v>0</v>
      </c>
      <c r="E48" s="11" t="str">
        <f>'Resident Agreement'!B6</f>
        <v/>
      </c>
      <c r="F48" s="6" t="str">
        <f>'Resident Agreement'!B7</f>
        <v>Registered Manager</v>
      </c>
      <c r="G48" s="6" t="str">
        <f ca="1">'Resident Agreement'!B8</f>
        <v>Red</v>
      </c>
      <c r="H48" s="6"/>
    </row>
    <row r="49" spans="1:8">
      <c r="A49" s="6" t="s">
        <v>101</v>
      </c>
      <c r="B49" s="6" t="str">
        <f>HYPERLINK("#'Fees Agreement'!A1","Open")</f>
        <v>Open</v>
      </c>
      <c r="C49" s="6" t="str">
        <f>'Fees Agreement'!B5</f>
        <v>12 months</v>
      </c>
      <c r="D49" s="11">
        <f>'Fees Agreement'!B4</f>
        <v>0</v>
      </c>
      <c r="E49" s="11" t="str">
        <f>'Fees Agreement'!B6</f>
        <v/>
      </c>
      <c r="F49" s="6" t="str">
        <f>'Fees Agreement'!B7</f>
        <v>Registered Manager</v>
      </c>
      <c r="G49" s="6" t="str">
        <f ca="1">'Fees Agreement'!B8</f>
        <v>Red</v>
      </c>
      <c r="H49" s="6"/>
    </row>
    <row r="50" spans="1:8">
      <c r="A50" s="6" t="s">
        <v>116</v>
      </c>
      <c r="B50" s="6" t="str">
        <f>HYPERLINK("#'Inventory'!A1","Open")</f>
        <v>Open</v>
      </c>
      <c r="C50" s="6" t="str">
        <f>Inventory!B5</f>
        <v>Monthly</v>
      </c>
      <c r="D50" s="11">
        <f>Inventory!B4</f>
        <v>0</v>
      </c>
      <c r="E50" s="11" t="str">
        <f>Inventory!B6</f>
        <v/>
      </c>
      <c r="F50" s="6" t="str">
        <f>Inventory!B7</f>
        <v>Registered Manager</v>
      </c>
      <c r="G50" s="6" t="str">
        <f ca="1">Inventory!B8</f>
        <v>Red</v>
      </c>
      <c r="H50" s="6"/>
    </row>
    <row r="51" spans="1:8">
      <c r="A51" s="6" t="s">
        <v>117</v>
      </c>
      <c r="B51" s="6" t="str">
        <f>HYPERLINK("#'Jewellery Register'!A1","Open")</f>
        <v>Open</v>
      </c>
      <c r="C51" s="6" t="str">
        <f>'Jewellery Register'!B5</f>
        <v>Monthly</v>
      </c>
      <c r="D51" s="11">
        <f>'Jewellery Register'!B4</f>
        <v>0</v>
      </c>
      <c r="E51" s="11" t="str">
        <f>'Jewellery Register'!B6</f>
        <v/>
      </c>
      <c r="F51" s="6" t="str">
        <f>'Jewellery Register'!B7</f>
        <v>Registered Manager</v>
      </c>
      <c r="G51" s="6" t="str">
        <f ca="1">'Jewellery Register'!B8</f>
        <v>Red</v>
      </c>
      <c r="H51" s="6"/>
    </row>
    <row r="52" spans="1:8">
      <c r="A52" s="6" t="s">
        <v>118</v>
      </c>
      <c r="B52" s="6" t="str">
        <f>HYPERLINK("#'Safe Contents'!A1","Open")</f>
        <v>Open</v>
      </c>
      <c r="C52" s="6" t="str">
        <f>'Safe Contents'!B5</f>
        <v>Monthly</v>
      </c>
      <c r="D52" s="11">
        <f>'Safe Contents'!B4</f>
        <v>0</v>
      </c>
      <c r="E52" s="11" t="str">
        <f>'Safe Contents'!B6</f>
        <v/>
      </c>
      <c r="F52" s="6" t="str">
        <f>'Safe Contents'!B7</f>
        <v>Registered Manager</v>
      </c>
      <c r="G52" s="6" t="str">
        <f ca="1">'Safe Contents'!B8</f>
        <v>Red</v>
      </c>
      <c r="H52" s="6"/>
    </row>
    <row r="53" spans="1:8">
      <c r="A53" s="6" t="s">
        <v>119</v>
      </c>
      <c r="B53" s="6" t="str">
        <f>HYPERLINK("#'Property Returned'!A1","Open")</f>
        <v>Open</v>
      </c>
      <c r="C53" s="6" t="str">
        <f>'Property Returned'!B5</f>
        <v>Monthly</v>
      </c>
      <c r="D53" s="11">
        <f>'Property Returned'!B4</f>
        <v>0</v>
      </c>
      <c r="E53" s="11" t="str">
        <f>'Property Returned'!B6</f>
        <v/>
      </c>
      <c r="F53" s="6" t="str">
        <f>'Property Returned'!B7</f>
        <v>Registered Manager</v>
      </c>
      <c r="G53" s="6" t="str">
        <f ca="1">'Property Returned'!B8</f>
        <v>Red</v>
      </c>
      <c r="H53" s="6"/>
    </row>
    <row r="54" spans="1:8">
      <c r="A54" s="6" t="s">
        <v>120</v>
      </c>
      <c r="B54" s="6" t="str">
        <f>HYPERLINK("#'Resident Finance'!A1","Open")</f>
        <v>Open</v>
      </c>
      <c r="C54" s="6" t="str">
        <f>'Resident Finance'!B5</f>
        <v>Monthly</v>
      </c>
      <c r="D54" s="11">
        <f>'Resident Finance'!B4</f>
        <v>0</v>
      </c>
      <c r="E54" s="11" t="str">
        <f>'Resident Finance'!B6</f>
        <v/>
      </c>
      <c r="F54" s="6" t="str">
        <f>'Resident Finance'!B7</f>
        <v>Registered Manager</v>
      </c>
      <c r="G54" s="6" t="str">
        <f ca="1">'Resident Finance'!B8</f>
        <v>Red</v>
      </c>
      <c r="H54" s="6"/>
    </row>
    <row r="55" spans="1:8">
      <c r="A55" s="6" t="s">
        <v>98</v>
      </c>
      <c r="B55" s="6" t="str">
        <f>HYPERLINK("#'CCTV Consent'!A1","Open")</f>
        <v>Open</v>
      </c>
      <c r="C55" s="6" t="str">
        <f>'CCTV Consent'!B5</f>
        <v>Monthly</v>
      </c>
      <c r="D55" s="11">
        <f>'CCTV Consent'!B4</f>
        <v>0</v>
      </c>
      <c r="E55" s="11" t="str">
        <f>'CCTV Consent'!B6</f>
        <v/>
      </c>
      <c r="F55" s="6" t="str">
        <f>'CCTV Consent'!B7</f>
        <v>Registered Manager</v>
      </c>
      <c r="G55" s="6" t="str">
        <f ca="1">'CCTV Consent'!B8</f>
        <v>Red</v>
      </c>
      <c r="H55" s="6"/>
    </row>
    <row r="56" spans="1:8">
      <c r="A56" s="6" t="s">
        <v>99</v>
      </c>
      <c r="B56" s="6" t="str">
        <f>HYPERLINK("#'Data Sharing Consent'!A1","Open")</f>
        <v>Open</v>
      </c>
      <c r="C56" s="6" t="str">
        <f>'Data Sharing Consent'!B5</f>
        <v>Monthly</v>
      </c>
      <c r="D56" s="11">
        <f>'Data Sharing Consent'!B4</f>
        <v>0</v>
      </c>
      <c r="E56" s="11" t="str">
        <f>'Data Sharing Consent'!B6</f>
        <v/>
      </c>
      <c r="F56" s="6" t="str">
        <f>'Data Sharing Consent'!B7</f>
        <v>Registered Manager</v>
      </c>
      <c r="G56" s="6" t="str">
        <f ca="1">'Data Sharing Consent'!B8</f>
        <v>Red</v>
      </c>
      <c r="H56" s="6"/>
    </row>
    <row r="57" spans="1:8">
      <c r="A57" s="6" t="s">
        <v>121</v>
      </c>
      <c r="B57" s="6" t="str">
        <f>HYPERLINK("#'Social Media Consent'!A1","Open")</f>
        <v>Open</v>
      </c>
      <c r="C57" s="6" t="str">
        <f>'Social Media Consent'!B5</f>
        <v>Monthly</v>
      </c>
      <c r="D57" s="11">
        <f>'Social Media Consent'!B4</f>
        <v>0</v>
      </c>
      <c r="E57" s="11" t="str">
        <f>'Social Media Consent'!B6</f>
        <v/>
      </c>
      <c r="F57" s="6" t="str">
        <f>'Social Media Consent'!B7</f>
        <v>Registered Manager</v>
      </c>
      <c r="G57" s="6" t="str">
        <f ca="1">'Social Media Consent'!B8</f>
        <v>Red</v>
      </c>
      <c r="H57" s="6"/>
    </row>
    <row r="58" spans="1:8">
      <c r="A58" s="6" t="s">
        <v>122</v>
      </c>
      <c r="B58" s="6" t="str">
        <f>HYPERLINK("#'Telephone Consent'!A1","Open")</f>
        <v>Open</v>
      </c>
      <c r="C58" s="6">
        <f>'Telephone Consent'!B5</f>
        <v>12</v>
      </c>
      <c r="D58" s="11">
        <f>'Telephone Consent'!B4</f>
        <v>0</v>
      </c>
      <c r="E58" s="11" t="str">
        <f>'Telephone Consent'!B6</f>
        <v/>
      </c>
      <c r="F58" s="6" t="str">
        <f>'Telephone Consent'!B7</f>
        <v>Registered Manager</v>
      </c>
      <c r="G58" s="6" t="str">
        <f ca="1">'Telephone Consent'!B8</f>
        <v>Red</v>
      </c>
      <c r="H58" s="6"/>
    </row>
    <row r="59" spans="1:8" ht="28">
      <c r="A59" s="6" t="s">
        <v>70</v>
      </c>
      <c r="B59" s="6" t="s">
        <v>70</v>
      </c>
      <c r="C59" s="6" t="s">
        <v>123</v>
      </c>
      <c r="D59" s="11"/>
      <c r="E59" s="11"/>
      <c r="F59" s="6"/>
      <c r="G59" s="6"/>
      <c r="H59" s="6" t="s">
        <v>124</v>
      </c>
    </row>
    <row r="60" spans="1:8">
      <c r="A60" s="6"/>
      <c r="B60" s="6"/>
      <c r="C60" s="6"/>
      <c r="D60" s="11"/>
      <c r="E60" s="11"/>
      <c r="F60" s="6"/>
      <c r="G60" s="6"/>
      <c r="H60" s="6"/>
    </row>
    <row r="61" spans="1:8">
      <c r="A61" s="6"/>
      <c r="B61" s="6"/>
      <c r="C61" s="6"/>
      <c r="D61" s="11"/>
      <c r="E61" s="11"/>
      <c r="F61" s="6"/>
      <c r="G61" s="6"/>
      <c r="H61" s="6"/>
    </row>
    <row r="62" spans="1:8" ht="15">
      <c r="A62" s="55" t="s">
        <v>125</v>
      </c>
      <c r="B62" s="56"/>
      <c r="C62" s="56"/>
      <c r="D62" s="57"/>
      <c r="E62" s="57"/>
      <c r="F62" s="56"/>
      <c r="G62" s="56"/>
      <c r="H62" s="56"/>
    </row>
    <row r="63" spans="1:8">
      <c r="A63" s="6"/>
      <c r="B63" s="6"/>
      <c r="C63" s="6"/>
      <c r="D63" s="11"/>
      <c r="E63" s="11"/>
      <c r="F63" s="6"/>
      <c r="G63" s="6"/>
      <c r="H63" s="6"/>
    </row>
    <row r="64" spans="1:8" ht="15.65" customHeight="1">
      <c r="A64" s="20" t="s">
        <v>126</v>
      </c>
      <c r="B64" s="20" t="s">
        <v>127</v>
      </c>
      <c r="C64" s="20" t="s">
        <v>128</v>
      </c>
      <c r="D64" s="26" t="s">
        <v>88</v>
      </c>
      <c r="E64" s="11"/>
      <c r="F64" s="6"/>
      <c r="G64" s="6"/>
      <c r="H64" s="6"/>
    </row>
    <row r="65" spans="1:8">
      <c r="A65" s="6" t="s">
        <v>129</v>
      </c>
      <c r="B65" s="6">
        <f>COUNTIF('Meaningful Activity Assessment'!A4:A123,"?*")</f>
        <v>0</v>
      </c>
      <c r="C65" s="6" t="s">
        <v>130</v>
      </c>
      <c r="D65" s="11" t="str">
        <f>IF(B65=0,"Amber","Green")</f>
        <v>Amber</v>
      </c>
      <c r="E65" s="11"/>
      <c r="F65" s="6"/>
      <c r="G65" s="6"/>
      <c r="H65" s="6"/>
    </row>
    <row r="66" spans="1:8">
      <c r="A66" s="6" t="s">
        <v>131</v>
      </c>
      <c r="B66" s="6">
        <f ca="1">COUNTIF('Meaningful Activity Assessment'!L4:L123,"Red*")</f>
        <v>0</v>
      </c>
      <c r="C66" s="6" t="s">
        <v>132</v>
      </c>
      <c r="D66" s="11" t="str">
        <f ca="1">IF(B66&gt;0,"Red","Green")</f>
        <v>Green</v>
      </c>
      <c r="E66" s="11"/>
      <c r="F66" s="6"/>
      <c r="G66" s="6"/>
      <c r="H66" s="6"/>
    </row>
    <row r="67" spans="1:8">
      <c r="A67" s="6" t="s">
        <v>133</v>
      </c>
      <c r="B67" s="6">
        <f ca="1">COUNTIF('Meaningful Activity Assessment'!L4:L123,"Amber*")</f>
        <v>0</v>
      </c>
      <c r="C67" s="6" t="s">
        <v>132</v>
      </c>
      <c r="D67" s="11" t="str">
        <f ca="1">IF(B67&gt;0,"Amber","Green")</f>
        <v>Green</v>
      </c>
      <c r="E67" s="11"/>
      <c r="F67" s="6"/>
      <c r="G67" s="6"/>
      <c r="H67" s="6"/>
    </row>
    <row r="68" spans="1:8">
      <c r="A68" s="6" t="s">
        <v>134</v>
      </c>
      <c r="B68" s="6">
        <f>COUNTIF('Life Story Book'!A4:A123,"?*")</f>
        <v>0</v>
      </c>
      <c r="C68" s="6" t="s">
        <v>130</v>
      </c>
      <c r="D68" s="11" t="str">
        <f>IF(B68=0,"Amber","Green")</f>
        <v>Amber</v>
      </c>
      <c r="E68" s="11"/>
      <c r="F68" s="6"/>
      <c r="G68" s="6"/>
      <c r="H68" s="6"/>
    </row>
    <row r="69" spans="1:8">
      <c r="A69" s="6" t="s">
        <v>135</v>
      </c>
      <c r="B69" s="6">
        <f>COUNTIF('This Is Me'!A4:A123,"?*")</f>
        <v>0</v>
      </c>
      <c r="C69" s="6" t="s">
        <v>130</v>
      </c>
      <c r="D69" s="11" t="str">
        <f>IF(B69=0,"Amber","Green")</f>
        <v>Amber</v>
      </c>
      <c r="E69" s="11"/>
      <c r="F69" s="6"/>
      <c r="G69" s="6"/>
      <c r="H69" s="6"/>
    </row>
    <row r="70" spans="1:8">
      <c r="A70" s="6" t="s">
        <v>136</v>
      </c>
      <c r="B70" s="6">
        <f>COUNTIF('Daily Activity Outcomes'!A4:A123,"?*")</f>
        <v>0</v>
      </c>
      <c r="C70" s="6" t="s">
        <v>137</v>
      </c>
      <c r="D70" s="11" t="str">
        <f>IF(B70=0,"Amber","Green")</f>
        <v>Amber</v>
      </c>
      <c r="E70" s="11"/>
      <c r="F70" s="6"/>
      <c r="G70" s="6"/>
      <c r="H70" s="6"/>
    </row>
    <row r="71" spans="1:8">
      <c r="A71" s="6" t="s">
        <v>138</v>
      </c>
      <c r="B71" s="6">
        <f>COUNTIF('Monthly Activity Audit'!A4:A123,"?*")</f>
        <v>0</v>
      </c>
      <c r="C71" s="6" t="s">
        <v>123</v>
      </c>
      <c r="D71" s="6" t="str">
        <f>IF(B71=0,"Amber","Green")</f>
        <v>Amber</v>
      </c>
    </row>
  </sheetData>
  <mergeCells count="5">
    <mergeCell ref="N3:R3"/>
    <mergeCell ref="A45:R45"/>
    <mergeCell ref="N10:R10"/>
    <mergeCell ref="A62:H62"/>
    <mergeCell ref="T1:W1"/>
  </mergeCells>
  <conditionalFormatting sqref="B16:B19">
    <cfRule type="expression" dxfId="118" priority="4">
      <formula>OR(B16="Red",B16="ACTION REQUIRED")</formula>
    </cfRule>
    <cfRule type="expression" dxfId="117" priority="5">
      <formula>B16="Amber"</formula>
    </cfRule>
    <cfRule type="expression" dxfId="116" priority="6">
      <formula>OR(B16="Green",B16="OK")</formula>
    </cfRule>
    <cfRule type="expression" dxfId="115" priority="11">
      <formula>B16="Grey"</formula>
    </cfRule>
  </conditionalFormatting>
  <conditionalFormatting sqref="D65:D71">
    <cfRule type="expression" dxfId="114" priority="16">
      <formula>D65="Green"</formula>
    </cfRule>
    <cfRule type="expression" dxfId="113" priority="17">
      <formula>D65="Amber"</formula>
    </cfRule>
    <cfRule type="expression" dxfId="112" priority="18">
      <formula>D65="Red"</formula>
    </cfRule>
  </conditionalFormatting>
  <conditionalFormatting sqref="G48:G58">
    <cfRule type="expression" dxfId="111" priority="12">
      <formula>G48="Red"</formula>
    </cfRule>
    <cfRule type="expression" dxfId="110" priority="13">
      <formula>G48="Amber"</formula>
    </cfRule>
    <cfRule type="expression" dxfId="109" priority="14">
      <formula>G48="Green"</formula>
    </cfRule>
    <cfRule type="expression" dxfId="108" priority="15">
      <formula>G48="N/A"</formula>
    </cfRule>
  </conditionalFormatting>
  <conditionalFormatting sqref="H11:H13">
    <cfRule type="expression" dxfId="107" priority="1">
      <formula>H11="Red"</formula>
    </cfRule>
    <cfRule type="expression" dxfId="106" priority="2">
      <formula>H11="Amber"</formula>
    </cfRule>
    <cfRule type="expression" dxfId="105" priority="3">
      <formula>H11="Green"</formula>
    </cfRule>
    <cfRule type="expression" dxfId="104" priority="10">
      <formula>H11="Grey"</formula>
    </cfRule>
  </conditionalFormatting>
  <conditionalFormatting sqref="Q23:Q43">
    <cfRule type="expression" dxfId="103" priority="7">
      <formula>Q23="Red"</formula>
    </cfRule>
    <cfRule type="expression" dxfId="102" priority="8">
      <formula>Q23="Amber"</formula>
    </cfRule>
    <cfRule type="expression" dxfId="101" priority="9">
      <formula>Q23="Green"</formula>
    </cfRule>
  </conditionalFormatting>
  <dataValidations count="1">
    <dataValidation type="list" sqref="B23:M43" xr:uid="{00000000-0002-0000-0100-000000000000}">
      <formula1>"☐,☑,N/A"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/>
  </sheetViews>
  <sheetFormatPr defaultRowHeight="14"/>
  <cols>
    <col min="1" max="1" width="6.08203125" customWidth="1"/>
    <col min="2" max="2" width="36.08203125" customWidth="1"/>
    <col min="3" max="3" width="12" customWidth="1"/>
    <col min="4" max="15" width="6.08203125" customWidth="1"/>
    <col min="16" max="16" width="12" customWidth="1"/>
    <col min="17" max="17" width="14" customWidth="1"/>
    <col min="18" max="19" width="12" customWidth="1"/>
    <col min="20" max="20" width="18" customWidth="1"/>
    <col min="21" max="21" width="12" customWidth="1"/>
    <col min="22" max="22" width="13.08203125" customWidth="1"/>
    <col min="23" max="23" width="14" customWidth="1"/>
    <col min="24" max="24" width="18" customWidth="1"/>
    <col min="25" max="25" width="9.9140625" customWidth="1"/>
    <col min="26" max="26" width="28" customWidth="1"/>
  </cols>
  <sheetData>
    <row r="1" spans="1:26" ht="5.4" customHeight="1">
      <c r="A1" s="13" t="s">
        <v>139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" t="s">
        <v>38</v>
      </c>
      <c r="B2" s="1"/>
      <c r="C2" s="1" t="s">
        <v>140</v>
      </c>
      <c r="D2" s="1"/>
      <c r="E2" s="1" t="s">
        <v>42</v>
      </c>
      <c r="F2" s="1"/>
      <c r="G2" s="1" t="s">
        <v>141</v>
      </c>
      <c r="H2" s="1"/>
      <c r="I2" s="1" t="s">
        <v>142</v>
      </c>
      <c r="J2" s="1"/>
      <c r="K2" s="1"/>
    </row>
    <row r="4" spans="1:26" ht="12.4" customHeight="1">
      <c r="A4" s="3" t="s">
        <v>143</v>
      </c>
      <c r="B4" s="3" t="s">
        <v>144</v>
      </c>
      <c r="C4" s="3" t="s">
        <v>145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146</v>
      </c>
      <c r="Q4" s="3" t="s">
        <v>147</v>
      </c>
      <c r="R4" s="3" t="s">
        <v>148</v>
      </c>
      <c r="S4" s="3" t="s">
        <v>149</v>
      </c>
      <c r="T4" s="3" t="s">
        <v>150</v>
      </c>
      <c r="U4" s="3" t="s">
        <v>151</v>
      </c>
      <c r="V4" s="3" t="s">
        <v>57</v>
      </c>
      <c r="W4" s="3" t="s">
        <v>58</v>
      </c>
      <c r="X4" s="3" t="s">
        <v>46</v>
      </c>
      <c r="Y4" s="3" t="s">
        <v>88</v>
      </c>
      <c r="Z4" s="3" t="s">
        <v>89</v>
      </c>
    </row>
    <row r="5" spans="1:26">
      <c r="A5">
        <v>1</v>
      </c>
      <c r="B5" t="s">
        <v>152</v>
      </c>
      <c r="U5" t="s">
        <v>153</v>
      </c>
      <c r="V5" s="5"/>
      <c r="W5" s="5" t="str">
        <f t="shared" ref="W5:W36" si="0">IF(V5="","",EDATE(V5,U5))</f>
        <v/>
      </c>
      <c r="Y5" t="str">
        <f t="shared" ref="Y5:Y36" ca="1" si="1">IF(C5&lt;&gt;"Yes","Grey",IF(W5="","Red",IF(W5&lt;TODAY(),"Red",IF(W5&lt;=TODAY()+30,"Amber","Green"))))</f>
        <v>Grey</v>
      </c>
    </row>
    <row r="6" spans="1:26">
      <c r="A6">
        <v>2</v>
      </c>
      <c r="B6" t="s">
        <v>154</v>
      </c>
      <c r="U6" t="s">
        <v>153</v>
      </c>
      <c r="V6" s="5"/>
      <c r="W6" s="5" t="str">
        <f t="shared" si="0"/>
        <v/>
      </c>
      <c r="Y6" t="str">
        <f t="shared" ca="1" si="1"/>
        <v>Grey</v>
      </c>
    </row>
    <row r="7" spans="1:26">
      <c r="A7">
        <v>3</v>
      </c>
      <c r="B7" t="s">
        <v>155</v>
      </c>
      <c r="U7" t="s">
        <v>153</v>
      </c>
      <c r="V7" s="5"/>
      <c r="W7" s="5" t="str">
        <f t="shared" si="0"/>
        <v/>
      </c>
      <c r="Y7" t="str">
        <f t="shared" ca="1" si="1"/>
        <v>Grey</v>
      </c>
    </row>
    <row r="8" spans="1:26">
      <c r="A8">
        <v>4</v>
      </c>
      <c r="B8" t="s">
        <v>156</v>
      </c>
      <c r="U8" t="s">
        <v>153</v>
      </c>
      <c r="V8" s="5"/>
      <c r="W8" s="5" t="str">
        <f t="shared" si="0"/>
        <v/>
      </c>
      <c r="Y8" t="str">
        <f t="shared" ca="1" si="1"/>
        <v>Grey</v>
      </c>
    </row>
    <row r="9" spans="1:26">
      <c r="A9">
        <v>5</v>
      </c>
      <c r="B9" t="s">
        <v>157</v>
      </c>
      <c r="U9" t="s">
        <v>153</v>
      </c>
      <c r="V9" s="5"/>
      <c r="W9" s="5" t="str">
        <f t="shared" si="0"/>
        <v/>
      </c>
      <c r="Y9" t="str">
        <f t="shared" ca="1" si="1"/>
        <v>Grey</v>
      </c>
    </row>
    <row r="10" spans="1:26">
      <c r="A10">
        <v>6</v>
      </c>
      <c r="B10" t="s">
        <v>158</v>
      </c>
      <c r="U10" t="s">
        <v>153</v>
      </c>
      <c r="V10" s="5"/>
      <c r="W10" s="5" t="str">
        <f t="shared" si="0"/>
        <v/>
      </c>
      <c r="Y10" t="str">
        <f t="shared" ca="1" si="1"/>
        <v>Grey</v>
      </c>
    </row>
    <row r="11" spans="1:26">
      <c r="A11">
        <v>7</v>
      </c>
      <c r="B11" t="s">
        <v>159</v>
      </c>
      <c r="U11" t="s">
        <v>153</v>
      </c>
      <c r="V11" s="5"/>
      <c r="W11" s="5" t="str">
        <f t="shared" si="0"/>
        <v/>
      </c>
      <c r="Y11" t="str">
        <f t="shared" ca="1" si="1"/>
        <v>Grey</v>
      </c>
    </row>
    <row r="12" spans="1:26">
      <c r="A12">
        <v>8</v>
      </c>
      <c r="B12" t="s">
        <v>160</v>
      </c>
      <c r="U12" t="s">
        <v>153</v>
      </c>
      <c r="V12" s="5"/>
      <c r="W12" s="5" t="str">
        <f t="shared" si="0"/>
        <v/>
      </c>
      <c r="Y12" t="str">
        <f t="shared" ca="1" si="1"/>
        <v>Grey</v>
      </c>
    </row>
    <row r="13" spans="1:26">
      <c r="A13">
        <v>9</v>
      </c>
      <c r="B13" t="s">
        <v>161</v>
      </c>
      <c r="U13" t="s">
        <v>153</v>
      </c>
      <c r="V13" s="5"/>
      <c r="W13" s="5" t="str">
        <f t="shared" si="0"/>
        <v/>
      </c>
      <c r="Y13" t="str">
        <f t="shared" ca="1" si="1"/>
        <v>Grey</v>
      </c>
    </row>
    <row r="14" spans="1:26">
      <c r="A14">
        <v>10</v>
      </c>
      <c r="B14" t="s">
        <v>162</v>
      </c>
      <c r="U14" t="s">
        <v>153</v>
      </c>
      <c r="V14" s="5"/>
      <c r="W14" s="5" t="str">
        <f t="shared" si="0"/>
        <v/>
      </c>
      <c r="Y14" t="str">
        <f t="shared" ca="1" si="1"/>
        <v>Grey</v>
      </c>
    </row>
    <row r="15" spans="1:26">
      <c r="A15">
        <v>11</v>
      </c>
      <c r="B15" t="s">
        <v>163</v>
      </c>
      <c r="U15" t="s">
        <v>153</v>
      </c>
      <c r="V15" s="5"/>
      <c r="W15" s="5" t="str">
        <f t="shared" si="0"/>
        <v/>
      </c>
      <c r="Y15" t="str">
        <f t="shared" ca="1" si="1"/>
        <v>Grey</v>
      </c>
    </row>
    <row r="16" spans="1:26">
      <c r="A16">
        <v>12</v>
      </c>
      <c r="B16" t="s">
        <v>164</v>
      </c>
      <c r="U16" t="s">
        <v>153</v>
      </c>
      <c r="V16" s="5"/>
      <c r="W16" s="5" t="str">
        <f t="shared" si="0"/>
        <v/>
      </c>
      <c r="Y16" t="str">
        <f t="shared" ca="1" si="1"/>
        <v>Grey</v>
      </c>
    </row>
    <row r="17" spans="1:25">
      <c r="A17">
        <v>13</v>
      </c>
      <c r="B17" t="s">
        <v>165</v>
      </c>
      <c r="U17" t="s">
        <v>153</v>
      </c>
      <c r="V17" s="5"/>
      <c r="W17" s="5" t="str">
        <f t="shared" si="0"/>
        <v/>
      </c>
      <c r="Y17" t="str">
        <f t="shared" ca="1" si="1"/>
        <v>Grey</v>
      </c>
    </row>
    <row r="18" spans="1:25">
      <c r="A18">
        <v>14</v>
      </c>
      <c r="B18" t="s">
        <v>166</v>
      </c>
      <c r="U18" t="s">
        <v>153</v>
      </c>
      <c r="V18" s="5"/>
      <c r="W18" s="5" t="str">
        <f t="shared" si="0"/>
        <v/>
      </c>
      <c r="Y18" t="str">
        <f t="shared" ca="1" si="1"/>
        <v>Grey</v>
      </c>
    </row>
    <row r="19" spans="1:25">
      <c r="A19">
        <v>15</v>
      </c>
      <c r="B19" t="s">
        <v>167</v>
      </c>
      <c r="U19" t="s">
        <v>153</v>
      </c>
      <c r="V19" s="5"/>
      <c r="W19" s="5" t="str">
        <f t="shared" si="0"/>
        <v/>
      </c>
      <c r="Y19" t="str">
        <f t="shared" ca="1" si="1"/>
        <v>Grey</v>
      </c>
    </row>
    <row r="20" spans="1:25">
      <c r="A20">
        <v>16</v>
      </c>
      <c r="B20" t="s">
        <v>168</v>
      </c>
      <c r="U20" t="s">
        <v>153</v>
      </c>
      <c r="V20" s="5"/>
      <c r="W20" s="5" t="str">
        <f t="shared" si="0"/>
        <v/>
      </c>
      <c r="Y20" t="str">
        <f t="shared" ca="1" si="1"/>
        <v>Grey</v>
      </c>
    </row>
    <row r="21" spans="1:25">
      <c r="A21">
        <v>17</v>
      </c>
      <c r="B21" t="s">
        <v>169</v>
      </c>
      <c r="U21" t="s">
        <v>153</v>
      </c>
      <c r="V21" s="5"/>
      <c r="W21" s="5" t="str">
        <f t="shared" si="0"/>
        <v/>
      </c>
      <c r="Y21" t="str">
        <f t="shared" ca="1" si="1"/>
        <v>Grey</v>
      </c>
    </row>
    <row r="22" spans="1:25">
      <c r="A22">
        <v>18</v>
      </c>
      <c r="B22" t="s">
        <v>170</v>
      </c>
      <c r="U22" t="s">
        <v>153</v>
      </c>
      <c r="V22" s="5"/>
      <c r="W22" s="5" t="str">
        <f t="shared" si="0"/>
        <v/>
      </c>
      <c r="Y22" t="str">
        <f t="shared" ca="1" si="1"/>
        <v>Grey</v>
      </c>
    </row>
    <row r="23" spans="1:25">
      <c r="A23">
        <v>19</v>
      </c>
      <c r="B23" t="s">
        <v>171</v>
      </c>
      <c r="U23" t="s">
        <v>153</v>
      </c>
      <c r="V23" s="5"/>
      <c r="W23" s="5" t="str">
        <f t="shared" si="0"/>
        <v/>
      </c>
      <c r="Y23" t="str">
        <f t="shared" ca="1" si="1"/>
        <v>Grey</v>
      </c>
    </row>
    <row r="24" spans="1:25">
      <c r="A24">
        <v>20</v>
      </c>
      <c r="B24" t="s">
        <v>172</v>
      </c>
      <c r="U24" t="s">
        <v>153</v>
      </c>
      <c r="V24" s="5"/>
      <c r="W24" s="5" t="str">
        <f t="shared" si="0"/>
        <v/>
      </c>
      <c r="Y24" t="str">
        <f t="shared" ca="1" si="1"/>
        <v>Grey</v>
      </c>
    </row>
    <row r="25" spans="1:25">
      <c r="A25">
        <v>21</v>
      </c>
      <c r="B25" t="s">
        <v>173</v>
      </c>
      <c r="U25" t="s">
        <v>153</v>
      </c>
      <c r="V25" s="5"/>
      <c r="W25" s="5" t="str">
        <f t="shared" si="0"/>
        <v/>
      </c>
      <c r="Y25" t="str">
        <f t="shared" ca="1" si="1"/>
        <v>Grey</v>
      </c>
    </row>
    <row r="26" spans="1:25">
      <c r="A26">
        <v>22</v>
      </c>
      <c r="B26" t="s">
        <v>174</v>
      </c>
      <c r="U26" t="s">
        <v>153</v>
      </c>
      <c r="V26" s="5"/>
      <c r="W26" s="5" t="str">
        <f t="shared" si="0"/>
        <v/>
      </c>
      <c r="Y26" t="str">
        <f t="shared" ca="1" si="1"/>
        <v>Grey</v>
      </c>
    </row>
    <row r="27" spans="1:25">
      <c r="A27">
        <v>23</v>
      </c>
      <c r="B27" t="s">
        <v>175</v>
      </c>
      <c r="U27" t="s">
        <v>153</v>
      </c>
      <c r="V27" s="5"/>
      <c r="W27" s="5" t="str">
        <f t="shared" si="0"/>
        <v/>
      </c>
      <c r="Y27" t="str">
        <f t="shared" ca="1" si="1"/>
        <v>Grey</v>
      </c>
    </row>
    <row r="28" spans="1:25">
      <c r="A28">
        <v>24</v>
      </c>
      <c r="B28" t="s">
        <v>176</v>
      </c>
      <c r="U28" t="s">
        <v>153</v>
      </c>
      <c r="V28" s="5"/>
      <c r="W28" s="5" t="str">
        <f t="shared" si="0"/>
        <v/>
      </c>
      <c r="Y28" t="str">
        <f t="shared" ca="1" si="1"/>
        <v>Grey</v>
      </c>
    </row>
    <row r="29" spans="1:25">
      <c r="A29">
        <v>25</v>
      </c>
      <c r="B29" t="s">
        <v>177</v>
      </c>
      <c r="U29" t="s">
        <v>153</v>
      </c>
      <c r="V29" s="5"/>
      <c r="W29" s="5" t="str">
        <f t="shared" si="0"/>
        <v/>
      </c>
      <c r="Y29" t="str">
        <f t="shared" ca="1" si="1"/>
        <v>Grey</v>
      </c>
    </row>
    <row r="30" spans="1:25">
      <c r="A30">
        <v>26</v>
      </c>
      <c r="B30" t="s">
        <v>178</v>
      </c>
      <c r="U30" t="s">
        <v>153</v>
      </c>
      <c r="V30" s="5"/>
      <c r="W30" s="5" t="str">
        <f t="shared" si="0"/>
        <v/>
      </c>
      <c r="Y30" t="str">
        <f t="shared" ca="1" si="1"/>
        <v>Grey</v>
      </c>
    </row>
    <row r="31" spans="1:25">
      <c r="A31">
        <v>27</v>
      </c>
      <c r="B31" t="s">
        <v>179</v>
      </c>
      <c r="U31" t="s">
        <v>153</v>
      </c>
      <c r="V31" s="5"/>
      <c r="W31" s="5" t="str">
        <f t="shared" si="0"/>
        <v/>
      </c>
      <c r="Y31" t="str">
        <f t="shared" ca="1" si="1"/>
        <v>Grey</v>
      </c>
    </row>
    <row r="32" spans="1:25">
      <c r="A32">
        <v>28</v>
      </c>
      <c r="B32" t="s">
        <v>180</v>
      </c>
      <c r="U32" t="s">
        <v>153</v>
      </c>
      <c r="V32" s="5"/>
      <c r="W32" s="5" t="str">
        <f t="shared" si="0"/>
        <v/>
      </c>
      <c r="Y32" t="str">
        <f t="shared" ca="1" si="1"/>
        <v>Grey</v>
      </c>
    </row>
    <row r="33" spans="1:25">
      <c r="A33">
        <v>29</v>
      </c>
      <c r="B33" t="s">
        <v>181</v>
      </c>
      <c r="U33" t="s">
        <v>153</v>
      </c>
      <c r="V33" s="5"/>
      <c r="W33" s="5" t="str">
        <f t="shared" si="0"/>
        <v/>
      </c>
      <c r="Y33" t="str">
        <f t="shared" ca="1" si="1"/>
        <v>Grey</v>
      </c>
    </row>
    <row r="34" spans="1:25">
      <c r="A34">
        <v>30</v>
      </c>
      <c r="B34" t="s">
        <v>182</v>
      </c>
      <c r="U34" t="s">
        <v>153</v>
      </c>
      <c r="V34" s="5"/>
      <c r="W34" s="5" t="str">
        <f t="shared" si="0"/>
        <v/>
      </c>
      <c r="Y34" t="str">
        <f t="shared" ca="1" si="1"/>
        <v>Grey</v>
      </c>
    </row>
    <row r="35" spans="1:25">
      <c r="A35">
        <v>31</v>
      </c>
      <c r="B35" t="s">
        <v>183</v>
      </c>
      <c r="U35" t="s">
        <v>153</v>
      </c>
      <c r="V35" s="5"/>
      <c r="W35" s="5" t="str">
        <f t="shared" si="0"/>
        <v/>
      </c>
      <c r="Y35" t="str">
        <f t="shared" ca="1" si="1"/>
        <v>Grey</v>
      </c>
    </row>
    <row r="36" spans="1:25">
      <c r="A36">
        <v>32</v>
      </c>
      <c r="B36" t="s">
        <v>184</v>
      </c>
      <c r="U36" t="s">
        <v>153</v>
      </c>
      <c r="V36" s="5"/>
      <c r="W36" s="5" t="str">
        <f t="shared" si="0"/>
        <v/>
      </c>
      <c r="Y36" t="str">
        <f t="shared" ca="1" si="1"/>
        <v>Grey</v>
      </c>
    </row>
    <row r="37" spans="1:25">
      <c r="A37">
        <v>33</v>
      </c>
      <c r="B37" t="s">
        <v>185</v>
      </c>
      <c r="U37" t="s">
        <v>153</v>
      </c>
      <c r="V37" s="5"/>
      <c r="W37" s="5" t="str">
        <f t="shared" ref="W37:W68" si="2">IF(V37="","",EDATE(V37,U37))</f>
        <v/>
      </c>
      <c r="Y37" t="str">
        <f t="shared" ref="Y37:Y68" ca="1" si="3">IF(C37&lt;&gt;"Yes","Grey",IF(W37="","Red",IF(W37&lt;TODAY(),"Red",IF(W37&lt;=TODAY()+30,"Amber","Green"))))</f>
        <v>Grey</v>
      </c>
    </row>
    <row r="38" spans="1:25">
      <c r="A38">
        <v>34</v>
      </c>
      <c r="B38" t="s">
        <v>186</v>
      </c>
      <c r="U38" t="s">
        <v>153</v>
      </c>
      <c r="V38" s="5"/>
      <c r="W38" s="5" t="str">
        <f t="shared" si="2"/>
        <v/>
      </c>
      <c r="Y38" t="str">
        <f t="shared" ca="1" si="3"/>
        <v>Grey</v>
      </c>
    </row>
    <row r="39" spans="1:25">
      <c r="A39">
        <v>35</v>
      </c>
      <c r="B39" t="s">
        <v>187</v>
      </c>
      <c r="U39" t="s">
        <v>153</v>
      </c>
      <c r="V39" s="5"/>
      <c r="W39" s="5" t="str">
        <f t="shared" si="2"/>
        <v/>
      </c>
      <c r="Y39" t="str">
        <f t="shared" ca="1" si="3"/>
        <v>Grey</v>
      </c>
    </row>
    <row r="40" spans="1:25">
      <c r="A40">
        <v>36</v>
      </c>
      <c r="B40" t="s">
        <v>188</v>
      </c>
      <c r="U40" t="s">
        <v>153</v>
      </c>
      <c r="V40" s="5"/>
      <c r="W40" s="5" t="str">
        <f t="shared" si="2"/>
        <v/>
      </c>
      <c r="Y40" t="str">
        <f t="shared" ca="1" si="3"/>
        <v>Grey</v>
      </c>
    </row>
    <row r="41" spans="1:25">
      <c r="A41">
        <v>37</v>
      </c>
      <c r="B41" t="s">
        <v>189</v>
      </c>
      <c r="U41" t="s">
        <v>153</v>
      </c>
      <c r="V41" s="5"/>
      <c r="W41" s="5" t="str">
        <f t="shared" si="2"/>
        <v/>
      </c>
      <c r="Y41" t="str">
        <f t="shared" ca="1" si="3"/>
        <v>Grey</v>
      </c>
    </row>
    <row r="42" spans="1:25">
      <c r="A42">
        <v>38</v>
      </c>
      <c r="B42" t="s">
        <v>190</v>
      </c>
      <c r="U42" t="s">
        <v>153</v>
      </c>
      <c r="V42" s="5"/>
      <c r="W42" s="5" t="str">
        <f t="shared" si="2"/>
        <v/>
      </c>
      <c r="Y42" t="str">
        <f t="shared" ca="1" si="3"/>
        <v>Grey</v>
      </c>
    </row>
    <row r="43" spans="1:25">
      <c r="A43">
        <v>39</v>
      </c>
      <c r="B43" t="s">
        <v>191</v>
      </c>
      <c r="U43" t="s">
        <v>153</v>
      </c>
      <c r="V43" s="5"/>
      <c r="W43" s="5" t="str">
        <f t="shared" si="2"/>
        <v/>
      </c>
      <c r="Y43" t="str">
        <f t="shared" ca="1" si="3"/>
        <v>Grey</v>
      </c>
    </row>
    <row r="44" spans="1:25">
      <c r="A44">
        <v>40</v>
      </c>
      <c r="B44" t="s">
        <v>192</v>
      </c>
      <c r="U44" t="s">
        <v>153</v>
      </c>
      <c r="V44" s="5"/>
      <c r="W44" s="5" t="str">
        <f t="shared" si="2"/>
        <v/>
      </c>
      <c r="Y44" t="str">
        <f t="shared" ca="1" si="3"/>
        <v>Grey</v>
      </c>
    </row>
    <row r="45" spans="1:25">
      <c r="A45">
        <v>41</v>
      </c>
      <c r="B45" t="s">
        <v>193</v>
      </c>
      <c r="U45" t="s">
        <v>153</v>
      </c>
      <c r="V45" s="5"/>
      <c r="W45" s="5" t="str">
        <f t="shared" si="2"/>
        <v/>
      </c>
      <c r="Y45" t="str">
        <f t="shared" ca="1" si="3"/>
        <v>Grey</v>
      </c>
    </row>
    <row r="46" spans="1:25">
      <c r="A46">
        <v>42</v>
      </c>
      <c r="B46" t="s">
        <v>194</v>
      </c>
      <c r="U46" t="s">
        <v>153</v>
      </c>
      <c r="V46" s="5"/>
      <c r="W46" s="5" t="str">
        <f t="shared" si="2"/>
        <v/>
      </c>
      <c r="Y46" t="str">
        <f t="shared" ca="1" si="3"/>
        <v>Grey</v>
      </c>
    </row>
    <row r="47" spans="1:25">
      <c r="A47">
        <v>43</v>
      </c>
      <c r="B47" t="s">
        <v>195</v>
      </c>
      <c r="U47" t="s">
        <v>153</v>
      </c>
      <c r="V47" s="5"/>
      <c r="W47" s="5" t="str">
        <f t="shared" si="2"/>
        <v/>
      </c>
      <c r="Y47" t="str">
        <f t="shared" ca="1" si="3"/>
        <v>Grey</v>
      </c>
    </row>
    <row r="48" spans="1:25">
      <c r="A48">
        <v>44</v>
      </c>
      <c r="B48" t="s">
        <v>196</v>
      </c>
      <c r="U48" t="s">
        <v>153</v>
      </c>
      <c r="V48" s="5"/>
      <c r="W48" s="5" t="str">
        <f t="shared" si="2"/>
        <v/>
      </c>
      <c r="Y48" t="str">
        <f t="shared" ca="1" si="3"/>
        <v>Grey</v>
      </c>
    </row>
    <row r="49" spans="1:25">
      <c r="A49">
        <v>45</v>
      </c>
      <c r="B49" t="s">
        <v>197</v>
      </c>
      <c r="U49" t="s">
        <v>153</v>
      </c>
      <c r="V49" s="5"/>
      <c r="W49" s="5" t="str">
        <f t="shared" si="2"/>
        <v/>
      </c>
      <c r="Y49" t="str">
        <f t="shared" ca="1" si="3"/>
        <v>Grey</v>
      </c>
    </row>
    <row r="50" spans="1:25">
      <c r="A50">
        <v>46</v>
      </c>
      <c r="B50" t="s">
        <v>198</v>
      </c>
      <c r="U50" t="s">
        <v>153</v>
      </c>
      <c r="V50" s="5"/>
      <c r="W50" s="5" t="str">
        <f t="shared" si="2"/>
        <v/>
      </c>
      <c r="Y50" t="str">
        <f t="shared" ca="1" si="3"/>
        <v>Grey</v>
      </c>
    </row>
    <row r="51" spans="1:25">
      <c r="A51">
        <v>47</v>
      </c>
      <c r="B51" t="s">
        <v>199</v>
      </c>
      <c r="U51" t="s">
        <v>153</v>
      </c>
      <c r="V51" s="5"/>
      <c r="W51" s="5" t="str">
        <f t="shared" si="2"/>
        <v/>
      </c>
      <c r="Y51" t="str">
        <f t="shared" ca="1" si="3"/>
        <v>Grey</v>
      </c>
    </row>
    <row r="52" spans="1:25">
      <c r="A52">
        <v>48</v>
      </c>
      <c r="B52" t="s">
        <v>200</v>
      </c>
      <c r="U52" t="s">
        <v>153</v>
      </c>
      <c r="V52" s="5"/>
      <c r="W52" s="5" t="str">
        <f t="shared" si="2"/>
        <v/>
      </c>
      <c r="Y52" t="str">
        <f t="shared" ca="1" si="3"/>
        <v>Grey</v>
      </c>
    </row>
    <row r="53" spans="1:25">
      <c r="A53">
        <v>49</v>
      </c>
      <c r="B53" t="s">
        <v>201</v>
      </c>
      <c r="U53" t="s">
        <v>153</v>
      </c>
      <c r="V53" s="5"/>
      <c r="W53" s="5" t="str">
        <f t="shared" si="2"/>
        <v/>
      </c>
      <c r="Y53" t="str">
        <f t="shared" ca="1" si="3"/>
        <v>Grey</v>
      </c>
    </row>
    <row r="54" spans="1:25">
      <c r="A54">
        <v>50</v>
      </c>
      <c r="B54" t="s">
        <v>202</v>
      </c>
      <c r="U54" t="s">
        <v>153</v>
      </c>
      <c r="V54" s="5"/>
      <c r="W54" s="5" t="str">
        <f t="shared" si="2"/>
        <v/>
      </c>
      <c r="Y54" t="str">
        <f t="shared" ca="1" si="3"/>
        <v>Grey</v>
      </c>
    </row>
    <row r="55" spans="1:25">
      <c r="A55">
        <v>51</v>
      </c>
      <c r="B55" t="s">
        <v>203</v>
      </c>
      <c r="U55" t="s">
        <v>153</v>
      </c>
      <c r="V55" s="5"/>
      <c r="W55" s="5" t="str">
        <f t="shared" si="2"/>
        <v/>
      </c>
      <c r="Y55" t="str">
        <f t="shared" ca="1" si="3"/>
        <v>Grey</v>
      </c>
    </row>
    <row r="56" spans="1:25">
      <c r="A56">
        <v>52</v>
      </c>
      <c r="B56" t="s">
        <v>204</v>
      </c>
      <c r="U56" t="s">
        <v>153</v>
      </c>
      <c r="V56" s="5"/>
      <c r="W56" s="5" t="str">
        <f t="shared" si="2"/>
        <v/>
      </c>
      <c r="Y56" t="str">
        <f t="shared" ca="1" si="3"/>
        <v>Grey</v>
      </c>
    </row>
    <row r="57" spans="1:25">
      <c r="A57">
        <v>53</v>
      </c>
      <c r="B57" t="s">
        <v>205</v>
      </c>
      <c r="U57" t="s">
        <v>153</v>
      </c>
      <c r="V57" s="5"/>
      <c r="W57" s="5" t="str">
        <f t="shared" si="2"/>
        <v/>
      </c>
      <c r="Y57" t="str">
        <f t="shared" ca="1" si="3"/>
        <v>Grey</v>
      </c>
    </row>
    <row r="58" spans="1:25">
      <c r="A58">
        <v>54</v>
      </c>
      <c r="B58" t="s">
        <v>206</v>
      </c>
      <c r="U58" t="s">
        <v>153</v>
      </c>
      <c r="V58" s="5"/>
      <c r="W58" s="5" t="str">
        <f t="shared" si="2"/>
        <v/>
      </c>
      <c r="Y58" t="str">
        <f t="shared" ca="1" si="3"/>
        <v>Grey</v>
      </c>
    </row>
    <row r="59" spans="1:25">
      <c r="A59">
        <v>55</v>
      </c>
      <c r="B59" t="s">
        <v>207</v>
      </c>
      <c r="U59" t="s">
        <v>153</v>
      </c>
      <c r="V59" s="5"/>
      <c r="W59" s="5" t="str">
        <f t="shared" si="2"/>
        <v/>
      </c>
      <c r="Y59" t="str">
        <f t="shared" ca="1" si="3"/>
        <v>Grey</v>
      </c>
    </row>
    <row r="60" spans="1:25">
      <c r="A60">
        <v>56</v>
      </c>
      <c r="B60" t="s">
        <v>208</v>
      </c>
      <c r="U60" t="s">
        <v>153</v>
      </c>
      <c r="V60" s="5"/>
      <c r="W60" s="5" t="str">
        <f t="shared" si="2"/>
        <v/>
      </c>
      <c r="Y60" t="str">
        <f t="shared" ca="1" si="3"/>
        <v>Grey</v>
      </c>
    </row>
    <row r="61" spans="1:25">
      <c r="A61">
        <v>57</v>
      </c>
      <c r="B61" t="s">
        <v>209</v>
      </c>
      <c r="U61" t="s">
        <v>153</v>
      </c>
      <c r="V61" s="5"/>
      <c r="W61" s="5" t="str">
        <f t="shared" si="2"/>
        <v/>
      </c>
      <c r="Y61" t="str">
        <f t="shared" ca="1" si="3"/>
        <v>Grey</v>
      </c>
    </row>
    <row r="62" spans="1:25">
      <c r="A62">
        <v>58</v>
      </c>
      <c r="B62" t="s">
        <v>210</v>
      </c>
      <c r="U62" t="s">
        <v>153</v>
      </c>
      <c r="V62" s="5"/>
      <c r="W62" s="5" t="str">
        <f t="shared" si="2"/>
        <v/>
      </c>
      <c r="Y62" t="str">
        <f t="shared" ca="1" si="3"/>
        <v>Grey</v>
      </c>
    </row>
    <row r="63" spans="1:25">
      <c r="A63">
        <v>59</v>
      </c>
      <c r="B63" t="s">
        <v>211</v>
      </c>
      <c r="U63" t="s">
        <v>153</v>
      </c>
      <c r="V63" s="5"/>
      <c r="W63" s="5" t="str">
        <f t="shared" si="2"/>
        <v/>
      </c>
      <c r="Y63" t="str">
        <f t="shared" ca="1" si="3"/>
        <v>Grey</v>
      </c>
    </row>
    <row r="64" spans="1:25">
      <c r="A64">
        <v>60</v>
      </c>
      <c r="B64" t="s">
        <v>212</v>
      </c>
      <c r="U64" t="s">
        <v>153</v>
      </c>
      <c r="V64" s="5"/>
      <c r="W64" s="5" t="str">
        <f t="shared" si="2"/>
        <v/>
      </c>
      <c r="Y64" t="str">
        <f t="shared" ca="1" si="3"/>
        <v>Grey</v>
      </c>
    </row>
    <row r="65" spans="1:25">
      <c r="A65">
        <v>61</v>
      </c>
      <c r="B65" t="s">
        <v>213</v>
      </c>
      <c r="U65" t="s">
        <v>153</v>
      </c>
      <c r="V65" s="5"/>
      <c r="W65" s="5" t="str">
        <f t="shared" si="2"/>
        <v/>
      </c>
      <c r="Y65" t="str">
        <f t="shared" ca="1" si="3"/>
        <v>Grey</v>
      </c>
    </row>
    <row r="66" spans="1:25">
      <c r="A66">
        <v>62</v>
      </c>
      <c r="B66" t="s">
        <v>214</v>
      </c>
      <c r="U66" t="s">
        <v>153</v>
      </c>
      <c r="V66" s="5"/>
      <c r="W66" s="5" t="str">
        <f t="shared" si="2"/>
        <v/>
      </c>
      <c r="Y66" t="str">
        <f t="shared" ca="1" si="3"/>
        <v>Grey</v>
      </c>
    </row>
    <row r="67" spans="1:25">
      <c r="A67">
        <v>63</v>
      </c>
      <c r="B67" t="s">
        <v>215</v>
      </c>
      <c r="U67" t="s">
        <v>153</v>
      </c>
      <c r="V67" s="5"/>
      <c r="W67" s="5" t="str">
        <f t="shared" si="2"/>
        <v/>
      </c>
      <c r="Y67" t="str">
        <f t="shared" ca="1" si="3"/>
        <v>Grey</v>
      </c>
    </row>
    <row r="68" spans="1:25">
      <c r="A68">
        <v>64</v>
      </c>
      <c r="B68" t="s">
        <v>216</v>
      </c>
      <c r="U68" t="s">
        <v>153</v>
      </c>
      <c r="V68" s="5"/>
      <c r="W68" s="5" t="str">
        <f t="shared" si="2"/>
        <v/>
      </c>
      <c r="Y68" t="str">
        <f t="shared" ca="1" si="3"/>
        <v>Grey</v>
      </c>
    </row>
    <row r="69" spans="1:25">
      <c r="A69">
        <v>65</v>
      </c>
      <c r="B69" t="s">
        <v>217</v>
      </c>
      <c r="U69" t="s">
        <v>153</v>
      </c>
      <c r="V69" s="5"/>
      <c r="W69" s="5" t="str">
        <f t="shared" ref="W69:W75" si="4">IF(V69="","",EDATE(V69,U69))</f>
        <v/>
      </c>
      <c r="Y69" t="str">
        <f t="shared" ref="Y69:Y75" ca="1" si="5">IF(C69&lt;&gt;"Yes","Grey",IF(W69="","Red",IF(W69&lt;TODAY(),"Red",IF(W69&lt;=TODAY()+30,"Amber","Green"))))</f>
        <v>Grey</v>
      </c>
    </row>
    <row r="70" spans="1:25">
      <c r="A70">
        <v>66</v>
      </c>
      <c r="B70" t="s">
        <v>218</v>
      </c>
      <c r="U70" t="s">
        <v>153</v>
      </c>
      <c r="V70" s="5"/>
      <c r="W70" s="5" t="str">
        <f t="shared" si="4"/>
        <v/>
      </c>
      <c r="Y70" t="str">
        <f t="shared" ca="1" si="5"/>
        <v>Grey</v>
      </c>
    </row>
    <row r="71" spans="1:25">
      <c r="A71">
        <v>67</v>
      </c>
      <c r="B71" t="s">
        <v>219</v>
      </c>
      <c r="U71" t="s">
        <v>153</v>
      </c>
      <c r="V71" s="5"/>
      <c r="W71" s="5" t="str">
        <f t="shared" si="4"/>
        <v/>
      </c>
      <c r="Y71" t="str">
        <f t="shared" ca="1" si="5"/>
        <v>Grey</v>
      </c>
    </row>
    <row r="72" spans="1:25">
      <c r="A72">
        <v>68</v>
      </c>
      <c r="B72" t="s">
        <v>220</v>
      </c>
      <c r="U72" t="s">
        <v>153</v>
      </c>
      <c r="V72" s="5"/>
      <c r="W72" s="5" t="str">
        <f t="shared" si="4"/>
        <v/>
      </c>
      <c r="Y72" t="str">
        <f t="shared" ca="1" si="5"/>
        <v>Grey</v>
      </c>
    </row>
    <row r="73" spans="1:25">
      <c r="A73">
        <v>69</v>
      </c>
      <c r="B73" t="s">
        <v>221</v>
      </c>
      <c r="U73" t="s">
        <v>153</v>
      </c>
      <c r="V73" s="5"/>
      <c r="W73" s="5" t="str">
        <f t="shared" si="4"/>
        <v/>
      </c>
      <c r="Y73" t="str">
        <f t="shared" ca="1" si="5"/>
        <v>Grey</v>
      </c>
    </row>
    <row r="74" spans="1:25">
      <c r="A74">
        <v>70</v>
      </c>
      <c r="B74" t="s">
        <v>222</v>
      </c>
      <c r="U74" t="s">
        <v>153</v>
      </c>
      <c r="V74" s="5"/>
      <c r="W74" s="5" t="str">
        <f t="shared" si="4"/>
        <v/>
      </c>
      <c r="Y74" t="str">
        <f t="shared" ca="1" si="5"/>
        <v>Grey</v>
      </c>
    </row>
    <row r="75" spans="1:25">
      <c r="A75">
        <v>71</v>
      </c>
      <c r="B75" t="s">
        <v>223</v>
      </c>
      <c r="U75" t="s">
        <v>153</v>
      </c>
      <c r="V75" s="5"/>
      <c r="W75" s="5" t="str">
        <f t="shared" si="4"/>
        <v/>
      </c>
      <c r="Y75" t="str">
        <f t="shared" ca="1" si="5"/>
        <v>Grey</v>
      </c>
    </row>
    <row r="76" spans="1:25">
      <c r="V76" s="5"/>
      <c r="W76" s="5"/>
    </row>
    <row r="77" spans="1:25">
      <c r="V77" s="5"/>
      <c r="W77" s="5"/>
    </row>
    <row r="78" spans="1:25">
      <c r="V78" s="5"/>
      <c r="W78" s="5"/>
    </row>
    <row r="79" spans="1:25">
      <c r="V79" s="5"/>
      <c r="W79" s="5"/>
    </row>
    <row r="80" spans="1:25">
      <c r="V80" s="5"/>
      <c r="W80" s="5"/>
    </row>
    <row r="81" spans="22:23">
      <c r="V81" s="5"/>
      <c r="W81" s="5"/>
    </row>
    <row r="82" spans="22:23">
      <c r="V82" s="5"/>
      <c r="W82" s="5"/>
    </row>
    <row r="83" spans="22:23">
      <c r="V83" s="5"/>
      <c r="W83" s="5"/>
    </row>
    <row r="84" spans="22:23">
      <c r="V84" s="5"/>
      <c r="W84" s="5"/>
    </row>
    <row r="85" spans="22:23">
      <c r="V85" s="5"/>
      <c r="W85" s="5"/>
    </row>
    <row r="86" spans="22:23">
      <c r="V86" s="5"/>
      <c r="W86" s="5"/>
    </row>
    <row r="87" spans="22:23">
      <c r="V87" s="5"/>
      <c r="W87" s="5"/>
    </row>
    <row r="88" spans="22:23">
      <c r="V88" s="5"/>
      <c r="W88" s="5"/>
    </row>
    <row r="89" spans="22:23">
      <c r="V89" s="5"/>
      <c r="W89" s="5"/>
    </row>
    <row r="90" spans="22:23">
      <c r="V90" s="5"/>
      <c r="W90" s="5"/>
    </row>
    <row r="91" spans="22:23">
      <c r="V91" s="5"/>
      <c r="W91" s="5"/>
    </row>
    <row r="92" spans="22:23">
      <c r="V92" s="5"/>
      <c r="W92" s="5"/>
    </row>
    <row r="93" spans="22:23">
      <c r="V93" s="5"/>
      <c r="W93" s="5"/>
    </row>
    <row r="94" spans="22:23">
      <c r="V94" s="5"/>
      <c r="W94" s="5"/>
    </row>
    <row r="95" spans="22:23">
      <c r="V95" s="5"/>
      <c r="W95" s="5"/>
    </row>
    <row r="96" spans="22:23">
      <c r="V96" s="5"/>
      <c r="W96" s="5"/>
    </row>
    <row r="97" spans="22:23">
      <c r="V97" s="5"/>
      <c r="W97" s="5"/>
    </row>
    <row r="98" spans="22:23">
      <c r="V98" s="5"/>
      <c r="W98" s="5"/>
    </row>
    <row r="99" spans="22:23">
      <c r="V99" s="5"/>
      <c r="W99" s="5"/>
    </row>
    <row r="100" spans="22:23">
      <c r="V100" s="5"/>
      <c r="W100" s="5"/>
    </row>
    <row r="101" spans="22:23">
      <c r="V101" s="5"/>
      <c r="W101" s="5"/>
    </row>
    <row r="102" spans="22:23">
      <c r="V102" s="5"/>
      <c r="W102" s="5"/>
    </row>
    <row r="103" spans="22:23">
      <c r="V103" s="5"/>
      <c r="W103" s="5"/>
    </row>
    <row r="104" spans="22:23">
      <c r="V104" s="5"/>
      <c r="W104" s="5"/>
    </row>
    <row r="105" spans="22:23">
      <c r="V105" s="5"/>
      <c r="W105" s="5"/>
    </row>
    <row r="106" spans="22:23">
      <c r="V106" s="5"/>
      <c r="W106" s="5"/>
    </row>
    <row r="107" spans="22:23">
      <c r="V107" s="5"/>
      <c r="W107" s="5"/>
    </row>
    <row r="108" spans="22:23">
      <c r="V108" s="5"/>
      <c r="W108" s="5"/>
    </row>
    <row r="109" spans="22:23">
      <c r="V109" s="5"/>
      <c r="W109" s="5"/>
    </row>
    <row r="110" spans="22:23">
      <c r="V110" s="5"/>
      <c r="W110" s="5"/>
    </row>
    <row r="111" spans="22:23">
      <c r="V111" s="5"/>
      <c r="W111" s="5"/>
    </row>
    <row r="112" spans="22:23">
      <c r="V112" s="5"/>
      <c r="W112" s="5"/>
    </row>
    <row r="113" spans="22:23">
      <c r="V113" s="5"/>
      <c r="W113" s="5"/>
    </row>
    <row r="114" spans="22:23">
      <c r="V114" s="5"/>
      <c r="W114" s="5"/>
    </row>
    <row r="115" spans="22:23">
      <c r="V115" s="5"/>
      <c r="W115" s="5"/>
    </row>
    <row r="116" spans="22:23">
      <c r="V116" s="5"/>
      <c r="W116" s="5"/>
    </row>
    <row r="117" spans="22:23">
      <c r="V117" s="5"/>
      <c r="W117" s="5"/>
    </row>
    <row r="118" spans="22:23">
      <c r="V118" s="5"/>
      <c r="W118" s="5"/>
    </row>
    <row r="119" spans="22:23">
      <c r="V119" s="5"/>
      <c r="W119" s="5"/>
    </row>
    <row r="120" spans="22:23">
      <c r="V120" s="5"/>
      <c r="W120" s="5"/>
    </row>
    <row r="121" spans="22:23">
      <c r="V121" s="5"/>
      <c r="W121" s="5"/>
    </row>
    <row r="122" spans="22:23">
      <c r="V122" s="5"/>
      <c r="W122" s="5"/>
    </row>
    <row r="123" spans="22:23">
      <c r="V123" s="5"/>
      <c r="W123" s="5"/>
    </row>
    <row r="124" spans="22:23">
      <c r="V124" s="5"/>
      <c r="W124" s="5"/>
    </row>
    <row r="125" spans="22:23">
      <c r="V125" s="5"/>
      <c r="W125" s="5"/>
    </row>
    <row r="126" spans="22:23">
      <c r="V126" s="5"/>
      <c r="W126" s="5"/>
    </row>
    <row r="127" spans="22:23">
      <c r="V127" s="5"/>
      <c r="W127" s="5"/>
    </row>
    <row r="128" spans="22:23">
      <c r="V128" s="5"/>
      <c r="W128" s="5"/>
    </row>
    <row r="129" spans="22:23">
      <c r="V129" s="5"/>
      <c r="W129" s="5"/>
    </row>
    <row r="130" spans="22:23">
      <c r="V130" s="5"/>
      <c r="W130" s="5"/>
    </row>
    <row r="131" spans="22:23">
      <c r="V131" s="5"/>
      <c r="W131" s="5"/>
    </row>
    <row r="132" spans="22:23">
      <c r="V132" s="5"/>
      <c r="W132" s="5"/>
    </row>
    <row r="133" spans="22:23">
      <c r="V133" s="5"/>
      <c r="W133" s="5"/>
    </row>
    <row r="134" spans="22:23">
      <c r="V134" s="5"/>
      <c r="W134" s="5"/>
    </row>
    <row r="135" spans="22:23">
      <c r="V135" s="5"/>
      <c r="W135" s="5"/>
    </row>
    <row r="136" spans="22:23">
      <c r="V136" s="5"/>
      <c r="W136" s="5"/>
    </row>
    <row r="137" spans="22:23">
      <c r="V137" s="5"/>
      <c r="W137" s="5"/>
    </row>
    <row r="138" spans="22:23">
      <c r="V138" s="5"/>
      <c r="W138" s="5"/>
    </row>
    <row r="139" spans="22:23">
      <c r="V139" s="5"/>
      <c r="W139" s="5"/>
    </row>
    <row r="140" spans="22:23">
      <c r="V140" s="5"/>
      <c r="W140" s="5"/>
    </row>
    <row r="141" spans="22:23">
      <c r="V141" s="5"/>
      <c r="W141" s="5"/>
    </row>
    <row r="142" spans="22:23">
      <c r="V142" s="5"/>
      <c r="W142" s="5"/>
    </row>
    <row r="143" spans="22:23">
      <c r="V143" s="5"/>
      <c r="W143" s="5"/>
    </row>
    <row r="144" spans="22:23">
      <c r="V144" s="5"/>
      <c r="W144" s="5"/>
    </row>
    <row r="145" spans="22:23">
      <c r="V145" s="5"/>
      <c r="W145" s="5"/>
    </row>
    <row r="146" spans="22:23">
      <c r="V146" s="5"/>
      <c r="W146" s="5"/>
    </row>
    <row r="147" spans="22:23">
      <c r="V147" s="5"/>
      <c r="W147" s="5"/>
    </row>
    <row r="148" spans="22:23">
      <c r="V148" s="5"/>
      <c r="W148" s="5"/>
    </row>
    <row r="149" spans="22:23">
      <c r="V149" s="5"/>
      <c r="W149" s="5"/>
    </row>
    <row r="150" spans="22:23">
      <c r="V150" s="5"/>
      <c r="W150" s="5"/>
    </row>
    <row r="151" spans="22:23">
      <c r="V151" s="5"/>
      <c r="W151" s="5"/>
    </row>
    <row r="152" spans="22:23">
      <c r="V152" s="5"/>
      <c r="W152" s="5"/>
    </row>
    <row r="153" spans="22:23">
      <c r="V153" s="5"/>
      <c r="W153" s="5"/>
    </row>
    <row r="154" spans="22:23">
      <c r="V154" s="5"/>
      <c r="W154" s="5"/>
    </row>
    <row r="155" spans="22:23">
      <c r="V155" s="5"/>
      <c r="W155" s="5"/>
    </row>
    <row r="156" spans="22:23">
      <c r="V156" s="5"/>
      <c r="W156" s="5"/>
    </row>
    <row r="157" spans="22:23">
      <c r="V157" s="5"/>
      <c r="W157" s="5"/>
    </row>
    <row r="158" spans="22:23">
      <c r="V158" s="5"/>
      <c r="W158" s="5"/>
    </row>
    <row r="159" spans="22:23">
      <c r="V159" s="5"/>
      <c r="W159" s="5"/>
    </row>
    <row r="160" spans="22:23">
      <c r="V160" s="5"/>
      <c r="W160" s="5"/>
    </row>
    <row r="161" spans="22:23">
      <c r="V161" s="5"/>
      <c r="W161" s="5"/>
    </row>
    <row r="162" spans="22:23">
      <c r="V162" s="5"/>
      <c r="W162" s="5"/>
    </row>
    <row r="163" spans="22:23">
      <c r="V163" s="5"/>
      <c r="W163" s="5"/>
    </row>
    <row r="164" spans="22:23">
      <c r="V164" s="5"/>
      <c r="W164" s="5"/>
    </row>
    <row r="165" spans="22:23">
      <c r="V165" s="5"/>
      <c r="W165" s="5"/>
    </row>
    <row r="166" spans="22:23">
      <c r="V166" s="5"/>
      <c r="W166" s="5"/>
    </row>
    <row r="167" spans="22:23">
      <c r="V167" s="5"/>
      <c r="W167" s="5"/>
    </row>
    <row r="168" spans="22:23">
      <c r="V168" s="5"/>
      <c r="W168" s="5"/>
    </row>
    <row r="169" spans="22:23">
      <c r="V169" s="5"/>
      <c r="W169" s="5"/>
    </row>
    <row r="170" spans="22:23">
      <c r="V170" s="5"/>
      <c r="W170" s="5"/>
    </row>
    <row r="171" spans="22:23">
      <c r="V171" s="5"/>
      <c r="W171" s="5"/>
    </row>
    <row r="172" spans="22:23">
      <c r="V172" s="5"/>
      <c r="W172" s="5"/>
    </row>
    <row r="173" spans="22:23">
      <c r="V173" s="5"/>
      <c r="W173" s="5"/>
    </row>
    <row r="174" spans="22:23">
      <c r="V174" s="5"/>
      <c r="W174" s="5"/>
    </row>
    <row r="175" spans="22:23">
      <c r="V175" s="5"/>
      <c r="W175" s="5"/>
    </row>
    <row r="176" spans="22:23">
      <c r="V176" s="5"/>
      <c r="W176" s="5"/>
    </row>
    <row r="177" spans="22:23">
      <c r="V177" s="5"/>
      <c r="W177" s="5"/>
    </row>
    <row r="178" spans="22:23">
      <c r="V178" s="5"/>
      <c r="W178" s="5"/>
    </row>
    <row r="179" spans="22:23">
      <c r="V179" s="5"/>
      <c r="W179" s="5"/>
    </row>
    <row r="180" spans="22:23">
      <c r="V180" s="5"/>
      <c r="W180" s="5"/>
    </row>
    <row r="181" spans="22:23">
      <c r="V181" s="5"/>
      <c r="W181" s="5"/>
    </row>
    <row r="182" spans="22:23">
      <c r="V182" s="5"/>
      <c r="W182" s="5"/>
    </row>
    <row r="183" spans="22:23">
      <c r="V183" s="5"/>
      <c r="W183" s="5"/>
    </row>
    <row r="184" spans="22:23">
      <c r="V184" s="5"/>
      <c r="W184" s="5"/>
    </row>
    <row r="185" spans="22:23">
      <c r="V185" s="5"/>
      <c r="W185" s="5"/>
    </row>
    <row r="186" spans="22:23">
      <c r="V186" s="5"/>
      <c r="W186" s="5"/>
    </row>
    <row r="187" spans="22:23">
      <c r="V187" s="5"/>
      <c r="W187" s="5"/>
    </row>
    <row r="188" spans="22:23">
      <c r="V188" s="5"/>
      <c r="W188" s="5"/>
    </row>
    <row r="189" spans="22:23">
      <c r="V189" s="5"/>
      <c r="W189" s="5"/>
    </row>
    <row r="190" spans="22:23">
      <c r="V190" s="5"/>
      <c r="W190" s="5"/>
    </row>
    <row r="191" spans="22:23">
      <c r="V191" s="5"/>
      <c r="W191" s="5"/>
    </row>
    <row r="192" spans="22:23">
      <c r="V192" s="5"/>
      <c r="W192" s="5"/>
    </row>
    <row r="193" spans="22:23">
      <c r="V193" s="5"/>
      <c r="W193" s="5"/>
    </row>
    <row r="194" spans="22:23">
      <c r="V194" s="5"/>
      <c r="W194" s="5"/>
    </row>
    <row r="195" spans="22:23">
      <c r="V195" s="5"/>
      <c r="W195" s="5"/>
    </row>
    <row r="196" spans="22:23">
      <c r="V196" s="5"/>
      <c r="W196" s="5"/>
    </row>
    <row r="197" spans="22:23">
      <c r="V197" s="5"/>
      <c r="W197" s="5"/>
    </row>
    <row r="198" spans="22:23">
      <c r="V198" s="5"/>
      <c r="W198" s="5"/>
    </row>
    <row r="199" spans="22:23">
      <c r="V199" s="5"/>
      <c r="W199" s="5"/>
    </row>
    <row r="200" spans="22:23">
      <c r="V200" s="5"/>
      <c r="W200" s="5"/>
    </row>
  </sheetData>
  <conditionalFormatting sqref="Y5:Y75">
    <cfRule type="expression" dxfId="100" priority="1">
      <formula>Y5="Red"</formula>
    </cfRule>
    <cfRule type="expression" dxfId="99" priority="2">
      <formula>Y5="Amber"</formula>
    </cfRule>
    <cfRule type="expression" dxfId="98" priority="3">
      <formula>Y5="Green"</formula>
    </cfRule>
    <cfRule type="expression" dxfId="97" priority="4">
      <formula>Y5="Grey"</formula>
    </cfRule>
  </conditionalFormatting>
  <dataValidations count="4">
    <dataValidation type="list" sqref="C5:C75 P5:S75" xr:uid="{00000000-0002-0000-0200-000000000000}">
      <formula1>"Yes,No,N/A"</formula1>
    </dataValidation>
    <dataValidation type="list" sqref="D5:O75" xr:uid="{00000000-0002-0000-0200-000001000000}">
      <formula1>"☐,☑,N/A"</formula1>
    </dataValidation>
    <dataValidation type="list" sqref="T5:T75" xr:uid="{00000000-0002-0000-0200-000002000000}">
      <formula1>"Has capacity,Lacks capacity,Best interests,DoLS required,DoLS authorised,Not required,Pending,N/A"</formula1>
    </dataValidation>
    <dataValidation type="list" sqref="Y5:Y75" xr:uid="{00000000-0002-0000-0200-000003000000}">
      <formula1>"Green,Amber,Red,Grey"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/>
  </sheetViews>
  <sheetFormatPr defaultRowHeight="14"/>
  <cols>
    <col min="1" max="1" width="6.08203125" customWidth="1"/>
    <col min="2" max="2" width="36.08203125" customWidth="1"/>
    <col min="3" max="3" width="12" customWidth="1"/>
    <col min="4" max="15" width="6.08203125" customWidth="1"/>
    <col min="16" max="16" width="12" customWidth="1"/>
    <col min="17" max="17" width="14" customWidth="1"/>
    <col min="18" max="19" width="12" customWidth="1"/>
    <col min="20" max="20" width="18" customWidth="1"/>
    <col min="21" max="21" width="12" customWidth="1"/>
    <col min="22" max="22" width="13.08203125" customWidth="1"/>
    <col min="23" max="23" width="14" customWidth="1"/>
    <col min="24" max="24" width="18" customWidth="1"/>
    <col min="25" max="25" width="9.9140625" customWidth="1"/>
    <col min="26" max="26" width="28" customWidth="1"/>
  </cols>
  <sheetData>
    <row r="1" spans="1:26" ht="64" customHeight="1">
      <c r="A1" s="4" t="s">
        <v>224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" t="s">
        <v>38</v>
      </c>
      <c r="B2" s="1"/>
      <c r="C2" s="1" t="s">
        <v>140</v>
      </c>
      <c r="D2" s="1"/>
      <c r="E2" s="1" t="s">
        <v>42</v>
      </c>
      <c r="F2" s="1"/>
      <c r="G2" s="1" t="s">
        <v>141</v>
      </c>
      <c r="H2" s="1"/>
      <c r="I2" s="1" t="s">
        <v>142</v>
      </c>
      <c r="J2" s="1"/>
      <c r="K2" s="1"/>
    </row>
    <row r="4" spans="1:26" ht="12.4" customHeight="1">
      <c r="A4" s="3" t="s">
        <v>143</v>
      </c>
      <c r="B4" s="3" t="s">
        <v>144</v>
      </c>
      <c r="C4" s="3" t="s">
        <v>145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146</v>
      </c>
      <c r="Q4" s="3" t="s">
        <v>147</v>
      </c>
      <c r="R4" s="3" t="s">
        <v>148</v>
      </c>
      <c r="S4" s="3" t="s">
        <v>149</v>
      </c>
      <c r="T4" s="3" t="s">
        <v>150</v>
      </c>
      <c r="U4" s="3" t="s">
        <v>151</v>
      </c>
      <c r="V4" s="3" t="s">
        <v>57</v>
      </c>
      <c r="W4" s="3" t="s">
        <v>58</v>
      </c>
      <c r="X4" s="3" t="s">
        <v>46</v>
      </c>
      <c r="Y4" s="3" t="s">
        <v>88</v>
      </c>
      <c r="Z4" s="3" t="s">
        <v>89</v>
      </c>
    </row>
    <row r="5" spans="1:26">
      <c r="A5">
        <v>1</v>
      </c>
      <c r="B5" t="s">
        <v>152</v>
      </c>
      <c r="U5" t="s">
        <v>153</v>
      </c>
      <c r="V5" s="5"/>
      <c r="W5" s="5" t="str">
        <f t="shared" ref="W5:W40" si="0">IF(V5="","",EDATE(V5,U5))</f>
        <v/>
      </c>
      <c r="Y5" t="str">
        <f t="shared" ref="Y5:Y40" ca="1" si="1">IF(C5&lt;&gt;"Yes","Grey",IF(W5="","Red",IF(W5&lt;TODAY(),"Red",IF(W5&lt;=TODAY()+30,"Amber","Green"))))</f>
        <v>Grey</v>
      </c>
    </row>
    <row r="6" spans="1:26">
      <c r="A6">
        <v>2</v>
      </c>
      <c r="B6" t="s">
        <v>154</v>
      </c>
      <c r="U6" t="s">
        <v>153</v>
      </c>
      <c r="V6" s="5"/>
      <c r="W6" s="5" t="str">
        <f t="shared" si="0"/>
        <v/>
      </c>
      <c r="Y6" t="str">
        <f t="shared" ca="1" si="1"/>
        <v>Grey</v>
      </c>
    </row>
    <row r="7" spans="1:26">
      <c r="A7">
        <v>3</v>
      </c>
      <c r="B7" t="s">
        <v>156</v>
      </c>
      <c r="U7" t="s">
        <v>153</v>
      </c>
      <c r="V7" s="5"/>
      <c r="W7" s="5" t="str">
        <f t="shared" si="0"/>
        <v/>
      </c>
      <c r="Y7" t="str">
        <f t="shared" ca="1" si="1"/>
        <v>Grey</v>
      </c>
    </row>
    <row r="8" spans="1:26">
      <c r="A8">
        <v>4</v>
      </c>
      <c r="B8" t="s">
        <v>157</v>
      </c>
      <c r="U8" t="s">
        <v>153</v>
      </c>
      <c r="V8" s="5"/>
      <c r="W8" s="5" t="str">
        <f t="shared" si="0"/>
        <v/>
      </c>
      <c r="Y8" t="str">
        <f t="shared" ca="1" si="1"/>
        <v>Grey</v>
      </c>
    </row>
    <row r="9" spans="1:26">
      <c r="A9">
        <v>5</v>
      </c>
      <c r="B9" t="s">
        <v>225</v>
      </c>
      <c r="U9" t="s">
        <v>153</v>
      </c>
      <c r="V9" s="5"/>
      <c r="W9" s="5" t="str">
        <f t="shared" si="0"/>
        <v/>
      </c>
      <c r="Y9" t="str">
        <f t="shared" ca="1" si="1"/>
        <v>Grey</v>
      </c>
    </row>
    <row r="10" spans="1:26">
      <c r="A10">
        <v>6</v>
      </c>
      <c r="B10" t="s">
        <v>226</v>
      </c>
      <c r="U10" t="s">
        <v>153</v>
      </c>
      <c r="V10" s="5"/>
      <c r="W10" s="5" t="str">
        <f t="shared" si="0"/>
        <v/>
      </c>
      <c r="Y10" t="str">
        <f t="shared" ca="1" si="1"/>
        <v>Grey</v>
      </c>
    </row>
    <row r="11" spans="1:26">
      <c r="A11">
        <v>7</v>
      </c>
      <c r="B11" t="s">
        <v>227</v>
      </c>
      <c r="U11" t="s">
        <v>153</v>
      </c>
      <c r="V11" s="5"/>
      <c r="W11" s="5" t="str">
        <f t="shared" si="0"/>
        <v/>
      </c>
      <c r="Y11" t="str">
        <f t="shared" ca="1" si="1"/>
        <v>Grey</v>
      </c>
    </row>
    <row r="12" spans="1:26">
      <c r="A12">
        <v>8</v>
      </c>
      <c r="B12" t="s">
        <v>169</v>
      </c>
      <c r="U12" t="s">
        <v>153</v>
      </c>
      <c r="V12" s="5"/>
      <c r="W12" s="5" t="str">
        <f t="shared" si="0"/>
        <v/>
      </c>
      <c r="Y12" t="str">
        <f t="shared" ca="1" si="1"/>
        <v>Grey</v>
      </c>
    </row>
    <row r="13" spans="1:26">
      <c r="A13">
        <v>9</v>
      </c>
      <c r="B13" t="s">
        <v>164</v>
      </c>
      <c r="U13" t="s">
        <v>153</v>
      </c>
      <c r="V13" s="5"/>
      <c r="W13" s="5" t="str">
        <f t="shared" si="0"/>
        <v/>
      </c>
      <c r="Y13" t="str">
        <f t="shared" ca="1" si="1"/>
        <v>Grey</v>
      </c>
    </row>
    <row r="14" spans="1:26">
      <c r="A14">
        <v>10</v>
      </c>
      <c r="B14" t="s">
        <v>166</v>
      </c>
      <c r="U14" t="s">
        <v>153</v>
      </c>
      <c r="V14" s="5"/>
      <c r="W14" s="5" t="str">
        <f t="shared" si="0"/>
        <v/>
      </c>
      <c r="Y14" t="str">
        <f t="shared" ca="1" si="1"/>
        <v>Grey</v>
      </c>
    </row>
    <row r="15" spans="1:26">
      <c r="A15">
        <v>11</v>
      </c>
      <c r="B15" t="s">
        <v>228</v>
      </c>
      <c r="U15" t="s">
        <v>153</v>
      </c>
      <c r="V15" s="5"/>
      <c r="W15" s="5" t="str">
        <f t="shared" si="0"/>
        <v/>
      </c>
      <c r="Y15" t="str">
        <f t="shared" ca="1" si="1"/>
        <v>Grey</v>
      </c>
    </row>
    <row r="16" spans="1:26">
      <c r="A16">
        <v>12</v>
      </c>
      <c r="B16" t="s">
        <v>183</v>
      </c>
      <c r="U16" t="s">
        <v>153</v>
      </c>
      <c r="V16" s="5"/>
      <c r="W16" s="5" t="str">
        <f t="shared" si="0"/>
        <v/>
      </c>
      <c r="Y16" t="str">
        <f t="shared" ca="1" si="1"/>
        <v>Grey</v>
      </c>
    </row>
    <row r="17" spans="1:25">
      <c r="A17">
        <v>13</v>
      </c>
      <c r="B17" t="s">
        <v>229</v>
      </c>
      <c r="U17" t="s">
        <v>153</v>
      </c>
      <c r="V17" s="5"/>
      <c r="W17" s="5" t="str">
        <f t="shared" si="0"/>
        <v/>
      </c>
      <c r="Y17" t="str">
        <f t="shared" ca="1" si="1"/>
        <v>Grey</v>
      </c>
    </row>
    <row r="18" spans="1:25">
      <c r="A18">
        <v>14</v>
      </c>
      <c r="B18" t="s">
        <v>189</v>
      </c>
      <c r="U18" t="s">
        <v>153</v>
      </c>
      <c r="V18" s="5"/>
      <c r="W18" s="5" t="str">
        <f t="shared" si="0"/>
        <v/>
      </c>
      <c r="Y18" t="str">
        <f t="shared" ca="1" si="1"/>
        <v>Grey</v>
      </c>
    </row>
    <row r="19" spans="1:25">
      <c r="A19">
        <v>15</v>
      </c>
      <c r="B19" t="s">
        <v>230</v>
      </c>
      <c r="U19" t="s">
        <v>153</v>
      </c>
      <c r="V19" s="5"/>
      <c r="W19" s="5" t="str">
        <f t="shared" si="0"/>
        <v/>
      </c>
      <c r="Y19" t="str">
        <f t="shared" ca="1" si="1"/>
        <v>Grey</v>
      </c>
    </row>
    <row r="20" spans="1:25">
      <c r="A20">
        <v>16</v>
      </c>
      <c r="B20" t="s">
        <v>190</v>
      </c>
      <c r="U20" t="s">
        <v>153</v>
      </c>
      <c r="V20" s="5"/>
      <c r="W20" s="5" t="str">
        <f t="shared" si="0"/>
        <v/>
      </c>
      <c r="Y20" t="str">
        <f t="shared" ca="1" si="1"/>
        <v>Grey</v>
      </c>
    </row>
    <row r="21" spans="1:25">
      <c r="A21">
        <v>17</v>
      </c>
      <c r="B21" t="s">
        <v>191</v>
      </c>
      <c r="U21" t="s">
        <v>153</v>
      </c>
      <c r="V21" s="5"/>
      <c r="W21" s="5" t="str">
        <f t="shared" si="0"/>
        <v/>
      </c>
      <c r="Y21" t="str">
        <f t="shared" ca="1" si="1"/>
        <v>Grey</v>
      </c>
    </row>
    <row r="22" spans="1:25">
      <c r="A22">
        <v>18</v>
      </c>
      <c r="B22" t="s">
        <v>231</v>
      </c>
      <c r="U22" t="s">
        <v>153</v>
      </c>
      <c r="V22" s="5"/>
      <c r="W22" s="5" t="str">
        <f t="shared" si="0"/>
        <v/>
      </c>
      <c r="Y22" t="str">
        <f t="shared" ca="1" si="1"/>
        <v>Grey</v>
      </c>
    </row>
    <row r="23" spans="1:25">
      <c r="A23">
        <v>19</v>
      </c>
      <c r="B23" t="s">
        <v>195</v>
      </c>
      <c r="U23" t="s">
        <v>153</v>
      </c>
      <c r="V23" s="5"/>
      <c r="W23" s="5" t="str">
        <f t="shared" si="0"/>
        <v/>
      </c>
      <c r="Y23" t="str">
        <f t="shared" ca="1" si="1"/>
        <v>Grey</v>
      </c>
    </row>
    <row r="24" spans="1:25">
      <c r="A24">
        <v>20</v>
      </c>
      <c r="B24" t="s">
        <v>232</v>
      </c>
      <c r="U24" t="s">
        <v>153</v>
      </c>
      <c r="V24" s="5"/>
      <c r="W24" s="5" t="str">
        <f t="shared" si="0"/>
        <v/>
      </c>
      <c r="Y24" t="str">
        <f t="shared" ca="1" si="1"/>
        <v>Grey</v>
      </c>
    </row>
    <row r="25" spans="1:25">
      <c r="A25">
        <v>21</v>
      </c>
      <c r="B25" t="s">
        <v>233</v>
      </c>
      <c r="U25" t="s">
        <v>153</v>
      </c>
      <c r="V25" s="5"/>
      <c r="W25" s="5" t="str">
        <f t="shared" si="0"/>
        <v/>
      </c>
      <c r="Y25" t="str">
        <f t="shared" ca="1" si="1"/>
        <v>Grey</v>
      </c>
    </row>
    <row r="26" spans="1:25">
      <c r="A26">
        <v>22</v>
      </c>
      <c r="B26" t="s">
        <v>234</v>
      </c>
      <c r="U26" t="s">
        <v>153</v>
      </c>
      <c r="V26" s="5"/>
      <c r="W26" s="5" t="str">
        <f t="shared" si="0"/>
        <v/>
      </c>
      <c r="Y26" t="str">
        <f t="shared" ca="1" si="1"/>
        <v>Grey</v>
      </c>
    </row>
    <row r="27" spans="1:25">
      <c r="A27">
        <v>23</v>
      </c>
      <c r="B27" t="s">
        <v>235</v>
      </c>
      <c r="U27" t="s">
        <v>153</v>
      </c>
      <c r="V27" s="5"/>
      <c r="W27" s="5" t="str">
        <f t="shared" si="0"/>
        <v/>
      </c>
      <c r="Y27" t="str">
        <f t="shared" ca="1" si="1"/>
        <v>Grey</v>
      </c>
    </row>
    <row r="28" spans="1:25">
      <c r="A28">
        <v>24</v>
      </c>
      <c r="B28" t="s">
        <v>236</v>
      </c>
      <c r="U28" t="s">
        <v>153</v>
      </c>
      <c r="V28" s="5"/>
      <c r="W28" s="5" t="str">
        <f t="shared" si="0"/>
        <v/>
      </c>
      <c r="Y28" t="str">
        <f t="shared" ca="1" si="1"/>
        <v>Grey</v>
      </c>
    </row>
    <row r="29" spans="1:25">
      <c r="A29">
        <v>25</v>
      </c>
      <c r="B29" t="s">
        <v>93</v>
      </c>
      <c r="U29" t="s">
        <v>153</v>
      </c>
      <c r="V29" s="5"/>
      <c r="W29" s="5" t="str">
        <f t="shared" si="0"/>
        <v/>
      </c>
      <c r="Y29" t="str">
        <f t="shared" ca="1" si="1"/>
        <v>Grey</v>
      </c>
    </row>
    <row r="30" spans="1:25">
      <c r="A30">
        <v>26</v>
      </c>
      <c r="B30" t="s">
        <v>237</v>
      </c>
      <c r="U30" t="s">
        <v>153</v>
      </c>
      <c r="V30" s="5"/>
      <c r="W30" s="5" t="str">
        <f t="shared" si="0"/>
        <v/>
      </c>
      <c r="Y30" t="str">
        <f t="shared" ca="1" si="1"/>
        <v>Grey</v>
      </c>
    </row>
    <row r="31" spans="1:25">
      <c r="A31">
        <v>27</v>
      </c>
      <c r="B31" t="s">
        <v>238</v>
      </c>
      <c r="U31" t="s">
        <v>153</v>
      </c>
      <c r="V31" s="5"/>
      <c r="W31" s="5" t="str">
        <f t="shared" si="0"/>
        <v/>
      </c>
      <c r="Y31" t="str">
        <f t="shared" ca="1" si="1"/>
        <v>Grey</v>
      </c>
    </row>
    <row r="32" spans="1:25">
      <c r="A32">
        <v>28</v>
      </c>
      <c r="B32" t="s">
        <v>239</v>
      </c>
      <c r="U32" t="s">
        <v>153</v>
      </c>
      <c r="V32" s="5"/>
      <c r="W32" s="5" t="str">
        <f t="shared" si="0"/>
        <v/>
      </c>
      <c r="Y32" t="str">
        <f t="shared" ca="1" si="1"/>
        <v>Grey</v>
      </c>
    </row>
    <row r="33" spans="1:25">
      <c r="A33">
        <v>29</v>
      </c>
      <c r="B33" t="s">
        <v>240</v>
      </c>
      <c r="U33" t="s">
        <v>153</v>
      </c>
      <c r="V33" s="5"/>
      <c r="W33" s="5" t="str">
        <f t="shared" si="0"/>
        <v/>
      </c>
      <c r="Y33" t="str">
        <f t="shared" ca="1" si="1"/>
        <v>Grey</v>
      </c>
    </row>
    <row r="34" spans="1:25">
      <c r="A34">
        <v>30</v>
      </c>
      <c r="B34" t="s">
        <v>208</v>
      </c>
      <c r="U34" t="s">
        <v>153</v>
      </c>
      <c r="V34" s="5"/>
      <c r="W34" s="5" t="str">
        <f t="shared" si="0"/>
        <v/>
      </c>
      <c r="Y34" t="str">
        <f t="shared" ca="1" si="1"/>
        <v>Grey</v>
      </c>
    </row>
    <row r="35" spans="1:25">
      <c r="A35">
        <v>31</v>
      </c>
      <c r="B35" t="s">
        <v>241</v>
      </c>
      <c r="U35" t="s">
        <v>153</v>
      </c>
      <c r="V35" s="5"/>
      <c r="W35" s="5" t="str">
        <f t="shared" si="0"/>
        <v/>
      </c>
      <c r="Y35" t="str">
        <f t="shared" ca="1" si="1"/>
        <v>Grey</v>
      </c>
    </row>
    <row r="36" spans="1:25">
      <c r="A36">
        <v>32</v>
      </c>
      <c r="B36" t="s">
        <v>242</v>
      </c>
      <c r="U36" t="s">
        <v>153</v>
      </c>
      <c r="V36" s="5"/>
      <c r="W36" s="5" t="str">
        <f t="shared" si="0"/>
        <v/>
      </c>
      <c r="Y36" t="str">
        <f t="shared" ca="1" si="1"/>
        <v>Grey</v>
      </c>
    </row>
    <row r="37" spans="1:25">
      <c r="A37">
        <v>33</v>
      </c>
      <c r="B37" t="s">
        <v>243</v>
      </c>
      <c r="U37" t="s">
        <v>153</v>
      </c>
      <c r="V37" s="5"/>
      <c r="W37" s="5" t="str">
        <f t="shared" si="0"/>
        <v/>
      </c>
      <c r="Y37" t="str">
        <f t="shared" ca="1" si="1"/>
        <v>Grey</v>
      </c>
    </row>
    <row r="38" spans="1:25">
      <c r="A38">
        <v>34</v>
      </c>
      <c r="B38" t="s">
        <v>244</v>
      </c>
      <c r="U38" t="s">
        <v>153</v>
      </c>
      <c r="V38" s="5"/>
      <c r="W38" s="5" t="str">
        <f t="shared" si="0"/>
        <v/>
      </c>
      <c r="Y38" t="str">
        <f t="shared" ca="1" si="1"/>
        <v>Grey</v>
      </c>
    </row>
    <row r="39" spans="1:25">
      <c r="A39">
        <v>35</v>
      </c>
      <c r="B39" t="s">
        <v>245</v>
      </c>
      <c r="U39" t="s">
        <v>153</v>
      </c>
      <c r="V39" s="5"/>
      <c r="W39" s="5" t="str">
        <f t="shared" si="0"/>
        <v/>
      </c>
      <c r="Y39" t="str">
        <f t="shared" ca="1" si="1"/>
        <v>Grey</v>
      </c>
    </row>
    <row r="40" spans="1:25">
      <c r="A40">
        <v>36</v>
      </c>
      <c r="B40" t="s">
        <v>246</v>
      </c>
      <c r="U40" t="s">
        <v>153</v>
      </c>
      <c r="V40" s="5"/>
      <c r="W40" s="5" t="str">
        <f t="shared" si="0"/>
        <v/>
      </c>
      <c r="Y40" t="str">
        <f t="shared" ca="1" si="1"/>
        <v>Grey</v>
      </c>
    </row>
    <row r="41" spans="1:25">
      <c r="V41" s="5"/>
      <c r="W41" s="5"/>
    </row>
    <row r="42" spans="1:25">
      <c r="V42" s="5"/>
      <c r="W42" s="5"/>
    </row>
    <row r="43" spans="1:25">
      <c r="V43" s="5"/>
      <c r="W43" s="5"/>
    </row>
    <row r="44" spans="1:25">
      <c r="V44" s="5"/>
      <c r="W44" s="5"/>
    </row>
    <row r="45" spans="1:25">
      <c r="V45" s="5"/>
      <c r="W45" s="5"/>
    </row>
    <row r="46" spans="1:25">
      <c r="V46" s="5"/>
      <c r="W46" s="5"/>
    </row>
    <row r="47" spans="1:25">
      <c r="V47" s="5"/>
      <c r="W47" s="5"/>
    </row>
    <row r="48" spans="1:25">
      <c r="V48" s="5"/>
      <c r="W48" s="5"/>
    </row>
    <row r="49" spans="22:23">
      <c r="V49" s="5"/>
      <c r="W49" s="5"/>
    </row>
    <row r="50" spans="22:23">
      <c r="V50" s="5"/>
      <c r="W50" s="5"/>
    </row>
    <row r="51" spans="22:23">
      <c r="V51" s="5"/>
      <c r="W51" s="5"/>
    </row>
    <row r="52" spans="22:23">
      <c r="V52" s="5"/>
      <c r="W52" s="5"/>
    </row>
    <row r="53" spans="22:23">
      <c r="V53" s="5"/>
      <c r="W53" s="5"/>
    </row>
    <row r="54" spans="22:23">
      <c r="V54" s="5"/>
      <c r="W54" s="5"/>
    </row>
    <row r="55" spans="22:23">
      <c r="V55" s="5"/>
      <c r="W55" s="5"/>
    </row>
    <row r="56" spans="22:23">
      <c r="V56" s="5"/>
      <c r="W56" s="5"/>
    </row>
    <row r="57" spans="22:23">
      <c r="V57" s="5"/>
      <c r="W57" s="5"/>
    </row>
    <row r="58" spans="22:23">
      <c r="V58" s="5"/>
      <c r="W58" s="5"/>
    </row>
    <row r="59" spans="22:23">
      <c r="V59" s="5"/>
      <c r="W59" s="5"/>
    </row>
    <row r="60" spans="22:23">
      <c r="V60" s="5"/>
      <c r="W60" s="5"/>
    </row>
    <row r="61" spans="22:23">
      <c r="V61" s="5"/>
      <c r="W61" s="5"/>
    </row>
    <row r="62" spans="22:23">
      <c r="V62" s="5"/>
      <c r="W62" s="5"/>
    </row>
    <row r="63" spans="22:23">
      <c r="V63" s="5"/>
      <c r="W63" s="5"/>
    </row>
    <row r="64" spans="22:23">
      <c r="V64" s="5"/>
      <c r="W64" s="5"/>
    </row>
    <row r="65" spans="22:23">
      <c r="V65" s="5"/>
      <c r="W65" s="5"/>
    </row>
    <row r="66" spans="22:23">
      <c r="V66" s="5"/>
      <c r="W66" s="5"/>
    </row>
    <row r="67" spans="22:23">
      <c r="V67" s="5"/>
      <c r="W67" s="5"/>
    </row>
    <row r="68" spans="22:23">
      <c r="V68" s="5"/>
      <c r="W68" s="5"/>
    </row>
    <row r="69" spans="22:23">
      <c r="V69" s="5"/>
      <c r="W69" s="5"/>
    </row>
    <row r="70" spans="22:23">
      <c r="V70" s="5"/>
      <c r="W70" s="5"/>
    </row>
    <row r="71" spans="22:23">
      <c r="V71" s="5"/>
      <c r="W71" s="5"/>
    </row>
    <row r="72" spans="22:23">
      <c r="V72" s="5"/>
      <c r="W72" s="5"/>
    </row>
    <row r="73" spans="22:23">
      <c r="V73" s="5"/>
      <c r="W73" s="5"/>
    </row>
    <row r="74" spans="22:23">
      <c r="V74" s="5"/>
      <c r="W74" s="5"/>
    </row>
    <row r="75" spans="22:23">
      <c r="V75" s="5"/>
      <c r="W75" s="5"/>
    </row>
    <row r="76" spans="22:23">
      <c r="V76" s="5"/>
      <c r="W76" s="5"/>
    </row>
    <row r="77" spans="22:23">
      <c r="V77" s="5"/>
      <c r="W77" s="5"/>
    </row>
    <row r="78" spans="22:23">
      <c r="V78" s="5"/>
      <c r="W78" s="5"/>
    </row>
    <row r="79" spans="22:23">
      <c r="V79" s="5"/>
      <c r="W79" s="5"/>
    </row>
    <row r="80" spans="22:23">
      <c r="V80" s="5"/>
      <c r="W80" s="5"/>
    </row>
    <row r="81" spans="22:23">
      <c r="V81" s="5"/>
      <c r="W81" s="5"/>
    </row>
    <row r="82" spans="22:23">
      <c r="V82" s="5"/>
      <c r="W82" s="5"/>
    </row>
    <row r="83" spans="22:23">
      <c r="V83" s="5"/>
      <c r="W83" s="5"/>
    </row>
    <row r="84" spans="22:23">
      <c r="V84" s="5"/>
      <c r="W84" s="5"/>
    </row>
    <row r="85" spans="22:23">
      <c r="V85" s="5"/>
      <c r="W85" s="5"/>
    </row>
    <row r="86" spans="22:23">
      <c r="V86" s="5"/>
      <c r="W86" s="5"/>
    </row>
    <row r="87" spans="22:23">
      <c r="V87" s="5"/>
      <c r="W87" s="5"/>
    </row>
    <row r="88" spans="22:23">
      <c r="V88" s="5"/>
      <c r="W88" s="5"/>
    </row>
    <row r="89" spans="22:23">
      <c r="V89" s="5"/>
      <c r="W89" s="5"/>
    </row>
    <row r="90" spans="22:23">
      <c r="V90" s="5"/>
      <c r="W90" s="5"/>
    </row>
    <row r="91" spans="22:23">
      <c r="V91" s="5"/>
      <c r="W91" s="5"/>
    </row>
    <row r="92" spans="22:23">
      <c r="V92" s="5"/>
      <c r="W92" s="5"/>
    </row>
    <row r="93" spans="22:23">
      <c r="V93" s="5"/>
      <c r="W93" s="5"/>
    </row>
    <row r="94" spans="22:23">
      <c r="V94" s="5"/>
      <c r="W94" s="5"/>
    </row>
    <row r="95" spans="22:23">
      <c r="V95" s="5"/>
      <c r="W95" s="5"/>
    </row>
    <row r="96" spans="22:23">
      <c r="V96" s="5"/>
      <c r="W96" s="5"/>
    </row>
    <row r="97" spans="22:23">
      <c r="V97" s="5"/>
      <c r="W97" s="5"/>
    </row>
    <row r="98" spans="22:23">
      <c r="V98" s="5"/>
      <c r="W98" s="5"/>
    </row>
    <row r="99" spans="22:23">
      <c r="V99" s="5"/>
      <c r="W99" s="5"/>
    </row>
    <row r="100" spans="22:23">
      <c r="V100" s="5"/>
      <c r="W100" s="5"/>
    </row>
    <row r="101" spans="22:23">
      <c r="V101" s="5"/>
      <c r="W101" s="5"/>
    </row>
    <row r="102" spans="22:23">
      <c r="V102" s="5"/>
      <c r="W102" s="5"/>
    </row>
    <row r="103" spans="22:23">
      <c r="V103" s="5"/>
      <c r="W103" s="5"/>
    </row>
    <row r="104" spans="22:23">
      <c r="V104" s="5"/>
      <c r="W104" s="5"/>
    </row>
    <row r="105" spans="22:23">
      <c r="V105" s="5"/>
      <c r="W105" s="5"/>
    </row>
    <row r="106" spans="22:23">
      <c r="V106" s="5"/>
      <c r="W106" s="5"/>
    </row>
    <row r="107" spans="22:23">
      <c r="V107" s="5"/>
      <c r="W107" s="5"/>
    </row>
    <row r="108" spans="22:23">
      <c r="V108" s="5"/>
      <c r="W108" s="5"/>
    </row>
    <row r="109" spans="22:23">
      <c r="V109" s="5"/>
      <c r="W109" s="5"/>
    </row>
    <row r="110" spans="22:23">
      <c r="V110" s="5"/>
      <c r="W110" s="5"/>
    </row>
    <row r="111" spans="22:23">
      <c r="V111" s="5"/>
      <c r="W111" s="5"/>
    </row>
    <row r="112" spans="22:23">
      <c r="V112" s="5"/>
      <c r="W112" s="5"/>
    </row>
    <row r="113" spans="22:23">
      <c r="V113" s="5"/>
      <c r="W113" s="5"/>
    </row>
    <row r="114" spans="22:23">
      <c r="V114" s="5"/>
      <c r="W114" s="5"/>
    </row>
    <row r="115" spans="22:23">
      <c r="V115" s="5"/>
      <c r="W115" s="5"/>
    </row>
    <row r="116" spans="22:23">
      <c r="V116" s="5"/>
      <c r="W116" s="5"/>
    </row>
    <row r="117" spans="22:23">
      <c r="V117" s="5"/>
      <c r="W117" s="5"/>
    </row>
    <row r="118" spans="22:23">
      <c r="V118" s="5"/>
      <c r="W118" s="5"/>
    </row>
    <row r="119" spans="22:23">
      <c r="V119" s="5"/>
      <c r="W119" s="5"/>
    </row>
    <row r="120" spans="22:23">
      <c r="V120" s="5"/>
      <c r="W120" s="5"/>
    </row>
    <row r="121" spans="22:23">
      <c r="V121" s="5"/>
      <c r="W121" s="5"/>
    </row>
    <row r="122" spans="22:23">
      <c r="V122" s="5"/>
      <c r="W122" s="5"/>
    </row>
    <row r="123" spans="22:23">
      <c r="V123" s="5"/>
      <c r="W123" s="5"/>
    </row>
    <row r="124" spans="22:23">
      <c r="V124" s="5"/>
      <c r="W124" s="5"/>
    </row>
    <row r="125" spans="22:23">
      <c r="V125" s="5"/>
      <c r="W125" s="5"/>
    </row>
    <row r="126" spans="22:23">
      <c r="V126" s="5"/>
      <c r="W126" s="5"/>
    </row>
    <row r="127" spans="22:23">
      <c r="V127" s="5"/>
      <c r="W127" s="5"/>
    </row>
    <row r="128" spans="22:23">
      <c r="V128" s="5"/>
      <c r="W128" s="5"/>
    </row>
    <row r="129" spans="22:23">
      <c r="V129" s="5"/>
      <c r="W129" s="5"/>
    </row>
    <row r="130" spans="22:23">
      <c r="V130" s="5"/>
      <c r="W130" s="5"/>
    </row>
    <row r="131" spans="22:23">
      <c r="V131" s="5"/>
      <c r="W131" s="5"/>
    </row>
    <row r="132" spans="22:23">
      <c r="V132" s="5"/>
      <c r="W132" s="5"/>
    </row>
    <row r="133" spans="22:23">
      <c r="V133" s="5"/>
      <c r="W133" s="5"/>
    </row>
    <row r="134" spans="22:23">
      <c r="V134" s="5"/>
      <c r="W134" s="5"/>
    </row>
    <row r="135" spans="22:23">
      <c r="V135" s="5"/>
      <c r="W135" s="5"/>
    </row>
    <row r="136" spans="22:23">
      <c r="V136" s="5"/>
      <c r="W136" s="5"/>
    </row>
    <row r="137" spans="22:23">
      <c r="V137" s="5"/>
      <c r="W137" s="5"/>
    </row>
    <row r="138" spans="22:23">
      <c r="V138" s="5"/>
      <c r="W138" s="5"/>
    </row>
    <row r="139" spans="22:23">
      <c r="V139" s="5"/>
      <c r="W139" s="5"/>
    </row>
    <row r="140" spans="22:23">
      <c r="V140" s="5"/>
      <c r="W140" s="5"/>
    </row>
    <row r="141" spans="22:23">
      <c r="V141" s="5"/>
      <c r="W141" s="5"/>
    </row>
    <row r="142" spans="22:23">
      <c r="V142" s="5"/>
      <c r="W142" s="5"/>
    </row>
    <row r="143" spans="22:23">
      <c r="V143" s="5"/>
      <c r="W143" s="5"/>
    </row>
    <row r="144" spans="22:23">
      <c r="V144" s="5"/>
      <c r="W144" s="5"/>
    </row>
    <row r="145" spans="22:23">
      <c r="V145" s="5"/>
      <c r="W145" s="5"/>
    </row>
    <row r="146" spans="22:23">
      <c r="V146" s="5"/>
      <c r="W146" s="5"/>
    </row>
    <row r="147" spans="22:23">
      <c r="V147" s="5"/>
      <c r="W147" s="5"/>
    </row>
    <row r="148" spans="22:23">
      <c r="V148" s="5"/>
      <c r="W148" s="5"/>
    </row>
    <row r="149" spans="22:23">
      <c r="V149" s="5"/>
      <c r="W149" s="5"/>
    </row>
    <row r="150" spans="22:23">
      <c r="V150" s="5"/>
      <c r="W150" s="5"/>
    </row>
    <row r="151" spans="22:23">
      <c r="V151" s="5"/>
      <c r="W151" s="5"/>
    </row>
    <row r="152" spans="22:23">
      <c r="V152" s="5"/>
      <c r="W152" s="5"/>
    </row>
    <row r="153" spans="22:23">
      <c r="V153" s="5"/>
      <c r="W153" s="5"/>
    </row>
    <row r="154" spans="22:23">
      <c r="V154" s="5"/>
      <c r="W154" s="5"/>
    </row>
    <row r="155" spans="22:23">
      <c r="V155" s="5"/>
      <c r="W155" s="5"/>
    </row>
    <row r="156" spans="22:23">
      <c r="V156" s="5"/>
      <c r="W156" s="5"/>
    </row>
    <row r="157" spans="22:23">
      <c r="V157" s="5"/>
      <c r="W157" s="5"/>
    </row>
    <row r="158" spans="22:23">
      <c r="V158" s="5"/>
      <c r="W158" s="5"/>
    </row>
    <row r="159" spans="22:23">
      <c r="V159" s="5"/>
      <c r="W159" s="5"/>
    </row>
    <row r="160" spans="22:23">
      <c r="V160" s="5"/>
      <c r="W160" s="5"/>
    </row>
    <row r="161" spans="22:23">
      <c r="V161" s="5"/>
      <c r="W161" s="5"/>
    </row>
    <row r="162" spans="22:23">
      <c r="V162" s="5"/>
      <c r="W162" s="5"/>
    </row>
    <row r="163" spans="22:23">
      <c r="V163" s="5"/>
      <c r="W163" s="5"/>
    </row>
    <row r="164" spans="22:23">
      <c r="V164" s="5"/>
      <c r="W164" s="5"/>
    </row>
    <row r="165" spans="22:23">
      <c r="V165" s="5"/>
      <c r="W165" s="5"/>
    </row>
    <row r="166" spans="22:23">
      <c r="V166" s="5"/>
      <c r="W166" s="5"/>
    </row>
    <row r="167" spans="22:23">
      <c r="V167" s="5"/>
      <c r="W167" s="5"/>
    </row>
    <row r="168" spans="22:23">
      <c r="V168" s="5"/>
      <c r="W168" s="5"/>
    </row>
    <row r="169" spans="22:23">
      <c r="V169" s="5"/>
      <c r="W169" s="5"/>
    </row>
    <row r="170" spans="22:23">
      <c r="V170" s="5"/>
      <c r="W170" s="5"/>
    </row>
    <row r="171" spans="22:23">
      <c r="V171" s="5"/>
      <c r="W171" s="5"/>
    </row>
    <row r="172" spans="22:23">
      <c r="V172" s="5"/>
      <c r="W172" s="5"/>
    </row>
    <row r="173" spans="22:23">
      <c r="V173" s="5"/>
      <c r="W173" s="5"/>
    </row>
    <row r="174" spans="22:23">
      <c r="V174" s="5"/>
      <c r="W174" s="5"/>
    </row>
    <row r="175" spans="22:23">
      <c r="V175" s="5"/>
      <c r="W175" s="5"/>
    </row>
    <row r="176" spans="22:23">
      <c r="V176" s="5"/>
      <c r="W176" s="5"/>
    </row>
    <row r="177" spans="22:23">
      <c r="V177" s="5"/>
      <c r="W177" s="5"/>
    </row>
    <row r="178" spans="22:23">
      <c r="V178" s="5"/>
      <c r="W178" s="5"/>
    </row>
    <row r="179" spans="22:23">
      <c r="V179" s="5"/>
      <c r="W179" s="5"/>
    </row>
    <row r="180" spans="22:23">
      <c r="V180" s="5"/>
      <c r="W180" s="5"/>
    </row>
    <row r="181" spans="22:23">
      <c r="V181" s="5"/>
      <c r="W181" s="5"/>
    </row>
    <row r="182" spans="22:23">
      <c r="V182" s="5"/>
      <c r="W182" s="5"/>
    </row>
    <row r="183" spans="22:23">
      <c r="V183" s="5"/>
      <c r="W183" s="5"/>
    </row>
    <row r="184" spans="22:23">
      <c r="V184" s="5"/>
      <c r="W184" s="5"/>
    </row>
    <row r="185" spans="22:23">
      <c r="V185" s="5"/>
      <c r="W185" s="5"/>
    </row>
    <row r="186" spans="22:23">
      <c r="V186" s="5"/>
      <c r="W186" s="5"/>
    </row>
    <row r="187" spans="22:23">
      <c r="V187" s="5"/>
      <c r="W187" s="5"/>
    </row>
    <row r="188" spans="22:23">
      <c r="V188" s="5"/>
      <c r="W188" s="5"/>
    </row>
    <row r="189" spans="22:23">
      <c r="V189" s="5"/>
      <c r="W189" s="5"/>
    </row>
    <row r="190" spans="22:23">
      <c r="V190" s="5"/>
      <c r="W190" s="5"/>
    </row>
    <row r="191" spans="22:23">
      <c r="V191" s="5"/>
      <c r="W191" s="5"/>
    </row>
    <row r="192" spans="22:23">
      <c r="V192" s="5"/>
      <c r="W192" s="5"/>
    </row>
    <row r="193" spans="22:23">
      <c r="V193" s="5"/>
      <c r="W193" s="5"/>
    </row>
    <row r="194" spans="22:23">
      <c r="V194" s="5"/>
      <c r="W194" s="5"/>
    </row>
    <row r="195" spans="22:23">
      <c r="V195" s="5"/>
      <c r="W195" s="5"/>
    </row>
    <row r="196" spans="22:23">
      <c r="V196" s="5"/>
      <c r="W196" s="5"/>
    </row>
    <row r="197" spans="22:23">
      <c r="V197" s="5"/>
      <c r="W197" s="5"/>
    </row>
    <row r="198" spans="22:23">
      <c r="V198" s="5"/>
      <c r="W198" s="5"/>
    </row>
    <row r="199" spans="22:23">
      <c r="V199" s="5"/>
      <c r="W199" s="5"/>
    </row>
    <row r="200" spans="22:23">
      <c r="V200" s="5"/>
      <c r="W200" s="5"/>
    </row>
  </sheetData>
  <conditionalFormatting sqref="Y5:Y40">
    <cfRule type="expression" dxfId="96" priority="1">
      <formula>Y5="Red"</formula>
    </cfRule>
    <cfRule type="expression" dxfId="95" priority="2">
      <formula>Y5="Amber"</formula>
    </cfRule>
    <cfRule type="expression" dxfId="94" priority="3">
      <formula>Y5="Green"</formula>
    </cfRule>
    <cfRule type="expression" dxfId="93" priority="4">
      <formula>Y5="Grey"</formula>
    </cfRule>
  </conditionalFormatting>
  <dataValidations count="4">
    <dataValidation type="list" sqref="C5:C40 P5:S40" xr:uid="{00000000-0002-0000-0300-000000000000}">
      <formula1>"Yes,No,N/A"</formula1>
    </dataValidation>
    <dataValidation type="list" sqref="D5:O40" xr:uid="{00000000-0002-0000-0300-000001000000}">
      <formula1>"☐,☑,N/A"</formula1>
    </dataValidation>
    <dataValidation type="list" sqref="T5:T40" xr:uid="{00000000-0002-0000-0300-000002000000}">
      <formula1>"Has capacity,Lacks capacity,Best interests,DoLS required,DoLS authorised,Not required,Pending,N/A"</formula1>
    </dataValidation>
    <dataValidation type="list" sqref="Y5:Y40" xr:uid="{00000000-0002-0000-0300-000003000000}">
      <formula1>"Green,Amber,Red,Grey"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/>
  </sheetViews>
  <sheetFormatPr defaultRowHeight="14"/>
  <cols>
    <col min="1" max="1" width="6.08203125" customWidth="1"/>
    <col min="2" max="2" width="36.08203125" customWidth="1"/>
    <col min="3" max="3" width="12" customWidth="1"/>
    <col min="4" max="15" width="6.08203125" customWidth="1"/>
    <col min="16" max="16" width="12" customWidth="1"/>
    <col min="17" max="17" width="14" customWidth="1"/>
    <col min="18" max="19" width="12" customWidth="1"/>
    <col min="20" max="20" width="18" customWidth="1"/>
    <col min="21" max="21" width="12" customWidth="1"/>
    <col min="22" max="22" width="13.08203125" customWidth="1"/>
    <col min="23" max="23" width="14" customWidth="1"/>
    <col min="24" max="24" width="18" customWidth="1"/>
    <col min="25" max="25" width="9.9140625" customWidth="1"/>
    <col min="26" max="26" width="28" customWidth="1"/>
  </cols>
  <sheetData>
    <row r="1" spans="1:26" ht="53.4" customHeight="1">
      <c r="A1" s="4" t="s">
        <v>247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1" t="s">
        <v>38</v>
      </c>
      <c r="B2" s="1"/>
      <c r="C2" s="1" t="s">
        <v>140</v>
      </c>
      <c r="D2" s="1"/>
      <c r="E2" s="1" t="s">
        <v>42</v>
      </c>
      <c r="F2" s="1"/>
      <c r="G2" s="1" t="s">
        <v>141</v>
      </c>
      <c r="H2" s="1"/>
      <c r="I2" s="1" t="s">
        <v>142</v>
      </c>
      <c r="J2" s="1"/>
      <c r="K2" s="1"/>
    </row>
    <row r="4" spans="1:26" ht="12.4" customHeight="1">
      <c r="A4" s="3" t="s">
        <v>143</v>
      </c>
      <c r="B4" s="3" t="s">
        <v>144</v>
      </c>
      <c r="C4" s="3" t="s">
        <v>145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79</v>
      </c>
      <c r="I4" s="3" t="s">
        <v>80</v>
      </c>
      <c r="J4" s="3" t="s">
        <v>81</v>
      </c>
      <c r="K4" s="3" t="s">
        <v>82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146</v>
      </c>
      <c r="Q4" s="3" t="s">
        <v>147</v>
      </c>
      <c r="R4" s="3" t="s">
        <v>148</v>
      </c>
      <c r="S4" s="3" t="s">
        <v>149</v>
      </c>
      <c r="T4" s="3" t="s">
        <v>150</v>
      </c>
      <c r="U4" s="3" t="s">
        <v>151</v>
      </c>
      <c r="V4" s="3" t="s">
        <v>57</v>
      </c>
      <c r="W4" s="3" t="s">
        <v>58</v>
      </c>
      <c r="X4" s="3" t="s">
        <v>46</v>
      </c>
      <c r="Y4" s="3" t="s">
        <v>88</v>
      </c>
      <c r="Z4" s="3" t="s">
        <v>89</v>
      </c>
    </row>
    <row r="5" spans="1:26">
      <c r="A5">
        <v>1</v>
      </c>
      <c r="B5" t="s">
        <v>248</v>
      </c>
      <c r="U5" t="s">
        <v>153</v>
      </c>
      <c r="V5" s="5"/>
      <c r="W5" s="5" t="str">
        <f t="shared" ref="W5:W35" si="0">IF(V5="","",EDATE(V5,U5))</f>
        <v/>
      </c>
      <c r="Y5" t="str">
        <f t="shared" ref="Y5:Y35" ca="1" si="1">IF(C5&lt;&gt;"Yes","Grey",IF(W5="","Red",IF(W5&lt;TODAY(),"Red",IF(W5&lt;=TODAY()+30,"Amber","Green"))))</f>
        <v>Grey</v>
      </c>
    </row>
    <row r="6" spans="1:26">
      <c r="A6">
        <v>2</v>
      </c>
      <c r="B6" t="s">
        <v>249</v>
      </c>
      <c r="U6" t="s">
        <v>153</v>
      </c>
      <c r="V6" s="5"/>
      <c r="W6" s="5" t="str">
        <f t="shared" si="0"/>
        <v/>
      </c>
      <c r="Y6" t="str">
        <f t="shared" ca="1" si="1"/>
        <v>Grey</v>
      </c>
    </row>
    <row r="7" spans="1:26">
      <c r="A7">
        <v>3</v>
      </c>
      <c r="B7" t="s">
        <v>250</v>
      </c>
      <c r="U7" t="s">
        <v>153</v>
      </c>
      <c r="V7" s="5"/>
      <c r="W7" s="5" t="str">
        <f t="shared" si="0"/>
        <v/>
      </c>
      <c r="Y7" t="str">
        <f t="shared" ca="1" si="1"/>
        <v>Grey</v>
      </c>
    </row>
    <row r="8" spans="1:26">
      <c r="A8">
        <v>4</v>
      </c>
      <c r="B8" t="s">
        <v>251</v>
      </c>
      <c r="U8" t="s">
        <v>153</v>
      </c>
      <c r="V8" s="5"/>
      <c r="W8" s="5" t="str">
        <f t="shared" si="0"/>
        <v/>
      </c>
      <c r="Y8" t="str">
        <f t="shared" ca="1" si="1"/>
        <v>Grey</v>
      </c>
    </row>
    <row r="9" spans="1:26">
      <c r="A9">
        <v>5</v>
      </c>
      <c r="B9" t="s">
        <v>252</v>
      </c>
      <c r="U9" t="s">
        <v>153</v>
      </c>
      <c r="V9" s="5"/>
      <c r="W9" s="5" t="str">
        <f t="shared" si="0"/>
        <v/>
      </c>
      <c r="Y9" t="str">
        <f t="shared" ca="1" si="1"/>
        <v>Grey</v>
      </c>
    </row>
    <row r="10" spans="1:26">
      <c r="A10">
        <v>6</v>
      </c>
      <c r="B10" t="s">
        <v>253</v>
      </c>
      <c r="U10" t="s">
        <v>153</v>
      </c>
      <c r="V10" s="5"/>
      <c r="W10" s="5" t="str">
        <f t="shared" si="0"/>
        <v/>
      </c>
      <c r="Y10" t="str">
        <f t="shared" ca="1" si="1"/>
        <v>Grey</v>
      </c>
    </row>
    <row r="11" spans="1:26">
      <c r="A11">
        <v>7</v>
      </c>
      <c r="B11" t="s">
        <v>254</v>
      </c>
      <c r="U11" t="s">
        <v>153</v>
      </c>
      <c r="V11" s="5"/>
      <c r="W11" s="5" t="str">
        <f t="shared" si="0"/>
        <v/>
      </c>
      <c r="Y11" t="str">
        <f t="shared" ca="1" si="1"/>
        <v>Grey</v>
      </c>
    </row>
    <row r="12" spans="1:26">
      <c r="A12">
        <v>8</v>
      </c>
      <c r="B12" t="s">
        <v>255</v>
      </c>
      <c r="U12" t="s">
        <v>153</v>
      </c>
      <c r="V12" s="5"/>
      <c r="W12" s="5" t="str">
        <f t="shared" si="0"/>
        <v/>
      </c>
      <c r="Y12" t="str">
        <f t="shared" ca="1" si="1"/>
        <v>Grey</v>
      </c>
    </row>
    <row r="13" spans="1:26">
      <c r="A13">
        <v>9</v>
      </c>
      <c r="B13" t="s">
        <v>256</v>
      </c>
      <c r="U13" t="s">
        <v>153</v>
      </c>
      <c r="V13" s="5"/>
      <c r="W13" s="5" t="str">
        <f t="shared" si="0"/>
        <v/>
      </c>
      <c r="Y13" t="str">
        <f t="shared" ca="1" si="1"/>
        <v>Grey</v>
      </c>
    </row>
    <row r="14" spans="1:26">
      <c r="A14">
        <v>10</v>
      </c>
      <c r="B14" t="s">
        <v>257</v>
      </c>
      <c r="U14" t="s">
        <v>153</v>
      </c>
      <c r="V14" s="5"/>
      <c r="W14" s="5" t="str">
        <f t="shared" si="0"/>
        <v/>
      </c>
      <c r="Y14" t="str">
        <f t="shared" ca="1" si="1"/>
        <v>Grey</v>
      </c>
    </row>
    <row r="15" spans="1:26">
      <c r="A15">
        <v>11</v>
      </c>
      <c r="B15" t="s">
        <v>258</v>
      </c>
      <c r="U15" t="s">
        <v>153</v>
      </c>
      <c r="V15" s="5"/>
      <c r="W15" s="5" t="str">
        <f t="shared" si="0"/>
        <v/>
      </c>
      <c r="Y15" t="str">
        <f t="shared" ca="1" si="1"/>
        <v>Grey</v>
      </c>
    </row>
    <row r="16" spans="1:26">
      <c r="A16">
        <v>12</v>
      </c>
      <c r="B16" t="s">
        <v>259</v>
      </c>
      <c r="U16" t="s">
        <v>153</v>
      </c>
      <c r="V16" s="5"/>
      <c r="W16" s="5" t="str">
        <f t="shared" si="0"/>
        <v/>
      </c>
      <c r="Y16" t="str">
        <f t="shared" ca="1" si="1"/>
        <v>Grey</v>
      </c>
    </row>
    <row r="17" spans="1:25">
      <c r="A17">
        <v>13</v>
      </c>
      <c r="B17" t="s">
        <v>260</v>
      </c>
      <c r="U17" t="s">
        <v>153</v>
      </c>
      <c r="V17" s="5"/>
      <c r="W17" s="5" t="str">
        <f t="shared" si="0"/>
        <v/>
      </c>
      <c r="Y17" t="str">
        <f t="shared" ca="1" si="1"/>
        <v>Grey</v>
      </c>
    </row>
    <row r="18" spans="1:25">
      <c r="A18">
        <v>14</v>
      </c>
      <c r="B18" t="s">
        <v>261</v>
      </c>
      <c r="U18" t="s">
        <v>153</v>
      </c>
      <c r="V18" s="5"/>
      <c r="W18" s="5" t="str">
        <f t="shared" si="0"/>
        <v/>
      </c>
      <c r="Y18" t="str">
        <f t="shared" ca="1" si="1"/>
        <v>Grey</v>
      </c>
    </row>
    <row r="19" spans="1:25">
      <c r="A19">
        <v>15</v>
      </c>
      <c r="B19" t="s">
        <v>262</v>
      </c>
      <c r="U19" t="s">
        <v>153</v>
      </c>
      <c r="V19" s="5"/>
      <c r="W19" s="5" t="str">
        <f t="shared" si="0"/>
        <v/>
      </c>
      <c r="Y19" t="str">
        <f t="shared" ca="1" si="1"/>
        <v>Grey</v>
      </c>
    </row>
    <row r="20" spans="1:25">
      <c r="A20">
        <v>16</v>
      </c>
      <c r="B20" t="s">
        <v>263</v>
      </c>
      <c r="U20" t="s">
        <v>153</v>
      </c>
      <c r="V20" s="5"/>
      <c r="W20" s="5" t="str">
        <f t="shared" si="0"/>
        <v/>
      </c>
      <c r="Y20" t="str">
        <f t="shared" ca="1" si="1"/>
        <v>Grey</v>
      </c>
    </row>
    <row r="21" spans="1:25">
      <c r="A21">
        <v>17</v>
      </c>
      <c r="B21" t="s">
        <v>264</v>
      </c>
      <c r="U21" t="s">
        <v>153</v>
      </c>
      <c r="V21" s="5"/>
      <c r="W21" s="5" t="str">
        <f t="shared" si="0"/>
        <v/>
      </c>
      <c r="Y21" t="str">
        <f t="shared" ca="1" si="1"/>
        <v>Grey</v>
      </c>
    </row>
    <row r="22" spans="1:25">
      <c r="A22">
        <v>18</v>
      </c>
      <c r="B22" t="s">
        <v>265</v>
      </c>
      <c r="U22" t="s">
        <v>153</v>
      </c>
      <c r="V22" s="5"/>
      <c r="W22" s="5" t="str">
        <f t="shared" si="0"/>
        <v/>
      </c>
      <c r="Y22" t="str">
        <f t="shared" ca="1" si="1"/>
        <v>Grey</v>
      </c>
    </row>
    <row r="23" spans="1:25">
      <c r="A23">
        <v>19</v>
      </c>
      <c r="B23" t="s">
        <v>266</v>
      </c>
      <c r="U23" t="s">
        <v>153</v>
      </c>
      <c r="V23" s="5"/>
      <c r="W23" s="5" t="str">
        <f t="shared" si="0"/>
        <v/>
      </c>
      <c r="Y23" t="str">
        <f t="shared" ca="1" si="1"/>
        <v>Grey</v>
      </c>
    </row>
    <row r="24" spans="1:25">
      <c r="A24">
        <v>20</v>
      </c>
      <c r="B24" t="s">
        <v>267</v>
      </c>
      <c r="U24" t="s">
        <v>153</v>
      </c>
      <c r="V24" s="5"/>
      <c r="W24" s="5" t="str">
        <f t="shared" si="0"/>
        <v/>
      </c>
      <c r="Y24" t="str">
        <f t="shared" ca="1" si="1"/>
        <v>Grey</v>
      </c>
    </row>
    <row r="25" spans="1:25">
      <c r="A25">
        <v>21</v>
      </c>
      <c r="B25" t="s">
        <v>268</v>
      </c>
      <c r="U25" t="s">
        <v>153</v>
      </c>
      <c r="V25" s="5"/>
      <c r="W25" s="5" t="str">
        <f t="shared" si="0"/>
        <v/>
      </c>
      <c r="Y25" t="str">
        <f t="shared" ca="1" si="1"/>
        <v>Grey</v>
      </c>
    </row>
    <row r="26" spans="1:25">
      <c r="A26">
        <v>22</v>
      </c>
      <c r="B26" t="s">
        <v>269</v>
      </c>
      <c r="U26" t="s">
        <v>153</v>
      </c>
      <c r="V26" s="5"/>
      <c r="W26" s="5" t="str">
        <f t="shared" si="0"/>
        <v/>
      </c>
      <c r="Y26" t="str">
        <f t="shared" ca="1" si="1"/>
        <v>Grey</v>
      </c>
    </row>
    <row r="27" spans="1:25">
      <c r="A27">
        <v>23</v>
      </c>
      <c r="B27" t="s">
        <v>270</v>
      </c>
      <c r="U27" t="s">
        <v>153</v>
      </c>
      <c r="V27" s="5"/>
      <c r="W27" s="5" t="str">
        <f t="shared" si="0"/>
        <v/>
      </c>
      <c r="Y27" t="str">
        <f t="shared" ca="1" si="1"/>
        <v>Grey</v>
      </c>
    </row>
    <row r="28" spans="1:25">
      <c r="A28">
        <v>24</v>
      </c>
      <c r="B28" t="s">
        <v>271</v>
      </c>
      <c r="U28" t="s">
        <v>153</v>
      </c>
      <c r="V28" s="5"/>
      <c r="W28" s="5" t="str">
        <f t="shared" si="0"/>
        <v/>
      </c>
      <c r="Y28" t="str">
        <f t="shared" ca="1" si="1"/>
        <v>Grey</v>
      </c>
    </row>
    <row r="29" spans="1:25">
      <c r="A29">
        <v>25</v>
      </c>
      <c r="B29" t="s">
        <v>272</v>
      </c>
      <c r="U29" t="s">
        <v>153</v>
      </c>
      <c r="V29" s="5"/>
      <c r="W29" s="5" t="str">
        <f t="shared" si="0"/>
        <v/>
      </c>
      <c r="Y29" t="str">
        <f t="shared" ca="1" si="1"/>
        <v>Grey</v>
      </c>
    </row>
    <row r="30" spans="1:25">
      <c r="A30">
        <v>26</v>
      </c>
      <c r="B30" t="s">
        <v>273</v>
      </c>
      <c r="U30" t="s">
        <v>153</v>
      </c>
      <c r="V30" s="5"/>
      <c r="W30" s="5" t="str">
        <f t="shared" si="0"/>
        <v/>
      </c>
      <c r="Y30" t="str">
        <f t="shared" ca="1" si="1"/>
        <v>Grey</v>
      </c>
    </row>
    <row r="31" spans="1:25">
      <c r="A31">
        <v>27</v>
      </c>
      <c r="B31" t="s">
        <v>274</v>
      </c>
      <c r="U31" t="s">
        <v>153</v>
      </c>
      <c r="V31" s="5"/>
      <c r="W31" s="5" t="str">
        <f t="shared" si="0"/>
        <v/>
      </c>
      <c r="Y31" t="str">
        <f t="shared" ca="1" si="1"/>
        <v>Grey</v>
      </c>
    </row>
    <row r="32" spans="1:25">
      <c r="A32">
        <v>28</v>
      </c>
      <c r="B32" t="s">
        <v>275</v>
      </c>
      <c r="U32" t="s">
        <v>153</v>
      </c>
      <c r="V32" s="5"/>
      <c r="W32" s="5" t="str">
        <f t="shared" si="0"/>
        <v/>
      </c>
      <c r="Y32" t="str">
        <f t="shared" ca="1" si="1"/>
        <v>Grey</v>
      </c>
    </row>
    <row r="33" spans="1:25">
      <c r="A33">
        <v>29</v>
      </c>
      <c r="B33" t="s">
        <v>276</v>
      </c>
      <c r="U33" t="s">
        <v>153</v>
      </c>
      <c r="V33" s="5"/>
      <c r="W33" s="5" t="str">
        <f t="shared" si="0"/>
        <v/>
      </c>
      <c r="Y33" t="str">
        <f t="shared" ca="1" si="1"/>
        <v>Grey</v>
      </c>
    </row>
    <row r="34" spans="1:25">
      <c r="A34">
        <v>30</v>
      </c>
      <c r="B34" t="s">
        <v>277</v>
      </c>
      <c r="U34" t="s">
        <v>153</v>
      </c>
      <c r="V34" s="5"/>
      <c r="W34" s="5" t="str">
        <f t="shared" si="0"/>
        <v/>
      </c>
      <c r="Y34" t="str">
        <f t="shared" ca="1" si="1"/>
        <v>Grey</v>
      </c>
    </row>
    <row r="35" spans="1:25">
      <c r="A35">
        <v>31</v>
      </c>
      <c r="B35" t="s">
        <v>278</v>
      </c>
      <c r="U35" t="s">
        <v>153</v>
      </c>
      <c r="V35" s="5"/>
      <c r="W35" s="5" t="str">
        <f t="shared" si="0"/>
        <v/>
      </c>
      <c r="Y35" t="str">
        <f t="shared" ca="1" si="1"/>
        <v>Grey</v>
      </c>
    </row>
    <row r="36" spans="1:25">
      <c r="V36" s="5"/>
      <c r="W36" s="5"/>
    </row>
    <row r="37" spans="1:25">
      <c r="V37" s="5"/>
      <c r="W37" s="5"/>
    </row>
    <row r="38" spans="1:25">
      <c r="V38" s="5"/>
      <c r="W38" s="5"/>
    </row>
    <row r="39" spans="1:25">
      <c r="V39" s="5"/>
      <c r="W39" s="5"/>
    </row>
    <row r="40" spans="1:25">
      <c r="V40" s="5"/>
      <c r="W40" s="5"/>
    </row>
    <row r="41" spans="1:25">
      <c r="V41" s="5"/>
      <c r="W41" s="5"/>
    </row>
    <row r="42" spans="1:25">
      <c r="V42" s="5"/>
      <c r="W42" s="5"/>
    </row>
    <row r="43" spans="1:25">
      <c r="V43" s="5"/>
      <c r="W43" s="5"/>
    </row>
    <row r="44" spans="1:25">
      <c r="V44" s="5"/>
      <c r="W44" s="5"/>
    </row>
    <row r="45" spans="1:25">
      <c r="V45" s="5"/>
      <c r="W45" s="5"/>
    </row>
    <row r="46" spans="1:25">
      <c r="V46" s="5"/>
      <c r="W46" s="5"/>
    </row>
    <row r="47" spans="1:25">
      <c r="V47" s="5"/>
      <c r="W47" s="5"/>
    </row>
    <row r="48" spans="1:25">
      <c r="V48" s="5"/>
      <c r="W48" s="5"/>
    </row>
    <row r="49" spans="22:23">
      <c r="V49" s="5"/>
      <c r="W49" s="5"/>
    </row>
    <row r="50" spans="22:23">
      <c r="V50" s="5"/>
      <c r="W50" s="5"/>
    </row>
    <row r="51" spans="22:23">
      <c r="V51" s="5"/>
      <c r="W51" s="5"/>
    </row>
    <row r="52" spans="22:23">
      <c r="V52" s="5"/>
      <c r="W52" s="5"/>
    </row>
    <row r="53" spans="22:23">
      <c r="V53" s="5"/>
      <c r="W53" s="5"/>
    </row>
    <row r="54" spans="22:23">
      <c r="V54" s="5"/>
      <c r="W54" s="5"/>
    </row>
    <row r="55" spans="22:23">
      <c r="V55" s="5"/>
      <c r="W55" s="5"/>
    </row>
    <row r="56" spans="22:23">
      <c r="V56" s="5"/>
      <c r="W56" s="5"/>
    </row>
    <row r="57" spans="22:23">
      <c r="V57" s="5"/>
      <c r="W57" s="5"/>
    </row>
    <row r="58" spans="22:23">
      <c r="V58" s="5"/>
      <c r="W58" s="5"/>
    </row>
    <row r="59" spans="22:23">
      <c r="V59" s="5"/>
      <c r="W59" s="5"/>
    </row>
    <row r="60" spans="22:23">
      <c r="V60" s="5"/>
      <c r="W60" s="5"/>
    </row>
    <row r="61" spans="22:23">
      <c r="V61" s="5"/>
      <c r="W61" s="5"/>
    </row>
    <row r="62" spans="22:23">
      <c r="V62" s="5"/>
      <c r="W62" s="5"/>
    </row>
    <row r="63" spans="22:23">
      <c r="V63" s="5"/>
      <c r="W63" s="5"/>
    </row>
    <row r="64" spans="22:23">
      <c r="V64" s="5"/>
      <c r="W64" s="5"/>
    </row>
    <row r="65" spans="22:23">
      <c r="V65" s="5"/>
      <c r="W65" s="5"/>
    </row>
    <row r="66" spans="22:23">
      <c r="V66" s="5"/>
      <c r="W66" s="5"/>
    </row>
    <row r="67" spans="22:23">
      <c r="V67" s="5"/>
      <c r="W67" s="5"/>
    </row>
    <row r="68" spans="22:23">
      <c r="V68" s="5"/>
      <c r="W68" s="5"/>
    </row>
    <row r="69" spans="22:23">
      <c r="V69" s="5"/>
      <c r="W69" s="5"/>
    </row>
    <row r="70" spans="22:23">
      <c r="V70" s="5"/>
      <c r="W70" s="5"/>
    </row>
    <row r="71" spans="22:23">
      <c r="V71" s="5"/>
      <c r="W71" s="5"/>
    </row>
    <row r="72" spans="22:23">
      <c r="V72" s="5"/>
      <c r="W72" s="5"/>
    </row>
    <row r="73" spans="22:23">
      <c r="V73" s="5"/>
      <c r="W73" s="5"/>
    </row>
    <row r="74" spans="22:23">
      <c r="V74" s="5"/>
      <c r="W74" s="5"/>
    </row>
    <row r="75" spans="22:23">
      <c r="V75" s="5"/>
      <c r="W75" s="5"/>
    </row>
    <row r="76" spans="22:23">
      <c r="V76" s="5"/>
      <c r="W76" s="5"/>
    </row>
    <row r="77" spans="22:23">
      <c r="V77" s="5"/>
      <c r="W77" s="5"/>
    </row>
    <row r="78" spans="22:23">
      <c r="V78" s="5"/>
      <c r="W78" s="5"/>
    </row>
    <row r="79" spans="22:23">
      <c r="V79" s="5"/>
      <c r="W79" s="5"/>
    </row>
    <row r="80" spans="22:23">
      <c r="V80" s="5"/>
      <c r="W80" s="5"/>
    </row>
    <row r="81" spans="22:23">
      <c r="V81" s="5"/>
      <c r="W81" s="5"/>
    </row>
    <row r="82" spans="22:23">
      <c r="V82" s="5"/>
      <c r="W82" s="5"/>
    </row>
    <row r="83" spans="22:23">
      <c r="V83" s="5"/>
      <c r="W83" s="5"/>
    </row>
    <row r="84" spans="22:23">
      <c r="V84" s="5"/>
      <c r="W84" s="5"/>
    </row>
    <row r="85" spans="22:23">
      <c r="V85" s="5"/>
      <c r="W85" s="5"/>
    </row>
    <row r="86" spans="22:23">
      <c r="V86" s="5"/>
      <c r="W86" s="5"/>
    </row>
    <row r="87" spans="22:23">
      <c r="V87" s="5"/>
      <c r="W87" s="5"/>
    </row>
    <row r="88" spans="22:23">
      <c r="V88" s="5"/>
      <c r="W88" s="5"/>
    </row>
    <row r="89" spans="22:23">
      <c r="V89" s="5"/>
      <c r="W89" s="5"/>
    </row>
    <row r="90" spans="22:23">
      <c r="V90" s="5"/>
      <c r="W90" s="5"/>
    </row>
    <row r="91" spans="22:23">
      <c r="V91" s="5"/>
      <c r="W91" s="5"/>
    </row>
    <row r="92" spans="22:23">
      <c r="V92" s="5"/>
      <c r="W92" s="5"/>
    </row>
    <row r="93" spans="22:23">
      <c r="V93" s="5"/>
      <c r="W93" s="5"/>
    </row>
    <row r="94" spans="22:23">
      <c r="V94" s="5"/>
      <c r="W94" s="5"/>
    </row>
    <row r="95" spans="22:23">
      <c r="V95" s="5"/>
      <c r="W95" s="5"/>
    </row>
    <row r="96" spans="22:23">
      <c r="V96" s="5"/>
      <c r="W96" s="5"/>
    </row>
    <row r="97" spans="22:23">
      <c r="V97" s="5"/>
      <c r="W97" s="5"/>
    </row>
    <row r="98" spans="22:23">
      <c r="V98" s="5"/>
      <c r="W98" s="5"/>
    </row>
    <row r="99" spans="22:23">
      <c r="V99" s="5"/>
      <c r="W99" s="5"/>
    </row>
    <row r="100" spans="22:23">
      <c r="V100" s="5"/>
      <c r="W100" s="5"/>
    </row>
    <row r="101" spans="22:23">
      <c r="V101" s="5"/>
      <c r="W101" s="5"/>
    </row>
    <row r="102" spans="22:23">
      <c r="V102" s="5"/>
      <c r="W102" s="5"/>
    </row>
    <row r="103" spans="22:23">
      <c r="V103" s="5"/>
      <c r="W103" s="5"/>
    </row>
    <row r="104" spans="22:23">
      <c r="V104" s="5"/>
      <c r="W104" s="5"/>
    </row>
    <row r="105" spans="22:23">
      <c r="V105" s="5"/>
      <c r="W105" s="5"/>
    </row>
    <row r="106" spans="22:23">
      <c r="V106" s="5"/>
      <c r="W106" s="5"/>
    </row>
    <row r="107" spans="22:23">
      <c r="V107" s="5"/>
      <c r="W107" s="5"/>
    </row>
    <row r="108" spans="22:23">
      <c r="V108" s="5"/>
      <c r="W108" s="5"/>
    </row>
    <row r="109" spans="22:23">
      <c r="V109" s="5"/>
      <c r="W109" s="5"/>
    </row>
    <row r="110" spans="22:23">
      <c r="V110" s="5"/>
      <c r="W110" s="5"/>
    </row>
    <row r="111" spans="22:23">
      <c r="V111" s="5"/>
      <c r="W111" s="5"/>
    </row>
    <row r="112" spans="22:23">
      <c r="V112" s="5"/>
      <c r="W112" s="5"/>
    </row>
    <row r="113" spans="22:23">
      <c r="V113" s="5"/>
      <c r="W113" s="5"/>
    </row>
    <row r="114" spans="22:23">
      <c r="V114" s="5"/>
      <c r="W114" s="5"/>
    </row>
    <row r="115" spans="22:23">
      <c r="V115" s="5"/>
      <c r="W115" s="5"/>
    </row>
    <row r="116" spans="22:23">
      <c r="V116" s="5"/>
      <c r="W116" s="5"/>
    </row>
    <row r="117" spans="22:23">
      <c r="V117" s="5"/>
      <c r="W117" s="5"/>
    </row>
    <row r="118" spans="22:23">
      <c r="V118" s="5"/>
      <c r="W118" s="5"/>
    </row>
    <row r="119" spans="22:23">
      <c r="V119" s="5"/>
      <c r="W119" s="5"/>
    </row>
    <row r="120" spans="22:23">
      <c r="V120" s="5"/>
      <c r="W120" s="5"/>
    </row>
    <row r="121" spans="22:23">
      <c r="V121" s="5"/>
      <c r="W121" s="5"/>
    </row>
    <row r="122" spans="22:23">
      <c r="V122" s="5"/>
      <c r="W122" s="5"/>
    </row>
    <row r="123" spans="22:23">
      <c r="V123" s="5"/>
      <c r="W123" s="5"/>
    </row>
    <row r="124" spans="22:23">
      <c r="V124" s="5"/>
      <c r="W124" s="5"/>
    </row>
    <row r="125" spans="22:23">
      <c r="V125" s="5"/>
      <c r="W125" s="5"/>
    </row>
    <row r="126" spans="22:23">
      <c r="V126" s="5"/>
      <c r="W126" s="5"/>
    </row>
    <row r="127" spans="22:23">
      <c r="V127" s="5"/>
      <c r="W127" s="5"/>
    </row>
    <row r="128" spans="22:23">
      <c r="V128" s="5"/>
      <c r="W128" s="5"/>
    </row>
    <row r="129" spans="22:23">
      <c r="V129" s="5"/>
      <c r="W129" s="5"/>
    </row>
    <row r="130" spans="22:23">
      <c r="V130" s="5"/>
      <c r="W130" s="5"/>
    </row>
    <row r="131" spans="22:23">
      <c r="V131" s="5"/>
      <c r="W131" s="5"/>
    </row>
    <row r="132" spans="22:23">
      <c r="V132" s="5"/>
      <c r="W132" s="5"/>
    </row>
    <row r="133" spans="22:23">
      <c r="V133" s="5"/>
      <c r="W133" s="5"/>
    </row>
    <row r="134" spans="22:23">
      <c r="V134" s="5"/>
      <c r="W134" s="5"/>
    </row>
    <row r="135" spans="22:23">
      <c r="V135" s="5"/>
      <c r="W135" s="5"/>
    </row>
    <row r="136" spans="22:23">
      <c r="V136" s="5"/>
      <c r="W136" s="5"/>
    </row>
    <row r="137" spans="22:23">
      <c r="V137" s="5"/>
      <c r="W137" s="5"/>
    </row>
    <row r="138" spans="22:23">
      <c r="V138" s="5"/>
      <c r="W138" s="5"/>
    </row>
    <row r="139" spans="22:23">
      <c r="V139" s="5"/>
      <c r="W139" s="5"/>
    </row>
    <row r="140" spans="22:23">
      <c r="V140" s="5"/>
      <c r="W140" s="5"/>
    </row>
    <row r="141" spans="22:23">
      <c r="V141" s="5"/>
      <c r="W141" s="5"/>
    </row>
    <row r="142" spans="22:23">
      <c r="V142" s="5"/>
      <c r="W142" s="5"/>
    </row>
    <row r="143" spans="22:23">
      <c r="V143" s="5"/>
      <c r="W143" s="5"/>
    </row>
    <row r="144" spans="22:23">
      <c r="V144" s="5"/>
      <c r="W144" s="5"/>
    </row>
    <row r="145" spans="22:23">
      <c r="V145" s="5"/>
      <c r="W145" s="5"/>
    </row>
    <row r="146" spans="22:23">
      <c r="V146" s="5"/>
      <c r="W146" s="5"/>
    </row>
    <row r="147" spans="22:23">
      <c r="V147" s="5"/>
      <c r="W147" s="5"/>
    </row>
    <row r="148" spans="22:23">
      <c r="V148" s="5"/>
      <c r="W148" s="5"/>
    </row>
    <row r="149" spans="22:23">
      <c r="V149" s="5"/>
      <c r="W149" s="5"/>
    </row>
    <row r="150" spans="22:23">
      <c r="V150" s="5"/>
      <c r="W150" s="5"/>
    </row>
    <row r="151" spans="22:23">
      <c r="V151" s="5"/>
      <c r="W151" s="5"/>
    </row>
    <row r="152" spans="22:23">
      <c r="V152" s="5"/>
      <c r="W152" s="5"/>
    </row>
    <row r="153" spans="22:23">
      <c r="V153" s="5"/>
      <c r="W153" s="5"/>
    </row>
    <row r="154" spans="22:23">
      <c r="V154" s="5"/>
      <c r="W154" s="5"/>
    </row>
    <row r="155" spans="22:23">
      <c r="V155" s="5"/>
      <c r="W155" s="5"/>
    </row>
    <row r="156" spans="22:23">
      <c r="V156" s="5"/>
      <c r="W156" s="5"/>
    </row>
    <row r="157" spans="22:23">
      <c r="V157" s="5"/>
      <c r="W157" s="5"/>
    </row>
    <row r="158" spans="22:23">
      <c r="V158" s="5"/>
      <c r="W158" s="5"/>
    </row>
    <row r="159" spans="22:23">
      <c r="V159" s="5"/>
      <c r="W159" s="5"/>
    </row>
    <row r="160" spans="22:23">
      <c r="V160" s="5"/>
      <c r="W160" s="5"/>
    </row>
    <row r="161" spans="22:23">
      <c r="V161" s="5"/>
      <c r="W161" s="5"/>
    </row>
    <row r="162" spans="22:23">
      <c r="V162" s="5"/>
      <c r="W162" s="5"/>
    </row>
    <row r="163" spans="22:23">
      <c r="V163" s="5"/>
      <c r="W163" s="5"/>
    </row>
    <row r="164" spans="22:23">
      <c r="V164" s="5"/>
      <c r="W164" s="5"/>
    </row>
    <row r="165" spans="22:23">
      <c r="V165" s="5"/>
      <c r="W165" s="5"/>
    </row>
    <row r="166" spans="22:23">
      <c r="V166" s="5"/>
      <c r="W166" s="5"/>
    </row>
    <row r="167" spans="22:23">
      <c r="V167" s="5"/>
      <c r="W167" s="5"/>
    </row>
    <row r="168" spans="22:23">
      <c r="V168" s="5"/>
      <c r="W168" s="5"/>
    </row>
    <row r="169" spans="22:23">
      <c r="V169" s="5"/>
      <c r="W169" s="5"/>
    </row>
    <row r="170" spans="22:23">
      <c r="V170" s="5"/>
      <c r="W170" s="5"/>
    </row>
    <row r="171" spans="22:23">
      <c r="V171" s="5"/>
      <c r="W171" s="5"/>
    </row>
    <row r="172" spans="22:23">
      <c r="V172" s="5"/>
      <c r="W172" s="5"/>
    </row>
    <row r="173" spans="22:23">
      <c r="V173" s="5"/>
      <c r="W173" s="5"/>
    </row>
    <row r="174" spans="22:23">
      <c r="V174" s="5"/>
      <c r="W174" s="5"/>
    </row>
    <row r="175" spans="22:23">
      <c r="V175" s="5"/>
      <c r="W175" s="5"/>
    </row>
    <row r="176" spans="22:23">
      <c r="V176" s="5"/>
      <c r="W176" s="5"/>
    </row>
    <row r="177" spans="22:23">
      <c r="V177" s="5"/>
      <c r="W177" s="5"/>
    </row>
    <row r="178" spans="22:23">
      <c r="V178" s="5"/>
      <c r="W178" s="5"/>
    </row>
    <row r="179" spans="22:23">
      <c r="V179" s="5"/>
      <c r="W179" s="5"/>
    </row>
    <row r="180" spans="22:23">
      <c r="V180" s="5"/>
      <c r="W180" s="5"/>
    </row>
    <row r="181" spans="22:23">
      <c r="V181" s="5"/>
      <c r="W181" s="5"/>
    </row>
    <row r="182" spans="22:23">
      <c r="V182" s="5"/>
      <c r="W182" s="5"/>
    </row>
    <row r="183" spans="22:23">
      <c r="V183" s="5"/>
      <c r="W183" s="5"/>
    </row>
    <row r="184" spans="22:23">
      <c r="V184" s="5"/>
      <c r="W184" s="5"/>
    </row>
    <row r="185" spans="22:23">
      <c r="V185" s="5"/>
      <c r="W185" s="5"/>
    </row>
    <row r="186" spans="22:23">
      <c r="V186" s="5"/>
      <c r="W186" s="5"/>
    </row>
    <row r="187" spans="22:23">
      <c r="V187" s="5"/>
      <c r="W187" s="5"/>
    </row>
    <row r="188" spans="22:23">
      <c r="V188" s="5"/>
      <c r="W188" s="5"/>
    </row>
    <row r="189" spans="22:23">
      <c r="V189" s="5"/>
      <c r="W189" s="5"/>
    </row>
    <row r="190" spans="22:23">
      <c r="V190" s="5"/>
      <c r="W190" s="5"/>
    </row>
    <row r="191" spans="22:23">
      <c r="V191" s="5"/>
      <c r="W191" s="5"/>
    </row>
    <row r="192" spans="22:23">
      <c r="V192" s="5"/>
      <c r="W192" s="5"/>
    </row>
    <row r="193" spans="22:23">
      <c r="V193" s="5"/>
      <c r="W193" s="5"/>
    </row>
    <row r="194" spans="22:23">
      <c r="V194" s="5"/>
      <c r="W194" s="5"/>
    </row>
    <row r="195" spans="22:23">
      <c r="V195" s="5"/>
      <c r="W195" s="5"/>
    </row>
    <row r="196" spans="22:23">
      <c r="V196" s="5"/>
      <c r="W196" s="5"/>
    </row>
    <row r="197" spans="22:23">
      <c r="V197" s="5"/>
      <c r="W197" s="5"/>
    </row>
    <row r="198" spans="22:23">
      <c r="V198" s="5"/>
      <c r="W198" s="5"/>
    </row>
    <row r="199" spans="22:23">
      <c r="V199" s="5"/>
      <c r="W199" s="5"/>
    </row>
    <row r="200" spans="22:23">
      <c r="V200" s="5"/>
      <c r="W200" s="5"/>
    </row>
  </sheetData>
  <conditionalFormatting sqref="Y5:Y35">
    <cfRule type="expression" dxfId="92" priority="1">
      <formula>Y5="Red"</formula>
    </cfRule>
    <cfRule type="expression" dxfId="91" priority="2">
      <formula>Y5="Amber"</formula>
    </cfRule>
    <cfRule type="expression" dxfId="90" priority="3">
      <formula>Y5="Green"</formula>
    </cfRule>
    <cfRule type="expression" dxfId="89" priority="4">
      <formula>Y5="Grey"</formula>
    </cfRule>
  </conditionalFormatting>
  <dataValidations count="4">
    <dataValidation type="list" sqref="C5:C35 P5:S35" xr:uid="{00000000-0002-0000-0400-000000000000}">
      <formula1>"Yes,No,N/A"</formula1>
    </dataValidation>
    <dataValidation type="list" sqref="D5:O35" xr:uid="{00000000-0002-0000-0400-000001000000}">
      <formula1>"☐,☑,N/A"</formula1>
    </dataValidation>
    <dataValidation type="list" sqref="T5:T35" xr:uid="{00000000-0002-0000-0400-000002000000}">
      <formula1>"Has capacity,Lacks capacity,Best interests,DoLS required,DoLS authorised,Not required,Pending,N/A"</formula1>
    </dataValidation>
    <dataValidation type="list" sqref="Y5:Y35" xr:uid="{00000000-0002-0000-0400-000003000000}">
      <formula1>"Green,Amber,Red,Grey"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279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288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290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291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292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293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294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295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296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297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88" priority="5">
      <formula>B8="Red"</formula>
    </cfRule>
    <cfRule type="expression" dxfId="87" priority="6">
      <formula>B8="Amber"</formula>
    </cfRule>
    <cfRule type="expression" dxfId="86" priority="7">
      <formula>B8="Green"</formula>
    </cfRule>
  </conditionalFormatting>
  <conditionalFormatting sqref="S13:S21">
    <cfRule type="expression" dxfId="85" priority="1">
      <formula>S13="Red"</formula>
    </cfRule>
    <cfRule type="expression" dxfId="84" priority="2">
      <formula>S13="Amber"</formula>
    </cfRule>
    <cfRule type="expression" dxfId="83" priority="3">
      <formula>S13="Green"</formula>
    </cfRule>
    <cfRule type="expression" dxfId="82" priority="4">
      <formula>S13="N/A"</formula>
    </cfRule>
  </conditionalFormatting>
  <dataValidations count="2">
    <dataValidation type="list" sqref="B13:O21" xr:uid="{00000000-0002-0000-0500-000000000000}">
      <formula1>"☐,☑,N/A"</formula1>
    </dataValidation>
    <dataValidation type="list" sqref="S13:S21" xr:uid="{00000000-0002-0000-0500-000001000000}">
      <formula1>"Green,Amber,Red,N/A"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298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299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300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301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302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303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304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305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306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295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297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81" priority="5">
      <formula>B8="Red"</formula>
    </cfRule>
    <cfRule type="expression" dxfId="80" priority="6">
      <formula>B8="Amber"</formula>
    </cfRule>
    <cfRule type="expression" dxfId="79" priority="7">
      <formula>B8="Green"</formula>
    </cfRule>
  </conditionalFormatting>
  <conditionalFormatting sqref="S13:S21">
    <cfRule type="expression" dxfId="78" priority="1">
      <formula>S13="Red"</formula>
    </cfRule>
    <cfRule type="expression" dxfId="77" priority="2">
      <formula>S13="Amber"</formula>
    </cfRule>
    <cfRule type="expression" dxfId="76" priority="3">
      <formula>S13="Green"</formula>
    </cfRule>
    <cfRule type="expression" dxfId="75" priority="4">
      <formula>S13="N/A"</formula>
    </cfRule>
  </conditionalFormatting>
  <dataValidations count="2">
    <dataValidation type="list" sqref="B13:O21" xr:uid="{00000000-0002-0000-0600-000000000000}">
      <formula1>"☐,☑,N/A"</formula1>
    </dataValidation>
    <dataValidation type="list" sqref="S13:S21" xr:uid="{00000000-0002-0000-0600-000001000000}">
      <formula1>"Green,Amber,Red,N/A"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307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308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309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310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311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312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313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314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315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316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74" priority="5">
      <formula>B8="Red"</formula>
    </cfRule>
    <cfRule type="expression" dxfId="73" priority="6">
      <formula>B8="Amber"</formula>
    </cfRule>
    <cfRule type="expression" dxfId="72" priority="7">
      <formula>B8="Green"</formula>
    </cfRule>
  </conditionalFormatting>
  <conditionalFormatting sqref="S13:S21">
    <cfRule type="expression" dxfId="71" priority="1">
      <formula>S13="Red"</formula>
    </cfRule>
    <cfRule type="expression" dxfId="70" priority="2">
      <formula>S13="Amber"</formula>
    </cfRule>
    <cfRule type="expression" dxfId="69" priority="3">
      <formula>S13="Green"</formula>
    </cfRule>
    <cfRule type="expression" dxfId="68" priority="4">
      <formula>S13="N/A"</formula>
    </cfRule>
  </conditionalFormatting>
  <dataValidations count="2">
    <dataValidation type="list" sqref="B13:O21" xr:uid="{00000000-0002-0000-0700-000000000000}">
      <formula1>"☐,☑,N/A"</formula1>
    </dataValidation>
    <dataValidation type="list" sqref="S13:S21" xr:uid="{00000000-0002-0000-0700-000001000000}">
      <formula1>"Green,Amber,Red,N/A"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317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318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319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320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321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322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323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324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325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326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67" priority="5">
      <formula>B8="Red"</formula>
    </cfRule>
    <cfRule type="expression" dxfId="66" priority="6">
      <formula>B8="Amber"</formula>
    </cfRule>
    <cfRule type="expression" dxfId="65" priority="7">
      <formula>B8="Green"</formula>
    </cfRule>
  </conditionalFormatting>
  <conditionalFormatting sqref="S13:S21">
    <cfRule type="expression" dxfId="64" priority="1">
      <formula>S13="Red"</formula>
    </cfRule>
    <cfRule type="expression" dxfId="63" priority="2">
      <formula>S13="Amber"</formula>
    </cfRule>
    <cfRule type="expression" dxfId="62" priority="3">
      <formula>S13="Green"</formula>
    </cfRule>
    <cfRule type="expression" dxfId="61" priority="4">
      <formula>S13="N/A"</formula>
    </cfRule>
  </conditionalFormatting>
  <dataValidations count="2">
    <dataValidation type="list" sqref="B13:O21" xr:uid="{00000000-0002-0000-0800-000000000000}">
      <formula1>"☐,☑,N/A"</formula1>
    </dataValidation>
    <dataValidation type="list" sqref="S13:S21" xr:uid="{00000000-0002-0000-0800-000001000000}">
      <formula1>"Green,Amber,Red,N/A"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327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328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329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330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331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332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333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334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335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336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60" priority="5">
      <formula>B8="Red"</formula>
    </cfRule>
    <cfRule type="expression" dxfId="59" priority="6">
      <formula>B8="Amber"</formula>
    </cfRule>
    <cfRule type="expression" dxfId="58" priority="7">
      <formula>B8="Green"</formula>
    </cfRule>
  </conditionalFormatting>
  <conditionalFormatting sqref="S13:S21">
    <cfRule type="expression" dxfId="57" priority="1">
      <formula>S13="Red"</formula>
    </cfRule>
    <cfRule type="expression" dxfId="56" priority="2">
      <formula>S13="Amber"</formula>
    </cfRule>
    <cfRule type="expression" dxfId="55" priority="3">
      <formula>S13="Green"</formula>
    </cfRule>
    <cfRule type="expression" dxfId="54" priority="4">
      <formula>S13="N/A"</formula>
    </cfRule>
  </conditionalFormatting>
  <dataValidations count="2">
    <dataValidation type="list" sqref="B13:O21" xr:uid="{00000000-0002-0000-0900-000000000000}">
      <formula1>"☐,☑,N/A"</formula1>
    </dataValidation>
    <dataValidation type="list" sqref="S13:S21" xr:uid="{00000000-0002-0000-0900-000001000000}">
      <formula1>"Green,Amber,Red,N/A"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337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338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339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340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341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342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343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344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345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346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53" priority="5">
      <formula>B8="Red"</formula>
    </cfRule>
    <cfRule type="expression" dxfId="52" priority="6">
      <formula>B8="Amber"</formula>
    </cfRule>
    <cfRule type="expression" dxfId="51" priority="7">
      <formula>B8="Green"</formula>
    </cfRule>
  </conditionalFormatting>
  <conditionalFormatting sqref="S13:S21">
    <cfRule type="expression" dxfId="50" priority="1">
      <formula>S13="Red"</formula>
    </cfRule>
    <cfRule type="expression" dxfId="49" priority="2">
      <formula>S13="Amber"</formula>
    </cfRule>
    <cfRule type="expression" dxfId="48" priority="3">
      <formula>S13="Green"</formula>
    </cfRule>
    <cfRule type="expression" dxfId="47" priority="4">
      <formula>S13="N/A"</formula>
    </cfRule>
  </conditionalFormatting>
  <dataValidations count="2">
    <dataValidation type="list" sqref="B13:O21" xr:uid="{00000000-0002-0000-0A00-000000000000}">
      <formula1>"☐,☑,N/A"</formula1>
    </dataValidation>
    <dataValidation type="list" sqref="S13:S21" xr:uid="{00000000-0002-0000-0A00-000001000000}">
      <formula1>"Green,Amber,Red,N/A"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347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348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349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350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351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352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353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354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355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356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46" priority="5">
      <formula>B8="Red"</formula>
    </cfRule>
    <cfRule type="expression" dxfId="45" priority="6">
      <formula>B8="Amber"</formula>
    </cfRule>
    <cfRule type="expression" dxfId="44" priority="7">
      <formula>B8="Green"</formula>
    </cfRule>
  </conditionalFormatting>
  <conditionalFormatting sqref="S13:S21">
    <cfRule type="expression" dxfId="43" priority="1">
      <formula>S13="Red"</formula>
    </cfRule>
    <cfRule type="expression" dxfId="42" priority="2">
      <formula>S13="Amber"</formula>
    </cfRule>
    <cfRule type="expression" dxfId="41" priority="3">
      <formula>S13="Green"</formula>
    </cfRule>
    <cfRule type="expression" dxfId="40" priority="4">
      <formula>S13="N/A"</formula>
    </cfRule>
  </conditionalFormatting>
  <dataValidations count="2">
    <dataValidation type="list" sqref="B13:O21" xr:uid="{00000000-0002-0000-0B00-000000000000}">
      <formula1>"☐,☑,N/A"</formula1>
    </dataValidation>
    <dataValidation type="list" sqref="S13:S21" xr:uid="{00000000-0002-0000-0B00-000001000000}">
      <formula1>"Green,Amber,Red,N/A"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357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358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359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360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361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362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363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364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365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297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39" priority="5">
      <formula>B8="Red"</formula>
    </cfRule>
    <cfRule type="expression" dxfId="38" priority="6">
      <formula>B8="Amber"</formula>
    </cfRule>
    <cfRule type="expression" dxfId="37" priority="7">
      <formula>B8="Green"</formula>
    </cfRule>
  </conditionalFormatting>
  <conditionalFormatting sqref="S13:S21">
    <cfRule type="expression" dxfId="36" priority="1">
      <formula>S13="Red"</formula>
    </cfRule>
    <cfRule type="expression" dxfId="35" priority="2">
      <formula>S13="Amber"</formula>
    </cfRule>
    <cfRule type="expression" dxfId="34" priority="3">
      <formula>S13="Green"</formula>
    </cfRule>
    <cfRule type="expression" dxfId="33" priority="4">
      <formula>S13="N/A"</formula>
    </cfRule>
  </conditionalFormatting>
  <dataValidations count="2">
    <dataValidation type="list" sqref="B13:O21" xr:uid="{00000000-0002-0000-0C00-000000000000}">
      <formula1>"☐,☑,N/A"</formula1>
    </dataValidation>
    <dataValidation type="list" sqref="S13:S21" xr:uid="{00000000-0002-0000-0C00-000001000000}">
      <formula1>"Green,Amber,Red,N/A"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366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367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368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369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370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371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372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373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374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297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32" priority="5">
      <formula>B8="Red"</formula>
    </cfRule>
    <cfRule type="expression" dxfId="31" priority="6">
      <formula>B8="Amber"</formula>
    </cfRule>
    <cfRule type="expression" dxfId="30" priority="7">
      <formula>B8="Green"</formula>
    </cfRule>
  </conditionalFormatting>
  <conditionalFormatting sqref="S13:S21">
    <cfRule type="expression" dxfId="29" priority="1">
      <formula>S13="Red"</formula>
    </cfRule>
    <cfRule type="expression" dxfId="28" priority="2">
      <formula>S13="Amber"</formula>
    </cfRule>
    <cfRule type="expression" dxfId="27" priority="3">
      <formula>S13="Green"</formula>
    </cfRule>
    <cfRule type="expression" dxfId="26" priority="4">
      <formula>S13="N/A"</formula>
    </cfRule>
  </conditionalFormatting>
  <dataValidations count="2">
    <dataValidation type="list" sqref="B13:O21" xr:uid="{00000000-0002-0000-0D00-000000000000}">
      <formula1>"☐,☑,N/A"</formula1>
    </dataValidation>
    <dataValidation type="list" sqref="S13:S21" xr:uid="{00000000-0002-0000-0D00-000001000000}">
      <formula1>"Green,Amber,Red,N/A"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1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375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 t="s">
        <v>123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376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1" si="0">IF(P13="","",EDATE(P13,$B$5))</f>
        <v/>
      </c>
      <c r="R13" t="s">
        <v>281</v>
      </c>
      <c r="S13" t="str">
        <f t="shared" ref="S13:S21" ca="1" si="1">IF(B13="☐","N/A",IF(Q13="","Red",IF(Q13&lt;TODAY(),"Red",IF(Q13&lt;=TODAY()+30,"Amber","Green"))))</f>
        <v>N/A</v>
      </c>
    </row>
    <row r="14" spans="1:26">
      <c r="A14" t="s">
        <v>377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378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379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380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381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382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383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  <row r="21" spans="1:19">
      <c r="A21" t="s">
        <v>297</v>
      </c>
      <c r="B21" t="s">
        <v>289</v>
      </c>
      <c r="C21" t="s">
        <v>289</v>
      </c>
      <c r="D21" t="s">
        <v>289</v>
      </c>
      <c r="E21" t="s">
        <v>289</v>
      </c>
      <c r="F21" t="s">
        <v>289</v>
      </c>
      <c r="G21" t="s">
        <v>289</v>
      </c>
      <c r="H21" t="s">
        <v>289</v>
      </c>
      <c r="I21" t="s">
        <v>289</v>
      </c>
      <c r="J21" t="s">
        <v>289</v>
      </c>
      <c r="K21" t="s">
        <v>289</v>
      </c>
      <c r="L21" t="s">
        <v>289</v>
      </c>
      <c r="M21" t="s">
        <v>289</v>
      </c>
      <c r="N21" t="s">
        <v>289</v>
      </c>
      <c r="O21" t="s">
        <v>289</v>
      </c>
      <c r="P21" s="5"/>
      <c r="Q21" s="5" t="str">
        <f t="shared" si="0"/>
        <v/>
      </c>
      <c r="R21" t="s">
        <v>281</v>
      </c>
      <c r="S21" t="str">
        <f t="shared" ca="1" si="1"/>
        <v>N/A</v>
      </c>
    </row>
  </sheetData>
  <mergeCells count="1">
    <mergeCell ref="A1:V1"/>
  </mergeCells>
  <conditionalFormatting sqref="B8">
    <cfRule type="expression" dxfId="25" priority="5">
      <formula>B8="Red"</formula>
    </cfRule>
    <cfRule type="expression" dxfId="24" priority="6">
      <formula>B8="Amber"</formula>
    </cfRule>
    <cfRule type="expression" dxfId="23" priority="7">
      <formula>B8="Green"</formula>
    </cfRule>
  </conditionalFormatting>
  <conditionalFormatting sqref="S13:S21">
    <cfRule type="expression" dxfId="22" priority="1">
      <formula>S13="Red"</formula>
    </cfRule>
    <cfRule type="expression" dxfId="21" priority="2">
      <formula>S13="Amber"</formula>
    </cfRule>
    <cfRule type="expression" dxfId="20" priority="3">
      <formula>S13="Green"</formula>
    </cfRule>
    <cfRule type="expression" dxfId="19" priority="4">
      <formula>S13="N/A"</formula>
    </cfRule>
  </conditionalFormatting>
  <dataValidations count="2">
    <dataValidation type="list" sqref="B13:O21" xr:uid="{00000000-0002-0000-0E00-000000000000}">
      <formula1>"☐,☑,N/A"</formula1>
    </dataValidation>
    <dataValidation type="list" sqref="S13:S21" xr:uid="{00000000-0002-0000-0E00-000001000000}">
      <formula1>"Green,Amber,Red,N/A"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"/>
  <sheetViews>
    <sheetView workbookViewId="0">
      <selection sqref="A1:V1"/>
    </sheetView>
  </sheetViews>
  <sheetFormatPr defaultRowHeight="14"/>
  <cols>
    <col min="1" max="1" width="34" customWidth="1"/>
    <col min="2" max="2" width="12" customWidth="1"/>
    <col min="3" max="14" width="7.9140625" customWidth="1"/>
    <col min="15" max="15" width="12" customWidth="1"/>
    <col min="16" max="17" width="14" customWidth="1"/>
    <col min="18" max="18" width="18" customWidth="1"/>
    <col min="19" max="19" width="12" customWidth="1"/>
    <col min="20" max="20" width="32" customWidth="1"/>
  </cols>
  <sheetData>
    <row r="1" spans="1:26" ht="4.4000000000000004" customHeight="1">
      <c r="A1" s="59" t="s">
        <v>384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6"/>
      <c r="X1" s="6"/>
      <c r="Y1" s="6"/>
      <c r="Z1" s="6"/>
    </row>
    <row r="3" spans="1:26">
      <c r="A3" s="9" t="s">
        <v>38</v>
      </c>
    </row>
    <row r="4" spans="1:26">
      <c r="A4" s="9" t="s">
        <v>57</v>
      </c>
      <c r="B4" s="5"/>
    </row>
    <row r="5" spans="1:26">
      <c r="A5" s="9" t="s">
        <v>280</v>
      </c>
      <c r="B5" s="5">
        <v>12</v>
      </c>
    </row>
    <row r="6" spans="1:26">
      <c r="A6" s="9" t="s">
        <v>58</v>
      </c>
      <c r="B6" s="5" t="str">
        <f>IF(B4="","",EDATE(B4,B5))</f>
        <v/>
      </c>
    </row>
    <row r="7" spans="1:26">
      <c r="A7" s="9" t="s">
        <v>46</v>
      </c>
      <c r="B7" t="s">
        <v>281</v>
      </c>
    </row>
    <row r="8" spans="1:26">
      <c r="A8" s="9" t="s">
        <v>88</v>
      </c>
      <c r="B8" t="str">
        <f ca="1">IF(B6="","Red",IF(B6&lt;TODAY(),"Red",IF(B6&lt;=TODAY()+30,"Amber","Green")))</f>
        <v>Red</v>
      </c>
    </row>
    <row r="9" spans="1:26">
      <c r="A9" s="9" t="s">
        <v>282</v>
      </c>
      <c r="B9" t="s">
        <v>283</v>
      </c>
    </row>
    <row r="12" spans="1:26" ht="8.25" customHeight="1">
      <c r="A12" s="10" t="s">
        <v>284</v>
      </c>
      <c r="B12" s="10" t="s">
        <v>285</v>
      </c>
      <c r="C12" s="10" t="s">
        <v>75</v>
      </c>
      <c r="D12" s="10" t="s">
        <v>76</v>
      </c>
      <c r="E12" s="10" t="s">
        <v>77</v>
      </c>
      <c r="F12" s="10" t="s">
        <v>78</v>
      </c>
      <c r="G12" s="10" t="s">
        <v>79</v>
      </c>
      <c r="H12" s="10" t="s">
        <v>80</v>
      </c>
      <c r="I12" s="10" t="s">
        <v>81</v>
      </c>
      <c r="J12" s="10" t="s">
        <v>82</v>
      </c>
      <c r="K12" s="10" t="s">
        <v>83</v>
      </c>
      <c r="L12" s="10" t="s">
        <v>84</v>
      </c>
      <c r="M12" s="10" t="s">
        <v>85</v>
      </c>
      <c r="N12" s="10" t="s">
        <v>86</v>
      </c>
      <c r="O12" s="10" t="s">
        <v>286</v>
      </c>
      <c r="P12" s="10" t="s">
        <v>57</v>
      </c>
      <c r="Q12" s="10" t="s">
        <v>58</v>
      </c>
      <c r="R12" s="10" t="s">
        <v>46</v>
      </c>
      <c r="S12" s="10" t="s">
        <v>88</v>
      </c>
      <c r="T12" s="10" t="s">
        <v>287</v>
      </c>
    </row>
    <row r="13" spans="1:26">
      <c r="A13" t="s">
        <v>385</v>
      </c>
      <c r="B13" t="s">
        <v>289</v>
      </c>
      <c r="C13" t="s">
        <v>289</v>
      </c>
      <c r="D13" t="s">
        <v>289</v>
      </c>
      <c r="E13" t="s">
        <v>289</v>
      </c>
      <c r="F13" t="s">
        <v>289</v>
      </c>
      <c r="G13" t="s">
        <v>289</v>
      </c>
      <c r="H13" t="s">
        <v>289</v>
      </c>
      <c r="I13" t="s">
        <v>289</v>
      </c>
      <c r="J13" t="s">
        <v>289</v>
      </c>
      <c r="K13" t="s">
        <v>289</v>
      </c>
      <c r="L13" t="s">
        <v>289</v>
      </c>
      <c r="M13" t="s">
        <v>289</v>
      </c>
      <c r="N13" t="s">
        <v>289</v>
      </c>
      <c r="O13" t="s">
        <v>289</v>
      </c>
      <c r="P13" s="5"/>
      <c r="Q13" s="5" t="str">
        <f t="shared" ref="Q13:Q20" si="0">IF(P13="","",EDATE(P13,$B$5))</f>
        <v/>
      </c>
      <c r="R13" t="s">
        <v>281</v>
      </c>
      <c r="S13" t="str">
        <f t="shared" ref="S13:S20" ca="1" si="1">IF(B13="☐","N/A",IF(Q13="","Red",IF(Q13&lt;TODAY(),"Red",IF(Q13&lt;=TODAY()+30,"Amber","Green"))))</f>
        <v>N/A</v>
      </c>
    </row>
    <row r="14" spans="1:26">
      <c r="A14" t="s">
        <v>386</v>
      </c>
      <c r="B14" t="s">
        <v>289</v>
      </c>
      <c r="C14" t="s">
        <v>289</v>
      </c>
      <c r="D14" t="s">
        <v>289</v>
      </c>
      <c r="E14" t="s">
        <v>289</v>
      </c>
      <c r="F14" t="s">
        <v>289</v>
      </c>
      <c r="G14" t="s">
        <v>289</v>
      </c>
      <c r="H14" t="s">
        <v>289</v>
      </c>
      <c r="I14" t="s">
        <v>289</v>
      </c>
      <c r="J14" t="s">
        <v>289</v>
      </c>
      <c r="K14" t="s">
        <v>289</v>
      </c>
      <c r="L14" t="s">
        <v>289</v>
      </c>
      <c r="M14" t="s">
        <v>289</v>
      </c>
      <c r="N14" t="s">
        <v>289</v>
      </c>
      <c r="O14" t="s">
        <v>289</v>
      </c>
      <c r="P14" s="5"/>
      <c r="Q14" s="5" t="str">
        <f t="shared" si="0"/>
        <v/>
      </c>
      <c r="R14" t="s">
        <v>281</v>
      </c>
      <c r="S14" t="str">
        <f t="shared" ca="1" si="1"/>
        <v>N/A</v>
      </c>
    </row>
    <row r="15" spans="1:26">
      <c r="A15" t="s">
        <v>387</v>
      </c>
      <c r="B15" t="s">
        <v>289</v>
      </c>
      <c r="C15" t="s">
        <v>289</v>
      </c>
      <c r="D15" t="s">
        <v>289</v>
      </c>
      <c r="E15" t="s">
        <v>289</v>
      </c>
      <c r="F15" t="s">
        <v>289</v>
      </c>
      <c r="G15" t="s">
        <v>289</v>
      </c>
      <c r="H15" t="s">
        <v>289</v>
      </c>
      <c r="I15" t="s">
        <v>289</v>
      </c>
      <c r="J15" t="s">
        <v>289</v>
      </c>
      <c r="K15" t="s">
        <v>289</v>
      </c>
      <c r="L15" t="s">
        <v>289</v>
      </c>
      <c r="M15" t="s">
        <v>289</v>
      </c>
      <c r="N15" t="s">
        <v>289</v>
      </c>
      <c r="O15" t="s">
        <v>289</v>
      </c>
      <c r="P15" s="5"/>
      <c r="Q15" s="5" t="str">
        <f t="shared" si="0"/>
        <v/>
      </c>
      <c r="R15" t="s">
        <v>281</v>
      </c>
      <c r="S15" t="str">
        <f t="shared" ca="1" si="1"/>
        <v>N/A</v>
      </c>
    </row>
    <row r="16" spans="1:26">
      <c r="A16" t="s">
        <v>388</v>
      </c>
      <c r="B16" t="s">
        <v>289</v>
      </c>
      <c r="C16" t="s">
        <v>289</v>
      </c>
      <c r="D16" t="s">
        <v>289</v>
      </c>
      <c r="E16" t="s">
        <v>289</v>
      </c>
      <c r="F16" t="s">
        <v>289</v>
      </c>
      <c r="G16" t="s">
        <v>289</v>
      </c>
      <c r="H16" t="s">
        <v>289</v>
      </c>
      <c r="I16" t="s">
        <v>289</v>
      </c>
      <c r="J16" t="s">
        <v>289</v>
      </c>
      <c r="K16" t="s">
        <v>289</v>
      </c>
      <c r="L16" t="s">
        <v>289</v>
      </c>
      <c r="M16" t="s">
        <v>289</v>
      </c>
      <c r="N16" t="s">
        <v>289</v>
      </c>
      <c r="O16" t="s">
        <v>289</v>
      </c>
      <c r="P16" s="5"/>
      <c r="Q16" s="5" t="str">
        <f t="shared" si="0"/>
        <v/>
      </c>
      <c r="R16" t="s">
        <v>281</v>
      </c>
      <c r="S16" t="str">
        <f t="shared" ca="1" si="1"/>
        <v>N/A</v>
      </c>
    </row>
    <row r="17" spans="1:19">
      <c r="A17" t="s">
        <v>389</v>
      </c>
      <c r="B17" t="s">
        <v>289</v>
      </c>
      <c r="C17" t="s">
        <v>289</v>
      </c>
      <c r="D17" t="s">
        <v>289</v>
      </c>
      <c r="E17" t="s">
        <v>289</v>
      </c>
      <c r="F17" t="s">
        <v>289</v>
      </c>
      <c r="G17" t="s">
        <v>289</v>
      </c>
      <c r="H17" t="s">
        <v>289</v>
      </c>
      <c r="I17" t="s">
        <v>289</v>
      </c>
      <c r="J17" t="s">
        <v>289</v>
      </c>
      <c r="K17" t="s">
        <v>289</v>
      </c>
      <c r="L17" t="s">
        <v>289</v>
      </c>
      <c r="M17" t="s">
        <v>289</v>
      </c>
      <c r="N17" t="s">
        <v>289</v>
      </c>
      <c r="O17" t="s">
        <v>289</v>
      </c>
      <c r="P17" s="5"/>
      <c r="Q17" s="5" t="str">
        <f t="shared" si="0"/>
        <v/>
      </c>
      <c r="R17" t="s">
        <v>281</v>
      </c>
      <c r="S17" t="str">
        <f t="shared" ca="1" si="1"/>
        <v>N/A</v>
      </c>
    </row>
    <row r="18" spans="1:19">
      <c r="A18" t="s">
        <v>382</v>
      </c>
      <c r="B18" t="s">
        <v>289</v>
      </c>
      <c r="C18" t="s">
        <v>289</v>
      </c>
      <c r="D18" t="s">
        <v>289</v>
      </c>
      <c r="E18" t="s">
        <v>289</v>
      </c>
      <c r="F18" t="s">
        <v>289</v>
      </c>
      <c r="G18" t="s">
        <v>289</v>
      </c>
      <c r="H18" t="s">
        <v>289</v>
      </c>
      <c r="I18" t="s">
        <v>289</v>
      </c>
      <c r="J18" t="s">
        <v>289</v>
      </c>
      <c r="K18" t="s">
        <v>289</v>
      </c>
      <c r="L18" t="s">
        <v>289</v>
      </c>
      <c r="M18" t="s">
        <v>289</v>
      </c>
      <c r="N18" t="s">
        <v>289</v>
      </c>
      <c r="O18" t="s">
        <v>289</v>
      </c>
      <c r="P18" s="5"/>
      <c r="Q18" s="5" t="str">
        <f t="shared" si="0"/>
        <v/>
      </c>
      <c r="R18" t="s">
        <v>281</v>
      </c>
      <c r="S18" t="str">
        <f t="shared" ca="1" si="1"/>
        <v>N/A</v>
      </c>
    </row>
    <row r="19" spans="1:19">
      <c r="A19" t="s">
        <v>390</v>
      </c>
      <c r="B19" t="s">
        <v>289</v>
      </c>
      <c r="C19" t="s">
        <v>289</v>
      </c>
      <c r="D19" t="s">
        <v>289</v>
      </c>
      <c r="E19" t="s">
        <v>289</v>
      </c>
      <c r="F19" t="s">
        <v>289</v>
      </c>
      <c r="G19" t="s">
        <v>289</v>
      </c>
      <c r="H19" t="s">
        <v>289</v>
      </c>
      <c r="I19" t="s">
        <v>289</v>
      </c>
      <c r="J19" t="s">
        <v>289</v>
      </c>
      <c r="K19" t="s">
        <v>289</v>
      </c>
      <c r="L19" t="s">
        <v>289</v>
      </c>
      <c r="M19" t="s">
        <v>289</v>
      </c>
      <c r="N19" t="s">
        <v>289</v>
      </c>
      <c r="O19" t="s">
        <v>289</v>
      </c>
      <c r="P19" s="5"/>
      <c r="Q19" s="5" t="str">
        <f t="shared" si="0"/>
        <v/>
      </c>
      <c r="R19" t="s">
        <v>281</v>
      </c>
      <c r="S19" t="str">
        <f t="shared" ca="1" si="1"/>
        <v>N/A</v>
      </c>
    </row>
    <row r="20" spans="1:19">
      <c r="A20" t="s">
        <v>297</v>
      </c>
      <c r="B20" t="s">
        <v>289</v>
      </c>
      <c r="C20" t="s">
        <v>289</v>
      </c>
      <c r="D20" t="s">
        <v>289</v>
      </c>
      <c r="E20" t="s">
        <v>289</v>
      </c>
      <c r="F20" t="s">
        <v>289</v>
      </c>
      <c r="G20" t="s">
        <v>289</v>
      </c>
      <c r="H20" t="s">
        <v>289</v>
      </c>
      <c r="I20" t="s">
        <v>289</v>
      </c>
      <c r="J20" t="s">
        <v>289</v>
      </c>
      <c r="K20" t="s">
        <v>289</v>
      </c>
      <c r="L20" t="s">
        <v>289</v>
      </c>
      <c r="M20" t="s">
        <v>289</v>
      </c>
      <c r="N20" t="s">
        <v>289</v>
      </c>
      <c r="O20" t="s">
        <v>289</v>
      </c>
      <c r="P20" s="5"/>
      <c r="Q20" s="5" t="str">
        <f t="shared" si="0"/>
        <v/>
      </c>
      <c r="R20" t="s">
        <v>281</v>
      </c>
      <c r="S20" t="str">
        <f t="shared" ca="1" si="1"/>
        <v>N/A</v>
      </c>
    </row>
  </sheetData>
  <mergeCells count="1">
    <mergeCell ref="A1:V1"/>
  </mergeCells>
  <conditionalFormatting sqref="B8">
    <cfRule type="expression" dxfId="18" priority="5">
      <formula>B8="Red"</formula>
    </cfRule>
    <cfRule type="expression" dxfId="17" priority="6">
      <formula>B8="Amber"</formula>
    </cfRule>
    <cfRule type="expression" dxfId="16" priority="7">
      <formula>B8="Green"</formula>
    </cfRule>
  </conditionalFormatting>
  <conditionalFormatting sqref="S13:S20">
    <cfRule type="expression" dxfId="15" priority="1">
      <formula>S13="Red"</formula>
    </cfRule>
    <cfRule type="expression" dxfId="14" priority="2">
      <formula>S13="Amber"</formula>
    </cfRule>
    <cfRule type="expression" dxfId="13" priority="3">
      <formula>S13="Green"</formula>
    </cfRule>
    <cfRule type="expression" dxfId="12" priority="4">
      <formula>S13="N/A"</formula>
    </cfRule>
  </conditionalFormatting>
  <dataValidations count="2">
    <dataValidation type="list" sqref="B13:O20" xr:uid="{00000000-0002-0000-0F00-000000000000}">
      <formula1>"☐,☑,N/A"</formula1>
    </dataValidation>
    <dataValidation type="list" sqref="S13:S20" xr:uid="{00000000-0002-0000-0F00-000001000000}">
      <formula1>"Green,Amber,Red,N/A"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1"/>
  <sheetViews>
    <sheetView workbookViewId="0"/>
  </sheetViews>
  <sheetFormatPr defaultRowHeight="14"/>
  <cols>
    <col min="1" max="12" width="8.33203125" customWidth="1"/>
  </cols>
  <sheetData>
    <row r="1" spans="1:15" ht="56">
      <c r="A1" s="14" t="s">
        <v>391</v>
      </c>
      <c r="B1" s="14" t="s">
        <v>38</v>
      </c>
      <c r="C1" s="14" t="s">
        <v>392</v>
      </c>
      <c r="D1" s="14" t="s">
        <v>393</v>
      </c>
      <c r="E1" s="14" t="s">
        <v>394</v>
      </c>
      <c r="F1" s="14" t="s">
        <v>395</v>
      </c>
      <c r="G1" s="14" t="s">
        <v>396</v>
      </c>
      <c r="H1" s="14" t="s">
        <v>397</v>
      </c>
      <c r="I1" s="14" t="s">
        <v>398</v>
      </c>
      <c r="J1" s="14" t="s">
        <v>399</v>
      </c>
      <c r="K1" s="14" t="s">
        <v>400</v>
      </c>
      <c r="L1" s="14" t="s">
        <v>401</v>
      </c>
      <c r="N1" s="54" t="s">
        <v>402</v>
      </c>
      <c r="O1" s="54"/>
    </row>
    <row r="2" spans="1:15" ht="28">
      <c r="D2" s="16"/>
      <c r="E2" s="16"/>
      <c r="I2" s="16">
        <f>SUM($D$2:D2)-SUM($E$2:E2)</f>
        <v>0</v>
      </c>
      <c r="N2" s="15" t="s">
        <v>62</v>
      </c>
      <c r="O2" s="17">
        <f>SUM(D2:D41)</f>
        <v>0</v>
      </c>
    </row>
    <row r="3" spans="1:15" ht="42">
      <c r="D3" s="16"/>
      <c r="E3" s="16"/>
      <c r="I3" s="16">
        <f>SUM($D$2:D3)-SUM($E$2:E3)</f>
        <v>0</v>
      </c>
      <c r="N3" s="15" t="s">
        <v>64</v>
      </c>
      <c r="O3" s="17">
        <f>SUM(E2:E41)</f>
        <v>0</v>
      </c>
    </row>
    <row r="4" spans="1:15" ht="28">
      <c r="D4" s="16"/>
      <c r="E4" s="16"/>
      <c r="I4" s="16">
        <f>SUM($D$2:D4)-SUM($E$2:E4)</f>
        <v>0</v>
      </c>
      <c r="N4" s="15" t="s">
        <v>66</v>
      </c>
      <c r="O4" s="17">
        <f>O2-O3</f>
        <v>0</v>
      </c>
    </row>
    <row r="5" spans="1:15">
      <c r="D5" s="16"/>
      <c r="E5" s="16"/>
      <c r="I5" s="16">
        <f>SUM($D$2:D5)-SUM($E$2:E5)</f>
        <v>0</v>
      </c>
    </row>
    <row r="6" spans="1:15">
      <c r="D6" s="16"/>
      <c r="E6" s="16"/>
      <c r="I6" s="16">
        <f>SUM($D$2:D6)-SUM($E$2:E6)</f>
        <v>0</v>
      </c>
    </row>
    <row r="7" spans="1:15">
      <c r="D7" s="16"/>
      <c r="E7" s="16"/>
      <c r="I7" s="16">
        <f>SUM($D$2:D7)-SUM($E$2:E7)</f>
        <v>0</v>
      </c>
    </row>
    <row r="8" spans="1:15">
      <c r="D8" s="16"/>
      <c r="E8" s="16"/>
      <c r="I8" s="16">
        <f>SUM($D$2:D8)-SUM($E$2:E8)</f>
        <v>0</v>
      </c>
    </row>
    <row r="9" spans="1:15">
      <c r="D9" s="16"/>
      <c r="E9" s="16"/>
      <c r="I9" s="16">
        <f>SUM($D$2:D9)-SUM($E$2:E9)</f>
        <v>0</v>
      </c>
    </row>
    <row r="10" spans="1:15">
      <c r="D10" s="16"/>
      <c r="E10" s="16"/>
      <c r="I10" s="16">
        <f>SUM($D$2:D10)-SUM($E$2:E10)</f>
        <v>0</v>
      </c>
    </row>
    <row r="11" spans="1:15">
      <c r="D11" s="16"/>
      <c r="E11" s="16"/>
      <c r="I11" s="16">
        <f>SUM($D$2:D11)-SUM($E$2:E11)</f>
        <v>0</v>
      </c>
    </row>
    <row r="12" spans="1:15">
      <c r="D12" s="16"/>
      <c r="E12" s="16"/>
      <c r="I12" s="16">
        <f>SUM($D$2:D12)-SUM($E$2:E12)</f>
        <v>0</v>
      </c>
    </row>
    <row r="13" spans="1:15">
      <c r="D13" s="16"/>
      <c r="E13" s="16"/>
      <c r="I13" s="16">
        <f>SUM($D$2:D13)-SUM($E$2:E13)</f>
        <v>0</v>
      </c>
    </row>
    <row r="14" spans="1:15">
      <c r="D14" s="16"/>
      <c r="E14" s="16"/>
      <c r="I14" s="16">
        <f>SUM($D$2:D14)-SUM($E$2:E14)</f>
        <v>0</v>
      </c>
    </row>
    <row r="15" spans="1:15">
      <c r="D15" s="16"/>
      <c r="E15" s="16"/>
      <c r="I15" s="16">
        <f>SUM($D$2:D15)-SUM($E$2:E15)</f>
        <v>0</v>
      </c>
    </row>
    <row r="16" spans="1:15">
      <c r="D16" s="16"/>
      <c r="E16" s="16"/>
      <c r="I16" s="16">
        <f>SUM($D$2:D16)-SUM($E$2:E16)</f>
        <v>0</v>
      </c>
    </row>
    <row r="17" spans="4:9">
      <c r="D17" s="16"/>
      <c r="E17" s="16"/>
      <c r="I17" s="16">
        <f>SUM($D$2:D17)-SUM($E$2:E17)</f>
        <v>0</v>
      </c>
    </row>
    <row r="18" spans="4:9">
      <c r="D18" s="16"/>
      <c r="E18" s="16"/>
      <c r="I18" s="16">
        <f>SUM($D$2:D18)-SUM($E$2:E18)</f>
        <v>0</v>
      </c>
    </row>
    <row r="19" spans="4:9">
      <c r="D19" s="16"/>
      <c r="E19" s="16"/>
      <c r="I19" s="16">
        <f>SUM($D$2:D19)-SUM($E$2:E19)</f>
        <v>0</v>
      </c>
    </row>
    <row r="20" spans="4:9">
      <c r="D20" s="16"/>
      <c r="E20" s="16"/>
      <c r="I20" s="16">
        <f>SUM($D$2:D20)-SUM($E$2:E20)</f>
        <v>0</v>
      </c>
    </row>
    <row r="21" spans="4:9">
      <c r="D21" s="16"/>
      <c r="E21" s="16"/>
      <c r="I21" s="16">
        <f>SUM($D$2:D21)-SUM($E$2:E21)</f>
        <v>0</v>
      </c>
    </row>
    <row r="22" spans="4:9">
      <c r="D22" s="16"/>
      <c r="E22" s="16"/>
      <c r="I22" s="16">
        <f>SUM($D$2:D22)-SUM($E$2:E22)</f>
        <v>0</v>
      </c>
    </row>
    <row r="23" spans="4:9">
      <c r="D23" s="16"/>
      <c r="E23" s="16"/>
      <c r="I23" s="16">
        <f>SUM($D$2:D23)-SUM($E$2:E23)</f>
        <v>0</v>
      </c>
    </row>
    <row r="24" spans="4:9">
      <c r="D24" s="16"/>
      <c r="E24" s="16"/>
      <c r="I24" s="16">
        <f>SUM($D$2:D24)-SUM($E$2:E24)</f>
        <v>0</v>
      </c>
    </row>
    <row r="25" spans="4:9">
      <c r="D25" s="16"/>
      <c r="E25" s="16"/>
      <c r="I25" s="16">
        <f>SUM($D$2:D25)-SUM($E$2:E25)</f>
        <v>0</v>
      </c>
    </row>
    <row r="26" spans="4:9">
      <c r="D26" s="16"/>
      <c r="E26" s="16"/>
      <c r="I26" s="16">
        <f>SUM($D$2:D26)-SUM($E$2:E26)</f>
        <v>0</v>
      </c>
    </row>
    <row r="27" spans="4:9">
      <c r="D27" s="16"/>
      <c r="E27" s="16"/>
      <c r="I27" s="16">
        <f>SUM($D$2:D27)-SUM($E$2:E27)</f>
        <v>0</v>
      </c>
    </row>
    <row r="28" spans="4:9">
      <c r="D28" s="16"/>
      <c r="E28" s="16"/>
      <c r="I28" s="16">
        <f>SUM($D$2:D28)-SUM($E$2:E28)</f>
        <v>0</v>
      </c>
    </row>
    <row r="29" spans="4:9">
      <c r="D29" s="16"/>
      <c r="E29" s="16"/>
      <c r="I29" s="16">
        <f>SUM($D$2:D29)-SUM($E$2:E29)</f>
        <v>0</v>
      </c>
    </row>
    <row r="30" spans="4:9">
      <c r="D30" s="16"/>
      <c r="E30" s="16"/>
      <c r="I30" s="16">
        <f>SUM($D$2:D30)-SUM($E$2:E30)</f>
        <v>0</v>
      </c>
    </row>
    <row r="31" spans="4:9">
      <c r="D31" s="16"/>
      <c r="E31" s="16"/>
      <c r="I31" s="16">
        <f>SUM($D$2:D31)-SUM($E$2:E31)</f>
        <v>0</v>
      </c>
    </row>
    <row r="32" spans="4:9">
      <c r="D32" s="16"/>
      <c r="E32" s="16"/>
      <c r="I32" s="16">
        <f>SUM($D$2:D32)-SUM($E$2:E32)</f>
        <v>0</v>
      </c>
    </row>
    <row r="33" spans="4:9">
      <c r="D33" s="16"/>
      <c r="E33" s="16"/>
      <c r="I33" s="16">
        <f>SUM($D$2:D33)-SUM($E$2:E33)</f>
        <v>0</v>
      </c>
    </row>
    <row r="34" spans="4:9">
      <c r="D34" s="16"/>
      <c r="E34" s="16"/>
      <c r="I34" s="16">
        <f>SUM($D$2:D34)-SUM($E$2:E34)</f>
        <v>0</v>
      </c>
    </row>
    <row r="35" spans="4:9">
      <c r="D35" s="16"/>
      <c r="E35" s="16"/>
      <c r="I35" s="16">
        <f>SUM($D$2:D35)-SUM($E$2:E35)</f>
        <v>0</v>
      </c>
    </row>
    <row r="36" spans="4:9">
      <c r="D36" s="16"/>
      <c r="E36" s="16"/>
      <c r="I36" s="16">
        <f>SUM($D$2:D36)-SUM($E$2:E36)</f>
        <v>0</v>
      </c>
    </row>
    <row r="37" spans="4:9">
      <c r="D37" s="16"/>
      <c r="E37" s="16"/>
      <c r="I37" s="16">
        <f>SUM($D$2:D37)-SUM($E$2:E37)</f>
        <v>0</v>
      </c>
    </row>
    <row r="38" spans="4:9">
      <c r="D38" s="16"/>
      <c r="E38" s="16"/>
      <c r="I38" s="16">
        <f>SUM($D$2:D38)-SUM($E$2:E38)</f>
        <v>0</v>
      </c>
    </row>
    <row r="39" spans="4:9">
      <c r="D39" s="16"/>
      <c r="E39" s="16"/>
      <c r="I39" s="16">
        <f>SUM($D$2:D39)-SUM($E$2:E39)</f>
        <v>0</v>
      </c>
    </row>
    <row r="40" spans="4:9">
      <c r="D40" s="16"/>
      <c r="E40" s="16"/>
      <c r="I40" s="16">
        <f>SUM($D$2:D40)-SUM($E$2:E40)</f>
        <v>0</v>
      </c>
    </row>
    <row r="41" spans="4:9">
      <c r="D41" s="16"/>
      <c r="E41" s="16"/>
      <c r="I41" s="16">
        <f>SUM($D$2:D41)-SUM($E$2:E41)</f>
        <v>0</v>
      </c>
    </row>
  </sheetData>
  <mergeCells count="1">
    <mergeCell ref="N1:O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23"/>
  <sheetViews>
    <sheetView workbookViewId="0">
      <selection sqref="A1:M1"/>
    </sheetView>
  </sheetViews>
  <sheetFormatPr defaultRowHeight="14"/>
  <cols>
    <col min="1" max="1" width="22" customWidth="1"/>
    <col min="2" max="8" width="16" customWidth="1"/>
    <col min="9" max="9" width="35" customWidth="1"/>
    <col min="10" max="12" width="16" customWidth="1"/>
    <col min="13" max="13" width="35" customWidth="1"/>
  </cols>
  <sheetData>
    <row r="1" spans="1:13" ht="12.4" customHeight="1">
      <c r="A1" s="60" t="s">
        <v>403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10.65" customHeight="1">
      <c r="A2" s="62" t="s">
        <v>404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15.65" customHeight="1">
      <c r="A3" s="22" t="s">
        <v>38</v>
      </c>
      <c r="B3" s="22" t="s">
        <v>42</v>
      </c>
      <c r="C3" s="22" t="s">
        <v>405</v>
      </c>
      <c r="D3" s="22" t="s">
        <v>406</v>
      </c>
      <c r="E3" s="22" t="s">
        <v>407</v>
      </c>
      <c r="F3" s="22" t="s">
        <v>408</v>
      </c>
      <c r="G3" s="22" t="s">
        <v>409</v>
      </c>
      <c r="H3" s="22" t="s">
        <v>410</v>
      </c>
      <c r="I3" s="22" t="s">
        <v>411</v>
      </c>
      <c r="J3" s="22" t="s">
        <v>412</v>
      </c>
      <c r="K3" s="22" t="s">
        <v>413</v>
      </c>
      <c r="L3" s="22" t="s">
        <v>414</v>
      </c>
      <c r="M3" s="22" t="s">
        <v>415</v>
      </c>
    </row>
    <row r="4" spans="1:13">
      <c r="A4" s="21"/>
      <c r="B4" s="23"/>
      <c r="C4" s="23"/>
      <c r="D4" s="21"/>
      <c r="E4" s="21"/>
      <c r="F4" s="21"/>
      <c r="G4" s="21"/>
      <c r="H4" s="21"/>
      <c r="I4" s="21"/>
      <c r="J4" s="21"/>
      <c r="K4" s="23"/>
      <c r="L4" s="21" t="str">
        <f t="shared" ref="L4:L35" ca="1" si="0">IF(K4="","Not Started",IF(K4&lt;TODAY(),"Red - Overdue",IF(K4&lt;=TODAY()+30,"Amber - Due Soon","Green - Current")))</f>
        <v>Not Started</v>
      </c>
      <c r="M4" s="21"/>
    </row>
    <row r="5" spans="1:13">
      <c r="A5" s="21"/>
      <c r="B5" s="23"/>
      <c r="C5" s="23"/>
      <c r="D5" s="21"/>
      <c r="E5" s="21"/>
      <c r="F5" s="21"/>
      <c r="G5" s="21"/>
      <c r="H5" s="21"/>
      <c r="I5" s="21"/>
      <c r="J5" s="21"/>
      <c r="K5" s="23"/>
      <c r="L5" s="21" t="str">
        <f t="shared" ca="1" si="0"/>
        <v>Not Started</v>
      </c>
      <c r="M5" s="21"/>
    </row>
    <row r="6" spans="1:13">
      <c r="A6" s="21"/>
      <c r="B6" s="23"/>
      <c r="C6" s="23"/>
      <c r="D6" s="21"/>
      <c r="E6" s="21"/>
      <c r="F6" s="21"/>
      <c r="G6" s="21"/>
      <c r="H6" s="21"/>
      <c r="I6" s="21"/>
      <c r="J6" s="21"/>
      <c r="K6" s="23"/>
      <c r="L6" s="21" t="str">
        <f t="shared" ca="1" si="0"/>
        <v>Not Started</v>
      </c>
      <c r="M6" s="21"/>
    </row>
    <row r="7" spans="1:13">
      <c r="A7" s="21"/>
      <c r="B7" s="23"/>
      <c r="C7" s="23"/>
      <c r="D7" s="21"/>
      <c r="E7" s="21"/>
      <c r="F7" s="21"/>
      <c r="G7" s="21"/>
      <c r="H7" s="21"/>
      <c r="I7" s="21"/>
      <c r="J7" s="21"/>
      <c r="K7" s="23"/>
      <c r="L7" s="21" t="str">
        <f t="shared" ca="1" si="0"/>
        <v>Not Started</v>
      </c>
      <c r="M7" s="21"/>
    </row>
    <row r="8" spans="1:13">
      <c r="A8" s="21"/>
      <c r="B8" s="23"/>
      <c r="C8" s="23"/>
      <c r="D8" s="21"/>
      <c r="E8" s="21"/>
      <c r="F8" s="21"/>
      <c r="G8" s="21"/>
      <c r="H8" s="21"/>
      <c r="I8" s="21"/>
      <c r="J8" s="21"/>
      <c r="K8" s="23"/>
      <c r="L8" s="21" t="str">
        <f t="shared" ca="1" si="0"/>
        <v>Not Started</v>
      </c>
      <c r="M8" s="21"/>
    </row>
    <row r="9" spans="1:13">
      <c r="A9" s="21"/>
      <c r="B9" s="23"/>
      <c r="C9" s="23"/>
      <c r="D9" s="21"/>
      <c r="E9" s="21"/>
      <c r="F9" s="21"/>
      <c r="G9" s="21"/>
      <c r="H9" s="21"/>
      <c r="I9" s="21"/>
      <c r="J9" s="21"/>
      <c r="K9" s="23"/>
      <c r="L9" s="21" t="str">
        <f t="shared" ca="1" si="0"/>
        <v>Not Started</v>
      </c>
      <c r="M9" s="21"/>
    </row>
    <row r="10" spans="1:13">
      <c r="A10" s="21"/>
      <c r="B10" s="23"/>
      <c r="C10" s="23"/>
      <c r="D10" s="21"/>
      <c r="E10" s="21"/>
      <c r="F10" s="21"/>
      <c r="G10" s="21"/>
      <c r="H10" s="21"/>
      <c r="I10" s="21"/>
      <c r="J10" s="21"/>
      <c r="K10" s="23"/>
      <c r="L10" s="21" t="str">
        <f t="shared" ca="1" si="0"/>
        <v>Not Started</v>
      </c>
      <c r="M10" s="21"/>
    </row>
    <row r="11" spans="1:13">
      <c r="A11" s="21"/>
      <c r="B11" s="23"/>
      <c r="C11" s="23"/>
      <c r="D11" s="21"/>
      <c r="E11" s="21"/>
      <c r="F11" s="21"/>
      <c r="G11" s="21"/>
      <c r="H11" s="21"/>
      <c r="I11" s="21"/>
      <c r="J11" s="21"/>
      <c r="K11" s="23"/>
      <c r="L11" s="21" t="str">
        <f t="shared" ca="1" si="0"/>
        <v>Not Started</v>
      </c>
      <c r="M11" s="21"/>
    </row>
    <row r="12" spans="1:13">
      <c r="A12" s="21"/>
      <c r="B12" s="23"/>
      <c r="C12" s="23"/>
      <c r="D12" s="21"/>
      <c r="E12" s="21"/>
      <c r="F12" s="21"/>
      <c r="G12" s="21"/>
      <c r="H12" s="21"/>
      <c r="I12" s="21"/>
      <c r="J12" s="21"/>
      <c r="K12" s="23"/>
      <c r="L12" s="21" t="str">
        <f t="shared" ca="1" si="0"/>
        <v>Not Started</v>
      </c>
      <c r="M12" s="21"/>
    </row>
    <row r="13" spans="1:13">
      <c r="A13" s="21"/>
      <c r="B13" s="23"/>
      <c r="C13" s="23"/>
      <c r="D13" s="21"/>
      <c r="E13" s="21"/>
      <c r="F13" s="21"/>
      <c r="G13" s="21"/>
      <c r="H13" s="21"/>
      <c r="I13" s="21"/>
      <c r="J13" s="21"/>
      <c r="K13" s="23"/>
      <c r="L13" s="21" t="str">
        <f t="shared" ca="1" si="0"/>
        <v>Not Started</v>
      </c>
      <c r="M13" s="21"/>
    </row>
    <row r="14" spans="1:13">
      <c r="A14" s="21"/>
      <c r="B14" s="23"/>
      <c r="C14" s="23"/>
      <c r="D14" s="21"/>
      <c r="E14" s="21"/>
      <c r="F14" s="21"/>
      <c r="G14" s="21"/>
      <c r="H14" s="21"/>
      <c r="I14" s="21"/>
      <c r="J14" s="21"/>
      <c r="K14" s="23"/>
      <c r="L14" s="21" t="str">
        <f t="shared" ca="1" si="0"/>
        <v>Not Started</v>
      </c>
      <c r="M14" s="21"/>
    </row>
    <row r="15" spans="1:13">
      <c r="A15" s="21"/>
      <c r="B15" s="23"/>
      <c r="C15" s="23"/>
      <c r="D15" s="21"/>
      <c r="E15" s="21"/>
      <c r="F15" s="21"/>
      <c r="G15" s="21"/>
      <c r="H15" s="21"/>
      <c r="I15" s="21"/>
      <c r="J15" s="21"/>
      <c r="K15" s="23"/>
      <c r="L15" s="21" t="str">
        <f t="shared" ca="1" si="0"/>
        <v>Not Started</v>
      </c>
      <c r="M15" s="21"/>
    </row>
    <row r="16" spans="1:13">
      <c r="A16" s="21"/>
      <c r="B16" s="23"/>
      <c r="C16" s="23"/>
      <c r="D16" s="21"/>
      <c r="E16" s="21"/>
      <c r="F16" s="21"/>
      <c r="G16" s="21"/>
      <c r="H16" s="21"/>
      <c r="I16" s="21"/>
      <c r="J16" s="21"/>
      <c r="K16" s="23"/>
      <c r="L16" s="21" t="str">
        <f t="shared" ca="1" si="0"/>
        <v>Not Started</v>
      </c>
      <c r="M16" s="21"/>
    </row>
    <row r="17" spans="1:13">
      <c r="A17" s="21"/>
      <c r="B17" s="23"/>
      <c r="C17" s="23"/>
      <c r="D17" s="21"/>
      <c r="E17" s="21"/>
      <c r="F17" s="21"/>
      <c r="G17" s="21"/>
      <c r="H17" s="21"/>
      <c r="I17" s="21"/>
      <c r="J17" s="21"/>
      <c r="K17" s="23"/>
      <c r="L17" s="21" t="str">
        <f t="shared" ca="1" si="0"/>
        <v>Not Started</v>
      </c>
      <c r="M17" s="21"/>
    </row>
    <row r="18" spans="1:13">
      <c r="A18" s="21"/>
      <c r="B18" s="23"/>
      <c r="C18" s="23"/>
      <c r="D18" s="21"/>
      <c r="E18" s="21"/>
      <c r="F18" s="21"/>
      <c r="G18" s="21"/>
      <c r="H18" s="21"/>
      <c r="I18" s="21"/>
      <c r="J18" s="21"/>
      <c r="K18" s="23"/>
      <c r="L18" s="21" t="str">
        <f t="shared" ca="1" si="0"/>
        <v>Not Started</v>
      </c>
      <c r="M18" s="21"/>
    </row>
    <row r="19" spans="1:13">
      <c r="A19" s="21"/>
      <c r="B19" s="23"/>
      <c r="C19" s="23"/>
      <c r="D19" s="21"/>
      <c r="E19" s="21"/>
      <c r="F19" s="21"/>
      <c r="G19" s="21"/>
      <c r="H19" s="21"/>
      <c r="I19" s="21"/>
      <c r="J19" s="21"/>
      <c r="K19" s="23"/>
      <c r="L19" s="21" t="str">
        <f t="shared" ca="1" si="0"/>
        <v>Not Started</v>
      </c>
      <c r="M19" s="21"/>
    </row>
    <row r="20" spans="1:13">
      <c r="A20" s="21"/>
      <c r="B20" s="23"/>
      <c r="C20" s="23"/>
      <c r="D20" s="21"/>
      <c r="E20" s="21"/>
      <c r="F20" s="21"/>
      <c r="G20" s="21"/>
      <c r="H20" s="21"/>
      <c r="I20" s="21"/>
      <c r="J20" s="21"/>
      <c r="K20" s="23"/>
      <c r="L20" s="21" t="str">
        <f t="shared" ca="1" si="0"/>
        <v>Not Started</v>
      </c>
      <c r="M20" s="21"/>
    </row>
    <row r="21" spans="1:13">
      <c r="A21" s="21"/>
      <c r="B21" s="23"/>
      <c r="C21" s="23"/>
      <c r="D21" s="21"/>
      <c r="E21" s="21"/>
      <c r="F21" s="21"/>
      <c r="G21" s="21"/>
      <c r="H21" s="21"/>
      <c r="I21" s="21"/>
      <c r="J21" s="21"/>
      <c r="K21" s="23"/>
      <c r="L21" s="21" t="str">
        <f t="shared" ca="1" si="0"/>
        <v>Not Started</v>
      </c>
      <c r="M21" s="21"/>
    </row>
    <row r="22" spans="1:13">
      <c r="A22" s="21"/>
      <c r="B22" s="23"/>
      <c r="C22" s="23"/>
      <c r="D22" s="21"/>
      <c r="E22" s="21"/>
      <c r="F22" s="21"/>
      <c r="G22" s="21"/>
      <c r="H22" s="21"/>
      <c r="I22" s="21"/>
      <c r="J22" s="21"/>
      <c r="K22" s="23"/>
      <c r="L22" s="21" t="str">
        <f t="shared" ca="1" si="0"/>
        <v>Not Started</v>
      </c>
      <c r="M22" s="21"/>
    </row>
    <row r="23" spans="1:13">
      <c r="A23" s="21"/>
      <c r="B23" s="23"/>
      <c r="C23" s="23"/>
      <c r="D23" s="21"/>
      <c r="E23" s="21"/>
      <c r="F23" s="21"/>
      <c r="G23" s="21"/>
      <c r="H23" s="21"/>
      <c r="I23" s="21"/>
      <c r="J23" s="21"/>
      <c r="K23" s="23"/>
      <c r="L23" s="21" t="str">
        <f t="shared" ca="1" si="0"/>
        <v>Not Started</v>
      </c>
      <c r="M23" s="21"/>
    </row>
    <row r="24" spans="1:13">
      <c r="A24" s="21"/>
      <c r="B24" s="23"/>
      <c r="C24" s="23"/>
      <c r="D24" s="21"/>
      <c r="E24" s="21"/>
      <c r="F24" s="21"/>
      <c r="G24" s="21"/>
      <c r="H24" s="21"/>
      <c r="I24" s="21"/>
      <c r="J24" s="21"/>
      <c r="K24" s="23"/>
      <c r="L24" s="21" t="str">
        <f t="shared" ca="1" si="0"/>
        <v>Not Started</v>
      </c>
      <c r="M24" s="21"/>
    </row>
    <row r="25" spans="1:13">
      <c r="A25" s="21"/>
      <c r="B25" s="23"/>
      <c r="C25" s="23"/>
      <c r="D25" s="21"/>
      <c r="E25" s="21"/>
      <c r="F25" s="21"/>
      <c r="G25" s="21"/>
      <c r="H25" s="21"/>
      <c r="I25" s="21"/>
      <c r="J25" s="21"/>
      <c r="K25" s="23"/>
      <c r="L25" s="21" t="str">
        <f t="shared" ca="1" si="0"/>
        <v>Not Started</v>
      </c>
      <c r="M25" s="21"/>
    </row>
    <row r="26" spans="1:13">
      <c r="A26" s="21"/>
      <c r="B26" s="23"/>
      <c r="C26" s="23"/>
      <c r="D26" s="21"/>
      <c r="E26" s="21"/>
      <c r="F26" s="21"/>
      <c r="G26" s="21"/>
      <c r="H26" s="21"/>
      <c r="I26" s="21"/>
      <c r="J26" s="21"/>
      <c r="K26" s="23"/>
      <c r="L26" s="21" t="str">
        <f t="shared" ca="1" si="0"/>
        <v>Not Started</v>
      </c>
      <c r="M26" s="21"/>
    </row>
    <row r="27" spans="1:13">
      <c r="A27" s="21"/>
      <c r="B27" s="23"/>
      <c r="C27" s="23"/>
      <c r="D27" s="21"/>
      <c r="E27" s="21"/>
      <c r="F27" s="21"/>
      <c r="G27" s="21"/>
      <c r="H27" s="21"/>
      <c r="I27" s="21"/>
      <c r="J27" s="21"/>
      <c r="K27" s="23"/>
      <c r="L27" s="21" t="str">
        <f t="shared" ca="1" si="0"/>
        <v>Not Started</v>
      </c>
      <c r="M27" s="21"/>
    </row>
    <row r="28" spans="1:13">
      <c r="A28" s="21"/>
      <c r="B28" s="23"/>
      <c r="C28" s="23"/>
      <c r="D28" s="21"/>
      <c r="E28" s="21"/>
      <c r="F28" s="21"/>
      <c r="G28" s="21"/>
      <c r="H28" s="21"/>
      <c r="I28" s="21"/>
      <c r="J28" s="21"/>
      <c r="K28" s="23"/>
      <c r="L28" s="21" t="str">
        <f t="shared" ca="1" si="0"/>
        <v>Not Started</v>
      </c>
      <c r="M28" s="21"/>
    </row>
    <row r="29" spans="1:13">
      <c r="A29" s="21"/>
      <c r="B29" s="23"/>
      <c r="C29" s="23"/>
      <c r="D29" s="21"/>
      <c r="E29" s="21"/>
      <c r="F29" s="21"/>
      <c r="G29" s="21"/>
      <c r="H29" s="21"/>
      <c r="I29" s="21"/>
      <c r="J29" s="21"/>
      <c r="K29" s="23"/>
      <c r="L29" s="21" t="str">
        <f t="shared" ca="1" si="0"/>
        <v>Not Started</v>
      </c>
      <c r="M29" s="21"/>
    </row>
    <row r="30" spans="1:13">
      <c r="A30" s="21"/>
      <c r="B30" s="23"/>
      <c r="C30" s="23"/>
      <c r="D30" s="21"/>
      <c r="E30" s="21"/>
      <c r="F30" s="21"/>
      <c r="G30" s="21"/>
      <c r="H30" s="21"/>
      <c r="I30" s="21"/>
      <c r="J30" s="21"/>
      <c r="K30" s="23"/>
      <c r="L30" s="21" t="str">
        <f t="shared" ca="1" si="0"/>
        <v>Not Started</v>
      </c>
      <c r="M30" s="21"/>
    </row>
    <row r="31" spans="1:13">
      <c r="A31" s="21"/>
      <c r="B31" s="23"/>
      <c r="C31" s="23"/>
      <c r="D31" s="21"/>
      <c r="E31" s="21"/>
      <c r="F31" s="21"/>
      <c r="G31" s="21"/>
      <c r="H31" s="21"/>
      <c r="I31" s="21"/>
      <c r="J31" s="21"/>
      <c r="K31" s="23"/>
      <c r="L31" s="21" t="str">
        <f t="shared" ca="1" si="0"/>
        <v>Not Started</v>
      </c>
      <c r="M31" s="21"/>
    </row>
    <row r="32" spans="1:13">
      <c r="A32" s="21"/>
      <c r="B32" s="23"/>
      <c r="C32" s="23"/>
      <c r="D32" s="21"/>
      <c r="E32" s="21"/>
      <c r="F32" s="21"/>
      <c r="G32" s="21"/>
      <c r="H32" s="21"/>
      <c r="I32" s="21"/>
      <c r="J32" s="21"/>
      <c r="K32" s="23"/>
      <c r="L32" s="21" t="str">
        <f t="shared" ca="1" si="0"/>
        <v>Not Started</v>
      </c>
      <c r="M32" s="21"/>
    </row>
    <row r="33" spans="1:13">
      <c r="A33" s="21"/>
      <c r="B33" s="23"/>
      <c r="C33" s="23"/>
      <c r="D33" s="21"/>
      <c r="E33" s="21"/>
      <c r="F33" s="21"/>
      <c r="G33" s="21"/>
      <c r="H33" s="21"/>
      <c r="I33" s="21"/>
      <c r="J33" s="21"/>
      <c r="K33" s="23"/>
      <c r="L33" s="21" t="str">
        <f t="shared" ca="1" si="0"/>
        <v>Not Started</v>
      </c>
      <c r="M33" s="21"/>
    </row>
    <row r="34" spans="1:13">
      <c r="A34" s="21"/>
      <c r="B34" s="23"/>
      <c r="C34" s="23"/>
      <c r="D34" s="21"/>
      <c r="E34" s="21"/>
      <c r="F34" s="21"/>
      <c r="G34" s="21"/>
      <c r="H34" s="21"/>
      <c r="I34" s="21"/>
      <c r="J34" s="21"/>
      <c r="K34" s="23"/>
      <c r="L34" s="21" t="str">
        <f t="shared" ca="1" si="0"/>
        <v>Not Started</v>
      </c>
      <c r="M34" s="21"/>
    </row>
    <row r="35" spans="1:13">
      <c r="A35" s="21"/>
      <c r="B35" s="23"/>
      <c r="C35" s="23"/>
      <c r="D35" s="21"/>
      <c r="E35" s="21"/>
      <c r="F35" s="21"/>
      <c r="G35" s="21"/>
      <c r="H35" s="21"/>
      <c r="I35" s="21"/>
      <c r="J35" s="21"/>
      <c r="K35" s="23"/>
      <c r="L35" s="21" t="str">
        <f t="shared" ca="1" si="0"/>
        <v>Not Started</v>
      </c>
      <c r="M35" s="21"/>
    </row>
    <row r="36" spans="1:13">
      <c r="A36" s="21"/>
      <c r="B36" s="23"/>
      <c r="C36" s="23"/>
      <c r="D36" s="21"/>
      <c r="E36" s="21"/>
      <c r="F36" s="21"/>
      <c r="G36" s="21"/>
      <c r="H36" s="21"/>
      <c r="I36" s="21"/>
      <c r="J36" s="21"/>
      <c r="K36" s="23"/>
      <c r="L36" s="21" t="str">
        <f t="shared" ref="L36:L67" ca="1" si="1">IF(K36="","Not Started",IF(K36&lt;TODAY(),"Red - Overdue",IF(K36&lt;=TODAY()+30,"Amber - Due Soon","Green - Current")))</f>
        <v>Not Started</v>
      </c>
      <c r="M36" s="21"/>
    </row>
    <row r="37" spans="1:13">
      <c r="A37" s="21"/>
      <c r="B37" s="23"/>
      <c r="C37" s="23"/>
      <c r="D37" s="21"/>
      <c r="E37" s="21"/>
      <c r="F37" s="21"/>
      <c r="G37" s="21"/>
      <c r="H37" s="21"/>
      <c r="I37" s="21"/>
      <c r="J37" s="21"/>
      <c r="K37" s="23"/>
      <c r="L37" s="21" t="str">
        <f t="shared" ca="1" si="1"/>
        <v>Not Started</v>
      </c>
      <c r="M37" s="21"/>
    </row>
    <row r="38" spans="1:13">
      <c r="A38" s="21"/>
      <c r="B38" s="23"/>
      <c r="C38" s="23"/>
      <c r="D38" s="21"/>
      <c r="E38" s="21"/>
      <c r="F38" s="21"/>
      <c r="G38" s="21"/>
      <c r="H38" s="21"/>
      <c r="I38" s="21"/>
      <c r="J38" s="21"/>
      <c r="K38" s="23"/>
      <c r="L38" s="21" t="str">
        <f t="shared" ca="1" si="1"/>
        <v>Not Started</v>
      </c>
      <c r="M38" s="21"/>
    </row>
    <row r="39" spans="1:13">
      <c r="A39" s="21"/>
      <c r="B39" s="23"/>
      <c r="C39" s="23"/>
      <c r="D39" s="21"/>
      <c r="E39" s="21"/>
      <c r="F39" s="21"/>
      <c r="G39" s="21"/>
      <c r="H39" s="21"/>
      <c r="I39" s="21"/>
      <c r="J39" s="21"/>
      <c r="K39" s="23"/>
      <c r="L39" s="21" t="str">
        <f t="shared" ca="1" si="1"/>
        <v>Not Started</v>
      </c>
      <c r="M39" s="21"/>
    </row>
    <row r="40" spans="1:13">
      <c r="A40" s="21"/>
      <c r="B40" s="23"/>
      <c r="C40" s="23"/>
      <c r="D40" s="21"/>
      <c r="E40" s="21"/>
      <c r="F40" s="21"/>
      <c r="G40" s="21"/>
      <c r="H40" s="21"/>
      <c r="I40" s="21"/>
      <c r="J40" s="21"/>
      <c r="K40" s="23"/>
      <c r="L40" s="21" t="str">
        <f t="shared" ca="1" si="1"/>
        <v>Not Started</v>
      </c>
      <c r="M40" s="21"/>
    </row>
    <row r="41" spans="1:13">
      <c r="A41" s="21"/>
      <c r="B41" s="23"/>
      <c r="C41" s="23"/>
      <c r="D41" s="21"/>
      <c r="E41" s="21"/>
      <c r="F41" s="21"/>
      <c r="G41" s="21"/>
      <c r="H41" s="21"/>
      <c r="I41" s="21"/>
      <c r="J41" s="21"/>
      <c r="K41" s="23"/>
      <c r="L41" s="21" t="str">
        <f t="shared" ca="1" si="1"/>
        <v>Not Started</v>
      </c>
      <c r="M41" s="21"/>
    </row>
    <row r="42" spans="1:13">
      <c r="A42" s="21"/>
      <c r="B42" s="23"/>
      <c r="C42" s="23"/>
      <c r="D42" s="21"/>
      <c r="E42" s="21"/>
      <c r="F42" s="21"/>
      <c r="G42" s="21"/>
      <c r="H42" s="21"/>
      <c r="I42" s="21"/>
      <c r="J42" s="21"/>
      <c r="K42" s="23"/>
      <c r="L42" s="21" t="str">
        <f t="shared" ca="1" si="1"/>
        <v>Not Started</v>
      </c>
      <c r="M42" s="21"/>
    </row>
    <row r="43" spans="1:13">
      <c r="A43" s="21"/>
      <c r="B43" s="23"/>
      <c r="C43" s="23"/>
      <c r="D43" s="21"/>
      <c r="E43" s="21"/>
      <c r="F43" s="21"/>
      <c r="G43" s="21"/>
      <c r="H43" s="21"/>
      <c r="I43" s="21"/>
      <c r="J43" s="21"/>
      <c r="K43" s="23"/>
      <c r="L43" s="21" t="str">
        <f t="shared" ca="1" si="1"/>
        <v>Not Started</v>
      </c>
      <c r="M43" s="21"/>
    </row>
    <row r="44" spans="1:13">
      <c r="A44" s="21"/>
      <c r="B44" s="23"/>
      <c r="C44" s="23"/>
      <c r="D44" s="21"/>
      <c r="E44" s="21"/>
      <c r="F44" s="21"/>
      <c r="G44" s="21"/>
      <c r="H44" s="21"/>
      <c r="I44" s="21"/>
      <c r="J44" s="21"/>
      <c r="K44" s="23"/>
      <c r="L44" s="21" t="str">
        <f t="shared" ca="1" si="1"/>
        <v>Not Started</v>
      </c>
      <c r="M44" s="21"/>
    </row>
    <row r="45" spans="1:13">
      <c r="A45" s="21"/>
      <c r="B45" s="23"/>
      <c r="C45" s="23"/>
      <c r="D45" s="21"/>
      <c r="E45" s="21"/>
      <c r="F45" s="21"/>
      <c r="G45" s="21"/>
      <c r="H45" s="21"/>
      <c r="I45" s="21"/>
      <c r="J45" s="21"/>
      <c r="K45" s="23"/>
      <c r="L45" s="21" t="str">
        <f t="shared" ca="1" si="1"/>
        <v>Not Started</v>
      </c>
      <c r="M45" s="21"/>
    </row>
    <row r="46" spans="1:13">
      <c r="A46" s="21"/>
      <c r="B46" s="23"/>
      <c r="C46" s="23"/>
      <c r="D46" s="21"/>
      <c r="E46" s="21"/>
      <c r="F46" s="21"/>
      <c r="G46" s="21"/>
      <c r="H46" s="21"/>
      <c r="I46" s="21"/>
      <c r="J46" s="21"/>
      <c r="K46" s="23"/>
      <c r="L46" s="21" t="str">
        <f t="shared" ca="1" si="1"/>
        <v>Not Started</v>
      </c>
      <c r="M46" s="21"/>
    </row>
    <row r="47" spans="1:13">
      <c r="A47" s="21"/>
      <c r="B47" s="23"/>
      <c r="C47" s="23"/>
      <c r="D47" s="21"/>
      <c r="E47" s="21"/>
      <c r="F47" s="21"/>
      <c r="G47" s="21"/>
      <c r="H47" s="21"/>
      <c r="I47" s="21"/>
      <c r="J47" s="21"/>
      <c r="K47" s="23"/>
      <c r="L47" s="21" t="str">
        <f t="shared" ca="1" si="1"/>
        <v>Not Started</v>
      </c>
      <c r="M47" s="21"/>
    </row>
    <row r="48" spans="1:13">
      <c r="A48" s="21"/>
      <c r="B48" s="23"/>
      <c r="C48" s="23"/>
      <c r="D48" s="21"/>
      <c r="E48" s="21"/>
      <c r="F48" s="21"/>
      <c r="G48" s="21"/>
      <c r="H48" s="21"/>
      <c r="I48" s="21"/>
      <c r="J48" s="21"/>
      <c r="K48" s="23"/>
      <c r="L48" s="21" t="str">
        <f t="shared" ca="1" si="1"/>
        <v>Not Started</v>
      </c>
      <c r="M48" s="21"/>
    </row>
    <row r="49" spans="1:13">
      <c r="A49" s="21"/>
      <c r="B49" s="23"/>
      <c r="C49" s="23"/>
      <c r="D49" s="21"/>
      <c r="E49" s="21"/>
      <c r="F49" s="21"/>
      <c r="G49" s="21"/>
      <c r="H49" s="21"/>
      <c r="I49" s="21"/>
      <c r="J49" s="21"/>
      <c r="K49" s="23"/>
      <c r="L49" s="21" t="str">
        <f t="shared" ca="1" si="1"/>
        <v>Not Started</v>
      </c>
      <c r="M49" s="21"/>
    </row>
    <row r="50" spans="1:13">
      <c r="A50" s="21"/>
      <c r="B50" s="23"/>
      <c r="C50" s="23"/>
      <c r="D50" s="21"/>
      <c r="E50" s="21"/>
      <c r="F50" s="21"/>
      <c r="G50" s="21"/>
      <c r="H50" s="21"/>
      <c r="I50" s="21"/>
      <c r="J50" s="21"/>
      <c r="K50" s="23"/>
      <c r="L50" s="21" t="str">
        <f t="shared" ca="1" si="1"/>
        <v>Not Started</v>
      </c>
      <c r="M50" s="21"/>
    </row>
    <row r="51" spans="1:13">
      <c r="A51" s="21"/>
      <c r="B51" s="23"/>
      <c r="C51" s="23"/>
      <c r="D51" s="21"/>
      <c r="E51" s="21"/>
      <c r="F51" s="21"/>
      <c r="G51" s="21"/>
      <c r="H51" s="21"/>
      <c r="I51" s="21"/>
      <c r="J51" s="21"/>
      <c r="K51" s="23"/>
      <c r="L51" s="21" t="str">
        <f t="shared" ca="1" si="1"/>
        <v>Not Started</v>
      </c>
      <c r="M51" s="21"/>
    </row>
    <row r="52" spans="1:13">
      <c r="A52" s="21"/>
      <c r="B52" s="23"/>
      <c r="C52" s="23"/>
      <c r="D52" s="21"/>
      <c r="E52" s="21"/>
      <c r="F52" s="21"/>
      <c r="G52" s="21"/>
      <c r="H52" s="21"/>
      <c r="I52" s="21"/>
      <c r="J52" s="21"/>
      <c r="K52" s="23"/>
      <c r="L52" s="21" t="str">
        <f t="shared" ca="1" si="1"/>
        <v>Not Started</v>
      </c>
      <c r="M52" s="21"/>
    </row>
    <row r="53" spans="1:13">
      <c r="A53" s="21"/>
      <c r="B53" s="23"/>
      <c r="C53" s="23"/>
      <c r="D53" s="21"/>
      <c r="E53" s="21"/>
      <c r="F53" s="21"/>
      <c r="G53" s="21"/>
      <c r="H53" s="21"/>
      <c r="I53" s="21"/>
      <c r="J53" s="21"/>
      <c r="K53" s="23"/>
      <c r="L53" s="21" t="str">
        <f t="shared" ca="1" si="1"/>
        <v>Not Started</v>
      </c>
      <c r="M53" s="21"/>
    </row>
    <row r="54" spans="1:13">
      <c r="A54" s="21"/>
      <c r="B54" s="23"/>
      <c r="C54" s="23"/>
      <c r="D54" s="21"/>
      <c r="E54" s="21"/>
      <c r="F54" s="21"/>
      <c r="G54" s="21"/>
      <c r="H54" s="21"/>
      <c r="I54" s="21"/>
      <c r="J54" s="21"/>
      <c r="K54" s="23"/>
      <c r="L54" s="21" t="str">
        <f t="shared" ca="1" si="1"/>
        <v>Not Started</v>
      </c>
      <c r="M54" s="21"/>
    </row>
    <row r="55" spans="1:13">
      <c r="A55" s="21"/>
      <c r="B55" s="23"/>
      <c r="C55" s="23"/>
      <c r="D55" s="21"/>
      <c r="E55" s="21"/>
      <c r="F55" s="21"/>
      <c r="G55" s="21"/>
      <c r="H55" s="21"/>
      <c r="I55" s="21"/>
      <c r="J55" s="21"/>
      <c r="K55" s="23"/>
      <c r="L55" s="21" t="str">
        <f t="shared" ca="1" si="1"/>
        <v>Not Started</v>
      </c>
      <c r="M55" s="21"/>
    </row>
    <row r="56" spans="1:13">
      <c r="A56" s="21"/>
      <c r="B56" s="23"/>
      <c r="C56" s="23"/>
      <c r="D56" s="21"/>
      <c r="E56" s="21"/>
      <c r="F56" s="21"/>
      <c r="G56" s="21"/>
      <c r="H56" s="21"/>
      <c r="I56" s="21"/>
      <c r="J56" s="21"/>
      <c r="K56" s="23"/>
      <c r="L56" s="21" t="str">
        <f t="shared" ca="1" si="1"/>
        <v>Not Started</v>
      </c>
      <c r="M56" s="21"/>
    </row>
    <row r="57" spans="1:13">
      <c r="A57" s="21"/>
      <c r="B57" s="23"/>
      <c r="C57" s="23"/>
      <c r="D57" s="21"/>
      <c r="E57" s="21"/>
      <c r="F57" s="21"/>
      <c r="G57" s="21"/>
      <c r="H57" s="21"/>
      <c r="I57" s="21"/>
      <c r="J57" s="21"/>
      <c r="K57" s="23"/>
      <c r="L57" s="21" t="str">
        <f t="shared" ca="1" si="1"/>
        <v>Not Started</v>
      </c>
      <c r="M57" s="21"/>
    </row>
    <row r="58" spans="1:13">
      <c r="A58" s="21"/>
      <c r="B58" s="23"/>
      <c r="C58" s="23"/>
      <c r="D58" s="21"/>
      <c r="E58" s="21"/>
      <c r="F58" s="21"/>
      <c r="G58" s="21"/>
      <c r="H58" s="21"/>
      <c r="I58" s="21"/>
      <c r="J58" s="21"/>
      <c r="K58" s="23"/>
      <c r="L58" s="21" t="str">
        <f t="shared" ca="1" si="1"/>
        <v>Not Started</v>
      </c>
      <c r="M58" s="21"/>
    </row>
    <row r="59" spans="1:13">
      <c r="A59" s="21"/>
      <c r="B59" s="23"/>
      <c r="C59" s="23"/>
      <c r="D59" s="21"/>
      <c r="E59" s="21"/>
      <c r="F59" s="21"/>
      <c r="G59" s="21"/>
      <c r="H59" s="21"/>
      <c r="I59" s="21"/>
      <c r="J59" s="21"/>
      <c r="K59" s="23"/>
      <c r="L59" s="21" t="str">
        <f t="shared" ca="1" si="1"/>
        <v>Not Started</v>
      </c>
      <c r="M59" s="21"/>
    </row>
    <row r="60" spans="1:13">
      <c r="A60" s="21"/>
      <c r="B60" s="23"/>
      <c r="C60" s="23"/>
      <c r="D60" s="21"/>
      <c r="E60" s="21"/>
      <c r="F60" s="21"/>
      <c r="G60" s="21"/>
      <c r="H60" s="21"/>
      <c r="I60" s="21"/>
      <c r="J60" s="21"/>
      <c r="K60" s="23"/>
      <c r="L60" s="21" t="str">
        <f t="shared" ca="1" si="1"/>
        <v>Not Started</v>
      </c>
      <c r="M60" s="21"/>
    </row>
    <row r="61" spans="1:13">
      <c r="A61" s="21"/>
      <c r="B61" s="23"/>
      <c r="C61" s="23"/>
      <c r="D61" s="21"/>
      <c r="E61" s="21"/>
      <c r="F61" s="21"/>
      <c r="G61" s="21"/>
      <c r="H61" s="21"/>
      <c r="I61" s="21"/>
      <c r="J61" s="21"/>
      <c r="K61" s="23"/>
      <c r="L61" s="21" t="str">
        <f t="shared" ca="1" si="1"/>
        <v>Not Started</v>
      </c>
      <c r="M61" s="21"/>
    </row>
    <row r="62" spans="1:13">
      <c r="A62" s="21"/>
      <c r="B62" s="23"/>
      <c r="C62" s="23"/>
      <c r="D62" s="21"/>
      <c r="E62" s="21"/>
      <c r="F62" s="21"/>
      <c r="G62" s="21"/>
      <c r="H62" s="21"/>
      <c r="I62" s="21"/>
      <c r="J62" s="21"/>
      <c r="K62" s="23"/>
      <c r="L62" s="21" t="str">
        <f t="shared" ca="1" si="1"/>
        <v>Not Started</v>
      </c>
      <c r="M62" s="21"/>
    </row>
    <row r="63" spans="1:13">
      <c r="A63" s="21"/>
      <c r="B63" s="23"/>
      <c r="C63" s="23"/>
      <c r="D63" s="21"/>
      <c r="E63" s="21"/>
      <c r="F63" s="21"/>
      <c r="G63" s="21"/>
      <c r="H63" s="21"/>
      <c r="I63" s="21"/>
      <c r="J63" s="21"/>
      <c r="K63" s="23"/>
      <c r="L63" s="21" t="str">
        <f t="shared" ca="1" si="1"/>
        <v>Not Started</v>
      </c>
      <c r="M63" s="21"/>
    </row>
    <row r="64" spans="1:13">
      <c r="A64" s="21"/>
      <c r="B64" s="23"/>
      <c r="C64" s="23"/>
      <c r="D64" s="21"/>
      <c r="E64" s="21"/>
      <c r="F64" s="21"/>
      <c r="G64" s="21"/>
      <c r="H64" s="21"/>
      <c r="I64" s="21"/>
      <c r="J64" s="21"/>
      <c r="K64" s="23"/>
      <c r="L64" s="21" t="str">
        <f t="shared" ca="1" si="1"/>
        <v>Not Started</v>
      </c>
      <c r="M64" s="21"/>
    </row>
    <row r="65" spans="1:13">
      <c r="A65" s="21"/>
      <c r="B65" s="23"/>
      <c r="C65" s="23"/>
      <c r="D65" s="21"/>
      <c r="E65" s="21"/>
      <c r="F65" s="21"/>
      <c r="G65" s="21"/>
      <c r="H65" s="21"/>
      <c r="I65" s="21"/>
      <c r="J65" s="21"/>
      <c r="K65" s="23"/>
      <c r="L65" s="21" t="str">
        <f t="shared" ca="1" si="1"/>
        <v>Not Started</v>
      </c>
      <c r="M65" s="21"/>
    </row>
    <row r="66" spans="1:13">
      <c r="A66" s="21"/>
      <c r="B66" s="23"/>
      <c r="C66" s="23"/>
      <c r="D66" s="21"/>
      <c r="E66" s="21"/>
      <c r="F66" s="21"/>
      <c r="G66" s="21"/>
      <c r="H66" s="21"/>
      <c r="I66" s="21"/>
      <c r="J66" s="21"/>
      <c r="K66" s="23"/>
      <c r="L66" s="21" t="str">
        <f t="shared" ca="1" si="1"/>
        <v>Not Started</v>
      </c>
      <c r="M66" s="21"/>
    </row>
    <row r="67" spans="1:13">
      <c r="A67" s="21"/>
      <c r="B67" s="23"/>
      <c r="C67" s="23"/>
      <c r="D67" s="21"/>
      <c r="E67" s="21"/>
      <c r="F67" s="21"/>
      <c r="G67" s="21"/>
      <c r="H67" s="21"/>
      <c r="I67" s="21"/>
      <c r="J67" s="21"/>
      <c r="K67" s="23"/>
      <c r="L67" s="21" t="str">
        <f t="shared" ca="1" si="1"/>
        <v>Not Started</v>
      </c>
      <c r="M67" s="21"/>
    </row>
    <row r="68" spans="1:13">
      <c r="A68" s="21"/>
      <c r="B68" s="23"/>
      <c r="C68" s="23"/>
      <c r="D68" s="21"/>
      <c r="E68" s="21"/>
      <c r="F68" s="21"/>
      <c r="G68" s="21"/>
      <c r="H68" s="21"/>
      <c r="I68" s="21"/>
      <c r="J68" s="21"/>
      <c r="K68" s="23"/>
      <c r="L68" s="21" t="str">
        <f t="shared" ref="L68:L99" ca="1" si="2">IF(K68="","Not Started",IF(K68&lt;TODAY(),"Red - Overdue",IF(K68&lt;=TODAY()+30,"Amber - Due Soon","Green - Current")))</f>
        <v>Not Started</v>
      </c>
      <c r="M68" s="21"/>
    </row>
    <row r="69" spans="1:13">
      <c r="A69" s="21"/>
      <c r="B69" s="23"/>
      <c r="C69" s="23"/>
      <c r="D69" s="21"/>
      <c r="E69" s="21"/>
      <c r="F69" s="21"/>
      <c r="G69" s="21"/>
      <c r="H69" s="21"/>
      <c r="I69" s="21"/>
      <c r="J69" s="21"/>
      <c r="K69" s="23"/>
      <c r="L69" s="21" t="str">
        <f t="shared" ca="1" si="2"/>
        <v>Not Started</v>
      </c>
      <c r="M69" s="21"/>
    </row>
    <row r="70" spans="1:13">
      <c r="A70" s="21"/>
      <c r="B70" s="23"/>
      <c r="C70" s="23"/>
      <c r="D70" s="21"/>
      <c r="E70" s="21"/>
      <c r="F70" s="21"/>
      <c r="G70" s="21"/>
      <c r="H70" s="21"/>
      <c r="I70" s="21"/>
      <c r="J70" s="21"/>
      <c r="K70" s="23"/>
      <c r="L70" s="21" t="str">
        <f t="shared" ca="1" si="2"/>
        <v>Not Started</v>
      </c>
      <c r="M70" s="21"/>
    </row>
    <row r="71" spans="1:13">
      <c r="A71" s="21"/>
      <c r="B71" s="23"/>
      <c r="C71" s="23"/>
      <c r="D71" s="21"/>
      <c r="E71" s="21"/>
      <c r="F71" s="21"/>
      <c r="G71" s="21"/>
      <c r="H71" s="21"/>
      <c r="I71" s="21"/>
      <c r="J71" s="21"/>
      <c r="K71" s="23"/>
      <c r="L71" s="21" t="str">
        <f t="shared" ca="1" si="2"/>
        <v>Not Started</v>
      </c>
      <c r="M71" s="21"/>
    </row>
    <row r="72" spans="1:13">
      <c r="A72" s="21"/>
      <c r="B72" s="23"/>
      <c r="C72" s="23"/>
      <c r="D72" s="21"/>
      <c r="E72" s="21"/>
      <c r="F72" s="21"/>
      <c r="G72" s="21"/>
      <c r="H72" s="21"/>
      <c r="I72" s="21"/>
      <c r="J72" s="21"/>
      <c r="K72" s="23"/>
      <c r="L72" s="21" t="str">
        <f t="shared" ca="1" si="2"/>
        <v>Not Started</v>
      </c>
      <c r="M72" s="21"/>
    </row>
    <row r="73" spans="1:13">
      <c r="A73" s="21"/>
      <c r="B73" s="23"/>
      <c r="C73" s="23"/>
      <c r="D73" s="21"/>
      <c r="E73" s="21"/>
      <c r="F73" s="21"/>
      <c r="G73" s="21"/>
      <c r="H73" s="21"/>
      <c r="I73" s="21"/>
      <c r="J73" s="21"/>
      <c r="K73" s="23"/>
      <c r="L73" s="21" t="str">
        <f t="shared" ca="1" si="2"/>
        <v>Not Started</v>
      </c>
      <c r="M73" s="21"/>
    </row>
    <row r="74" spans="1:13">
      <c r="A74" s="21"/>
      <c r="B74" s="23"/>
      <c r="C74" s="23"/>
      <c r="D74" s="21"/>
      <c r="E74" s="21"/>
      <c r="F74" s="21"/>
      <c r="G74" s="21"/>
      <c r="H74" s="21"/>
      <c r="I74" s="21"/>
      <c r="J74" s="21"/>
      <c r="K74" s="23"/>
      <c r="L74" s="21" t="str">
        <f t="shared" ca="1" si="2"/>
        <v>Not Started</v>
      </c>
      <c r="M74" s="21"/>
    </row>
    <row r="75" spans="1:13">
      <c r="A75" s="21"/>
      <c r="B75" s="23"/>
      <c r="C75" s="23"/>
      <c r="D75" s="21"/>
      <c r="E75" s="21"/>
      <c r="F75" s="21"/>
      <c r="G75" s="21"/>
      <c r="H75" s="21"/>
      <c r="I75" s="21"/>
      <c r="J75" s="21"/>
      <c r="K75" s="23"/>
      <c r="L75" s="21" t="str">
        <f t="shared" ca="1" si="2"/>
        <v>Not Started</v>
      </c>
      <c r="M75" s="21"/>
    </row>
    <row r="76" spans="1:13">
      <c r="A76" s="21"/>
      <c r="B76" s="23"/>
      <c r="C76" s="23"/>
      <c r="D76" s="21"/>
      <c r="E76" s="21"/>
      <c r="F76" s="21"/>
      <c r="G76" s="21"/>
      <c r="H76" s="21"/>
      <c r="I76" s="21"/>
      <c r="J76" s="21"/>
      <c r="K76" s="23"/>
      <c r="L76" s="21" t="str">
        <f t="shared" ca="1" si="2"/>
        <v>Not Started</v>
      </c>
      <c r="M76" s="21"/>
    </row>
    <row r="77" spans="1:13">
      <c r="A77" s="21"/>
      <c r="B77" s="23"/>
      <c r="C77" s="23"/>
      <c r="D77" s="21"/>
      <c r="E77" s="21"/>
      <c r="F77" s="21"/>
      <c r="G77" s="21"/>
      <c r="H77" s="21"/>
      <c r="I77" s="21"/>
      <c r="J77" s="21"/>
      <c r="K77" s="23"/>
      <c r="L77" s="21" t="str">
        <f t="shared" ca="1" si="2"/>
        <v>Not Started</v>
      </c>
      <c r="M77" s="21"/>
    </row>
    <row r="78" spans="1:13">
      <c r="A78" s="21"/>
      <c r="B78" s="23"/>
      <c r="C78" s="23"/>
      <c r="D78" s="21"/>
      <c r="E78" s="21"/>
      <c r="F78" s="21"/>
      <c r="G78" s="21"/>
      <c r="H78" s="21"/>
      <c r="I78" s="21"/>
      <c r="J78" s="21"/>
      <c r="K78" s="23"/>
      <c r="L78" s="21" t="str">
        <f t="shared" ca="1" si="2"/>
        <v>Not Started</v>
      </c>
      <c r="M78" s="21"/>
    </row>
    <row r="79" spans="1:13">
      <c r="A79" s="21"/>
      <c r="B79" s="23"/>
      <c r="C79" s="23"/>
      <c r="D79" s="21"/>
      <c r="E79" s="21"/>
      <c r="F79" s="21"/>
      <c r="G79" s="21"/>
      <c r="H79" s="21"/>
      <c r="I79" s="21"/>
      <c r="J79" s="21"/>
      <c r="K79" s="23"/>
      <c r="L79" s="21" t="str">
        <f t="shared" ca="1" si="2"/>
        <v>Not Started</v>
      </c>
      <c r="M79" s="21"/>
    </row>
    <row r="80" spans="1:13">
      <c r="A80" s="21"/>
      <c r="B80" s="23"/>
      <c r="C80" s="23"/>
      <c r="D80" s="21"/>
      <c r="E80" s="21"/>
      <c r="F80" s="21"/>
      <c r="G80" s="21"/>
      <c r="H80" s="21"/>
      <c r="I80" s="21"/>
      <c r="J80" s="21"/>
      <c r="K80" s="23"/>
      <c r="L80" s="21" t="str">
        <f t="shared" ca="1" si="2"/>
        <v>Not Started</v>
      </c>
      <c r="M80" s="21"/>
    </row>
    <row r="81" spans="1:13">
      <c r="A81" s="21"/>
      <c r="B81" s="23"/>
      <c r="C81" s="23"/>
      <c r="D81" s="21"/>
      <c r="E81" s="21"/>
      <c r="F81" s="21"/>
      <c r="G81" s="21"/>
      <c r="H81" s="21"/>
      <c r="I81" s="21"/>
      <c r="J81" s="21"/>
      <c r="K81" s="23"/>
      <c r="L81" s="21" t="str">
        <f t="shared" ca="1" si="2"/>
        <v>Not Started</v>
      </c>
      <c r="M81" s="21"/>
    </row>
    <row r="82" spans="1:13">
      <c r="A82" s="21"/>
      <c r="B82" s="23"/>
      <c r="C82" s="23"/>
      <c r="D82" s="21"/>
      <c r="E82" s="21"/>
      <c r="F82" s="21"/>
      <c r="G82" s="21"/>
      <c r="H82" s="21"/>
      <c r="I82" s="21"/>
      <c r="J82" s="21"/>
      <c r="K82" s="23"/>
      <c r="L82" s="21" t="str">
        <f t="shared" ca="1" si="2"/>
        <v>Not Started</v>
      </c>
      <c r="M82" s="21"/>
    </row>
    <row r="83" spans="1:13">
      <c r="A83" s="21"/>
      <c r="B83" s="23"/>
      <c r="C83" s="23"/>
      <c r="D83" s="21"/>
      <c r="E83" s="21"/>
      <c r="F83" s="21"/>
      <c r="G83" s="21"/>
      <c r="H83" s="21"/>
      <c r="I83" s="21"/>
      <c r="J83" s="21"/>
      <c r="K83" s="23"/>
      <c r="L83" s="21" t="str">
        <f t="shared" ca="1" si="2"/>
        <v>Not Started</v>
      </c>
      <c r="M83" s="21"/>
    </row>
    <row r="84" spans="1:13">
      <c r="A84" s="21"/>
      <c r="B84" s="23"/>
      <c r="C84" s="23"/>
      <c r="D84" s="21"/>
      <c r="E84" s="21"/>
      <c r="F84" s="21"/>
      <c r="G84" s="21"/>
      <c r="H84" s="21"/>
      <c r="I84" s="21"/>
      <c r="J84" s="21"/>
      <c r="K84" s="23"/>
      <c r="L84" s="21" t="str">
        <f t="shared" ca="1" si="2"/>
        <v>Not Started</v>
      </c>
      <c r="M84" s="21"/>
    </row>
    <row r="85" spans="1:13">
      <c r="A85" s="21"/>
      <c r="B85" s="23"/>
      <c r="C85" s="23"/>
      <c r="D85" s="21"/>
      <c r="E85" s="21"/>
      <c r="F85" s="21"/>
      <c r="G85" s="21"/>
      <c r="H85" s="21"/>
      <c r="I85" s="21"/>
      <c r="J85" s="21"/>
      <c r="K85" s="23"/>
      <c r="L85" s="21" t="str">
        <f t="shared" ca="1" si="2"/>
        <v>Not Started</v>
      </c>
      <c r="M85" s="21"/>
    </row>
    <row r="86" spans="1:13">
      <c r="A86" s="21"/>
      <c r="B86" s="23"/>
      <c r="C86" s="23"/>
      <c r="D86" s="21"/>
      <c r="E86" s="21"/>
      <c r="F86" s="21"/>
      <c r="G86" s="21"/>
      <c r="H86" s="21"/>
      <c r="I86" s="21"/>
      <c r="J86" s="21"/>
      <c r="K86" s="23"/>
      <c r="L86" s="21" t="str">
        <f t="shared" ca="1" si="2"/>
        <v>Not Started</v>
      </c>
      <c r="M86" s="21"/>
    </row>
    <row r="87" spans="1:13">
      <c r="A87" s="21"/>
      <c r="B87" s="23"/>
      <c r="C87" s="23"/>
      <c r="D87" s="21"/>
      <c r="E87" s="21"/>
      <c r="F87" s="21"/>
      <c r="G87" s="21"/>
      <c r="H87" s="21"/>
      <c r="I87" s="21"/>
      <c r="J87" s="21"/>
      <c r="K87" s="23"/>
      <c r="L87" s="21" t="str">
        <f t="shared" ca="1" si="2"/>
        <v>Not Started</v>
      </c>
      <c r="M87" s="21"/>
    </row>
    <row r="88" spans="1:13">
      <c r="A88" s="21"/>
      <c r="B88" s="23"/>
      <c r="C88" s="23"/>
      <c r="D88" s="21"/>
      <c r="E88" s="21"/>
      <c r="F88" s="21"/>
      <c r="G88" s="21"/>
      <c r="H88" s="21"/>
      <c r="I88" s="21"/>
      <c r="J88" s="21"/>
      <c r="K88" s="23"/>
      <c r="L88" s="21" t="str">
        <f t="shared" ca="1" si="2"/>
        <v>Not Started</v>
      </c>
      <c r="M88" s="21"/>
    </row>
    <row r="89" spans="1:13">
      <c r="A89" s="21"/>
      <c r="B89" s="23"/>
      <c r="C89" s="23"/>
      <c r="D89" s="21"/>
      <c r="E89" s="21"/>
      <c r="F89" s="21"/>
      <c r="G89" s="21"/>
      <c r="H89" s="21"/>
      <c r="I89" s="21"/>
      <c r="J89" s="21"/>
      <c r="K89" s="23"/>
      <c r="L89" s="21" t="str">
        <f t="shared" ca="1" si="2"/>
        <v>Not Started</v>
      </c>
      <c r="M89" s="21"/>
    </row>
    <row r="90" spans="1:13">
      <c r="A90" s="21"/>
      <c r="B90" s="23"/>
      <c r="C90" s="23"/>
      <c r="D90" s="21"/>
      <c r="E90" s="21"/>
      <c r="F90" s="21"/>
      <c r="G90" s="21"/>
      <c r="H90" s="21"/>
      <c r="I90" s="21"/>
      <c r="J90" s="21"/>
      <c r="K90" s="23"/>
      <c r="L90" s="21" t="str">
        <f t="shared" ca="1" si="2"/>
        <v>Not Started</v>
      </c>
      <c r="M90" s="21"/>
    </row>
    <row r="91" spans="1:13">
      <c r="A91" s="21"/>
      <c r="B91" s="23"/>
      <c r="C91" s="23"/>
      <c r="D91" s="21"/>
      <c r="E91" s="21"/>
      <c r="F91" s="21"/>
      <c r="G91" s="21"/>
      <c r="H91" s="21"/>
      <c r="I91" s="21"/>
      <c r="J91" s="21"/>
      <c r="K91" s="23"/>
      <c r="L91" s="21" t="str">
        <f t="shared" ca="1" si="2"/>
        <v>Not Started</v>
      </c>
      <c r="M91" s="21"/>
    </row>
    <row r="92" spans="1:13">
      <c r="A92" s="21"/>
      <c r="B92" s="23"/>
      <c r="C92" s="23"/>
      <c r="D92" s="21"/>
      <c r="E92" s="21"/>
      <c r="F92" s="21"/>
      <c r="G92" s="21"/>
      <c r="H92" s="21"/>
      <c r="I92" s="21"/>
      <c r="J92" s="21"/>
      <c r="K92" s="23"/>
      <c r="L92" s="21" t="str">
        <f t="shared" ca="1" si="2"/>
        <v>Not Started</v>
      </c>
      <c r="M92" s="21"/>
    </row>
    <row r="93" spans="1:13">
      <c r="A93" s="21"/>
      <c r="B93" s="23"/>
      <c r="C93" s="23"/>
      <c r="D93" s="21"/>
      <c r="E93" s="21"/>
      <c r="F93" s="21"/>
      <c r="G93" s="21"/>
      <c r="H93" s="21"/>
      <c r="I93" s="21"/>
      <c r="J93" s="21"/>
      <c r="K93" s="23"/>
      <c r="L93" s="21" t="str">
        <f t="shared" ca="1" si="2"/>
        <v>Not Started</v>
      </c>
      <c r="M93" s="21"/>
    </row>
    <row r="94" spans="1:13">
      <c r="A94" s="21"/>
      <c r="B94" s="23"/>
      <c r="C94" s="23"/>
      <c r="D94" s="21"/>
      <c r="E94" s="21"/>
      <c r="F94" s="21"/>
      <c r="G94" s="21"/>
      <c r="H94" s="21"/>
      <c r="I94" s="21"/>
      <c r="J94" s="21"/>
      <c r="K94" s="23"/>
      <c r="L94" s="21" t="str">
        <f t="shared" ca="1" si="2"/>
        <v>Not Started</v>
      </c>
      <c r="M94" s="21"/>
    </row>
    <row r="95" spans="1:13">
      <c r="A95" s="21"/>
      <c r="B95" s="23"/>
      <c r="C95" s="23"/>
      <c r="D95" s="21"/>
      <c r="E95" s="21"/>
      <c r="F95" s="21"/>
      <c r="G95" s="21"/>
      <c r="H95" s="21"/>
      <c r="I95" s="21"/>
      <c r="J95" s="21"/>
      <c r="K95" s="23"/>
      <c r="L95" s="21" t="str">
        <f t="shared" ca="1" si="2"/>
        <v>Not Started</v>
      </c>
      <c r="M95" s="21"/>
    </row>
    <row r="96" spans="1:13">
      <c r="A96" s="21"/>
      <c r="B96" s="23"/>
      <c r="C96" s="23"/>
      <c r="D96" s="21"/>
      <c r="E96" s="21"/>
      <c r="F96" s="21"/>
      <c r="G96" s="21"/>
      <c r="H96" s="21"/>
      <c r="I96" s="21"/>
      <c r="J96" s="21"/>
      <c r="K96" s="23"/>
      <c r="L96" s="21" t="str">
        <f t="shared" ca="1" si="2"/>
        <v>Not Started</v>
      </c>
      <c r="M96" s="21"/>
    </row>
    <row r="97" spans="1:13">
      <c r="A97" s="21"/>
      <c r="B97" s="23"/>
      <c r="C97" s="23"/>
      <c r="D97" s="21"/>
      <c r="E97" s="21"/>
      <c r="F97" s="21"/>
      <c r="G97" s="21"/>
      <c r="H97" s="21"/>
      <c r="I97" s="21"/>
      <c r="J97" s="21"/>
      <c r="K97" s="23"/>
      <c r="L97" s="21" t="str">
        <f t="shared" ca="1" si="2"/>
        <v>Not Started</v>
      </c>
      <c r="M97" s="21"/>
    </row>
    <row r="98" spans="1:13">
      <c r="A98" s="21"/>
      <c r="B98" s="23"/>
      <c r="C98" s="23"/>
      <c r="D98" s="21"/>
      <c r="E98" s="21"/>
      <c r="F98" s="21"/>
      <c r="G98" s="21"/>
      <c r="H98" s="21"/>
      <c r="I98" s="21"/>
      <c r="J98" s="21"/>
      <c r="K98" s="23"/>
      <c r="L98" s="21" t="str">
        <f t="shared" ca="1" si="2"/>
        <v>Not Started</v>
      </c>
      <c r="M98" s="21"/>
    </row>
    <row r="99" spans="1:13">
      <c r="A99" s="21"/>
      <c r="B99" s="23"/>
      <c r="C99" s="23"/>
      <c r="D99" s="21"/>
      <c r="E99" s="21"/>
      <c r="F99" s="21"/>
      <c r="G99" s="21"/>
      <c r="H99" s="21"/>
      <c r="I99" s="21"/>
      <c r="J99" s="21"/>
      <c r="K99" s="23"/>
      <c r="L99" s="21" t="str">
        <f t="shared" ca="1" si="2"/>
        <v>Not Started</v>
      </c>
      <c r="M99" s="21"/>
    </row>
    <row r="100" spans="1:13">
      <c r="A100" s="21"/>
      <c r="B100" s="23"/>
      <c r="C100" s="23"/>
      <c r="D100" s="21"/>
      <c r="E100" s="21"/>
      <c r="F100" s="21"/>
      <c r="G100" s="21"/>
      <c r="H100" s="21"/>
      <c r="I100" s="21"/>
      <c r="J100" s="21"/>
      <c r="K100" s="23"/>
      <c r="L100" s="21" t="str">
        <f t="shared" ref="L100:L123" ca="1" si="3">IF(K100="","Not Started",IF(K100&lt;TODAY(),"Red - Overdue",IF(K100&lt;=TODAY()+30,"Amber - Due Soon","Green - Current")))</f>
        <v>Not Started</v>
      </c>
      <c r="M100" s="21"/>
    </row>
    <row r="101" spans="1:13">
      <c r="A101" s="21"/>
      <c r="B101" s="23"/>
      <c r="C101" s="23"/>
      <c r="D101" s="21"/>
      <c r="E101" s="21"/>
      <c r="F101" s="21"/>
      <c r="G101" s="21"/>
      <c r="H101" s="21"/>
      <c r="I101" s="21"/>
      <c r="J101" s="21"/>
      <c r="K101" s="23"/>
      <c r="L101" s="21" t="str">
        <f t="shared" ca="1" si="3"/>
        <v>Not Started</v>
      </c>
      <c r="M101" s="21"/>
    </row>
    <row r="102" spans="1:13">
      <c r="A102" s="21"/>
      <c r="B102" s="23"/>
      <c r="C102" s="23"/>
      <c r="D102" s="21"/>
      <c r="E102" s="21"/>
      <c r="F102" s="21"/>
      <c r="G102" s="21"/>
      <c r="H102" s="21"/>
      <c r="I102" s="21"/>
      <c r="J102" s="21"/>
      <c r="K102" s="23"/>
      <c r="L102" s="21" t="str">
        <f t="shared" ca="1" si="3"/>
        <v>Not Started</v>
      </c>
      <c r="M102" s="21"/>
    </row>
    <row r="103" spans="1:13">
      <c r="A103" s="21"/>
      <c r="B103" s="23"/>
      <c r="C103" s="23"/>
      <c r="D103" s="21"/>
      <c r="E103" s="21"/>
      <c r="F103" s="21"/>
      <c r="G103" s="21"/>
      <c r="H103" s="21"/>
      <c r="I103" s="21"/>
      <c r="J103" s="21"/>
      <c r="K103" s="23"/>
      <c r="L103" s="21" t="str">
        <f t="shared" ca="1" si="3"/>
        <v>Not Started</v>
      </c>
      <c r="M103" s="21"/>
    </row>
    <row r="104" spans="1:13">
      <c r="A104" s="21"/>
      <c r="B104" s="23"/>
      <c r="C104" s="23"/>
      <c r="D104" s="21"/>
      <c r="E104" s="21"/>
      <c r="F104" s="21"/>
      <c r="G104" s="21"/>
      <c r="H104" s="21"/>
      <c r="I104" s="21"/>
      <c r="J104" s="21"/>
      <c r="K104" s="23"/>
      <c r="L104" s="21" t="str">
        <f t="shared" ca="1" si="3"/>
        <v>Not Started</v>
      </c>
      <c r="M104" s="21"/>
    </row>
    <row r="105" spans="1:13">
      <c r="A105" s="21"/>
      <c r="B105" s="23"/>
      <c r="C105" s="23"/>
      <c r="D105" s="21"/>
      <c r="E105" s="21"/>
      <c r="F105" s="21"/>
      <c r="G105" s="21"/>
      <c r="H105" s="21"/>
      <c r="I105" s="21"/>
      <c r="J105" s="21"/>
      <c r="K105" s="23"/>
      <c r="L105" s="21" t="str">
        <f t="shared" ca="1" si="3"/>
        <v>Not Started</v>
      </c>
      <c r="M105" s="21"/>
    </row>
    <row r="106" spans="1:13">
      <c r="A106" s="21"/>
      <c r="B106" s="23"/>
      <c r="C106" s="23"/>
      <c r="D106" s="21"/>
      <c r="E106" s="21"/>
      <c r="F106" s="21"/>
      <c r="G106" s="21"/>
      <c r="H106" s="21"/>
      <c r="I106" s="21"/>
      <c r="J106" s="21"/>
      <c r="K106" s="23"/>
      <c r="L106" s="21" t="str">
        <f t="shared" ca="1" si="3"/>
        <v>Not Started</v>
      </c>
      <c r="M106" s="21"/>
    </row>
    <row r="107" spans="1:13">
      <c r="A107" s="21"/>
      <c r="B107" s="23"/>
      <c r="C107" s="23"/>
      <c r="D107" s="21"/>
      <c r="E107" s="21"/>
      <c r="F107" s="21"/>
      <c r="G107" s="21"/>
      <c r="H107" s="21"/>
      <c r="I107" s="21"/>
      <c r="J107" s="21"/>
      <c r="K107" s="23"/>
      <c r="L107" s="21" t="str">
        <f t="shared" ca="1" si="3"/>
        <v>Not Started</v>
      </c>
      <c r="M107" s="21"/>
    </row>
    <row r="108" spans="1:13">
      <c r="A108" s="21"/>
      <c r="B108" s="23"/>
      <c r="C108" s="23"/>
      <c r="D108" s="21"/>
      <c r="E108" s="21"/>
      <c r="F108" s="21"/>
      <c r="G108" s="21"/>
      <c r="H108" s="21"/>
      <c r="I108" s="21"/>
      <c r="J108" s="21"/>
      <c r="K108" s="23"/>
      <c r="L108" s="21" t="str">
        <f t="shared" ca="1" si="3"/>
        <v>Not Started</v>
      </c>
      <c r="M108" s="21"/>
    </row>
    <row r="109" spans="1:13">
      <c r="A109" s="21"/>
      <c r="B109" s="23"/>
      <c r="C109" s="23"/>
      <c r="D109" s="21"/>
      <c r="E109" s="21"/>
      <c r="F109" s="21"/>
      <c r="G109" s="21"/>
      <c r="H109" s="21"/>
      <c r="I109" s="21"/>
      <c r="J109" s="21"/>
      <c r="K109" s="23"/>
      <c r="L109" s="21" t="str">
        <f t="shared" ca="1" si="3"/>
        <v>Not Started</v>
      </c>
      <c r="M109" s="21"/>
    </row>
    <row r="110" spans="1:13">
      <c r="A110" s="21"/>
      <c r="B110" s="23"/>
      <c r="C110" s="23"/>
      <c r="D110" s="21"/>
      <c r="E110" s="21"/>
      <c r="F110" s="21"/>
      <c r="G110" s="21"/>
      <c r="H110" s="21"/>
      <c r="I110" s="21"/>
      <c r="J110" s="21"/>
      <c r="K110" s="23"/>
      <c r="L110" s="21" t="str">
        <f t="shared" ca="1" si="3"/>
        <v>Not Started</v>
      </c>
      <c r="M110" s="21"/>
    </row>
    <row r="111" spans="1:13">
      <c r="A111" s="21"/>
      <c r="B111" s="23"/>
      <c r="C111" s="23"/>
      <c r="D111" s="21"/>
      <c r="E111" s="21"/>
      <c r="F111" s="21"/>
      <c r="G111" s="21"/>
      <c r="H111" s="21"/>
      <c r="I111" s="21"/>
      <c r="J111" s="21"/>
      <c r="K111" s="23"/>
      <c r="L111" s="21" t="str">
        <f t="shared" ca="1" si="3"/>
        <v>Not Started</v>
      </c>
      <c r="M111" s="21"/>
    </row>
    <row r="112" spans="1:13">
      <c r="A112" s="21"/>
      <c r="B112" s="23"/>
      <c r="C112" s="23"/>
      <c r="D112" s="21"/>
      <c r="E112" s="21"/>
      <c r="F112" s="21"/>
      <c r="G112" s="21"/>
      <c r="H112" s="21"/>
      <c r="I112" s="21"/>
      <c r="J112" s="21"/>
      <c r="K112" s="23"/>
      <c r="L112" s="21" t="str">
        <f t="shared" ca="1" si="3"/>
        <v>Not Started</v>
      </c>
      <c r="M112" s="21"/>
    </row>
    <row r="113" spans="1:13">
      <c r="A113" s="21"/>
      <c r="B113" s="23"/>
      <c r="C113" s="23"/>
      <c r="D113" s="21"/>
      <c r="E113" s="21"/>
      <c r="F113" s="21"/>
      <c r="G113" s="21"/>
      <c r="H113" s="21"/>
      <c r="I113" s="21"/>
      <c r="J113" s="21"/>
      <c r="K113" s="23"/>
      <c r="L113" s="21" t="str">
        <f t="shared" ca="1" si="3"/>
        <v>Not Started</v>
      </c>
      <c r="M113" s="21"/>
    </row>
    <row r="114" spans="1:13">
      <c r="A114" s="21"/>
      <c r="B114" s="23"/>
      <c r="C114" s="23"/>
      <c r="D114" s="21"/>
      <c r="E114" s="21"/>
      <c r="F114" s="21"/>
      <c r="G114" s="21"/>
      <c r="H114" s="21"/>
      <c r="I114" s="21"/>
      <c r="J114" s="21"/>
      <c r="K114" s="23"/>
      <c r="L114" s="21" t="str">
        <f t="shared" ca="1" si="3"/>
        <v>Not Started</v>
      </c>
      <c r="M114" s="21"/>
    </row>
    <row r="115" spans="1:13">
      <c r="A115" s="21"/>
      <c r="B115" s="23"/>
      <c r="C115" s="23"/>
      <c r="D115" s="21"/>
      <c r="E115" s="21"/>
      <c r="F115" s="21"/>
      <c r="G115" s="21"/>
      <c r="H115" s="21"/>
      <c r="I115" s="21"/>
      <c r="J115" s="21"/>
      <c r="K115" s="23"/>
      <c r="L115" s="21" t="str">
        <f t="shared" ca="1" si="3"/>
        <v>Not Started</v>
      </c>
      <c r="M115" s="21"/>
    </row>
    <row r="116" spans="1:13">
      <c r="A116" s="21"/>
      <c r="B116" s="23"/>
      <c r="C116" s="23"/>
      <c r="D116" s="21"/>
      <c r="E116" s="21"/>
      <c r="F116" s="21"/>
      <c r="G116" s="21"/>
      <c r="H116" s="21"/>
      <c r="I116" s="21"/>
      <c r="J116" s="21"/>
      <c r="K116" s="23"/>
      <c r="L116" s="21" t="str">
        <f t="shared" ca="1" si="3"/>
        <v>Not Started</v>
      </c>
      <c r="M116" s="21"/>
    </row>
    <row r="117" spans="1:13">
      <c r="A117" s="21"/>
      <c r="B117" s="23"/>
      <c r="C117" s="23"/>
      <c r="D117" s="21"/>
      <c r="E117" s="21"/>
      <c r="F117" s="21"/>
      <c r="G117" s="21"/>
      <c r="H117" s="21"/>
      <c r="I117" s="21"/>
      <c r="J117" s="21"/>
      <c r="K117" s="23"/>
      <c r="L117" s="21" t="str">
        <f t="shared" ca="1" si="3"/>
        <v>Not Started</v>
      </c>
      <c r="M117" s="21"/>
    </row>
    <row r="118" spans="1:13">
      <c r="A118" s="21"/>
      <c r="B118" s="23"/>
      <c r="C118" s="23"/>
      <c r="D118" s="21"/>
      <c r="E118" s="21"/>
      <c r="F118" s="21"/>
      <c r="G118" s="21"/>
      <c r="H118" s="21"/>
      <c r="I118" s="21"/>
      <c r="J118" s="21"/>
      <c r="K118" s="23"/>
      <c r="L118" s="21" t="str">
        <f t="shared" ca="1" si="3"/>
        <v>Not Started</v>
      </c>
      <c r="M118" s="21"/>
    </row>
    <row r="119" spans="1:13">
      <c r="A119" s="21"/>
      <c r="B119" s="23"/>
      <c r="C119" s="23"/>
      <c r="D119" s="21"/>
      <c r="E119" s="21"/>
      <c r="F119" s="21"/>
      <c r="G119" s="21"/>
      <c r="H119" s="21"/>
      <c r="I119" s="21"/>
      <c r="J119" s="21"/>
      <c r="K119" s="23"/>
      <c r="L119" s="21" t="str">
        <f t="shared" ca="1" si="3"/>
        <v>Not Started</v>
      </c>
      <c r="M119" s="21"/>
    </row>
    <row r="120" spans="1:13">
      <c r="A120" s="21"/>
      <c r="B120" s="23"/>
      <c r="C120" s="23"/>
      <c r="D120" s="21"/>
      <c r="E120" s="21"/>
      <c r="F120" s="21"/>
      <c r="G120" s="21"/>
      <c r="H120" s="21"/>
      <c r="I120" s="21"/>
      <c r="J120" s="21"/>
      <c r="K120" s="23"/>
      <c r="L120" s="21" t="str">
        <f t="shared" ca="1" si="3"/>
        <v>Not Started</v>
      </c>
      <c r="M120" s="21"/>
    </row>
    <row r="121" spans="1:13">
      <c r="A121" s="21"/>
      <c r="B121" s="23"/>
      <c r="C121" s="23"/>
      <c r="D121" s="21"/>
      <c r="E121" s="21"/>
      <c r="F121" s="21"/>
      <c r="G121" s="21"/>
      <c r="H121" s="21"/>
      <c r="I121" s="21"/>
      <c r="J121" s="21"/>
      <c r="K121" s="23"/>
      <c r="L121" s="21" t="str">
        <f t="shared" ca="1" si="3"/>
        <v>Not Started</v>
      </c>
      <c r="M121" s="21"/>
    </row>
    <row r="122" spans="1:13">
      <c r="A122" s="21"/>
      <c r="B122" s="23"/>
      <c r="C122" s="23"/>
      <c r="D122" s="21"/>
      <c r="E122" s="21"/>
      <c r="F122" s="21"/>
      <c r="G122" s="21"/>
      <c r="H122" s="21"/>
      <c r="I122" s="21"/>
      <c r="J122" s="21"/>
      <c r="K122" s="23"/>
      <c r="L122" s="21" t="str">
        <f t="shared" ca="1" si="3"/>
        <v>Not Started</v>
      </c>
      <c r="M122" s="21"/>
    </row>
    <row r="123" spans="1:13">
      <c r="A123" s="21"/>
      <c r="B123" s="23"/>
      <c r="C123" s="23"/>
      <c r="D123" s="21"/>
      <c r="E123" s="21"/>
      <c r="F123" s="21"/>
      <c r="G123" s="21"/>
      <c r="H123" s="21"/>
      <c r="I123" s="21"/>
      <c r="J123" s="21"/>
      <c r="K123" s="23"/>
      <c r="L123" s="21" t="str">
        <f t="shared" ca="1" si="3"/>
        <v>Not Started</v>
      </c>
      <c r="M123" s="21"/>
    </row>
  </sheetData>
  <mergeCells count="2">
    <mergeCell ref="A1:M1"/>
    <mergeCell ref="A2:M2"/>
  </mergeCells>
  <conditionalFormatting sqref="L4:L123">
    <cfRule type="expression" dxfId="11" priority="1">
      <formula>LEFT(L4,5)="Green"</formula>
    </cfRule>
    <cfRule type="expression" dxfId="10" priority="2">
      <formula>LEFT(L4,5)="Amber"</formula>
    </cfRule>
    <cfRule type="expression" dxfId="9" priority="3">
      <formula>LEFT(L4,3)="Red"</formula>
    </cfRule>
  </conditionalFormatting>
  <dataValidations count="2">
    <dataValidation type="list" sqref="E4:J123" xr:uid="{00000000-0002-0000-1100-000000000000}">
      <formula1>"Yes,No,N/A"</formula1>
    </dataValidation>
    <dataValidation type="list" sqref="L4:L123" xr:uid="{00000000-0002-0000-1100-000001000000}">
      <formula1>"Green - Current,Amber - Due Soon,Red - Overdue,Not Started"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23"/>
  <sheetViews>
    <sheetView workbookViewId="0">
      <selection sqref="A1:M1"/>
    </sheetView>
  </sheetViews>
  <sheetFormatPr defaultRowHeight="14"/>
  <cols>
    <col min="1" max="1" width="22" customWidth="1"/>
    <col min="2" max="12" width="16" customWidth="1"/>
    <col min="13" max="13" width="35" customWidth="1"/>
  </cols>
  <sheetData>
    <row r="1" spans="1:13" ht="12.4" customHeight="1">
      <c r="A1" s="60" t="s">
        <v>416</v>
      </c>
      <c r="B1" s="61"/>
      <c r="C1" s="61"/>
      <c r="D1" s="61"/>
      <c r="E1" s="61"/>
      <c r="F1" s="61"/>
      <c r="G1" s="61"/>
      <c r="H1" s="61"/>
      <c r="I1" s="61"/>
      <c r="J1" s="61"/>
      <c r="K1" s="63"/>
      <c r="L1" s="63"/>
      <c r="M1" s="61"/>
    </row>
    <row r="2" spans="1:13" ht="10.65" customHeight="1">
      <c r="A2" s="62" t="s">
        <v>417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15.65" customHeight="1">
      <c r="A3" s="22" t="s">
        <v>38</v>
      </c>
      <c r="B3" s="22" t="s">
        <v>418</v>
      </c>
      <c r="C3" s="22" t="s">
        <v>419</v>
      </c>
      <c r="D3" s="22" t="s">
        <v>420</v>
      </c>
      <c r="E3" s="22" t="s">
        <v>421</v>
      </c>
      <c r="F3" s="22" t="s">
        <v>422</v>
      </c>
      <c r="G3" s="22" t="s">
        <v>423</v>
      </c>
      <c r="H3" s="22" t="s">
        <v>424</v>
      </c>
      <c r="I3" s="22" t="s">
        <v>425</v>
      </c>
      <c r="J3" s="22" t="s">
        <v>426</v>
      </c>
      <c r="K3" s="22" t="s">
        <v>427</v>
      </c>
      <c r="L3" s="22" t="s">
        <v>413</v>
      </c>
      <c r="M3" s="22" t="s">
        <v>89</v>
      </c>
    </row>
    <row r="4" spans="1:1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3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3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13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1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13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13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13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1:13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spans="1:13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spans="1:13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3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3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3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3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3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spans="1:13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13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1:13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1:13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 spans="1:1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spans="1:13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 spans="1:13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3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spans="1:13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spans="1:13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 spans="1:1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 spans="1:13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 spans="1:13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 spans="1:13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 spans="1:1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 spans="1:13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 spans="1:13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 spans="1:1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 spans="1:13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 spans="1:13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 spans="1:13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 spans="1:13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1:13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1:13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1:13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 spans="1:13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3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 spans="1: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 spans="1:13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 spans="1:13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 spans="1:13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 spans="1:13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 spans="1:13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 spans="1:13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 spans="1:13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 spans="1:1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</sheetData>
  <mergeCells count="2">
    <mergeCell ref="A1:M1"/>
    <mergeCell ref="A2:M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23"/>
  <sheetViews>
    <sheetView workbookViewId="0">
      <selection sqref="A1:N1"/>
    </sheetView>
  </sheetViews>
  <sheetFormatPr defaultRowHeight="14"/>
  <cols>
    <col min="1" max="1" width="22" customWidth="1"/>
    <col min="2" max="3" width="16" customWidth="1"/>
    <col min="4" max="4" width="35" customWidth="1"/>
    <col min="5" max="13" width="16" customWidth="1"/>
    <col min="14" max="14" width="35" customWidth="1"/>
  </cols>
  <sheetData>
    <row r="1" spans="1:14" ht="12.4" customHeight="1">
      <c r="A1" s="60" t="s">
        <v>428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3"/>
      <c r="N1" s="61"/>
    </row>
    <row r="2" spans="1:14" ht="10.65" customHeight="1">
      <c r="A2" s="62" t="s">
        <v>429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</row>
    <row r="3" spans="1:14" ht="15.65" customHeight="1">
      <c r="A3" s="22" t="s">
        <v>38</v>
      </c>
      <c r="B3" s="22" t="s">
        <v>430</v>
      </c>
      <c r="C3" s="22" t="s">
        <v>431</v>
      </c>
      <c r="D3" s="22" t="s">
        <v>432</v>
      </c>
      <c r="E3" s="22" t="s">
        <v>433</v>
      </c>
      <c r="F3" s="22" t="s">
        <v>434</v>
      </c>
      <c r="G3" s="22" t="s">
        <v>435</v>
      </c>
      <c r="H3" s="22" t="s">
        <v>436</v>
      </c>
      <c r="I3" s="22" t="s">
        <v>437</v>
      </c>
      <c r="J3" s="22" t="s">
        <v>438</v>
      </c>
      <c r="K3" s="22" t="s">
        <v>439</v>
      </c>
      <c r="L3" s="22" t="s">
        <v>440</v>
      </c>
      <c r="M3" s="22" t="s">
        <v>441</v>
      </c>
      <c r="N3" s="22" t="s">
        <v>89</v>
      </c>
    </row>
    <row r="4" spans="1:1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spans="1:1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</row>
    <row r="11" spans="1:1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spans="1:1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</row>
    <row r="13" spans="1:1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  <row r="17" spans="1:1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  <row r="18" spans="1:1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spans="1:1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</row>
    <row r="20" spans="1:14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</row>
    <row r="21" spans="1:14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</row>
    <row r="22" spans="1:14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</row>
    <row r="23" spans="1:14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</row>
    <row r="24" spans="1:1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</row>
    <row r="25" spans="1:14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spans="1:14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</row>
    <row r="29" spans="1:14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</row>
    <row r="30" spans="1:14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</row>
    <row r="31" spans="1:14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</row>
    <row r="32" spans="1:14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</row>
    <row r="33" spans="1:14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</row>
    <row r="34" spans="1:1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</row>
    <row r="35" spans="1:14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  <row r="36" spans="1:14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spans="1:14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</row>
    <row r="38" spans="1:14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</row>
    <row r="39" spans="1:14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</row>
    <row r="40" spans="1:14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</row>
    <row r="41" spans="1:14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</row>
    <row r="42" spans="1:14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</row>
    <row r="43" spans="1:14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spans="1:14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spans="1:14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  <row r="47" spans="1:14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</row>
    <row r="48" spans="1:14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</row>
    <row r="49" spans="1:14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</row>
    <row r="50" spans="1:14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</row>
    <row r="51" spans="1:14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</row>
    <row r="52" spans="1:14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</row>
    <row r="53" spans="1:14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</row>
    <row r="54" spans="1:1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spans="1:14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</row>
    <row r="56" spans="1:14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</row>
    <row r="57" spans="1:14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4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  <row r="80" spans="1:14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</row>
    <row r="81" spans="1:14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spans="1:14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</row>
    <row r="83" spans="1:14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</row>
    <row r="84" spans="1:1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</row>
    <row r="86" spans="1:14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</row>
    <row r="87" spans="1:14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</row>
    <row r="88" spans="1:14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4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</row>
    <row r="90" spans="1:14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</row>
    <row r="91" spans="1:14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</row>
    <row r="92" spans="1:14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</row>
    <row r="93" spans="1:14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</row>
    <row r="94" spans="1:1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</row>
    <row r="95" spans="1:14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</row>
    <row r="96" spans="1:14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</row>
    <row r="97" spans="1:14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</row>
    <row r="98" spans="1:14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</row>
    <row r="99" spans="1:14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</row>
    <row r="101" spans="1:14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</row>
    <row r="102" spans="1:14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</row>
    <row r="103" spans="1:14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</row>
    <row r="104" spans="1:1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</row>
    <row r="105" spans="1:14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</row>
    <row r="106" spans="1:14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</row>
    <row r="107" spans="1:14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</row>
    <row r="108" spans="1:14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</row>
    <row r="109" spans="1:14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spans="1:14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</row>
    <row r="111" spans="1:14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</row>
    <row r="112" spans="1:14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</row>
    <row r="113" spans="1:14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</row>
    <row r="114" spans="1: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</row>
    <row r="115" spans="1:14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</row>
    <row r="116" spans="1:14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</row>
    <row r="117" spans="1:14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</row>
    <row r="118" spans="1:14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</row>
    <row r="119" spans="1:14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</row>
    <row r="120" spans="1:14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</row>
    <row r="121" spans="1:14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</row>
    <row r="122" spans="1:14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</row>
    <row r="123" spans="1:14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23"/>
  <sheetViews>
    <sheetView workbookViewId="0">
      <selection sqref="A1:M1"/>
    </sheetView>
  </sheetViews>
  <sheetFormatPr defaultRowHeight="14"/>
  <cols>
    <col min="1" max="2" width="22" customWidth="1"/>
    <col min="3" max="12" width="16" customWidth="1"/>
    <col min="13" max="13" width="35" customWidth="1"/>
  </cols>
  <sheetData>
    <row r="1" spans="1:13" ht="12.4" customHeight="1">
      <c r="A1" s="60" t="s">
        <v>442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10.65" customHeight="1">
      <c r="A2" s="62" t="s">
        <v>443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15.65" customHeight="1">
      <c r="A3" s="22" t="s">
        <v>444</v>
      </c>
      <c r="B3" s="22" t="s">
        <v>38</v>
      </c>
      <c r="C3" s="22" t="s">
        <v>445</v>
      </c>
      <c r="D3" s="22" t="s">
        <v>446</v>
      </c>
      <c r="E3" s="22" t="s">
        <v>447</v>
      </c>
      <c r="F3" s="22" t="s">
        <v>448</v>
      </c>
      <c r="G3" s="22" t="s">
        <v>449</v>
      </c>
      <c r="H3" s="22" t="s">
        <v>450</v>
      </c>
      <c r="I3" s="22" t="s">
        <v>451</v>
      </c>
      <c r="J3" s="22" t="s">
        <v>452</v>
      </c>
      <c r="K3" s="22" t="s">
        <v>453</v>
      </c>
      <c r="L3" s="22" t="s">
        <v>454</v>
      </c>
      <c r="M3" s="22" t="s">
        <v>455</v>
      </c>
    </row>
    <row r="4" spans="1:13">
      <c r="A4" s="23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>
      <c r="A5" s="23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>
      <c r="A6" s="23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>
      <c r="A7" s="2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>
      <c r="A8" s="23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>
      <c r="A9" s="23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>
      <c r="A10" s="23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>
      <c r="A11" s="23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>
      <c r="A12" s="23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>
      <c r="A13" s="23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>
      <c r="A14" s="23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>
      <c r="A15" s="23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>
      <c r="A16" s="23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>
      <c r="A17" s="23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>
      <c r="A18" s="23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spans="1:13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</row>
    <row r="22" spans="1:13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</row>
    <row r="24" spans="1:13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</row>
    <row r="26" spans="1:13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>
      <c r="A27" s="23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>
      <c r="A28" s="23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>
      <c r="A29" s="23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  <row r="36" spans="1:13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</row>
    <row r="37" spans="1:13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</row>
    <row r="38" spans="1:13">
      <c r="A38" s="23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</row>
    <row r="39" spans="1:13">
      <c r="A39" s="23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</row>
    <row r="40" spans="1:13">
      <c r="A40" s="23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</row>
    <row r="41" spans="1:13">
      <c r="A41" s="23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>
      <c r="A42" s="23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>
      <c r="A43" s="23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4" spans="1:13">
      <c r="A44" s="23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</row>
    <row r="45" spans="1:13">
      <c r="A45" s="23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</row>
    <row r="46" spans="1:13">
      <c r="A46" s="23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</row>
    <row r="47" spans="1:13">
      <c r="A47" s="23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</row>
    <row r="48" spans="1:13">
      <c r="A48" s="23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>
      <c r="A49" s="23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</row>
    <row r="50" spans="1:13">
      <c r="A50" s="23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</row>
    <row r="51" spans="1:13">
      <c r="A51" s="23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</row>
    <row r="52" spans="1:13">
      <c r="A52" s="2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>
      <c r="A53" s="2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</row>
    <row r="54" spans="1:13">
      <c r="A54" s="2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</row>
    <row r="55" spans="1:13">
      <c r="A55" s="23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</row>
    <row r="56" spans="1:13">
      <c r="A56" s="23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  <row r="57" spans="1:13">
      <c r="A57" s="23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</row>
    <row r="58" spans="1:13">
      <c r="A58" s="23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</row>
    <row r="59" spans="1:13">
      <c r="A59" s="23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3">
      <c r="A60" s="23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13">
      <c r="A61" s="23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  <row r="62" spans="1:13">
      <c r="A62" s="23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>
      <c r="A63" s="23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</row>
    <row r="64" spans="1:13">
      <c r="A64" s="23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</row>
    <row r="65" spans="1:13">
      <c r="A65" s="23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>
      <c r="A66" s="23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</row>
    <row r="67" spans="1:13">
      <c r="A67" s="23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</row>
    <row r="68" spans="1:13">
      <c r="A68" s="23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</row>
    <row r="69" spans="1:13">
      <c r="A69" s="23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>
      <c r="A70" s="23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</row>
    <row r="71" spans="1:13">
      <c r="A71" s="23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spans="1:13">
      <c r="A72" s="23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</row>
    <row r="73" spans="1:13">
      <c r="A73" s="2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>
      <c r="A74" s="23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</row>
    <row r="75" spans="1:13">
      <c r="A75" s="23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3">
      <c r="A76" s="23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</row>
    <row r="77" spans="1:13">
      <c r="A77" s="23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</row>
    <row r="78" spans="1:13">
      <c r="A78" s="23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</row>
    <row r="79" spans="1:13">
      <c r="A79" s="23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</row>
    <row r="80" spans="1:13">
      <c r="A80" s="23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</row>
    <row r="81" spans="1:13">
      <c r="A81" s="23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13">
      <c r="A82" s="23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</row>
    <row r="83" spans="1:13">
      <c r="A83" s="23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</row>
    <row r="84" spans="1:13">
      <c r="A84" s="23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</row>
    <row r="85" spans="1:13">
      <c r="A85" s="23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</row>
    <row r="86" spans="1:13">
      <c r="A86" s="23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spans="1:13">
      <c r="A87" s="23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</row>
    <row r="88" spans="1:13">
      <c r="A88" s="23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3">
      <c r="A89" s="23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</row>
    <row r="90" spans="1:13">
      <c r="A90" s="23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</row>
    <row r="91" spans="1:13">
      <c r="A91" s="23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</row>
    <row r="92" spans="1:13">
      <c r="A92" s="23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</row>
    <row r="93" spans="1:13">
      <c r="A93" s="23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</row>
    <row r="94" spans="1:13">
      <c r="A94" s="23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</row>
    <row r="95" spans="1:13">
      <c r="A95" s="23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</row>
    <row r="96" spans="1:13">
      <c r="A96" s="23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</row>
    <row r="97" spans="1:13">
      <c r="A97" s="23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</row>
    <row r="98" spans="1:13">
      <c r="A98" s="23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</row>
    <row r="99" spans="1:13">
      <c r="A99" s="23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</row>
    <row r="100" spans="1:13">
      <c r="A100" s="23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</row>
    <row r="101" spans="1:13">
      <c r="A101" s="23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</row>
    <row r="102" spans="1:13">
      <c r="A102" s="23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</row>
    <row r="103" spans="1:13">
      <c r="A103" s="23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</row>
    <row r="104" spans="1:13">
      <c r="A104" s="23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</row>
    <row r="105" spans="1:13">
      <c r="A105" s="23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</row>
    <row r="106" spans="1:13">
      <c r="A106" s="23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</row>
    <row r="107" spans="1:13">
      <c r="A107" s="23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</row>
    <row r="108" spans="1:13">
      <c r="A108" s="23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1:13">
      <c r="A109" s="23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1:13">
      <c r="A110" s="23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</row>
    <row r="111" spans="1:13">
      <c r="A111" s="23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</row>
    <row r="112" spans="1:13">
      <c r="A112" s="23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</row>
    <row r="113" spans="1:13">
      <c r="A113" s="23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</row>
    <row r="114" spans="1:13">
      <c r="A114" s="23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</row>
    <row r="115" spans="1:13">
      <c r="A115" s="23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</row>
    <row r="116" spans="1:13">
      <c r="A116" s="23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</row>
    <row r="117" spans="1:13">
      <c r="A117" s="23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</row>
    <row r="118" spans="1:13">
      <c r="A118" s="23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</row>
    <row r="119" spans="1:13">
      <c r="A119" s="23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</row>
    <row r="120" spans="1:13">
      <c r="A120" s="23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</row>
    <row r="121" spans="1:13">
      <c r="A121" s="23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</row>
    <row r="122" spans="1:13">
      <c r="A122" s="23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</row>
    <row r="123" spans="1:13">
      <c r="A123" s="23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</sheetData>
  <mergeCells count="2">
    <mergeCell ref="A1:M1"/>
    <mergeCell ref="A2:M2"/>
  </mergeCells>
  <dataValidations count="1">
    <dataValidation type="list" sqref="J4:J123" xr:uid="{00000000-0002-0000-1400-000000000000}">
      <formula1>"Yes,No,Planned"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23"/>
  <sheetViews>
    <sheetView workbookViewId="0">
      <selection sqref="A1:J1"/>
    </sheetView>
  </sheetViews>
  <sheetFormatPr defaultRowHeight="14"/>
  <cols>
    <col min="1" max="2" width="22" customWidth="1"/>
    <col min="3" max="3" width="35" customWidth="1"/>
    <col min="4" max="8" width="16" customWidth="1"/>
    <col min="9" max="9" width="35" customWidth="1"/>
    <col min="10" max="10" width="16" customWidth="1"/>
  </cols>
  <sheetData>
    <row r="1" spans="1:10" ht="12.4" customHeight="1">
      <c r="A1" s="60" t="s">
        <v>456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0.65" customHeight="1">
      <c r="A2" s="62" t="s">
        <v>457</v>
      </c>
      <c r="B2" s="61"/>
      <c r="C2" s="61"/>
      <c r="D2" s="61"/>
      <c r="E2" s="61"/>
      <c r="F2" s="61"/>
      <c r="G2" s="61"/>
      <c r="H2" s="61"/>
      <c r="I2" s="61"/>
      <c r="J2" s="61"/>
    </row>
    <row r="3" spans="1:10" ht="15.65" customHeight="1">
      <c r="A3" s="22" t="s">
        <v>391</v>
      </c>
      <c r="B3" s="22" t="s">
        <v>38</v>
      </c>
      <c r="C3" s="22" t="s">
        <v>458</v>
      </c>
      <c r="D3" s="22" t="s">
        <v>459</v>
      </c>
      <c r="E3" s="22" t="s">
        <v>460</v>
      </c>
      <c r="F3" s="22" t="s">
        <v>461</v>
      </c>
      <c r="G3" s="22" t="s">
        <v>462</v>
      </c>
      <c r="H3" s="22" t="s">
        <v>463</v>
      </c>
      <c r="I3" s="22" t="s">
        <v>464</v>
      </c>
      <c r="J3" s="22" t="s">
        <v>454</v>
      </c>
    </row>
    <row r="4" spans="1:10">
      <c r="A4" s="23"/>
      <c r="B4" s="21"/>
      <c r="C4" s="21"/>
      <c r="D4" s="21"/>
      <c r="E4" s="21"/>
      <c r="F4" s="21"/>
      <c r="G4" s="21"/>
      <c r="H4" s="21"/>
      <c r="I4" s="21"/>
      <c r="J4" s="21"/>
    </row>
    <row r="5" spans="1:10">
      <c r="A5" s="23"/>
      <c r="B5" s="21"/>
      <c r="C5" s="21"/>
      <c r="D5" s="21"/>
      <c r="E5" s="21"/>
      <c r="F5" s="21"/>
      <c r="G5" s="21"/>
      <c r="H5" s="21"/>
      <c r="I5" s="21"/>
      <c r="J5" s="21"/>
    </row>
    <row r="6" spans="1:10">
      <c r="A6" s="23"/>
      <c r="B6" s="21"/>
      <c r="C6" s="21"/>
      <c r="D6" s="21"/>
      <c r="E6" s="21"/>
      <c r="F6" s="21"/>
      <c r="G6" s="21"/>
      <c r="H6" s="21"/>
      <c r="I6" s="21"/>
      <c r="J6" s="21"/>
    </row>
    <row r="7" spans="1:10">
      <c r="A7" s="23"/>
      <c r="B7" s="21"/>
      <c r="C7" s="21"/>
      <c r="D7" s="21"/>
      <c r="E7" s="21"/>
      <c r="F7" s="21"/>
      <c r="G7" s="21"/>
      <c r="H7" s="21"/>
      <c r="I7" s="21"/>
      <c r="J7" s="21"/>
    </row>
    <row r="8" spans="1:10">
      <c r="A8" s="23"/>
      <c r="B8" s="21"/>
      <c r="C8" s="21"/>
      <c r="D8" s="21"/>
      <c r="E8" s="21"/>
      <c r="F8" s="21"/>
      <c r="G8" s="21"/>
      <c r="H8" s="21"/>
      <c r="I8" s="21"/>
      <c r="J8" s="21"/>
    </row>
    <row r="9" spans="1:10">
      <c r="A9" s="23"/>
      <c r="B9" s="21"/>
      <c r="C9" s="21"/>
      <c r="D9" s="21"/>
      <c r="E9" s="21"/>
      <c r="F9" s="21"/>
      <c r="G9" s="21"/>
      <c r="H9" s="21"/>
      <c r="I9" s="21"/>
      <c r="J9" s="21"/>
    </row>
    <row r="10" spans="1:10">
      <c r="A10" s="23"/>
      <c r="B10" s="21"/>
      <c r="C10" s="21"/>
      <c r="D10" s="21"/>
      <c r="E10" s="21"/>
      <c r="F10" s="21"/>
      <c r="G10" s="21"/>
      <c r="H10" s="21"/>
      <c r="I10" s="21"/>
      <c r="J10" s="21"/>
    </row>
    <row r="11" spans="1:10">
      <c r="A11" s="23"/>
      <c r="B11" s="21"/>
      <c r="C11" s="21"/>
      <c r="D11" s="21"/>
      <c r="E11" s="21"/>
      <c r="F11" s="21"/>
      <c r="G11" s="21"/>
      <c r="H11" s="21"/>
      <c r="I11" s="21"/>
      <c r="J11" s="21"/>
    </row>
    <row r="12" spans="1:10">
      <c r="A12" s="23"/>
      <c r="B12" s="21"/>
      <c r="C12" s="21"/>
      <c r="D12" s="21"/>
      <c r="E12" s="21"/>
      <c r="F12" s="21"/>
      <c r="G12" s="21"/>
      <c r="H12" s="21"/>
      <c r="I12" s="21"/>
      <c r="J12" s="21"/>
    </row>
    <row r="13" spans="1:10">
      <c r="A13" s="23"/>
      <c r="B13" s="21"/>
      <c r="C13" s="21"/>
      <c r="D13" s="21"/>
      <c r="E13" s="21"/>
      <c r="F13" s="21"/>
      <c r="G13" s="21"/>
      <c r="H13" s="21"/>
      <c r="I13" s="21"/>
      <c r="J13" s="21"/>
    </row>
    <row r="14" spans="1:10">
      <c r="A14" s="23"/>
      <c r="B14" s="21"/>
      <c r="C14" s="21"/>
      <c r="D14" s="21"/>
      <c r="E14" s="21"/>
      <c r="F14" s="21"/>
      <c r="G14" s="21"/>
      <c r="H14" s="21"/>
      <c r="I14" s="21"/>
      <c r="J14" s="21"/>
    </row>
    <row r="15" spans="1:10">
      <c r="A15" s="23"/>
      <c r="B15" s="21"/>
      <c r="C15" s="21"/>
      <c r="D15" s="21"/>
      <c r="E15" s="21"/>
      <c r="F15" s="21"/>
      <c r="G15" s="21"/>
      <c r="H15" s="21"/>
      <c r="I15" s="21"/>
      <c r="J15" s="21"/>
    </row>
    <row r="16" spans="1:10">
      <c r="A16" s="23"/>
      <c r="B16" s="21"/>
      <c r="C16" s="21"/>
      <c r="D16" s="21"/>
      <c r="E16" s="21"/>
      <c r="F16" s="21"/>
      <c r="G16" s="21"/>
      <c r="H16" s="21"/>
      <c r="I16" s="21"/>
      <c r="J16" s="21"/>
    </row>
    <row r="17" spans="1:10">
      <c r="A17" s="23"/>
      <c r="B17" s="21"/>
      <c r="C17" s="21"/>
      <c r="D17" s="21"/>
      <c r="E17" s="21"/>
      <c r="F17" s="21"/>
      <c r="G17" s="21"/>
      <c r="H17" s="21"/>
      <c r="I17" s="21"/>
      <c r="J17" s="21"/>
    </row>
    <row r="18" spans="1:10">
      <c r="A18" s="23"/>
      <c r="B18" s="21"/>
      <c r="C18" s="21"/>
      <c r="D18" s="21"/>
      <c r="E18" s="21"/>
      <c r="F18" s="21"/>
      <c r="G18" s="21"/>
      <c r="H18" s="21"/>
      <c r="I18" s="21"/>
      <c r="J18" s="21"/>
    </row>
    <row r="19" spans="1:10">
      <c r="A19" s="23"/>
      <c r="B19" s="21"/>
      <c r="C19" s="21"/>
      <c r="D19" s="21"/>
      <c r="E19" s="21"/>
      <c r="F19" s="21"/>
      <c r="G19" s="21"/>
      <c r="H19" s="21"/>
      <c r="I19" s="21"/>
      <c r="J19" s="21"/>
    </row>
    <row r="20" spans="1:10">
      <c r="A20" s="23"/>
      <c r="B20" s="21"/>
      <c r="C20" s="21"/>
      <c r="D20" s="21"/>
      <c r="E20" s="21"/>
      <c r="F20" s="21"/>
      <c r="G20" s="21"/>
      <c r="H20" s="21"/>
      <c r="I20" s="21"/>
      <c r="J20" s="21"/>
    </row>
    <row r="21" spans="1:10">
      <c r="A21" s="23"/>
      <c r="B21" s="21"/>
      <c r="C21" s="21"/>
      <c r="D21" s="21"/>
      <c r="E21" s="21"/>
      <c r="F21" s="21"/>
      <c r="G21" s="21"/>
      <c r="H21" s="21"/>
      <c r="I21" s="21"/>
      <c r="J21" s="21"/>
    </row>
    <row r="22" spans="1:10">
      <c r="A22" s="23"/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A23" s="23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3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3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3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3"/>
      <c r="B27" s="21"/>
      <c r="C27" s="21"/>
      <c r="D27" s="21"/>
      <c r="E27" s="21"/>
      <c r="F27" s="21"/>
      <c r="G27" s="21"/>
      <c r="H27" s="21"/>
      <c r="I27" s="21"/>
      <c r="J27" s="21"/>
    </row>
    <row r="28" spans="1:10">
      <c r="A28" s="23"/>
      <c r="B28" s="21"/>
      <c r="C28" s="21"/>
      <c r="D28" s="21"/>
      <c r="E28" s="21"/>
      <c r="F28" s="21"/>
      <c r="G28" s="21"/>
      <c r="H28" s="21"/>
      <c r="I28" s="21"/>
      <c r="J28" s="21"/>
    </row>
    <row r="29" spans="1:10">
      <c r="A29" s="23"/>
      <c r="B29" s="21"/>
      <c r="C29" s="21"/>
      <c r="D29" s="21"/>
      <c r="E29" s="21"/>
      <c r="F29" s="21"/>
      <c r="G29" s="21"/>
      <c r="H29" s="21"/>
      <c r="I29" s="21"/>
      <c r="J29" s="21"/>
    </row>
    <row r="30" spans="1:10">
      <c r="A30" s="23"/>
      <c r="B30" s="21"/>
      <c r="C30" s="21"/>
      <c r="D30" s="21"/>
      <c r="E30" s="21"/>
      <c r="F30" s="21"/>
      <c r="G30" s="21"/>
      <c r="H30" s="21"/>
      <c r="I30" s="21"/>
      <c r="J30" s="21"/>
    </row>
    <row r="31" spans="1:10">
      <c r="A31" s="23"/>
      <c r="B31" s="21"/>
      <c r="C31" s="21"/>
      <c r="D31" s="21"/>
      <c r="E31" s="21"/>
      <c r="F31" s="21"/>
      <c r="G31" s="21"/>
      <c r="H31" s="21"/>
      <c r="I31" s="21"/>
      <c r="J31" s="21"/>
    </row>
    <row r="32" spans="1:10">
      <c r="A32" s="23"/>
      <c r="B32" s="21"/>
      <c r="C32" s="21"/>
      <c r="D32" s="21"/>
      <c r="E32" s="21"/>
      <c r="F32" s="21"/>
      <c r="G32" s="21"/>
      <c r="H32" s="21"/>
      <c r="I32" s="21"/>
      <c r="J32" s="21"/>
    </row>
    <row r="33" spans="1:10">
      <c r="A33" s="23"/>
      <c r="B33" s="21"/>
      <c r="C33" s="21"/>
      <c r="D33" s="21"/>
      <c r="E33" s="21"/>
      <c r="F33" s="21"/>
      <c r="G33" s="21"/>
      <c r="H33" s="21"/>
      <c r="I33" s="21"/>
      <c r="J33" s="21"/>
    </row>
    <row r="34" spans="1:10">
      <c r="A34" s="23"/>
      <c r="B34" s="21"/>
      <c r="C34" s="21"/>
      <c r="D34" s="21"/>
      <c r="E34" s="21"/>
      <c r="F34" s="21"/>
      <c r="G34" s="21"/>
      <c r="H34" s="21"/>
      <c r="I34" s="21"/>
      <c r="J34" s="21"/>
    </row>
    <row r="35" spans="1:10">
      <c r="A35" s="23"/>
      <c r="B35" s="21"/>
      <c r="C35" s="21"/>
      <c r="D35" s="21"/>
      <c r="E35" s="21"/>
      <c r="F35" s="21"/>
      <c r="G35" s="21"/>
      <c r="H35" s="21"/>
      <c r="I35" s="21"/>
      <c r="J35" s="21"/>
    </row>
    <row r="36" spans="1:10">
      <c r="A36" s="23"/>
      <c r="B36" s="21"/>
      <c r="C36" s="21"/>
      <c r="D36" s="21"/>
      <c r="E36" s="21"/>
      <c r="F36" s="21"/>
      <c r="G36" s="21"/>
      <c r="H36" s="21"/>
      <c r="I36" s="21"/>
      <c r="J36" s="21"/>
    </row>
    <row r="37" spans="1:10">
      <c r="A37" s="23"/>
      <c r="B37" s="21"/>
      <c r="C37" s="21"/>
      <c r="D37" s="21"/>
      <c r="E37" s="21"/>
      <c r="F37" s="21"/>
      <c r="G37" s="21"/>
      <c r="H37" s="21"/>
      <c r="I37" s="21"/>
      <c r="J37" s="21"/>
    </row>
    <row r="38" spans="1:10">
      <c r="A38" s="23"/>
      <c r="B38" s="21"/>
      <c r="C38" s="21"/>
      <c r="D38" s="21"/>
      <c r="E38" s="21"/>
      <c r="F38" s="21"/>
      <c r="G38" s="21"/>
      <c r="H38" s="21"/>
      <c r="I38" s="21"/>
      <c r="J38" s="21"/>
    </row>
    <row r="39" spans="1:10">
      <c r="A39" s="23"/>
      <c r="B39" s="21"/>
      <c r="C39" s="21"/>
      <c r="D39" s="21"/>
      <c r="E39" s="21"/>
      <c r="F39" s="21"/>
      <c r="G39" s="21"/>
      <c r="H39" s="21"/>
      <c r="I39" s="21"/>
      <c r="J39" s="21"/>
    </row>
    <row r="40" spans="1:10">
      <c r="A40" s="23"/>
      <c r="B40" s="21"/>
      <c r="C40" s="21"/>
      <c r="D40" s="21"/>
      <c r="E40" s="21"/>
      <c r="F40" s="21"/>
      <c r="G40" s="21"/>
      <c r="H40" s="21"/>
      <c r="I40" s="21"/>
      <c r="J40" s="21"/>
    </row>
    <row r="41" spans="1:10">
      <c r="A41" s="23"/>
      <c r="B41" s="21"/>
      <c r="C41" s="21"/>
      <c r="D41" s="21"/>
      <c r="E41" s="21"/>
      <c r="F41" s="21"/>
      <c r="G41" s="21"/>
      <c r="H41" s="21"/>
      <c r="I41" s="21"/>
      <c r="J41" s="21"/>
    </row>
    <row r="42" spans="1:10">
      <c r="A42" s="23"/>
      <c r="B42" s="21"/>
      <c r="C42" s="21"/>
      <c r="D42" s="21"/>
      <c r="E42" s="21"/>
      <c r="F42" s="21"/>
      <c r="G42" s="21"/>
      <c r="H42" s="21"/>
      <c r="I42" s="21"/>
      <c r="J42" s="21"/>
    </row>
    <row r="43" spans="1:10">
      <c r="A43" s="23"/>
      <c r="B43" s="21"/>
      <c r="C43" s="21"/>
      <c r="D43" s="21"/>
      <c r="E43" s="21"/>
      <c r="F43" s="21"/>
      <c r="G43" s="21"/>
      <c r="H43" s="21"/>
      <c r="I43" s="21"/>
      <c r="J43" s="21"/>
    </row>
    <row r="44" spans="1:10">
      <c r="A44" s="23"/>
      <c r="B44" s="21"/>
      <c r="C44" s="21"/>
      <c r="D44" s="21"/>
      <c r="E44" s="21"/>
      <c r="F44" s="21"/>
      <c r="G44" s="21"/>
      <c r="H44" s="21"/>
      <c r="I44" s="21"/>
      <c r="J44" s="21"/>
    </row>
    <row r="45" spans="1:10">
      <c r="A45" s="23"/>
      <c r="B45" s="21"/>
      <c r="C45" s="21"/>
      <c r="D45" s="21"/>
      <c r="E45" s="21"/>
      <c r="F45" s="21"/>
      <c r="G45" s="21"/>
      <c r="H45" s="21"/>
      <c r="I45" s="21"/>
      <c r="J45" s="21"/>
    </row>
    <row r="46" spans="1:10">
      <c r="A46" s="23"/>
      <c r="B46" s="21"/>
      <c r="C46" s="21"/>
      <c r="D46" s="21"/>
      <c r="E46" s="21"/>
      <c r="F46" s="21"/>
      <c r="G46" s="21"/>
      <c r="H46" s="21"/>
      <c r="I46" s="21"/>
      <c r="J46" s="21"/>
    </row>
    <row r="47" spans="1:10">
      <c r="A47" s="23"/>
      <c r="B47" s="21"/>
      <c r="C47" s="21"/>
      <c r="D47" s="21"/>
      <c r="E47" s="21"/>
      <c r="F47" s="21"/>
      <c r="G47" s="21"/>
      <c r="H47" s="21"/>
      <c r="I47" s="21"/>
      <c r="J47" s="21"/>
    </row>
    <row r="48" spans="1:10">
      <c r="A48" s="23"/>
      <c r="B48" s="21"/>
      <c r="C48" s="21"/>
      <c r="D48" s="21"/>
      <c r="E48" s="21"/>
      <c r="F48" s="21"/>
      <c r="G48" s="21"/>
      <c r="H48" s="21"/>
      <c r="I48" s="21"/>
      <c r="J48" s="21"/>
    </row>
    <row r="49" spans="1:10">
      <c r="A49" s="23"/>
      <c r="B49" s="21"/>
      <c r="C49" s="21"/>
      <c r="D49" s="21"/>
      <c r="E49" s="21"/>
      <c r="F49" s="21"/>
      <c r="G49" s="21"/>
      <c r="H49" s="21"/>
      <c r="I49" s="21"/>
      <c r="J49" s="21"/>
    </row>
    <row r="50" spans="1:10">
      <c r="A50" s="23"/>
      <c r="B50" s="21"/>
      <c r="C50" s="21"/>
      <c r="D50" s="21"/>
      <c r="E50" s="21"/>
      <c r="F50" s="21"/>
      <c r="G50" s="21"/>
      <c r="H50" s="21"/>
      <c r="I50" s="21"/>
      <c r="J50" s="21"/>
    </row>
    <row r="51" spans="1:10">
      <c r="A51" s="23"/>
      <c r="B51" s="21"/>
      <c r="C51" s="21"/>
      <c r="D51" s="21"/>
      <c r="E51" s="21"/>
      <c r="F51" s="21"/>
      <c r="G51" s="21"/>
      <c r="H51" s="21"/>
      <c r="I51" s="21"/>
      <c r="J51" s="21"/>
    </row>
    <row r="52" spans="1:10">
      <c r="A52" s="23"/>
      <c r="B52" s="21"/>
      <c r="C52" s="21"/>
      <c r="D52" s="21"/>
      <c r="E52" s="21"/>
      <c r="F52" s="21"/>
      <c r="G52" s="21"/>
      <c r="H52" s="21"/>
      <c r="I52" s="21"/>
      <c r="J52" s="21"/>
    </row>
    <row r="53" spans="1:10">
      <c r="A53" s="23"/>
      <c r="B53" s="21"/>
      <c r="C53" s="21"/>
      <c r="D53" s="21"/>
      <c r="E53" s="21"/>
      <c r="F53" s="21"/>
      <c r="G53" s="21"/>
      <c r="H53" s="21"/>
      <c r="I53" s="21"/>
      <c r="J53" s="21"/>
    </row>
    <row r="54" spans="1:10">
      <c r="A54" s="23"/>
      <c r="B54" s="21"/>
      <c r="C54" s="21"/>
      <c r="D54" s="21"/>
      <c r="E54" s="21"/>
      <c r="F54" s="21"/>
      <c r="G54" s="21"/>
      <c r="H54" s="21"/>
      <c r="I54" s="21"/>
      <c r="J54" s="21"/>
    </row>
    <row r="55" spans="1:10">
      <c r="A55" s="23"/>
      <c r="B55" s="21"/>
      <c r="C55" s="21"/>
      <c r="D55" s="21"/>
      <c r="E55" s="21"/>
      <c r="F55" s="21"/>
      <c r="G55" s="21"/>
      <c r="H55" s="21"/>
      <c r="I55" s="21"/>
      <c r="J55" s="21"/>
    </row>
    <row r="56" spans="1:10">
      <c r="A56" s="23"/>
      <c r="B56" s="21"/>
      <c r="C56" s="21"/>
      <c r="D56" s="21"/>
      <c r="E56" s="21"/>
      <c r="F56" s="21"/>
      <c r="G56" s="21"/>
      <c r="H56" s="21"/>
      <c r="I56" s="21"/>
      <c r="J56" s="21"/>
    </row>
    <row r="57" spans="1:10">
      <c r="A57" s="23"/>
      <c r="B57" s="21"/>
      <c r="C57" s="21"/>
      <c r="D57" s="21"/>
      <c r="E57" s="21"/>
      <c r="F57" s="21"/>
      <c r="G57" s="21"/>
      <c r="H57" s="21"/>
      <c r="I57" s="21"/>
      <c r="J57" s="21"/>
    </row>
    <row r="58" spans="1:10">
      <c r="A58" s="23"/>
      <c r="B58" s="21"/>
      <c r="C58" s="21"/>
      <c r="D58" s="21"/>
      <c r="E58" s="21"/>
      <c r="F58" s="21"/>
      <c r="G58" s="21"/>
      <c r="H58" s="21"/>
      <c r="I58" s="21"/>
      <c r="J58" s="21"/>
    </row>
    <row r="59" spans="1:10">
      <c r="A59" s="23"/>
      <c r="B59" s="21"/>
      <c r="C59" s="21"/>
      <c r="D59" s="21"/>
      <c r="E59" s="21"/>
      <c r="F59" s="21"/>
      <c r="G59" s="21"/>
      <c r="H59" s="21"/>
      <c r="I59" s="21"/>
      <c r="J59" s="21"/>
    </row>
    <row r="60" spans="1:10">
      <c r="A60" s="23"/>
      <c r="B60" s="21"/>
      <c r="C60" s="21"/>
      <c r="D60" s="21"/>
      <c r="E60" s="21"/>
      <c r="F60" s="21"/>
      <c r="G60" s="21"/>
      <c r="H60" s="21"/>
      <c r="I60" s="21"/>
      <c r="J60" s="21"/>
    </row>
    <row r="61" spans="1:10">
      <c r="A61" s="23"/>
      <c r="B61" s="21"/>
      <c r="C61" s="21"/>
      <c r="D61" s="21"/>
      <c r="E61" s="21"/>
      <c r="F61" s="21"/>
      <c r="G61" s="21"/>
      <c r="H61" s="21"/>
      <c r="I61" s="21"/>
      <c r="J61" s="21"/>
    </row>
    <row r="62" spans="1:10">
      <c r="A62" s="23"/>
      <c r="B62" s="21"/>
      <c r="C62" s="21"/>
      <c r="D62" s="21"/>
      <c r="E62" s="21"/>
      <c r="F62" s="21"/>
      <c r="G62" s="21"/>
      <c r="H62" s="21"/>
      <c r="I62" s="21"/>
      <c r="J62" s="21"/>
    </row>
    <row r="63" spans="1:10">
      <c r="A63" s="23"/>
      <c r="B63" s="21"/>
      <c r="C63" s="21"/>
      <c r="D63" s="21"/>
      <c r="E63" s="21"/>
      <c r="F63" s="21"/>
      <c r="G63" s="21"/>
      <c r="H63" s="21"/>
      <c r="I63" s="21"/>
      <c r="J63" s="21"/>
    </row>
    <row r="64" spans="1:10">
      <c r="A64" s="23"/>
      <c r="B64" s="21"/>
      <c r="C64" s="21"/>
      <c r="D64" s="21"/>
      <c r="E64" s="21"/>
      <c r="F64" s="21"/>
      <c r="G64" s="21"/>
      <c r="H64" s="21"/>
      <c r="I64" s="21"/>
      <c r="J64" s="21"/>
    </row>
    <row r="65" spans="1:10">
      <c r="A65" s="23"/>
      <c r="B65" s="21"/>
      <c r="C65" s="21"/>
      <c r="D65" s="21"/>
      <c r="E65" s="21"/>
      <c r="F65" s="21"/>
      <c r="G65" s="21"/>
      <c r="H65" s="21"/>
      <c r="I65" s="21"/>
      <c r="J65" s="21"/>
    </row>
    <row r="66" spans="1:10">
      <c r="A66" s="23"/>
      <c r="B66" s="21"/>
      <c r="C66" s="21"/>
      <c r="D66" s="21"/>
      <c r="E66" s="21"/>
      <c r="F66" s="21"/>
      <c r="G66" s="21"/>
      <c r="H66" s="21"/>
      <c r="I66" s="21"/>
      <c r="J66" s="21"/>
    </row>
    <row r="67" spans="1:10">
      <c r="A67" s="23"/>
      <c r="B67" s="21"/>
      <c r="C67" s="21"/>
      <c r="D67" s="21"/>
      <c r="E67" s="21"/>
      <c r="F67" s="21"/>
      <c r="G67" s="21"/>
      <c r="H67" s="21"/>
      <c r="I67" s="21"/>
      <c r="J67" s="21"/>
    </row>
    <row r="68" spans="1:10">
      <c r="A68" s="23"/>
      <c r="B68" s="21"/>
      <c r="C68" s="21"/>
      <c r="D68" s="21"/>
      <c r="E68" s="21"/>
      <c r="F68" s="21"/>
      <c r="G68" s="21"/>
      <c r="H68" s="21"/>
      <c r="I68" s="21"/>
      <c r="J68" s="21"/>
    </row>
    <row r="69" spans="1:10">
      <c r="A69" s="23"/>
      <c r="B69" s="21"/>
      <c r="C69" s="21"/>
      <c r="D69" s="21"/>
      <c r="E69" s="21"/>
      <c r="F69" s="21"/>
      <c r="G69" s="21"/>
      <c r="H69" s="21"/>
      <c r="I69" s="21"/>
      <c r="J69" s="21"/>
    </row>
    <row r="70" spans="1:10">
      <c r="A70" s="23"/>
      <c r="B70" s="21"/>
      <c r="C70" s="21"/>
      <c r="D70" s="21"/>
      <c r="E70" s="21"/>
      <c r="F70" s="21"/>
      <c r="G70" s="21"/>
      <c r="H70" s="21"/>
      <c r="I70" s="21"/>
      <c r="J70" s="21"/>
    </row>
    <row r="71" spans="1:10">
      <c r="A71" s="23"/>
      <c r="B71" s="21"/>
      <c r="C71" s="21"/>
      <c r="D71" s="21"/>
      <c r="E71" s="21"/>
      <c r="F71" s="21"/>
      <c r="G71" s="21"/>
      <c r="H71" s="21"/>
      <c r="I71" s="21"/>
      <c r="J71" s="21"/>
    </row>
    <row r="72" spans="1:10">
      <c r="A72" s="23"/>
      <c r="B72" s="21"/>
      <c r="C72" s="21"/>
      <c r="D72" s="21"/>
      <c r="E72" s="21"/>
      <c r="F72" s="21"/>
      <c r="G72" s="21"/>
      <c r="H72" s="21"/>
      <c r="I72" s="21"/>
      <c r="J72" s="21"/>
    </row>
    <row r="73" spans="1:10">
      <c r="A73" s="23"/>
      <c r="B73" s="21"/>
      <c r="C73" s="21"/>
      <c r="D73" s="21"/>
      <c r="E73" s="21"/>
      <c r="F73" s="21"/>
      <c r="G73" s="21"/>
      <c r="H73" s="21"/>
      <c r="I73" s="21"/>
      <c r="J73" s="21"/>
    </row>
    <row r="74" spans="1:10">
      <c r="A74" s="23"/>
      <c r="B74" s="21"/>
      <c r="C74" s="21"/>
      <c r="D74" s="21"/>
      <c r="E74" s="21"/>
      <c r="F74" s="21"/>
      <c r="G74" s="21"/>
      <c r="H74" s="21"/>
      <c r="I74" s="21"/>
      <c r="J74" s="21"/>
    </row>
    <row r="75" spans="1:10">
      <c r="A75" s="23"/>
      <c r="B75" s="21"/>
      <c r="C75" s="21"/>
      <c r="D75" s="21"/>
      <c r="E75" s="21"/>
      <c r="F75" s="21"/>
      <c r="G75" s="21"/>
      <c r="H75" s="21"/>
      <c r="I75" s="21"/>
      <c r="J75" s="21"/>
    </row>
    <row r="76" spans="1:10">
      <c r="A76" s="23"/>
      <c r="B76" s="21"/>
      <c r="C76" s="21"/>
      <c r="D76" s="21"/>
      <c r="E76" s="21"/>
      <c r="F76" s="21"/>
      <c r="G76" s="21"/>
      <c r="H76" s="21"/>
      <c r="I76" s="21"/>
      <c r="J76" s="21"/>
    </row>
    <row r="77" spans="1:10">
      <c r="A77" s="23"/>
      <c r="B77" s="21"/>
      <c r="C77" s="21"/>
      <c r="D77" s="21"/>
      <c r="E77" s="21"/>
      <c r="F77" s="21"/>
      <c r="G77" s="21"/>
      <c r="H77" s="21"/>
      <c r="I77" s="21"/>
      <c r="J77" s="21"/>
    </row>
    <row r="78" spans="1:10">
      <c r="A78" s="23"/>
      <c r="B78" s="21"/>
      <c r="C78" s="21"/>
      <c r="D78" s="21"/>
      <c r="E78" s="21"/>
      <c r="F78" s="21"/>
      <c r="G78" s="21"/>
      <c r="H78" s="21"/>
      <c r="I78" s="21"/>
      <c r="J78" s="21"/>
    </row>
    <row r="79" spans="1:10">
      <c r="A79" s="23"/>
      <c r="B79" s="21"/>
      <c r="C79" s="21"/>
      <c r="D79" s="21"/>
      <c r="E79" s="21"/>
      <c r="F79" s="21"/>
      <c r="G79" s="21"/>
      <c r="H79" s="21"/>
      <c r="I79" s="21"/>
      <c r="J79" s="21"/>
    </row>
    <row r="80" spans="1:10">
      <c r="A80" s="23"/>
      <c r="B80" s="21"/>
      <c r="C80" s="21"/>
      <c r="D80" s="21"/>
      <c r="E80" s="21"/>
      <c r="F80" s="21"/>
      <c r="G80" s="21"/>
      <c r="H80" s="21"/>
      <c r="I80" s="21"/>
      <c r="J80" s="21"/>
    </row>
    <row r="81" spans="1:10">
      <c r="A81" s="23"/>
      <c r="B81" s="21"/>
      <c r="C81" s="21"/>
      <c r="D81" s="21"/>
      <c r="E81" s="21"/>
      <c r="F81" s="21"/>
      <c r="G81" s="21"/>
      <c r="H81" s="21"/>
      <c r="I81" s="21"/>
      <c r="J81" s="21"/>
    </row>
    <row r="82" spans="1:10">
      <c r="A82" s="23"/>
      <c r="B82" s="21"/>
      <c r="C82" s="21"/>
      <c r="D82" s="21"/>
      <c r="E82" s="21"/>
      <c r="F82" s="21"/>
      <c r="G82" s="21"/>
      <c r="H82" s="21"/>
      <c r="I82" s="21"/>
      <c r="J82" s="21"/>
    </row>
    <row r="83" spans="1:10">
      <c r="A83" s="23"/>
      <c r="B83" s="21"/>
      <c r="C83" s="21"/>
      <c r="D83" s="21"/>
      <c r="E83" s="21"/>
      <c r="F83" s="21"/>
      <c r="G83" s="21"/>
      <c r="H83" s="21"/>
      <c r="I83" s="21"/>
      <c r="J83" s="21"/>
    </row>
    <row r="84" spans="1:10">
      <c r="A84" s="23"/>
      <c r="B84" s="21"/>
      <c r="C84" s="21"/>
      <c r="D84" s="21"/>
      <c r="E84" s="21"/>
      <c r="F84" s="21"/>
      <c r="G84" s="21"/>
      <c r="H84" s="21"/>
      <c r="I84" s="21"/>
      <c r="J84" s="21"/>
    </row>
    <row r="85" spans="1:10">
      <c r="A85" s="23"/>
      <c r="B85" s="21"/>
      <c r="C85" s="21"/>
      <c r="D85" s="21"/>
      <c r="E85" s="21"/>
      <c r="F85" s="21"/>
      <c r="G85" s="21"/>
      <c r="H85" s="21"/>
      <c r="I85" s="21"/>
      <c r="J85" s="21"/>
    </row>
    <row r="86" spans="1:10">
      <c r="A86" s="23"/>
      <c r="B86" s="21"/>
      <c r="C86" s="21"/>
      <c r="D86" s="21"/>
      <c r="E86" s="21"/>
      <c r="F86" s="21"/>
      <c r="G86" s="21"/>
      <c r="H86" s="21"/>
      <c r="I86" s="21"/>
      <c r="J86" s="21"/>
    </row>
    <row r="87" spans="1:10">
      <c r="A87" s="23"/>
      <c r="B87" s="21"/>
      <c r="C87" s="21"/>
      <c r="D87" s="21"/>
      <c r="E87" s="21"/>
      <c r="F87" s="21"/>
      <c r="G87" s="21"/>
      <c r="H87" s="21"/>
      <c r="I87" s="21"/>
      <c r="J87" s="21"/>
    </row>
    <row r="88" spans="1:10">
      <c r="A88" s="23"/>
      <c r="B88" s="21"/>
      <c r="C88" s="21"/>
      <c r="D88" s="21"/>
      <c r="E88" s="21"/>
      <c r="F88" s="21"/>
      <c r="G88" s="21"/>
      <c r="H88" s="21"/>
      <c r="I88" s="21"/>
      <c r="J88" s="21"/>
    </row>
    <row r="89" spans="1:10">
      <c r="A89" s="23"/>
      <c r="B89" s="21"/>
      <c r="C89" s="21"/>
      <c r="D89" s="21"/>
      <c r="E89" s="21"/>
      <c r="F89" s="21"/>
      <c r="G89" s="21"/>
      <c r="H89" s="21"/>
      <c r="I89" s="21"/>
      <c r="J89" s="21"/>
    </row>
    <row r="90" spans="1:10">
      <c r="A90" s="23"/>
      <c r="B90" s="21"/>
      <c r="C90" s="21"/>
      <c r="D90" s="21"/>
      <c r="E90" s="21"/>
      <c r="F90" s="21"/>
      <c r="G90" s="21"/>
      <c r="H90" s="21"/>
      <c r="I90" s="21"/>
      <c r="J90" s="21"/>
    </row>
    <row r="91" spans="1:10">
      <c r="A91" s="23"/>
      <c r="B91" s="21"/>
      <c r="C91" s="21"/>
      <c r="D91" s="21"/>
      <c r="E91" s="21"/>
      <c r="F91" s="21"/>
      <c r="G91" s="21"/>
      <c r="H91" s="21"/>
      <c r="I91" s="21"/>
      <c r="J91" s="21"/>
    </row>
    <row r="92" spans="1:10">
      <c r="A92" s="23"/>
      <c r="B92" s="21"/>
      <c r="C92" s="21"/>
      <c r="D92" s="21"/>
      <c r="E92" s="21"/>
      <c r="F92" s="21"/>
      <c r="G92" s="21"/>
      <c r="H92" s="21"/>
      <c r="I92" s="21"/>
      <c r="J92" s="21"/>
    </row>
    <row r="93" spans="1:10">
      <c r="A93" s="23"/>
      <c r="B93" s="21"/>
      <c r="C93" s="21"/>
      <c r="D93" s="21"/>
      <c r="E93" s="21"/>
      <c r="F93" s="21"/>
      <c r="G93" s="21"/>
      <c r="H93" s="21"/>
      <c r="I93" s="21"/>
      <c r="J93" s="21"/>
    </row>
    <row r="94" spans="1:10">
      <c r="A94" s="23"/>
      <c r="B94" s="21"/>
      <c r="C94" s="21"/>
      <c r="D94" s="21"/>
      <c r="E94" s="21"/>
      <c r="F94" s="21"/>
      <c r="G94" s="21"/>
      <c r="H94" s="21"/>
      <c r="I94" s="21"/>
      <c r="J94" s="21"/>
    </row>
    <row r="95" spans="1:10">
      <c r="A95" s="23"/>
      <c r="B95" s="21"/>
      <c r="C95" s="21"/>
      <c r="D95" s="21"/>
      <c r="E95" s="21"/>
      <c r="F95" s="21"/>
      <c r="G95" s="21"/>
      <c r="H95" s="21"/>
      <c r="I95" s="21"/>
      <c r="J95" s="21"/>
    </row>
    <row r="96" spans="1:10">
      <c r="A96" s="23"/>
      <c r="B96" s="21"/>
      <c r="C96" s="21"/>
      <c r="D96" s="21"/>
      <c r="E96" s="21"/>
      <c r="F96" s="21"/>
      <c r="G96" s="21"/>
      <c r="H96" s="21"/>
      <c r="I96" s="21"/>
      <c r="J96" s="21"/>
    </row>
    <row r="97" spans="1:10">
      <c r="A97" s="23"/>
      <c r="B97" s="21"/>
      <c r="C97" s="21"/>
      <c r="D97" s="21"/>
      <c r="E97" s="21"/>
      <c r="F97" s="21"/>
      <c r="G97" s="21"/>
      <c r="H97" s="21"/>
      <c r="I97" s="21"/>
      <c r="J97" s="21"/>
    </row>
    <row r="98" spans="1:10">
      <c r="A98" s="23"/>
      <c r="B98" s="21"/>
      <c r="C98" s="21"/>
      <c r="D98" s="21"/>
      <c r="E98" s="21"/>
      <c r="F98" s="21"/>
      <c r="G98" s="21"/>
      <c r="H98" s="21"/>
      <c r="I98" s="21"/>
      <c r="J98" s="21"/>
    </row>
    <row r="99" spans="1:10">
      <c r="A99" s="23"/>
      <c r="B99" s="21"/>
      <c r="C99" s="21"/>
      <c r="D99" s="21"/>
      <c r="E99" s="21"/>
      <c r="F99" s="21"/>
      <c r="G99" s="21"/>
      <c r="H99" s="21"/>
      <c r="I99" s="21"/>
      <c r="J99" s="21"/>
    </row>
    <row r="100" spans="1:10">
      <c r="A100" s="23"/>
      <c r="B100" s="21"/>
      <c r="C100" s="21"/>
      <c r="D100" s="21"/>
      <c r="E100" s="21"/>
      <c r="F100" s="21"/>
      <c r="G100" s="21"/>
      <c r="H100" s="21"/>
      <c r="I100" s="21"/>
      <c r="J100" s="21"/>
    </row>
    <row r="101" spans="1:10">
      <c r="A101" s="23"/>
      <c r="B101" s="21"/>
      <c r="C101" s="21"/>
      <c r="D101" s="21"/>
      <c r="E101" s="21"/>
      <c r="F101" s="21"/>
      <c r="G101" s="21"/>
      <c r="H101" s="21"/>
      <c r="I101" s="21"/>
      <c r="J101" s="21"/>
    </row>
    <row r="102" spans="1:10">
      <c r="A102" s="23"/>
      <c r="B102" s="21"/>
      <c r="C102" s="21"/>
      <c r="D102" s="21"/>
      <c r="E102" s="21"/>
      <c r="F102" s="21"/>
      <c r="G102" s="21"/>
      <c r="H102" s="21"/>
      <c r="I102" s="21"/>
      <c r="J102" s="21"/>
    </row>
    <row r="103" spans="1:10">
      <c r="A103" s="23"/>
      <c r="B103" s="21"/>
      <c r="C103" s="21"/>
      <c r="D103" s="21"/>
      <c r="E103" s="21"/>
      <c r="F103" s="21"/>
      <c r="G103" s="21"/>
      <c r="H103" s="21"/>
      <c r="I103" s="21"/>
      <c r="J103" s="21"/>
    </row>
    <row r="104" spans="1:10">
      <c r="A104" s="23"/>
      <c r="B104" s="21"/>
      <c r="C104" s="21"/>
      <c r="D104" s="21"/>
      <c r="E104" s="21"/>
      <c r="F104" s="21"/>
      <c r="G104" s="21"/>
      <c r="H104" s="21"/>
      <c r="I104" s="21"/>
      <c r="J104" s="21"/>
    </row>
    <row r="105" spans="1:10">
      <c r="A105" s="23"/>
      <c r="B105" s="21"/>
      <c r="C105" s="21"/>
      <c r="D105" s="21"/>
      <c r="E105" s="21"/>
      <c r="F105" s="21"/>
      <c r="G105" s="21"/>
      <c r="H105" s="21"/>
      <c r="I105" s="21"/>
      <c r="J105" s="21"/>
    </row>
    <row r="106" spans="1:10">
      <c r="A106" s="23"/>
      <c r="B106" s="21"/>
      <c r="C106" s="21"/>
      <c r="D106" s="21"/>
      <c r="E106" s="21"/>
      <c r="F106" s="21"/>
      <c r="G106" s="21"/>
      <c r="H106" s="21"/>
      <c r="I106" s="21"/>
      <c r="J106" s="21"/>
    </row>
    <row r="107" spans="1:10">
      <c r="A107" s="23"/>
      <c r="B107" s="21"/>
      <c r="C107" s="21"/>
      <c r="D107" s="21"/>
      <c r="E107" s="21"/>
      <c r="F107" s="21"/>
      <c r="G107" s="21"/>
      <c r="H107" s="21"/>
      <c r="I107" s="21"/>
      <c r="J107" s="21"/>
    </row>
    <row r="108" spans="1:10">
      <c r="A108" s="23"/>
      <c r="B108" s="21"/>
      <c r="C108" s="21"/>
      <c r="D108" s="21"/>
      <c r="E108" s="21"/>
      <c r="F108" s="21"/>
      <c r="G108" s="21"/>
      <c r="H108" s="21"/>
      <c r="I108" s="21"/>
      <c r="J108" s="21"/>
    </row>
    <row r="109" spans="1:10">
      <c r="A109" s="23"/>
      <c r="B109" s="21"/>
      <c r="C109" s="21"/>
      <c r="D109" s="21"/>
      <c r="E109" s="21"/>
      <c r="F109" s="21"/>
      <c r="G109" s="21"/>
      <c r="H109" s="21"/>
      <c r="I109" s="21"/>
      <c r="J109" s="21"/>
    </row>
    <row r="110" spans="1:10">
      <c r="A110" s="23"/>
      <c r="B110" s="21"/>
      <c r="C110" s="21"/>
      <c r="D110" s="21"/>
      <c r="E110" s="21"/>
      <c r="F110" s="21"/>
      <c r="G110" s="21"/>
      <c r="H110" s="21"/>
      <c r="I110" s="21"/>
      <c r="J110" s="21"/>
    </row>
    <row r="111" spans="1:10">
      <c r="A111" s="23"/>
      <c r="B111" s="21"/>
      <c r="C111" s="21"/>
      <c r="D111" s="21"/>
      <c r="E111" s="21"/>
      <c r="F111" s="21"/>
      <c r="G111" s="21"/>
      <c r="H111" s="21"/>
      <c r="I111" s="21"/>
      <c r="J111" s="21"/>
    </row>
    <row r="112" spans="1:10">
      <c r="A112" s="23"/>
      <c r="B112" s="21"/>
      <c r="C112" s="21"/>
      <c r="D112" s="21"/>
      <c r="E112" s="21"/>
      <c r="F112" s="21"/>
      <c r="G112" s="21"/>
      <c r="H112" s="21"/>
      <c r="I112" s="21"/>
      <c r="J112" s="21"/>
    </row>
    <row r="113" spans="1:10">
      <c r="A113" s="23"/>
      <c r="B113" s="21"/>
      <c r="C113" s="21"/>
      <c r="D113" s="21"/>
      <c r="E113" s="21"/>
      <c r="F113" s="21"/>
      <c r="G113" s="21"/>
      <c r="H113" s="21"/>
      <c r="I113" s="21"/>
      <c r="J113" s="21"/>
    </row>
    <row r="114" spans="1:10">
      <c r="A114" s="23"/>
      <c r="B114" s="21"/>
      <c r="C114" s="21"/>
      <c r="D114" s="21"/>
      <c r="E114" s="21"/>
      <c r="F114" s="21"/>
      <c r="G114" s="21"/>
      <c r="H114" s="21"/>
      <c r="I114" s="21"/>
      <c r="J114" s="21"/>
    </row>
    <row r="115" spans="1:10">
      <c r="A115" s="23"/>
      <c r="B115" s="21"/>
      <c r="C115" s="21"/>
      <c r="D115" s="21"/>
      <c r="E115" s="21"/>
      <c r="F115" s="21"/>
      <c r="G115" s="21"/>
      <c r="H115" s="21"/>
      <c r="I115" s="21"/>
      <c r="J115" s="21"/>
    </row>
    <row r="116" spans="1:10">
      <c r="A116" s="23"/>
      <c r="B116" s="21"/>
      <c r="C116" s="21"/>
      <c r="D116" s="21"/>
      <c r="E116" s="21"/>
      <c r="F116" s="21"/>
      <c r="G116" s="21"/>
      <c r="H116" s="21"/>
      <c r="I116" s="21"/>
      <c r="J116" s="21"/>
    </row>
    <row r="117" spans="1:10">
      <c r="A117" s="23"/>
      <c r="B117" s="21"/>
      <c r="C117" s="21"/>
      <c r="D117" s="21"/>
      <c r="E117" s="21"/>
      <c r="F117" s="21"/>
      <c r="G117" s="21"/>
      <c r="H117" s="21"/>
      <c r="I117" s="21"/>
      <c r="J117" s="21"/>
    </row>
    <row r="118" spans="1:10">
      <c r="A118" s="23"/>
      <c r="B118" s="21"/>
      <c r="C118" s="21"/>
      <c r="D118" s="21"/>
      <c r="E118" s="21"/>
      <c r="F118" s="21"/>
      <c r="G118" s="21"/>
      <c r="H118" s="21"/>
      <c r="I118" s="21"/>
      <c r="J118" s="21"/>
    </row>
    <row r="119" spans="1:10">
      <c r="A119" s="23"/>
      <c r="B119" s="21"/>
      <c r="C119" s="21"/>
      <c r="D119" s="21"/>
      <c r="E119" s="21"/>
      <c r="F119" s="21"/>
      <c r="G119" s="21"/>
      <c r="H119" s="21"/>
      <c r="I119" s="21"/>
      <c r="J119" s="21"/>
    </row>
    <row r="120" spans="1:10">
      <c r="A120" s="23"/>
      <c r="B120" s="21"/>
      <c r="C120" s="21"/>
      <c r="D120" s="21"/>
      <c r="E120" s="21"/>
      <c r="F120" s="21"/>
      <c r="G120" s="21"/>
      <c r="H120" s="21"/>
      <c r="I120" s="21"/>
      <c r="J120" s="21"/>
    </row>
    <row r="121" spans="1:10">
      <c r="A121" s="23"/>
      <c r="B121" s="21"/>
      <c r="C121" s="21"/>
      <c r="D121" s="21"/>
      <c r="E121" s="21"/>
      <c r="F121" s="21"/>
      <c r="G121" s="21"/>
      <c r="H121" s="21"/>
      <c r="I121" s="21"/>
      <c r="J121" s="21"/>
    </row>
    <row r="122" spans="1:10">
      <c r="A122" s="23"/>
      <c r="B122" s="21"/>
      <c r="C122" s="21"/>
      <c r="D122" s="21"/>
      <c r="E122" s="21"/>
      <c r="F122" s="21"/>
      <c r="G122" s="21"/>
      <c r="H122" s="21"/>
      <c r="I122" s="21"/>
      <c r="J122" s="21"/>
    </row>
    <row r="123" spans="1:10">
      <c r="A123" s="23"/>
      <c r="B123" s="21"/>
      <c r="C123" s="21"/>
      <c r="D123" s="21"/>
      <c r="E123" s="21"/>
      <c r="F123" s="21"/>
      <c r="G123" s="21"/>
      <c r="H123" s="21"/>
      <c r="I123" s="21"/>
      <c r="J123" s="21"/>
    </row>
  </sheetData>
  <mergeCells count="2">
    <mergeCell ref="A1:J1"/>
    <mergeCell ref="A2:J2"/>
  </mergeCells>
  <dataValidations count="2">
    <dataValidation type="list" sqref="E4:E123" xr:uid="{00000000-0002-0000-1500-000000000000}">
      <formula1>"One-to-One,Group,Family,Community,Declined"</formula1>
    </dataValidation>
    <dataValidation type="list" sqref="G4:H123" xr:uid="{00000000-0002-0000-1500-000001000000}">
      <formula1>"Happy,Calm,Anxious,Low mood,Agitated,Settled,Engaged,Withdrawn"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123"/>
  <sheetViews>
    <sheetView workbookViewId="0">
      <selection sqref="A1:P1"/>
    </sheetView>
  </sheetViews>
  <sheetFormatPr defaultRowHeight="14"/>
  <cols>
    <col min="1" max="1" width="22" customWidth="1"/>
    <col min="2" max="2" width="16" customWidth="1"/>
    <col min="3" max="3" width="22" customWidth="1"/>
    <col min="4" max="7" width="16" customWidth="1"/>
    <col min="8" max="9" width="35" customWidth="1"/>
    <col min="10" max="15" width="16" customWidth="1"/>
    <col min="16" max="16" width="35" customWidth="1"/>
  </cols>
  <sheetData>
    <row r="1" spans="1:16" ht="12.4" customHeight="1">
      <c r="A1" s="60" t="s">
        <v>465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t="10.65" customHeight="1">
      <c r="A2" s="62" t="s">
        <v>466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16" ht="15.65" customHeight="1">
      <c r="A3" s="22" t="s">
        <v>467</v>
      </c>
      <c r="B3" s="22" t="s">
        <v>468</v>
      </c>
      <c r="C3" s="22" t="s">
        <v>469</v>
      </c>
      <c r="D3" s="22" t="s">
        <v>470</v>
      </c>
      <c r="E3" s="22" t="s">
        <v>471</v>
      </c>
      <c r="F3" s="22" t="s">
        <v>472</v>
      </c>
      <c r="G3" s="22" t="s">
        <v>473</v>
      </c>
      <c r="H3" s="22" t="s">
        <v>474</v>
      </c>
      <c r="I3" s="22" t="s">
        <v>475</v>
      </c>
      <c r="J3" s="22" t="s">
        <v>476</v>
      </c>
      <c r="K3" s="22" t="s">
        <v>56</v>
      </c>
      <c r="L3" s="22" t="s">
        <v>477</v>
      </c>
      <c r="M3" s="22" t="s">
        <v>46</v>
      </c>
      <c r="N3" s="22" t="s">
        <v>478</v>
      </c>
      <c r="O3" s="22" t="s">
        <v>479</v>
      </c>
      <c r="P3" s="22" t="s">
        <v>89</v>
      </c>
    </row>
    <row r="4" spans="1:16">
      <c r="A4" s="21"/>
      <c r="B4" s="21"/>
      <c r="C4" s="21"/>
      <c r="D4" s="24"/>
      <c r="E4" s="24"/>
      <c r="F4" s="24"/>
      <c r="G4" s="24"/>
      <c r="H4" s="24"/>
      <c r="I4" s="21"/>
      <c r="J4" s="21"/>
      <c r="K4" s="21"/>
      <c r="L4" s="21"/>
      <c r="M4" s="21"/>
      <c r="N4" s="23"/>
      <c r="O4" s="23"/>
      <c r="P4" s="21"/>
    </row>
    <row r="5" spans="1:16">
      <c r="A5" s="21"/>
      <c r="B5" s="21"/>
      <c r="C5" s="21"/>
      <c r="D5" s="24"/>
      <c r="E5" s="24"/>
      <c r="F5" s="24"/>
      <c r="G5" s="24"/>
      <c r="H5" s="24"/>
      <c r="I5" s="21"/>
      <c r="J5" s="21"/>
      <c r="K5" s="21"/>
      <c r="L5" s="21"/>
      <c r="M5" s="21"/>
      <c r="N5" s="23"/>
      <c r="O5" s="23"/>
      <c r="P5" s="21"/>
    </row>
    <row r="6" spans="1:16">
      <c r="A6" s="21"/>
      <c r="B6" s="21"/>
      <c r="C6" s="21"/>
      <c r="D6" s="24"/>
      <c r="E6" s="24"/>
      <c r="F6" s="24"/>
      <c r="G6" s="24"/>
      <c r="H6" s="24"/>
      <c r="I6" s="21"/>
      <c r="J6" s="21"/>
      <c r="K6" s="21"/>
      <c r="L6" s="21"/>
      <c r="M6" s="21"/>
      <c r="N6" s="23"/>
      <c r="O6" s="23"/>
      <c r="P6" s="21"/>
    </row>
    <row r="7" spans="1:16">
      <c r="A7" s="21"/>
      <c r="B7" s="21"/>
      <c r="C7" s="21"/>
      <c r="D7" s="24"/>
      <c r="E7" s="24"/>
      <c r="F7" s="24"/>
      <c r="G7" s="24"/>
      <c r="H7" s="24"/>
      <c r="I7" s="21"/>
      <c r="J7" s="21"/>
      <c r="K7" s="21"/>
      <c r="L7" s="21"/>
      <c r="M7" s="21"/>
      <c r="N7" s="23"/>
      <c r="O7" s="23"/>
      <c r="P7" s="21"/>
    </row>
    <row r="8" spans="1:16">
      <c r="A8" s="21"/>
      <c r="B8" s="21"/>
      <c r="C8" s="21"/>
      <c r="D8" s="24"/>
      <c r="E8" s="24"/>
      <c r="F8" s="24"/>
      <c r="G8" s="24"/>
      <c r="H8" s="24"/>
      <c r="I8" s="21"/>
      <c r="J8" s="21"/>
      <c r="K8" s="21"/>
      <c r="L8" s="21"/>
      <c r="M8" s="21"/>
      <c r="N8" s="23"/>
      <c r="O8" s="23"/>
      <c r="P8" s="21"/>
    </row>
    <row r="9" spans="1:16">
      <c r="A9" s="21"/>
      <c r="B9" s="21"/>
      <c r="C9" s="21"/>
      <c r="D9" s="24"/>
      <c r="E9" s="24"/>
      <c r="F9" s="24"/>
      <c r="G9" s="24"/>
      <c r="H9" s="24"/>
      <c r="I9" s="21"/>
      <c r="J9" s="21"/>
      <c r="K9" s="21"/>
      <c r="L9" s="21"/>
      <c r="M9" s="21"/>
      <c r="N9" s="23"/>
      <c r="O9" s="23"/>
      <c r="P9" s="21"/>
    </row>
    <row r="10" spans="1:16">
      <c r="A10" s="21"/>
      <c r="B10" s="21"/>
      <c r="C10" s="21"/>
      <c r="D10" s="24"/>
      <c r="E10" s="24"/>
      <c r="F10" s="24"/>
      <c r="G10" s="24"/>
      <c r="H10" s="24"/>
      <c r="I10" s="21"/>
      <c r="J10" s="21"/>
      <c r="K10" s="21"/>
      <c r="L10" s="21"/>
      <c r="M10" s="21"/>
      <c r="N10" s="23"/>
      <c r="O10" s="23"/>
      <c r="P10" s="21"/>
    </row>
    <row r="11" spans="1:16">
      <c r="A11" s="21"/>
      <c r="B11" s="21"/>
      <c r="C11" s="21"/>
      <c r="D11" s="24"/>
      <c r="E11" s="24"/>
      <c r="F11" s="24"/>
      <c r="G11" s="24"/>
      <c r="H11" s="24"/>
      <c r="I11" s="21"/>
      <c r="J11" s="21"/>
      <c r="K11" s="21"/>
      <c r="L11" s="21"/>
      <c r="M11" s="21"/>
      <c r="N11" s="23"/>
      <c r="O11" s="23"/>
      <c r="P11" s="21"/>
    </row>
    <row r="12" spans="1:16">
      <c r="A12" s="21"/>
      <c r="B12" s="21"/>
      <c r="C12" s="21"/>
      <c r="D12" s="24"/>
      <c r="E12" s="24"/>
      <c r="F12" s="24"/>
      <c r="G12" s="24"/>
      <c r="H12" s="24"/>
      <c r="I12" s="21"/>
      <c r="J12" s="21"/>
      <c r="K12" s="21"/>
      <c r="L12" s="21"/>
      <c r="M12" s="21"/>
      <c r="N12" s="23"/>
      <c r="O12" s="23"/>
      <c r="P12" s="21"/>
    </row>
    <row r="13" spans="1:16">
      <c r="A13" s="21"/>
      <c r="B13" s="21"/>
      <c r="C13" s="21"/>
      <c r="D13" s="24"/>
      <c r="E13" s="24"/>
      <c r="F13" s="24"/>
      <c r="G13" s="24"/>
      <c r="H13" s="24"/>
      <c r="I13" s="21"/>
      <c r="J13" s="21"/>
      <c r="K13" s="21"/>
      <c r="L13" s="21"/>
      <c r="M13" s="21"/>
      <c r="N13" s="23"/>
      <c r="O13" s="23"/>
      <c r="P13" s="21"/>
    </row>
    <row r="14" spans="1:16">
      <c r="A14" s="21"/>
      <c r="B14" s="21"/>
      <c r="C14" s="21"/>
      <c r="D14" s="24"/>
      <c r="E14" s="24"/>
      <c r="F14" s="24"/>
      <c r="G14" s="24"/>
      <c r="H14" s="24"/>
      <c r="I14" s="21"/>
      <c r="J14" s="21"/>
      <c r="K14" s="21"/>
      <c r="L14" s="21"/>
      <c r="M14" s="21"/>
      <c r="N14" s="23"/>
      <c r="O14" s="23"/>
      <c r="P14" s="21"/>
    </row>
    <row r="15" spans="1:16">
      <c r="A15" s="21"/>
      <c r="B15" s="21"/>
      <c r="C15" s="21"/>
      <c r="D15" s="24"/>
      <c r="E15" s="24"/>
      <c r="F15" s="24"/>
      <c r="G15" s="24"/>
      <c r="H15" s="24"/>
      <c r="I15" s="21"/>
      <c r="J15" s="21"/>
      <c r="K15" s="21"/>
      <c r="L15" s="21"/>
      <c r="M15" s="21"/>
      <c r="N15" s="23"/>
      <c r="O15" s="23"/>
      <c r="P15" s="21"/>
    </row>
    <row r="16" spans="1:16">
      <c r="A16" s="21"/>
      <c r="B16" s="21"/>
      <c r="C16" s="21"/>
      <c r="D16" s="24"/>
      <c r="E16" s="24"/>
      <c r="F16" s="24"/>
      <c r="G16" s="24"/>
      <c r="H16" s="24"/>
      <c r="I16" s="21"/>
      <c r="J16" s="21"/>
      <c r="K16" s="21"/>
      <c r="L16" s="21"/>
      <c r="M16" s="21"/>
      <c r="N16" s="23"/>
      <c r="O16" s="23"/>
      <c r="P16" s="21"/>
    </row>
    <row r="17" spans="1:16">
      <c r="A17" s="21"/>
      <c r="B17" s="21"/>
      <c r="C17" s="21"/>
      <c r="D17" s="24"/>
      <c r="E17" s="24"/>
      <c r="F17" s="24"/>
      <c r="G17" s="24"/>
      <c r="H17" s="24"/>
      <c r="I17" s="21"/>
      <c r="J17" s="21"/>
      <c r="K17" s="21"/>
      <c r="L17" s="21"/>
      <c r="M17" s="21"/>
      <c r="N17" s="23"/>
      <c r="O17" s="23"/>
      <c r="P17" s="21"/>
    </row>
    <row r="18" spans="1:16">
      <c r="A18" s="21"/>
      <c r="B18" s="21"/>
      <c r="C18" s="21"/>
      <c r="D18" s="24"/>
      <c r="E18" s="24"/>
      <c r="F18" s="24"/>
      <c r="G18" s="24"/>
      <c r="H18" s="24"/>
      <c r="I18" s="21"/>
      <c r="J18" s="21"/>
      <c r="K18" s="21"/>
      <c r="L18" s="21"/>
      <c r="M18" s="21"/>
      <c r="N18" s="23"/>
      <c r="O18" s="23"/>
      <c r="P18" s="21"/>
    </row>
    <row r="19" spans="1:16">
      <c r="A19" s="21"/>
      <c r="B19" s="21"/>
      <c r="C19" s="21"/>
      <c r="D19" s="24"/>
      <c r="E19" s="24"/>
      <c r="F19" s="24"/>
      <c r="G19" s="24"/>
      <c r="H19" s="24"/>
      <c r="I19" s="21"/>
      <c r="J19" s="21"/>
      <c r="K19" s="21"/>
      <c r="L19" s="21"/>
      <c r="M19" s="21"/>
      <c r="N19" s="23"/>
      <c r="O19" s="23"/>
      <c r="P19" s="21"/>
    </row>
    <row r="20" spans="1:16">
      <c r="A20" s="21"/>
      <c r="B20" s="21"/>
      <c r="C20" s="21"/>
      <c r="D20" s="24"/>
      <c r="E20" s="24"/>
      <c r="F20" s="24"/>
      <c r="G20" s="24"/>
      <c r="H20" s="24"/>
      <c r="I20" s="21"/>
      <c r="J20" s="21"/>
      <c r="K20" s="21"/>
      <c r="L20" s="21"/>
      <c r="M20" s="21"/>
      <c r="N20" s="23"/>
      <c r="O20" s="23"/>
      <c r="P20" s="21"/>
    </row>
    <row r="21" spans="1:16">
      <c r="A21" s="21"/>
      <c r="B21" s="21"/>
      <c r="C21" s="21"/>
      <c r="D21" s="24"/>
      <c r="E21" s="24"/>
      <c r="F21" s="24"/>
      <c r="G21" s="24"/>
      <c r="H21" s="24"/>
      <c r="I21" s="21"/>
      <c r="J21" s="21"/>
      <c r="K21" s="21"/>
      <c r="L21" s="21"/>
      <c r="M21" s="21"/>
      <c r="N21" s="23"/>
      <c r="O21" s="23"/>
      <c r="P21" s="21"/>
    </row>
    <row r="22" spans="1:16">
      <c r="A22" s="21"/>
      <c r="B22" s="21"/>
      <c r="C22" s="21"/>
      <c r="D22" s="24"/>
      <c r="E22" s="24"/>
      <c r="F22" s="24"/>
      <c r="G22" s="24"/>
      <c r="H22" s="24"/>
      <c r="I22" s="21"/>
      <c r="J22" s="21"/>
      <c r="K22" s="21"/>
      <c r="L22" s="21"/>
      <c r="M22" s="21"/>
      <c r="N22" s="23"/>
      <c r="O22" s="23"/>
      <c r="P22" s="21"/>
    </row>
    <row r="23" spans="1:16">
      <c r="A23" s="21"/>
      <c r="B23" s="21"/>
      <c r="C23" s="21"/>
      <c r="D23" s="24"/>
      <c r="E23" s="24"/>
      <c r="F23" s="24"/>
      <c r="G23" s="24"/>
      <c r="H23" s="24"/>
      <c r="I23" s="21"/>
      <c r="J23" s="21"/>
      <c r="K23" s="21"/>
      <c r="L23" s="21"/>
      <c r="M23" s="21"/>
      <c r="N23" s="23"/>
      <c r="O23" s="23"/>
      <c r="P23" s="21"/>
    </row>
    <row r="24" spans="1:16">
      <c r="A24" s="21"/>
      <c r="B24" s="21"/>
      <c r="C24" s="21"/>
      <c r="D24" s="24"/>
      <c r="E24" s="24"/>
      <c r="F24" s="24"/>
      <c r="G24" s="24"/>
      <c r="H24" s="24"/>
      <c r="I24" s="21"/>
      <c r="J24" s="21"/>
      <c r="K24" s="21"/>
      <c r="L24" s="21"/>
      <c r="M24" s="21"/>
      <c r="N24" s="23"/>
      <c r="O24" s="23"/>
      <c r="P24" s="21"/>
    </row>
    <row r="25" spans="1:16">
      <c r="A25" s="21"/>
      <c r="B25" s="21"/>
      <c r="C25" s="21"/>
      <c r="D25" s="24"/>
      <c r="E25" s="24"/>
      <c r="F25" s="24"/>
      <c r="G25" s="24"/>
      <c r="H25" s="24"/>
      <c r="I25" s="21"/>
      <c r="J25" s="21"/>
      <c r="K25" s="21"/>
      <c r="L25" s="21"/>
      <c r="M25" s="21"/>
      <c r="N25" s="23"/>
      <c r="O25" s="23"/>
      <c r="P25" s="21"/>
    </row>
    <row r="26" spans="1:16">
      <c r="A26" s="21"/>
      <c r="B26" s="21"/>
      <c r="C26" s="21"/>
      <c r="D26" s="24"/>
      <c r="E26" s="24"/>
      <c r="F26" s="24"/>
      <c r="G26" s="24"/>
      <c r="H26" s="24"/>
      <c r="I26" s="21"/>
      <c r="J26" s="21"/>
      <c r="K26" s="21"/>
      <c r="L26" s="21"/>
      <c r="M26" s="21"/>
      <c r="N26" s="23"/>
      <c r="O26" s="23"/>
      <c r="P26" s="21"/>
    </row>
    <row r="27" spans="1:16">
      <c r="A27" s="21"/>
      <c r="B27" s="21"/>
      <c r="C27" s="21"/>
      <c r="D27" s="24"/>
      <c r="E27" s="24"/>
      <c r="F27" s="24"/>
      <c r="G27" s="24"/>
      <c r="H27" s="24"/>
      <c r="I27" s="21"/>
      <c r="J27" s="21"/>
      <c r="K27" s="21"/>
      <c r="L27" s="21"/>
      <c r="M27" s="21"/>
      <c r="N27" s="23"/>
      <c r="O27" s="23"/>
      <c r="P27" s="21"/>
    </row>
    <row r="28" spans="1:16">
      <c r="A28" s="21"/>
      <c r="B28" s="21"/>
      <c r="C28" s="21"/>
      <c r="D28" s="24"/>
      <c r="E28" s="24"/>
      <c r="F28" s="24"/>
      <c r="G28" s="24"/>
      <c r="H28" s="24"/>
      <c r="I28" s="21"/>
      <c r="J28" s="21"/>
      <c r="K28" s="21"/>
      <c r="L28" s="21"/>
      <c r="M28" s="21"/>
      <c r="N28" s="23"/>
      <c r="O28" s="23"/>
      <c r="P28" s="21"/>
    </row>
    <row r="29" spans="1:16">
      <c r="A29" s="21"/>
      <c r="B29" s="21"/>
      <c r="C29" s="21"/>
      <c r="D29" s="24"/>
      <c r="E29" s="24"/>
      <c r="F29" s="24"/>
      <c r="G29" s="24"/>
      <c r="H29" s="24"/>
      <c r="I29" s="21"/>
      <c r="J29" s="21"/>
      <c r="K29" s="21"/>
      <c r="L29" s="21"/>
      <c r="M29" s="21"/>
      <c r="N29" s="23"/>
      <c r="O29" s="23"/>
      <c r="P29" s="21"/>
    </row>
    <row r="30" spans="1:16">
      <c r="A30" s="21"/>
      <c r="B30" s="21"/>
      <c r="C30" s="21"/>
      <c r="D30" s="24"/>
      <c r="E30" s="24"/>
      <c r="F30" s="24"/>
      <c r="G30" s="24"/>
      <c r="H30" s="24"/>
      <c r="I30" s="21"/>
      <c r="J30" s="21"/>
      <c r="K30" s="21"/>
      <c r="L30" s="21"/>
      <c r="M30" s="21"/>
      <c r="N30" s="23"/>
      <c r="O30" s="23"/>
      <c r="P30" s="21"/>
    </row>
    <row r="31" spans="1:16">
      <c r="A31" s="21"/>
      <c r="B31" s="21"/>
      <c r="C31" s="21"/>
      <c r="D31" s="24"/>
      <c r="E31" s="24"/>
      <c r="F31" s="24"/>
      <c r="G31" s="24"/>
      <c r="H31" s="24"/>
      <c r="I31" s="21"/>
      <c r="J31" s="21"/>
      <c r="K31" s="21"/>
      <c r="L31" s="21"/>
      <c r="M31" s="21"/>
      <c r="N31" s="23"/>
      <c r="O31" s="23"/>
      <c r="P31" s="21"/>
    </row>
    <row r="32" spans="1:16">
      <c r="A32" s="21"/>
      <c r="B32" s="21"/>
      <c r="C32" s="21"/>
      <c r="D32" s="24"/>
      <c r="E32" s="24"/>
      <c r="F32" s="24"/>
      <c r="G32" s="24"/>
      <c r="H32" s="24"/>
      <c r="I32" s="21"/>
      <c r="J32" s="21"/>
      <c r="K32" s="21"/>
      <c r="L32" s="21"/>
      <c r="M32" s="21"/>
      <c r="N32" s="23"/>
      <c r="O32" s="23"/>
      <c r="P32" s="21"/>
    </row>
    <row r="33" spans="1:16">
      <c r="A33" s="21"/>
      <c r="B33" s="21"/>
      <c r="C33" s="21"/>
      <c r="D33" s="24"/>
      <c r="E33" s="24"/>
      <c r="F33" s="24"/>
      <c r="G33" s="24"/>
      <c r="H33" s="24"/>
      <c r="I33" s="21"/>
      <c r="J33" s="21"/>
      <c r="K33" s="21"/>
      <c r="L33" s="21"/>
      <c r="M33" s="21"/>
      <c r="N33" s="23"/>
      <c r="O33" s="23"/>
      <c r="P33" s="21"/>
    </row>
    <row r="34" spans="1:16">
      <c r="A34" s="21"/>
      <c r="B34" s="21"/>
      <c r="C34" s="21"/>
      <c r="D34" s="24"/>
      <c r="E34" s="24"/>
      <c r="F34" s="24"/>
      <c r="G34" s="24"/>
      <c r="H34" s="24"/>
      <c r="I34" s="21"/>
      <c r="J34" s="21"/>
      <c r="K34" s="21"/>
      <c r="L34" s="21"/>
      <c r="M34" s="21"/>
      <c r="N34" s="23"/>
      <c r="O34" s="23"/>
      <c r="P34" s="21"/>
    </row>
    <row r="35" spans="1:16">
      <c r="A35" s="21"/>
      <c r="B35" s="21"/>
      <c r="C35" s="21"/>
      <c r="D35" s="24"/>
      <c r="E35" s="24"/>
      <c r="F35" s="24"/>
      <c r="G35" s="24"/>
      <c r="H35" s="24"/>
      <c r="I35" s="21"/>
      <c r="J35" s="21"/>
      <c r="K35" s="21"/>
      <c r="L35" s="21"/>
      <c r="M35" s="21"/>
      <c r="N35" s="23"/>
      <c r="O35" s="23"/>
      <c r="P35" s="21"/>
    </row>
    <row r="36" spans="1:16">
      <c r="A36" s="21"/>
      <c r="B36" s="21"/>
      <c r="C36" s="21"/>
      <c r="D36" s="24"/>
      <c r="E36" s="24"/>
      <c r="F36" s="24"/>
      <c r="G36" s="24"/>
      <c r="H36" s="24"/>
      <c r="I36" s="21"/>
      <c r="J36" s="21"/>
      <c r="K36" s="21"/>
      <c r="L36" s="21"/>
      <c r="M36" s="21"/>
      <c r="N36" s="23"/>
      <c r="O36" s="23"/>
      <c r="P36" s="21"/>
    </row>
    <row r="37" spans="1:16">
      <c r="A37" s="21"/>
      <c r="B37" s="21"/>
      <c r="C37" s="21"/>
      <c r="D37" s="24"/>
      <c r="E37" s="24"/>
      <c r="F37" s="24"/>
      <c r="G37" s="24"/>
      <c r="H37" s="24"/>
      <c r="I37" s="21"/>
      <c r="J37" s="21"/>
      <c r="K37" s="21"/>
      <c r="L37" s="21"/>
      <c r="M37" s="21"/>
      <c r="N37" s="23"/>
      <c r="O37" s="23"/>
      <c r="P37" s="21"/>
    </row>
    <row r="38" spans="1:16">
      <c r="A38" s="21"/>
      <c r="B38" s="21"/>
      <c r="C38" s="21"/>
      <c r="D38" s="24"/>
      <c r="E38" s="24"/>
      <c r="F38" s="24"/>
      <c r="G38" s="24"/>
      <c r="H38" s="24"/>
      <c r="I38" s="21"/>
      <c r="J38" s="21"/>
      <c r="K38" s="21"/>
      <c r="L38" s="21"/>
      <c r="M38" s="21"/>
      <c r="N38" s="23"/>
      <c r="O38" s="23"/>
      <c r="P38" s="21"/>
    </row>
    <row r="39" spans="1:16">
      <c r="A39" s="21"/>
      <c r="B39" s="21"/>
      <c r="C39" s="21"/>
      <c r="D39" s="24"/>
      <c r="E39" s="24"/>
      <c r="F39" s="24"/>
      <c r="G39" s="24"/>
      <c r="H39" s="24"/>
      <c r="I39" s="21"/>
      <c r="J39" s="21"/>
      <c r="K39" s="21"/>
      <c r="L39" s="21"/>
      <c r="M39" s="21"/>
      <c r="N39" s="23"/>
      <c r="O39" s="23"/>
      <c r="P39" s="21"/>
    </row>
    <row r="40" spans="1:16">
      <c r="A40" s="21"/>
      <c r="B40" s="21"/>
      <c r="C40" s="21"/>
      <c r="D40" s="24"/>
      <c r="E40" s="24"/>
      <c r="F40" s="24"/>
      <c r="G40" s="24"/>
      <c r="H40" s="24"/>
      <c r="I40" s="21"/>
      <c r="J40" s="21"/>
      <c r="K40" s="21"/>
      <c r="L40" s="21"/>
      <c r="M40" s="21"/>
      <c r="N40" s="23"/>
      <c r="O40" s="23"/>
      <c r="P40" s="21"/>
    </row>
    <row r="41" spans="1:16">
      <c r="A41" s="21"/>
      <c r="B41" s="21"/>
      <c r="C41" s="21"/>
      <c r="D41" s="24"/>
      <c r="E41" s="24"/>
      <c r="F41" s="24"/>
      <c r="G41" s="24"/>
      <c r="H41" s="24"/>
      <c r="I41" s="21"/>
      <c r="J41" s="21"/>
      <c r="K41" s="21"/>
      <c r="L41" s="21"/>
      <c r="M41" s="21"/>
      <c r="N41" s="23"/>
      <c r="O41" s="23"/>
      <c r="P41" s="21"/>
    </row>
    <row r="42" spans="1:16">
      <c r="A42" s="21"/>
      <c r="B42" s="21"/>
      <c r="C42" s="21"/>
      <c r="D42" s="24"/>
      <c r="E42" s="24"/>
      <c r="F42" s="24"/>
      <c r="G42" s="24"/>
      <c r="H42" s="24"/>
      <c r="I42" s="21"/>
      <c r="J42" s="21"/>
      <c r="K42" s="21"/>
      <c r="L42" s="21"/>
      <c r="M42" s="21"/>
      <c r="N42" s="23"/>
      <c r="O42" s="23"/>
      <c r="P42" s="21"/>
    </row>
    <row r="43" spans="1:16">
      <c r="A43" s="21"/>
      <c r="B43" s="21"/>
      <c r="C43" s="21"/>
      <c r="D43" s="24"/>
      <c r="E43" s="24"/>
      <c r="F43" s="24"/>
      <c r="G43" s="24"/>
      <c r="H43" s="24"/>
      <c r="I43" s="21"/>
      <c r="J43" s="21"/>
      <c r="K43" s="21"/>
      <c r="L43" s="21"/>
      <c r="M43" s="21"/>
      <c r="N43" s="23"/>
      <c r="O43" s="23"/>
      <c r="P43" s="21"/>
    </row>
    <row r="44" spans="1:16">
      <c r="A44" s="21"/>
      <c r="B44" s="21"/>
      <c r="C44" s="21"/>
      <c r="D44" s="24"/>
      <c r="E44" s="24"/>
      <c r="F44" s="24"/>
      <c r="G44" s="24"/>
      <c r="H44" s="24"/>
      <c r="I44" s="21"/>
      <c r="J44" s="21"/>
      <c r="K44" s="21"/>
      <c r="L44" s="21"/>
      <c r="M44" s="21"/>
      <c r="N44" s="23"/>
      <c r="O44" s="23"/>
      <c r="P44" s="21"/>
    </row>
    <row r="45" spans="1:16">
      <c r="A45" s="21"/>
      <c r="B45" s="21"/>
      <c r="C45" s="21"/>
      <c r="D45" s="24"/>
      <c r="E45" s="24"/>
      <c r="F45" s="24"/>
      <c r="G45" s="24"/>
      <c r="H45" s="24"/>
      <c r="I45" s="21"/>
      <c r="J45" s="21"/>
      <c r="K45" s="21"/>
      <c r="L45" s="21"/>
      <c r="M45" s="21"/>
      <c r="N45" s="23"/>
      <c r="O45" s="23"/>
      <c r="P45" s="21"/>
    </row>
    <row r="46" spans="1:16">
      <c r="A46" s="21"/>
      <c r="B46" s="21"/>
      <c r="C46" s="21"/>
      <c r="D46" s="24"/>
      <c r="E46" s="24"/>
      <c r="F46" s="24"/>
      <c r="G46" s="24"/>
      <c r="H46" s="24"/>
      <c r="I46" s="21"/>
      <c r="J46" s="21"/>
      <c r="K46" s="21"/>
      <c r="L46" s="21"/>
      <c r="M46" s="21"/>
      <c r="N46" s="23"/>
      <c r="O46" s="23"/>
      <c r="P46" s="21"/>
    </row>
    <row r="47" spans="1:16">
      <c r="A47" s="21"/>
      <c r="B47" s="21"/>
      <c r="C47" s="21"/>
      <c r="D47" s="24"/>
      <c r="E47" s="24"/>
      <c r="F47" s="24"/>
      <c r="G47" s="24"/>
      <c r="H47" s="24"/>
      <c r="I47" s="21"/>
      <c r="J47" s="21"/>
      <c r="K47" s="21"/>
      <c r="L47" s="21"/>
      <c r="M47" s="21"/>
      <c r="N47" s="23"/>
      <c r="O47" s="23"/>
      <c r="P47" s="21"/>
    </row>
    <row r="48" spans="1:16">
      <c r="A48" s="21"/>
      <c r="B48" s="21"/>
      <c r="C48" s="21"/>
      <c r="D48" s="24"/>
      <c r="E48" s="24"/>
      <c r="F48" s="24"/>
      <c r="G48" s="24"/>
      <c r="H48" s="24"/>
      <c r="I48" s="21"/>
      <c r="J48" s="21"/>
      <c r="K48" s="21"/>
      <c r="L48" s="21"/>
      <c r="M48" s="21"/>
      <c r="N48" s="23"/>
      <c r="O48" s="23"/>
      <c r="P48" s="21"/>
    </row>
    <row r="49" spans="1:16">
      <c r="A49" s="21"/>
      <c r="B49" s="21"/>
      <c r="C49" s="21"/>
      <c r="D49" s="24"/>
      <c r="E49" s="24"/>
      <c r="F49" s="24"/>
      <c r="G49" s="24"/>
      <c r="H49" s="24"/>
      <c r="I49" s="21"/>
      <c r="J49" s="21"/>
      <c r="K49" s="21"/>
      <c r="L49" s="21"/>
      <c r="M49" s="21"/>
      <c r="N49" s="23"/>
      <c r="O49" s="23"/>
      <c r="P49" s="21"/>
    </row>
    <row r="50" spans="1:16">
      <c r="A50" s="21"/>
      <c r="B50" s="21"/>
      <c r="C50" s="21"/>
      <c r="D50" s="24"/>
      <c r="E50" s="24"/>
      <c r="F50" s="24"/>
      <c r="G50" s="24"/>
      <c r="H50" s="24"/>
      <c r="I50" s="21"/>
      <c r="J50" s="21"/>
      <c r="K50" s="21"/>
      <c r="L50" s="21"/>
      <c r="M50" s="21"/>
      <c r="N50" s="23"/>
      <c r="O50" s="23"/>
      <c r="P50" s="21"/>
    </row>
    <row r="51" spans="1:16">
      <c r="A51" s="21"/>
      <c r="B51" s="21"/>
      <c r="C51" s="21"/>
      <c r="D51" s="24"/>
      <c r="E51" s="24"/>
      <c r="F51" s="24"/>
      <c r="G51" s="24"/>
      <c r="H51" s="24"/>
      <c r="I51" s="21"/>
      <c r="J51" s="21"/>
      <c r="K51" s="21"/>
      <c r="L51" s="21"/>
      <c r="M51" s="21"/>
      <c r="N51" s="23"/>
      <c r="O51" s="23"/>
      <c r="P51" s="21"/>
    </row>
    <row r="52" spans="1:16">
      <c r="A52" s="21"/>
      <c r="B52" s="21"/>
      <c r="C52" s="21"/>
      <c r="D52" s="24"/>
      <c r="E52" s="24"/>
      <c r="F52" s="24"/>
      <c r="G52" s="24"/>
      <c r="H52" s="24"/>
      <c r="I52" s="21"/>
      <c r="J52" s="21"/>
      <c r="K52" s="21"/>
      <c r="L52" s="21"/>
      <c r="M52" s="21"/>
      <c r="N52" s="23"/>
      <c r="O52" s="23"/>
      <c r="P52" s="21"/>
    </row>
    <row r="53" spans="1:16">
      <c r="A53" s="21"/>
      <c r="B53" s="21"/>
      <c r="C53" s="21"/>
      <c r="D53" s="24"/>
      <c r="E53" s="24"/>
      <c r="F53" s="24"/>
      <c r="G53" s="24"/>
      <c r="H53" s="24"/>
      <c r="I53" s="21"/>
      <c r="J53" s="21"/>
      <c r="K53" s="21"/>
      <c r="L53" s="21"/>
      <c r="M53" s="21"/>
      <c r="N53" s="23"/>
      <c r="O53" s="23"/>
      <c r="P53" s="21"/>
    </row>
    <row r="54" spans="1:16">
      <c r="A54" s="21"/>
      <c r="B54" s="21"/>
      <c r="C54" s="21"/>
      <c r="D54" s="24"/>
      <c r="E54" s="24"/>
      <c r="F54" s="24"/>
      <c r="G54" s="24"/>
      <c r="H54" s="24"/>
      <c r="I54" s="21"/>
      <c r="J54" s="21"/>
      <c r="K54" s="21"/>
      <c r="L54" s="21"/>
      <c r="M54" s="21"/>
      <c r="N54" s="23"/>
      <c r="O54" s="23"/>
      <c r="P54" s="21"/>
    </row>
    <row r="55" spans="1:16">
      <c r="A55" s="21"/>
      <c r="B55" s="21"/>
      <c r="C55" s="21"/>
      <c r="D55" s="24"/>
      <c r="E55" s="24"/>
      <c r="F55" s="24"/>
      <c r="G55" s="24"/>
      <c r="H55" s="24"/>
      <c r="I55" s="21"/>
      <c r="J55" s="21"/>
      <c r="K55" s="21"/>
      <c r="L55" s="21"/>
      <c r="M55" s="21"/>
      <c r="N55" s="23"/>
      <c r="O55" s="23"/>
      <c r="P55" s="21"/>
    </row>
    <row r="56" spans="1:16">
      <c r="A56" s="21"/>
      <c r="B56" s="21"/>
      <c r="C56" s="21"/>
      <c r="D56" s="24"/>
      <c r="E56" s="24"/>
      <c r="F56" s="24"/>
      <c r="G56" s="24"/>
      <c r="H56" s="24"/>
      <c r="I56" s="21"/>
      <c r="J56" s="21"/>
      <c r="K56" s="21"/>
      <c r="L56" s="21"/>
      <c r="M56" s="21"/>
      <c r="N56" s="23"/>
      <c r="O56" s="23"/>
      <c r="P56" s="21"/>
    </row>
    <row r="57" spans="1:16">
      <c r="A57" s="21"/>
      <c r="B57" s="21"/>
      <c r="C57" s="21"/>
      <c r="D57" s="24"/>
      <c r="E57" s="24"/>
      <c r="F57" s="24"/>
      <c r="G57" s="24"/>
      <c r="H57" s="24"/>
      <c r="I57" s="21"/>
      <c r="J57" s="21"/>
      <c r="K57" s="21"/>
      <c r="L57" s="21"/>
      <c r="M57" s="21"/>
      <c r="N57" s="23"/>
      <c r="O57" s="23"/>
      <c r="P57" s="21"/>
    </row>
    <row r="58" spans="1:16">
      <c r="A58" s="21"/>
      <c r="B58" s="21"/>
      <c r="C58" s="21"/>
      <c r="D58" s="24"/>
      <c r="E58" s="24"/>
      <c r="F58" s="24"/>
      <c r="G58" s="24"/>
      <c r="H58" s="24"/>
      <c r="I58" s="21"/>
      <c r="J58" s="21"/>
      <c r="K58" s="21"/>
      <c r="L58" s="21"/>
      <c r="M58" s="21"/>
      <c r="N58" s="23"/>
      <c r="O58" s="23"/>
      <c r="P58" s="21"/>
    </row>
    <row r="59" spans="1:16">
      <c r="A59" s="21"/>
      <c r="B59" s="21"/>
      <c r="C59" s="21"/>
      <c r="D59" s="24"/>
      <c r="E59" s="24"/>
      <c r="F59" s="24"/>
      <c r="G59" s="24"/>
      <c r="H59" s="24"/>
      <c r="I59" s="21"/>
      <c r="J59" s="21"/>
      <c r="K59" s="21"/>
      <c r="L59" s="21"/>
      <c r="M59" s="21"/>
      <c r="N59" s="23"/>
      <c r="O59" s="23"/>
      <c r="P59" s="21"/>
    </row>
    <row r="60" spans="1:16">
      <c r="A60" s="21"/>
      <c r="B60" s="21"/>
      <c r="C60" s="21"/>
      <c r="D60" s="24"/>
      <c r="E60" s="24"/>
      <c r="F60" s="24"/>
      <c r="G60" s="24"/>
      <c r="H60" s="24"/>
      <c r="I60" s="21"/>
      <c r="J60" s="21"/>
      <c r="K60" s="21"/>
      <c r="L60" s="21"/>
      <c r="M60" s="21"/>
      <c r="N60" s="23"/>
      <c r="O60" s="23"/>
      <c r="P60" s="21"/>
    </row>
    <row r="61" spans="1:16">
      <c r="A61" s="21"/>
      <c r="B61" s="21"/>
      <c r="C61" s="21"/>
      <c r="D61" s="24"/>
      <c r="E61" s="24"/>
      <c r="F61" s="24"/>
      <c r="G61" s="24"/>
      <c r="H61" s="24"/>
      <c r="I61" s="21"/>
      <c r="J61" s="21"/>
      <c r="K61" s="21"/>
      <c r="L61" s="21"/>
      <c r="M61" s="21"/>
      <c r="N61" s="23"/>
      <c r="O61" s="23"/>
      <c r="P61" s="21"/>
    </row>
    <row r="62" spans="1:16">
      <c r="A62" s="21"/>
      <c r="B62" s="21"/>
      <c r="C62" s="21"/>
      <c r="D62" s="24"/>
      <c r="E62" s="24"/>
      <c r="F62" s="24"/>
      <c r="G62" s="24"/>
      <c r="H62" s="24"/>
      <c r="I62" s="21"/>
      <c r="J62" s="21"/>
      <c r="K62" s="21"/>
      <c r="L62" s="21"/>
      <c r="M62" s="21"/>
      <c r="N62" s="23"/>
      <c r="O62" s="23"/>
      <c r="P62" s="21"/>
    </row>
    <row r="63" spans="1:16">
      <c r="A63" s="21"/>
      <c r="B63" s="21"/>
      <c r="C63" s="21"/>
      <c r="D63" s="24"/>
      <c r="E63" s="24"/>
      <c r="F63" s="24"/>
      <c r="G63" s="24"/>
      <c r="H63" s="24"/>
      <c r="I63" s="21"/>
      <c r="J63" s="21"/>
      <c r="K63" s="21"/>
      <c r="L63" s="21"/>
      <c r="M63" s="21"/>
      <c r="N63" s="23"/>
      <c r="O63" s="23"/>
      <c r="P63" s="21"/>
    </row>
    <row r="64" spans="1:16">
      <c r="A64" s="21"/>
      <c r="B64" s="21"/>
      <c r="C64" s="21"/>
      <c r="D64" s="24"/>
      <c r="E64" s="24"/>
      <c r="F64" s="24"/>
      <c r="G64" s="24"/>
      <c r="H64" s="24"/>
      <c r="I64" s="21"/>
      <c r="J64" s="21"/>
      <c r="K64" s="21"/>
      <c r="L64" s="21"/>
      <c r="M64" s="21"/>
      <c r="N64" s="23"/>
      <c r="O64" s="23"/>
      <c r="P64" s="21"/>
    </row>
    <row r="65" spans="1:16">
      <c r="A65" s="21"/>
      <c r="B65" s="21"/>
      <c r="C65" s="21"/>
      <c r="D65" s="24"/>
      <c r="E65" s="24"/>
      <c r="F65" s="24"/>
      <c r="G65" s="24"/>
      <c r="H65" s="24"/>
      <c r="I65" s="21"/>
      <c r="J65" s="21"/>
      <c r="K65" s="21"/>
      <c r="L65" s="21"/>
      <c r="M65" s="21"/>
      <c r="N65" s="23"/>
      <c r="O65" s="23"/>
      <c r="P65" s="21"/>
    </row>
    <row r="66" spans="1:16">
      <c r="A66" s="21"/>
      <c r="B66" s="21"/>
      <c r="C66" s="21"/>
      <c r="D66" s="24"/>
      <c r="E66" s="24"/>
      <c r="F66" s="24"/>
      <c r="G66" s="24"/>
      <c r="H66" s="24"/>
      <c r="I66" s="21"/>
      <c r="J66" s="21"/>
      <c r="K66" s="21"/>
      <c r="L66" s="21"/>
      <c r="M66" s="21"/>
      <c r="N66" s="23"/>
      <c r="O66" s="23"/>
      <c r="P66" s="21"/>
    </row>
    <row r="67" spans="1:16">
      <c r="A67" s="21"/>
      <c r="B67" s="21"/>
      <c r="C67" s="21"/>
      <c r="D67" s="24"/>
      <c r="E67" s="24"/>
      <c r="F67" s="24"/>
      <c r="G67" s="24"/>
      <c r="H67" s="24"/>
      <c r="I67" s="21"/>
      <c r="J67" s="21"/>
      <c r="K67" s="21"/>
      <c r="L67" s="21"/>
      <c r="M67" s="21"/>
      <c r="N67" s="23"/>
      <c r="O67" s="23"/>
      <c r="P67" s="21"/>
    </row>
    <row r="68" spans="1:16">
      <c r="A68" s="21"/>
      <c r="B68" s="21"/>
      <c r="C68" s="21"/>
      <c r="D68" s="24"/>
      <c r="E68" s="24"/>
      <c r="F68" s="24"/>
      <c r="G68" s="24"/>
      <c r="H68" s="24"/>
      <c r="I68" s="21"/>
      <c r="J68" s="21"/>
      <c r="K68" s="21"/>
      <c r="L68" s="21"/>
      <c r="M68" s="21"/>
      <c r="N68" s="23"/>
      <c r="O68" s="23"/>
      <c r="P68" s="21"/>
    </row>
    <row r="69" spans="1:16">
      <c r="A69" s="21"/>
      <c r="B69" s="21"/>
      <c r="C69" s="21"/>
      <c r="D69" s="24"/>
      <c r="E69" s="24"/>
      <c r="F69" s="24"/>
      <c r="G69" s="24"/>
      <c r="H69" s="24"/>
      <c r="I69" s="21"/>
      <c r="J69" s="21"/>
      <c r="K69" s="21"/>
      <c r="L69" s="21"/>
      <c r="M69" s="21"/>
      <c r="N69" s="23"/>
      <c r="O69" s="23"/>
      <c r="P69" s="21"/>
    </row>
    <row r="70" spans="1:16">
      <c r="A70" s="21"/>
      <c r="B70" s="21"/>
      <c r="C70" s="21"/>
      <c r="D70" s="24"/>
      <c r="E70" s="24"/>
      <c r="F70" s="24"/>
      <c r="G70" s="24"/>
      <c r="H70" s="24"/>
      <c r="I70" s="21"/>
      <c r="J70" s="21"/>
      <c r="K70" s="21"/>
      <c r="L70" s="21"/>
      <c r="M70" s="21"/>
      <c r="N70" s="23"/>
      <c r="O70" s="23"/>
      <c r="P70" s="21"/>
    </row>
    <row r="71" spans="1:16">
      <c r="A71" s="21"/>
      <c r="B71" s="21"/>
      <c r="C71" s="21"/>
      <c r="D71" s="24"/>
      <c r="E71" s="24"/>
      <c r="F71" s="24"/>
      <c r="G71" s="24"/>
      <c r="H71" s="24"/>
      <c r="I71" s="21"/>
      <c r="J71" s="21"/>
      <c r="K71" s="21"/>
      <c r="L71" s="21"/>
      <c r="M71" s="21"/>
      <c r="N71" s="23"/>
      <c r="O71" s="23"/>
      <c r="P71" s="21"/>
    </row>
    <row r="72" spans="1:16">
      <c r="A72" s="21"/>
      <c r="B72" s="21"/>
      <c r="C72" s="21"/>
      <c r="D72" s="24"/>
      <c r="E72" s="24"/>
      <c r="F72" s="24"/>
      <c r="G72" s="24"/>
      <c r="H72" s="24"/>
      <c r="I72" s="21"/>
      <c r="J72" s="21"/>
      <c r="K72" s="21"/>
      <c r="L72" s="21"/>
      <c r="M72" s="21"/>
      <c r="N72" s="23"/>
      <c r="O72" s="23"/>
      <c r="P72" s="21"/>
    </row>
    <row r="73" spans="1:16">
      <c r="A73" s="21"/>
      <c r="B73" s="21"/>
      <c r="C73" s="21"/>
      <c r="D73" s="24"/>
      <c r="E73" s="24"/>
      <c r="F73" s="24"/>
      <c r="G73" s="24"/>
      <c r="H73" s="24"/>
      <c r="I73" s="21"/>
      <c r="J73" s="21"/>
      <c r="K73" s="21"/>
      <c r="L73" s="21"/>
      <c r="M73" s="21"/>
      <c r="N73" s="23"/>
      <c r="O73" s="23"/>
      <c r="P73" s="21"/>
    </row>
    <row r="74" spans="1:16">
      <c r="A74" s="21"/>
      <c r="B74" s="21"/>
      <c r="C74" s="21"/>
      <c r="D74" s="24"/>
      <c r="E74" s="24"/>
      <c r="F74" s="24"/>
      <c r="G74" s="24"/>
      <c r="H74" s="24"/>
      <c r="I74" s="21"/>
      <c r="J74" s="21"/>
      <c r="K74" s="21"/>
      <c r="L74" s="21"/>
      <c r="M74" s="21"/>
      <c r="N74" s="23"/>
      <c r="O74" s="23"/>
      <c r="P74" s="21"/>
    </row>
    <row r="75" spans="1:16">
      <c r="A75" s="21"/>
      <c r="B75" s="21"/>
      <c r="C75" s="21"/>
      <c r="D75" s="24"/>
      <c r="E75" s="24"/>
      <c r="F75" s="24"/>
      <c r="G75" s="24"/>
      <c r="H75" s="24"/>
      <c r="I75" s="21"/>
      <c r="J75" s="21"/>
      <c r="K75" s="21"/>
      <c r="L75" s="21"/>
      <c r="M75" s="21"/>
      <c r="N75" s="23"/>
      <c r="O75" s="23"/>
      <c r="P75" s="21"/>
    </row>
    <row r="76" spans="1:16">
      <c r="A76" s="21"/>
      <c r="B76" s="21"/>
      <c r="C76" s="21"/>
      <c r="D76" s="24"/>
      <c r="E76" s="24"/>
      <c r="F76" s="24"/>
      <c r="G76" s="24"/>
      <c r="H76" s="24"/>
      <c r="I76" s="21"/>
      <c r="J76" s="21"/>
      <c r="K76" s="21"/>
      <c r="L76" s="21"/>
      <c r="M76" s="21"/>
      <c r="N76" s="23"/>
      <c r="O76" s="23"/>
      <c r="P76" s="21"/>
    </row>
    <row r="77" spans="1:16">
      <c r="A77" s="21"/>
      <c r="B77" s="21"/>
      <c r="C77" s="21"/>
      <c r="D77" s="24"/>
      <c r="E77" s="24"/>
      <c r="F77" s="24"/>
      <c r="G77" s="24"/>
      <c r="H77" s="24"/>
      <c r="I77" s="21"/>
      <c r="J77" s="21"/>
      <c r="K77" s="21"/>
      <c r="L77" s="21"/>
      <c r="M77" s="21"/>
      <c r="N77" s="23"/>
      <c r="O77" s="23"/>
      <c r="P77" s="21"/>
    </row>
    <row r="78" spans="1:16">
      <c r="A78" s="21"/>
      <c r="B78" s="21"/>
      <c r="C78" s="21"/>
      <c r="D78" s="24"/>
      <c r="E78" s="24"/>
      <c r="F78" s="24"/>
      <c r="G78" s="24"/>
      <c r="H78" s="24"/>
      <c r="I78" s="21"/>
      <c r="J78" s="21"/>
      <c r="K78" s="21"/>
      <c r="L78" s="21"/>
      <c r="M78" s="21"/>
      <c r="N78" s="23"/>
      <c r="O78" s="23"/>
      <c r="P78" s="21"/>
    </row>
    <row r="79" spans="1:16">
      <c r="A79" s="21"/>
      <c r="B79" s="21"/>
      <c r="C79" s="21"/>
      <c r="D79" s="24"/>
      <c r="E79" s="24"/>
      <c r="F79" s="24"/>
      <c r="G79" s="24"/>
      <c r="H79" s="24"/>
      <c r="I79" s="21"/>
      <c r="J79" s="21"/>
      <c r="K79" s="21"/>
      <c r="L79" s="21"/>
      <c r="M79" s="21"/>
      <c r="N79" s="23"/>
      <c r="O79" s="23"/>
      <c r="P79" s="21"/>
    </row>
    <row r="80" spans="1:16">
      <c r="A80" s="21"/>
      <c r="B80" s="21"/>
      <c r="C80" s="21"/>
      <c r="D80" s="24"/>
      <c r="E80" s="24"/>
      <c r="F80" s="24"/>
      <c r="G80" s="24"/>
      <c r="H80" s="24"/>
      <c r="I80" s="21"/>
      <c r="J80" s="21"/>
      <c r="K80" s="21"/>
      <c r="L80" s="21"/>
      <c r="M80" s="21"/>
      <c r="N80" s="23"/>
      <c r="O80" s="23"/>
      <c r="P80" s="21"/>
    </row>
    <row r="81" spans="1:16">
      <c r="A81" s="21"/>
      <c r="B81" s="21"/>
      <c r="C81" s="21"/>
      <c r="D81" s="24"/>
      <c r="E81" s="24"/>
      <c r="F81" s="24"/>
      <c r="G81" s="24"/>
      <c r="H81" s="24"/>
      <c r="I81" s="21"/>
      <c r="J81" s="21"/>
      <c r="K81" s="21"/>
      <c r="L81" s="21"/>
      <c r="M81" s="21"/>
      <c r="N81" s="23"/>
      <c r="O81" s="23"/>
      <c r="P81" s="21"/>
    </row>
    <row r="82" spans="1:16">
      <c r="A82" s="21"/>
      <c r="B82" s="21"/>
      <c r="C82" s="21"/>
      <c r="D82" s="24"/>
      <c r="E82" s="24"/>
      <c r="F82" s="24"/>
      <c r="G82" s="24"/>
      <c r="H82" s="24"/>
      <c r="I82" s="21"/>
      <c r="J82" s="21"/>
      <c r="K82" s="21"/>
      <c r="L82" s="21"/>
      <c r="M82" s="21"/>
      <c r="N82" s="23"/>
      <c r="O82" s="23"/>
      <c r="P82" s="21"/>
    </row>
    <row r="83" spans="1:16">
      <c r="A83" s="21"/>
      <c r="B83" s="21"/>
      <c r="C83" s="21"/>
      <c r="D83" s="24"/>
      <c r="E83" s="24"/>
      <c r="F83" s="24"/>
      <c r="G83" s="24"/>
      <c r="H83" s="24"/>
      <c r="I83" s="21"/>
      <c r="J83" s="21"/>
      <c r="K83" s="21"/>
      <c r="L83" s="21"/>
      <c r="M83" s="21"/>
      <c r="N83" s="23"/>
      <c r="O83" s="23"/>
      <c r="P83" s="21"/>
    </row>
    <row r="84" spans="1:16">
      <c r="A84" s="21"/>
      <c r="B84" s="21"/>
      <c r="C84" s="21"/>
      <c r="D84" s="24"/>
      <c r="E84" s="24"/>
      <c r="F84" s="24"/>
      <c r="G84" s="24"/>
      <c r="H84" s="24"/>
      <c r="I84" s="21"/>
      <c r="J84" s="21"/>
      <c r="K84" s="21"/>
      <c r="L84" s="21"/>
      <c r="M84" s="21"/>
      <c r="N84" s="23"/>
      <c r="O84" s="23"/>
      <c r="P84" s="21"/>
    </row>
    <row r="85" spans="1:16">
      <c r="A85" s="21"/>
      <c r="B85" s="21"/>
      <c r="C85" s="21"/>
      <c r="D85" s="24"/>
      <c r="E85" s="24"/>
      <c r="F85" s="24"/>
      <c r="G85" s="24"/>
      <c r="H85" s="24"/>
      <c r="I85" s="21"/>
      <c r="J85" s="21"/>
      <c r="K85" s="21"/>
      <c r="L85" s="21"/>
      <c r="M85" s="21"/>
      <c r="N85" s="23"/>
      <c r="O85" s="23"/>
      <c r="P85" s="21"/>
    </row>
    <row r="86" spans="1:16">
      <c r="A86" s="21"/>
      <c r="B86" s="21"/>
      <c r="C86" s="21"/>
      <c r="D86" s="24"/>
      <c r="E86" s="24"/>
      <c r="F86" s="24"/>
      <c r="G86" s="24"/>
      <c r="H86" s="24"/>
      <c r="I86" s="21"/>
      <c r="J86" s="21"/>
      <c r="K86" s="21"/>
      <c r="L86" s="21"/>
      <c r="M86" s="21"/>
      <c r="N86" s="23"/>
      <c r="O86" s="23"/>
      <c r="P86" s="21"/>
    </row>
    <row r="87" spans="1:16">
      <c r="A87" s="21"/>
      <c r="B87" s="21"/>
      <c r="C87" s="21"/>
      <c r="D87" s="24"/>
      <c r="E87" s="24"/>
      <c r="F87" s="24"/>
      <c r="G87" s="24"/>
      <c r="H87" s="24"/>
      <c r="I87" s="21"/>
      <c r="J87" s="21"/>
      <c r="K87" s="21"/>
      <c r="L87" s="21"/>
      <c r="M87" s="21"/>
      <c r="N87" s="23"/>
      <c r="O87" s="23"/>
      <c r="P87" s="21"/>
    </row>
    <row r="88" spans="1:16">
      <c r="A88" s="21"/>
      <c r="B88" s="21"/>
      <c r="C88" s="21"/>
      <c r="D88" s="24"/>
      <c r="E88" s="24"/>
      <c r="F88" s="24"/>
      <c r="G88" s="24"/>
      <c r="H88" s="24"/>
      <c r="I88" s="21"/>
      <c r="J88" s="21"/>
      <c r="K88" s="21"/>
      <c r="L88" s="21"/>
      <c r="M88" s="21"/>
      <c r="N88" s="23"/>
      <c r="O88" s="23"/>
      <c r="P88" s="21"/>
    </row>
    <row r="89" spans="1:16">
      <c r="A89" s="21"/>
      <c r="B89" s="21"/>
      <c r="C89" s="21"/>
      <c r="D89" s="24"/>
      <c r="E89" s="24"/>
      <c r="F89" s="24"/>
      <c r="G89" s="24"/>
      <c r="H89" s="24"/>
      <c r="I89" s="21"/>
      <c r="J89" s="21"/>
      <c r="K89" s="21"/>
      <c r="L89" s="21"/>
      <c r="M89" s="21"/>
      <c r="N89" s="23"/>
      <c r="O89" s="23"/>
      <c r="P89" s="21"/>
    </row>
    <row r="90" spans="1:16">
      <c r="A90" s="21"/>
      <c r="B90" s="21"/>
      <c r="C90" s="21"/>
      <c r="D90" s="24"/>
      <c r="E90" s="24"/>
      <c r="F90" s="24"/>
      <c r="G90" s="24"/>
      <c r="H90" s="24"/>
      <c r="I90" s="21"/>
      <c r="J90" s="21"/>
      <c r="K90" s="21"/>
      <c r="L90" s="21"/>
      <c r="M90" s="21"/>
      <c r="N90" s="23"/>
      <c r="O90" s="23"/>
      <c r="P90" s="21"/>
    </row>
    <row r="91" spans="1:16">
      <c r="A91" s="21"/>
      <c r="B91" s="21"/>
      <c r="C91" s="21"/>
      <c r="D91" s="24"/>
      <c r="E91" s="24"/>
      <c r="F91" s="24"/>
      <c r="G91" s="24"/>
      <c r="H91" s="24"/>
      <c r="I91" s="21"/>
      <c r="J91" s="21"/>
      <c r="K91" s="21"/>
      <c r="L91" s="21"/>
      <c r="M91" s="21"/>
      <c r="N91" s="23"/>
      <c r="O91" s="23"/>
      <c r="P91" s="21"/>
    </row>
    <row r="92" spans="1:16">
      <c r="A92" s="21"/>
      <c r="B92" s="21"/>
      <c r="C92" s="21"/>
      <c r="D92" s="24"/>
      <c r="E92" s="24"/>
      <c r="F92" s="24"/>
      <c r="G92" s="24"/>
      <c r="H92" s="24"/>
      <c r="I92" s="21"/>
      <c r="J92" s="21"/>
      <c r="K92" s="21"/>
      <c r="L92" s="21"/>
      <c r="M92" s="21"/>
      <c r="N92" s="23"/>
      <c r="O92" s="23"/>
      <c r="P92" s="21"/>
    </row>
    <row r="93" spans="1:16">
      <c r="A93" s="21"/>
      <c r="B93" s="21"/>
      <c r="C93" s="21"/>
      <c r="D93" s="24"/>
      <c r="E93" s="24"/>
      <c r="F93" s="24"/>
      <c r="G93" s="24"/>
      <c r="H93" s="24"/>
      <c r="I93" s="21"/>
      <c r="J93" s="21"/>
      <c r="K93" s="21"/>
      <c r="L93" s="21"/>
      <c r="M93" s="21"/>
      <c r="N93" s="23"/>
      <c r="O93" s="23"/>
      <c r="P93" s="21"/>
    </row>
    <row r="94" spans="1:16">
      <c r="A94" s="21"/>
      <c r="B94" s="21"/>
      <c r="C94" s="21"/>
      <c r="D94" s="24"/>
      <c r="E94" s="24"/>
      <c r="F94" s="24"/>
      <c r="G94" s="24"/>
      <c r="H94" s="24"/>
      <c r="I94" s="21"/>
      <c r="J94" s="21"/>
      <c r="K94" s="21"/>
      <c r="L94" s="21"/>
      <c r="M94" s="21"/>
      <c r="N94" s="23"/>
      <c r="O94" s="23"/>
      <c r="P94" s="21"/>
    </row>
    <row r="95" spans="1:16">
      <c r="A95" s="21"/>
      <c r="B95" s="21"/>
      <c r="C95" s="21"/>
      <c r="D95" s="24"/>
      <c r="E95" s="24"/>
      <c r="F95" s="24"/>
      <c r="G95" s="24"/>
      <c r="H95" s="24"/>
      <c r="I95" s="21"/>
      <c r="J95" s="21"/>
      <c r="K95" s="21"/>
      <c r="L95" s="21"/>
      <c r="M95" s="21"/>
      <c r="N95" s="23"/>
      <c r="O95" s="23"/>
      <c r="P95" s="21"/>
    </row>
    <row r="96" spans="1:16">
      <c r="A96" s="21"/>
      <c r="B96" s="21"/>
      <c r="C96" s="21"/>
      <c r="D96" s="24"/>
      <c r="E96" s="24"/>
      <c r="F96" s="24"/>
      <c r="G96" s="24"/>
      <c r="H96" s="24"/>
      <c r="I96" s="21"/>
      <c r="J96" s="21"/>
      <c r="K96" s="21"/>
      <c r="L96" s="21"/>
      <c r="M96" s="21"/>
      <c r="N96" s="23"/>
      <c r="O96" s="23"/>
      <c r="P96" s="21"/>
    </row>
    <row r="97" spans="1:16">
      <c r="A97" s="21"/>
      <c r="B97" s="21"/>
      <c r="C97" s="21"/>
      <c r="D97" s="24"/>
      <c r="E97" s="24"/>
      <c r="F97" s="24"/>
      <c r="G97" s="24"/>
      <c r="H97" s="24"/>
      <c r="I97" s="21"/>
      <c r="J97" s="21"/>
      <c r="K97" s="21"/>
      <c r="L97" s="21"/>
      <c r="M97" s="21"/>
      <c r="N97" s="23"/>
      <c r="O97" s="23"/>
      <c r="P97" s="21"/>
    </row>
    <row r="98" spans="1:16">
      <c r="A98" s="21"/>
      <c r="B98" s="21"/>
      <c r="C98" s="21"/>
      <c r="D98" s="24"/>
      <c r="E98" s="24"/>
      <c r="F98" s="24"/>
      <c r="G98" s="24"/>
      <c r="H98" s="24"/>
      <c r="I98" s="21"/>
      <c r="J98" s="21"/>
      <c r="K98" s="21"/>
      <c r="L98" s="21"/>
      <c r="M98" s="21"/>
      <c r="N98" s="23"/>
      <c r="O98" s="23"/>
      <c r="P98" s="21"/>
    </row>
    <row r="99" spans="1:16">
      <c r="A99" s="21"/>
      <c r="B99" s="21"/>
      <c r="C99" s="21"/>
      <c r="D99" s="24"/>
      <c r="E99" s="24"/>
      <c r="F99" s="24"/>
      <c r="G99" s="24"/>
      <c r="H99" s="24"/>
      <c r="I99" s="21"/>
      <c r="J99" s="21"/>
      <c r="K99" s="21"/>
      <c r="L99" s="21"/>
      <c r="M99" s="21"/>
      <c r="N99" s="23"/>
      <c r="O99" s="23"/>
      <c r="P99" s="21"/>
    </row>
    <row r="100" spans="1:16">
      <c r="A100" s="21"/>
      <c r="B100" s="21"/>
      <c r="C100" s="21"/>
      <c r="D100" s="24"/>
      <c r="E100" s="24"/>
      <c r="F100" s="24"/>
      <c r="G100" s="24"/>
      <c r="H100" s="24"/>
      <c r="I100" s="21"/>
      <c r="J100" s="21"/>
      <c r="K100" s="21"/>
      <c r="L100" s="21"/>
      <c r="M100" s="21"/>
      <c r="N100" s="23"/>
      <c r="O100" s="23"/>
      <c r="P100" s="21"/>
    </row>
    <row r="101" spans="1:16">
      <c r="A101" s="21"/>
      <c r="B101" s="21"/>
      <c r="C101" s="21"/>
      <c r="D101" s="24"/>
      <c r="E101" s="24"/>
      <c r="F101" s="24"/>
      <c r="G101" s="24"/>
      <c r="H101" s="24"/>
      <c r="I101" s="21"/>
      <c r="J101" s="21"/>
      <c r="K101" s="21"/>
      <c r="L101" s="21"/>
      <c r="M101" s="21"/>
      <c r="N101" s="23"/>
      <c r="O101" s="23"/>
      <c r="P101" s="21"/>
    </row>
    <row r="102" spans="1:16">
      <c r="A102" s="21"/>
      <c r="B102" s="21"/>
      <c r="C102" s="21"/>
      <c r="D102" s="24"/>
      <c r="E102" s="24"/>
      <c r="F102" s="24"/>
      <c r="G102" s="24"/>
      <c r="H102" s="24"/>
      <c r="I102" s="21"/>
      <c r="J102" s="21"/>
      <c r="K102" s="21"/>
      <c r="L102" s="21"/>
      <c r="M102" s="21"/>
      <c r="N102" s="23"/>
      <c r="O102" s="23"/>
      <c r="P102" s="21"/>
    </row>
    <row r="103" spans="1:16">
      <c r="A103" s="21"/>
      <c r="B103" s="21"/>
      <c r="C103" s="21"/>
      <c r="D103" s="24"/>
      <c r="E103" s="24"/>
      <c r="F103" s="24"/>
      <c r="G103" s="24"/>
      <c r="H103" s="24"/>
      <c r="I103" s="21"/>
      <c r="J103" s="21"/>
      <c r="K103" s="21"/>
      <c r="L103" s="21"/>
      <c r="M103" s="21"/>
      <c r="N103" s="23"/>
      <c r="O103" s="23"/>
      <c r="P103" s="21"/>
    </row>
    <row r="104" spans="1:16">
      <c r="A104" s="21"/>
      <c r="B104" s="21"/>
      <c r="C104" s="21"/>
      <c r="D104" s="24"/>
      <c r="E104" s="24"/>
      <c r="F104" s="24"/>
      <c r="G104" s="24"/>
      <c r="H104" s="24"/>
      <c r="I104" s="21"/>
      <c r="J104" s="21"/>
      <c r="K104" s="21"/>
      <c r="L104" s="21"/>
      <c r="M104" s="21"/>
      <c r="N104" s="23"/>
      <c r="O104" s="23"/>
      <c r="P104" s="21"/>
    </row>
    <row r="105" spans="1:16">
      <c r="A105" s="21"/>
      <c r="B105" s="21"/>
      <c r="C105" s="21"/>
      <c r="D105" s="24"/>
      <c r="E105" s="24"/>
      <c r="F105" s="24"/>
      <c r="G105" s="24"/>
      <c r="H105" s="24"/>
      <c r="I105" s="21"/>
      <c r="J105" s="21"/>
      <c r="K105" s="21"/>
      <c r="L105" s="21"/>
      <c r="M105" s="21"/>
      <c r="N105" s="23"/>
      <c r="O105" s="23"/>
      <c r="P105" s="21"/>
    </row>
    <row r="106" spans="1:16">
      <c r="A106" s="21"/>
      <c r="B106" s="21"/>
      <c r="C106" s="21"/>
      <c r="D106" s="24"/>
      <c r="E106" s="24"/>
      <c r="F106" s="24"/>
      <c r="G106" s="24"/>
      <c r="H106" s="24"/>
      <c r="I106" s="21"/>
      <c r="J106" s="21"/>
      <c r="K106" s="21"/>
      <c r="L106" s="21"/>
      <c r="M106" s="21"/>
      <c r="N106" s="23"/>
      <c r="O106" s="23"/>
      <c r="P106" s="21"/>
    </row>
    <row r="107" spans="1:16">
      <c r="A107" s="21"/>
      <c r="B107" s="21"/>
      <c r="C107" s="21"/>
      <c r="D107" s="24"/>
      <c r="E107" s="24"/>
      <c r="F107" s="24"/>
      <c r="G107" s="24"/>
      <c r="H107" s="24"/>
      <c r="I107" s="21"/>
      <c r="J107" s="21"/>
      <c r="K107" s="21"/>
      <c r="L107" s="21"/>
      <c r="M107" s="21"/>
      <c r="N107" s="23"/>
      <c r="O107" s="23"/>
      <c r="P107" s="21"/>
    </row>
    <row r="108" spans="1:16">
      <c r="A108" s="21"/>
      <c r="B108" s="21"/>
      <c r="C108" s="21"/>
      <c r="D108" s="24"/>
      <c r="E108" s="24"/>
      <c r="F108" s="24"/>
      <c r="G108" s="24"/>
      <c r="H108" s="24"/>
      <c r="I108" s="21"/>
      <c r="J108" s="21"/>
      <c r="K108" s="21"/>
      <c r="L108" s="21"/>
      <c r="M108" s="21"/>
      <c r="N108" s="23"/>
      <c r="O108" s="23"/>
      <c r="P108" s="21"/>
    </row>
    <row r="109" spans="1:16">
      <c r="A109" s="21"/>
      <c r="B109" s="21"/>
      <c r="C109" s="21"/>
      <c r="D109" s="24"/>
      <c r="E109" s="24"/>
      <c r="F109" s="24"/>
      <c r="G109" s="24"/>
      <c r="H109" s="24"/>
      <c r="I109" s="21"/>
      <c r="J109" s="21"/>
      <c r="K109" s="21"/>
      <c r="L109" s="21"/>
      <c r="M109" s="21"/>
      <c r="N109" s="23"/>
      <c r="O109" s="23"/>
      <c r="P109" s="21"/>
    </row>
    <row r="110" spans="1:16">
      <c r="A110" s="21"/>
      <c r="B110" s="21"/>
      <c r="C110" s="21"/>
      <c r="D110" s="24"/>
      <c r="E110" s="24"/>
      <c r="F110" s="24"/>
      <c r="G110" s="24"/>
      <c r="H110" s="24"/>
      <c r="I110" s="21"/>
      <c r="J110" s="21"/>
      <c r="K110" s="21"/>
      <c r="L110" s="21"/>
      <c r="M110" s="21"/>
      <c r="N110" s="23"/>
      <c r="O110" s="23"/>
      <c r="P110" s="21"/>
    </row>
    <row r="111" spans="1:16">
      <c r="A111" s="21"/>
      <c r="B111" s="21"/>
      <c r="C111" s="21"/>
      <c r="D111" s="24"/>
      <c r="E111" s="24"/>
      <c r="F111" s="24"/>
      <c r="G111" s="24"/>
      <c r="H111" s="24"/>
      <c r="I111" s="21"/>
      <c r="J111" s="21"/>
      <c r="K111" s="21"/>
      <c r="L111" s="21"/>
      <c r="M111" s="21"/>
      <c r="N111" s="23"/>
      <c r="O111" s="23"/>
      <c r="P111" s="21"/>
    </row>
    <row r="112" spans="1:16">
      <c r="A112" s="21"/>
      <c r="B112" s="21"/>
      <c r="C112" s="21"/>
      <c r="D112" s="24"/>
      <c r="E112" s="24"/>
      <c r="F112" s="24"/>
      <c r="G112" s="24"/>
      <c r="H112" s="24"/>
      <c r="I112" s="21"/>
      <c r="J112" s="21"/>
      <c r="K112" s="21"/>
      <c r="L112" s="21"/>
      <c r="M112" s="21"/>
      <c r="N112" s="23"/>
      <c r="O112" s="23"/>
      <c r="P112" s="21"/>
    </row>
    <row r="113" spans="1:16">
      <c r="A113" s="21"/>
      <c r="B113" s="21"/>
      <c r="C113" s="21"/>
      <c r="D113" s="24"/>
      <c r="E113" s="24"/>
      <c r="F113" s="24"/>
      <c r="G113" s="24"/>
      <c r="H113" s="24"/>
      <c r="I113" s="21"/>
      <c r="J113" s="21"/>
      <c r="K113" s="21"/>
      <c r="L113" s="21"/>
      <c r="M113" s="21"/>
      <c r="N113" s="23"/>
      <c r="O113" s="23"/>
      <c r="P113" s="21"/>
    </row>
    <row r="114" spans="1:16">
      <c r="A114" s="21"/>
      <c r="B114" s="21"/>
      <c r="C114" s="21"/>
      <c r="D114" s="24"/>
      <c r="E114" s="24"/>
      <c r="F114" s="24"/>
      <c r="G114" s="24"/>
      <c r="H114" s="24"/>
      <c r="I114" s="21"/>
      <c r="J114" s="21"/>
      <c r="K114" s="21"/>
      <c r="L114" s="21"/>
      <c r="M114" s="21"/>
      <c r="N114" s="23"/>
      <c r="O114" s="23"/>
      <c r="P114" s="21"/>
    </row>
    <row r="115" spans="1:16">
      <c r="A115" s="21"/>
      <c r="B115" s="21"/>
      <c r="C115" s="21"/>
      <c r="D115" s="24"/>
      <c r="E115" s="24"/>
      <c r="F115" s="24"/>
      <c r="G115" s="24"/>
      <c r="H115" s="24"/>
      <c r="I115" s="21"/>
      <c r="J115" s="21"/>
      <c r="K115" s="21"/>
      <c r="L115" s="21"/>
      <c r="M115" s="21"/>
      <c r="N115" s="23"/>
      <c r="O115" s="23"/>
      <c r="P115" s="21"/>
    </row>
    <row r="116" spans="1:16">
      <c r="A116" s="21"/>
      <c r="B116" s="21"/>
      <c r="C116" s="21"/>
      <c r="D116" s="24"/>
      <c r="E116" s="24"/>
      <c r="F116" s="24"/>
      <c r="G116" s="24"/>
      <c r="H116" s="24"/>
      <c r="I116" s="21"/>
      <c r="J116" s="21"/>
      <c r="K116" s="21"/>
      <c r="L116" s="21"/>
      <c r="M116" s="21"/>
      <c r="N116" s="23"/>
      <c r="O116" s="23"/>
      <c r="P116" s="21"/>
    </row>
    <row r="117" spans="1:16">
      <c r="A117" s="21"/>
      <c r="B117" s="21"/>
      <c r="C117" s="21"/>
      <c r="D117" s="24"/>
      <c r="E117" s="24"/>
      <c r="F117" s="24"/>
      <c r="G117" s="24"/>
      <c r="H117" s="24"/>
      <c r="I117" s="21"/>
      <c r="J117" s="21"/>
      <c r="K117" s="21"/>
      <c r="L117" s="21"/>
      <c r="M117" s="21"/>
      <c r="N117" s="23"/>
      <c r="O117" s="23"/>
      <c r="P117" s="21"/>
    </row>
    <row r="118" spans="1:16">
      <c r="A118" s="21"/>
      <c r="B118" s="21"/>
      <c r="C118" s="21"/>
      <c r="D118" s="24"/>
      <c r="E118" s="24"/>
      <c r="F118" s="24"/>
      <c r="G118" s="24"/>
      <c r="H118" s="24"/>
      <c r="I118" s="21"/>
      <c r="J118" s="21"/>
      <c r="K118" s="21"/>
      <c r="L118" s="21"/>
      <c r="M118" s="21"/>
      <c r="N118" s="23"/>
      <c r="O118" s="23"/>
      <c r="P118" s="21"/>
    </row>
    <row r="119" spans="1:16">
      <c r="A119" s="21"/>
      <c r="B119" s="21"/>
      <c r="C119" s="21"/>
      <c r="D119" s="24"/>
      <c r="E119" s="24"/>
      <c r="F119" s="24"/>
      <c r="G119" s="24"/>
      <c r="H119" s="24"/>
      <c r="I119" s="21"/>
      <c r="J119" s="21"/>
      <c r="K119" s="21"/>
      <c r="L119" s="21"/>
      <c r="M119" s="21"/>
      <c r="N119" s="23"/>
      <c r="O119" s="23"/>
      <c r="P119" s="21"/>
    </row>
    <row r="120" spans="1:16">
      <c r="A120" s="21"/>
      <c r="B120" s="21"/>
      <c r="C120" s="21"/>
      <c r="D120" s="24"/>
      <c r="E120" s="24"/>
      <c r="F120" s="24"/>
      <c r="G120" s="24"/>
      <c r="H120" s="24"/>
      <c r="I120" s="21"/>
      <c r="J120" s="21"/>
      <c r="K120" s="21"/>
      <c r="L120" s="21"/>
      <c r="M120" s="21"/>
      <c r="N120" s="23"/>
      <c r="O120" s="23"/>
      <c r="P120" s="21"/>
    </row>
    <row r="121" spans="1:16">
      <c r="A121" s="21"/>
      <c r="B121" s="21"/>
      <c r="C121" s="21"/>
      <c r="D121" s="24"/>
      <c r="E121" s="24"/>
      <c r="F121" s="24"/>
      <c r="G121" s="24"/>
      <c r="H121" s="24"/>
      <c r="I121" s="21"/>
      <c r="J121" s="21"/>
      <c r="K121" s="21"/>
      <c r="L121" s="21"/>
      <c r="M121" s="21"/>
      <c r="N121" s="23"/>
      <c r="O121" s="23"/>
      <c r="P121" s="21"/>
    </row>
    <row r="122" spans="1:16">
      <c r="A122" s="21"/>
      <c r="B122" s="21"/>
      <c r="C122" s="21"/>
      <c r="D122" s="24"/>
      <c r="E122" s="24"/>
      <c r="F122" s="24"/>
      <c r="G122" s="24"/>
      <c r="H122" s="24"/>
      <c r="I122" s="21"/>
      <c r="J122" s="21"/>
      <c r="K122" s="21"/>
      <c r="L122" s="21"/>
      <c r="M122" s="21"/>
      <c r="N122" s="23"/>
      <c r="O122" s="23"/>
      <c r="P122" s="21"/>
    </row>
    <row r="123" spans="1:16">
      <c r="A123" s="21"/>
      <c r="B123" s="21"/>
      <c r="C123" s="21"/>
      <c r="D123" s="24"/>
      <c r="E123" s="24"/>
      <c r="F123" s="24"/>
      <c r="G123" s="24"/>
      <c r="H123" s="24"/>
      <c r="I123" s="21"/>
      <c r="J123" s="21"/>
      <c r="K123" s="21"/>
      <c r="L123" s="21"/>
      <c r="M123" s="21"/>
      <c r="N123" s="23"/>
      <c r="O123" s="23"/>
      <c r="P123" s="21"/>
    </row>
  </sheetData>
  <mergeCells count="2">
    <mergeCell ref="A1:P1"/>
    <mergeCell ref="A2:P2"/>
  </mergeCells>
  <conditionalFormatting sqref="K4:K123">
    <cfRule type="expression" dxfId="8" priority="1">
      <formula>K4="Green"</formula>
    </cfRule>
    <cfRule type="expression" dxfId="7" priority="2">
      <formula>K4="Amber"</formula>
    </cfRule>
    <cfRule type="expression" dxfId="6" priority="3">
      <formula>K4="Red"</formula>
    </cfRule>
  </conditionalFormatting>
  <dataValidations count="1">
    <dataValidation type="list" sqref="K4:K123" xr:uid="{00000000-0002-0000-1600-000000000000}">
      <formula1>"Green,Amber,Red"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23"/>
  <sheetViews>
    <sheetView workbookViewId="0">
      <selection sqref="A1:I1"/>
    </sheetView>
  </sheetViews>
  <sheetFormatPr defaultRowHeight="14"/>
  <cols>
    <col min="1" max="1" width="22" customWidth="1"/>
    <col min="2" max="3" width="35" customWidth="1"/>
    <col min="4" max="8" width="16" customWidth="1"/>
    <col min="9" max="9" width="35" customWidth="1"/>
  </cols>
  <sheetData>
    <row r="1" spans="1:9" ht="12.4" customHeight="1">
      <c r="A1" s="60" t="s">
        <v>23</v>
      </c>
      <c r="B1" s="61"/>
      <c r="C1" s="61"/>
      <c r="D1" s="61"/>
      <c r="E1" s="61"/>
      <c r="F1" s="61"/>
      <c r="G1" s="61"/>
      <c r="H1" s="61"/>
      <c r="I1" s="61"/>
    </row>
    <row r="2" spans="1:9" ht="10.65" customHeight="1">
      <c r="A2" s="62" t="s">
        <v>480</v>
      </c>
      <c r="B2" s="61"/>
      <c r="C2" s="61"/>
      <c r="D2" s="61"/>
      <c r="E2" s="61"/>
      <c r="F2" s="61"/>
      <c r="G2" s="61"/>
      <c r="H2" s="61"/>
      <c r="I2" s="61"/>
    </row>
    <row r="3" spans="1:9" ht="15.65" customHeight="1">
      <c r="A3" s="22" t="s">
        <v>38</v>
      </c>
      <c r="B3" s="22" t="s">
        <v>481</v>
      </c>
      <c r="C3" s="22" t="s">
        <v>482</v>
      </c>
      <c r="D3" s="22" t="s">
        <v>483</v>
      </c>
      <c r="E3" s="22" t="s">
        <v>484</v>
      </c>
      <c r="F3" s="22" t="s">
        <v>485</v>
      </c>
      <c r="G3" s="22" t="s">
        <v>486</v>
      </c>
      <c r="H3" s="22" t="s">
        <v>487</v>
      </c>
      <c r="I3" s="22" t="s">
        <v>89</v>
      </c>
    </row>
    <row r="4" spans="1:9">
      <c r="A4" s="21"/>
      <c r="B4" s="21"/>
      <c r="C4" s="21"/>
      <c r="D4" s="23"/>
      <c r="E4" s="21"/>
      <c r="F4" s="21"/>
      <c r="G4" s="21"/>
      <c r="H4" s="21"/>
      <c r="I4" s="21"/>
    </row>
    <row r="5" spans="1:9">
      <c r="A5" s="21"/>
      <c r="B5" s="21"/>
      <c r="C5" s="21"/>
      <c r="D5" s="23"/>
      <c r="E5" s="21"/>
      <c r="F5" s="21"/>
      <c r="G5" s="21"/>
      <c r="H5" s="21"/>
      <c r="I5" s="21"/>
    </row>
    <row r="6" spans="1:9">
      <c r="A6" s="21"/>
      <c r="B6" s="21"/>
      <c r="C6" s="21"/>
      <c r="D6" s="23"/>
      <c r="E6" s="21"/>
      <c r="F6" s="21"/>
      <c r="G6" s="21"/>
      <c r="H6" s="21"/>
      <c r="I6" s="21"/>
    </row>
    <row r="7" spans="1:9">
      <c r="A7" s="21"/>
      <c r="B7" s="21"/>
      <c r="C7" s="21"/>
      <c r="D7" s="23"/>
      <c r="E7" s="21"/>
      <c r="F7" s="21"/>
      <c r="G7" s="21"/>
      <c r="H7" s="21"/>
      <c r="I7" s="21"/>
    </row>
    <row r="8" spans="1:9">
      <c r="A8" s="21"/>
      <c r="B8" s="21"/>
      <c r="C8" s="21"/>
      <c r="D8" s="23"/>
      <c r="E8" s="21"/>
      <c r="F8" s="21"/>
      <c r="G8" s="21"/>
      <c r="H8" s="21"/>
      <c r="I8" s="21"/>
    </row>
    <row r="9" spans="1:9">
      <c r="A9" s="21"/>
      <c r="B9" s="21"/>
      <c r="C9" s="21"/>
      <c r="D9" s="23"/>
      <c r="E9" s="21"/>
      <c r="F9" s="21"/>
      <c r="G9" s="21"/>
      <c r="H9" s="21"/>
      <c r="I9" s="21"/>
    </row>
    <row r="10" spans="1:9">
      <c r="A10" s="21"/>
      <c r="B10" s="21"/>
      <c r="C10" s="21"/>
      <c r="D10" s="23"/>
      <c r="E10" s="21"/>
      <c r="F10" s="21"/>
      <c r="G10" s="21"/>
      <c r="H10" s="21"/>
      <c r="I10" s="21"/>
    </row>
    <row r="11" spans="1:9">
      <c r="A11" s="21"/>
      <c r="B11" s="21"/>
      <c r="C11" s="21"/>
      <c r="D11" s="23"/>
      <c r="E11" s="21"/>
      <c r="F11" s="21"/>
      <c r="G11" s="21"/>
      <c r="H11" s="21"/>
      <c r="I11" s="21"/>
    </row>
    <row r="12" spans="1:9">
      <c r="A12" s="21"/>
      <c r="B12" s="21"/>
      <c r="C12" s="21"/>
      <c r="D12" s="23"/>
      <c r="E12" s="21"/>
      <c r="F12" s="21"/>
      <c r="G12" s="21"/>
      <c r="H12" s="21"/>
      <c r="I12" s="21"/>
    </row>
    <row r="13" spans="1:9">
      <c r="A13" s="21"/>
      <c r="B13" s="21"/>
      <c r="C13" s="21"/>
      <c r="D13" s="23"/>
      <c r="E13" s="21"/>
      <c r="F13" s="21"/>
      <c r="G13" s="21"/>
      <c r="H13" s="21"/>
      <c r="I13" s="21"/>
    </row>
    <row r="14" spans="1:9">
      <c r="A14" s="21"/>
      <c r="B14" s="21"/>
      <c r="C14" s="21"/>
      <c r="D14" s="23"/>
      <c r="E14" s="21"/>
      <c r="F14" s="21"/>
      <c r="G14" s="21"/>
      <c r="H14" s="21"/>
      <c r="I14" s="21"/>
    </row>
    <row r="15" spans="1:9">
      <c r="A15" s="21"/>
      <c r="B15" s="21"/>
      <c r="C15" s="21"/>
      <c r="D15" s="23"/>
      <c r="E15" s="21"/>
      <c r="F15" s="21"/>
      <c r="G15" s="21"/>
      <c r="H15" s="21"/>
      <c r="I15" s="21"/>
    </row>
    <row r="16" spans="1:9">
      <c r="A16" s="21"/>
      <c r="B16" s="21"/>
      <c r="C16" s="21"/>
      <c r="D16" s="23"/>
      <c r="E16" s="21"/>
      <c r="F16" s="21"/>
      <c r="G16" s="21"/>
      <c r="H16" s="21"/>
      <c r="I16" s="21"/>
    </row>
    <row r="17" spans="1:9">
      <c r="A17" s="21"/>
      <c r="B17" s="21"/>
      <c r="C17" s="21"/>
      <c r="D17" s="23"/>
      <c r="E17" s="21"/>
      <c r="F17" s="21"/>
      <c r="G17" s="21"/>
      <c r="H17" s="21"/>
      <c r="I17" s="21"/>
    </row>
    <row r="18" spans="1:9">
      <c r="A18" s="21"/>
      <c r="B18" s="21"/>
      <c r="C18" s="21"/>
      <c r="D18" s="23"/>
      <c r="E18" s="21"/>
      <c r="F18" s="21"/>
      <c r="G18" s="21"/>
      <c r="H18" s="21"/>
      <c r="I18" s="21"/>
    </row>
    <row r="19" spans="1:9">
      <c r="A19" s="21"/>
      <c r="B19" s="21"/>
      <c r="C19" s="21"/>
      <c r="D19" s="23"/>
      <c r="E19" s="21"/>
      <c r="F19" s="21"/>
      <c r="G19" s="21"/>
      <c r="H19" s="21"/>
      <c r="I19" s="21"/>
    </row>
    <row r="20" spans="1:9">
      <c r="A20" s="21"/>
      <c r="B20" s="21"/>
      <c r="C20" s="21"/>
      <c r="D20" s="23"/>
      <c r="E20" s="21"/>
      <c r="F20" s="21"/>
      <c r="G20" s="21"/>
      <c r="H20" s="21"/>
      <c r="I20" s="21"/>
    </row>
    <row r="21" spans="1:9">
      <c r="A21" s="21"/>
      <c r="B21" s="21"/>
      <c r="C21" s="21"/>
      <c r="D21" s="23"/>
      <c r="E21" s="21"/>
      <c r="F21" s="21"/>
      <c r="G21" s="21"/>
      <c r="H21" s="21"/>
      <c r="I21" s="21"/>
    </row>
    <row r="22" spans="1:9">
      <c r="A22" s="21"/>
      <c r="B22" s="21"/>
      <c r="C22" s="21"/>
      <c r="D22" s="23"/>
      <c r="E22" s="21"/>
      <c r="F22" s="21"/>
      <c r="G22" s="21"/>
      <c r="H22" s="21"/>
      <c r="I22" s="21"/>
    </row>
    <row r="23" spans="1:9">
      <c r="A23" s="21"/>
      <c r="B23" s="21"/>
      <c r="C23" s="21"/>
      <c r="D23" s="23"/>
      <c r="E23" s="21"/>
      <c r="F23" s="21"/>
      <c r="G23" s="21"/>
      <c r="H23" s="21"/>
      <c r="I23" s="21"/>
    </row>
    <row r="24" spans="1:9">
      <c r="A24" s="21"/>
      <c r="B24" s="21"/>
      <c r="C24" s="21"/>
      <c r="D24" s="23"/>
      <c r="E24" s="21"/>
      <c r="F24" s="21"/>
      <c r="G24" s="21"/>
      <c r="H24" s="21"/>
      <c r="I24" s="21"/>
    </row>
    <row r="25" spans="1:9">
      <c r="A25" s="21"/>
      <c r="B25" s="21"/>
      <c r="C25" s="21"/>
      <c r="D25" s="23"/>
      <c r="E25" s="21"/>
      <c r="F25" s="21"/>
      <c r="G25" s="21"/>
      <c r="H25" s="21"/>
      <c r="I25" s="21"/>
    </row>
    <row r="26" spans="1:9">
      <c r="A26" s="21"/>
      <c r="B26" s="21"/>
      <c r="C26" s="21"/>
      <c r="D26" s="23"/>
      <c r="E26" s="21"/>
      <c r="F26" s="21"/>
      <c r="G26" s="21"/>
      <c r="H26" s="21"/>
      <c r="I26" s="21"/>
    </row>
    <row r="27" spans="1:9">
      <c r="A27" s="21"/>
      <c r="B27" s="21"/>
      <c r="C27" s="21"/>
      <c r="D27" s="23"/>
      <c r="E27" s="21"/>
      <c r="F27" s="21"/>
      <c r="G27" s="21"/>
      <c r="H27" s="21"/>
      <c r="I27" s="21"/>
    </row>
    <row r="28" spans="1:9">
      <c r="A28" s="21"/>
      <c r="B28" s="21"/>
      <c r="C28" s="21"/>
      <c r="D28" s="23"/>
      <c r="E28" s="21"/>
      <c r="F28" s="21"/>
      <c r="G28" s="21"/>
      <c r="H28" s="21"/>
      <c r="I28" s="21"/>
    </row>
    <row r="29" spans="1:9">
      <c r="A29" s="21"/>
      <c r="B29" s="21"/>
      <c r="C29" s="21"/>
      <c r="D29" s="23"/>
      <c r="E29" s="21"/>
      <c r="F29" s="21"/>
      <c r="G29" s="21"/>
      <c r="H29" s="21"/>
      <c r="I29" s="21"/>
    </row>
    <row r="30" spans="1:9">
      <c r="A30" s="21"/>
      <c r="B30" s="21"/>
      <c r="C30" s="21"/>
      <c r="D30" s="23"/>
      <c r="E30" s="21"/>
      <c r="F30" s="21"/>
      <c r="G30" s="21"/>
      <c r="H30" s="21"/>
      <c r="I30" s="21"/>
    </row>
    <row r="31" spans="1:9">
      <c r="A31" s="21"/>
      <c r="B31" s="21"/>
      <c r="C31" s="21"/>
      <c r="D31" s="23"/>
      <c r="E31" s="21"/>
      <c r="F31" s="21"/>
      <c r="G31" s="21"/>
      <c r="H31" s="21"/>
      <c r="I31" s="21"/>
    </row>
    <row r="32" spans="1:9">
      <c r="A32" s="21"/>
      <c r="B32" s="21"/>
      <c r="C32" s="21"/>
      <c r="D32" s="23"/>
      <c r="E32" s="21"/>
      <c r="F32" s="21"/>
      <c r="G32" s="21"/>
      <c r="H32" s="21"/>
      <c r="I32" s="21"/>
    </row>
    <row r="33" spans="1:9">
      <c r="A33" s="21"/>
      <c r="B33" s="21"/>
      <c r="C33" s="21"/>
      <c r="D33" s="23"/>
      <c r="E33" s="21"/>
      <c r="F33" s="21"/>
      <c r="G33" s="21"/>
      <c r="H33" s="21"/>
      <c r="I33" s="21"/>
    </row>
    <row r="34" spans="1:9">
      <c r="A34" s="21"/>
      <c r="B34" s="21"/>
      <c r="C34" s="21"/>
      <c r="D34" s="23"/>
      <c r="E34" s="21"/>
      <c r="F34" s="21"/>
      <c r="G34" s="21"/>
      <c r="H34" s="21"/>
      <c r="I34" s="21"/>
    </row>
    <row r="35" spans="1:9">
      <c r="A35" s="21"/>
      <c r="B35" s="21"/>
      <c r="C35" s="21"/>
      <c r="D35" s="23"/>
      <c r="E35" s="21"/>
      <c r="F35" s="21"/>
      <c r="G35" s="21"/>
      <c r="H35" s="21"/>
      <c r="I35" s="21"/>
    </row>
    <row r="36" spans="1:9">
      <c r="A36" s="21"/>
      <c r="B36" s="21"/>
      <c r="C36" s="21"/>
      <c r="D36" s="23"/>
      <c r="E36" s="21"/>
      <c r="F36" s="21"/>
      <c r="G36" s="21"/>
      <c r="H36" s="21"/>
      <c r="I36" s="21"/>
    </row>
    <row r="37" spans="1:9">
      <c r="A37" s="21"/>
      <c r="B37" s="21"/>
      <c r="C37" s="21"/>
      <c r="D37" s="23"/>
      <c r="E37" s="21"/>
      <c r="F37" s="21"/>
      <c r="G37" s="21"/>
      <c r="H37" s="21"/>
      <c r="I37" s="21"/>
    </row>
    <row r="38" spans="1:9">
      <c r="A38" s="21"/>
      <c r="B38" s="21"/>
      <c r="C38" s="21"/>
      <c r="D38" s="23"/>
      <c r="E38" s="21"/>
      <c r="F38" s="21"/>
      <c r="G38" s="21"/>
      <c r="H38" s="21"/>
      <c r="I38" s="21"/>
    </row>
    <row r="39" spans="1:9">
      <c r="A39" s="21"/>
      <c r="B39" s="21"/>
      <c r="C39" s="21"/>
      <c r="D39" s="23"/>
      <c r="E39" s="21"/>
      <c r="F39" s="21"/>
      <c r="G39" s="21"/>
      <c r="H39" s="21"/>
      <c r="I39" s="21"/>
    </row>
    <row r="40" spans="1:9">
      <c r="A40" s="21"/>
      <c r="B40" s="21"/>
      <c r="C40" s="21"/>
      <c r="D40" s="23"/>
      <c r="E40" s="21"/>
      <c r="F40" s="21"/>
      <c r="G40" s="21"/>
      <c r="H40" s="21"/>
      <c r="I40" s="21"/>
    </row>
    <row r="41" spans="1:9">
      <c r="A41" s="21"/>
      <c r="B41" s="21"/>
      <c r="C41" s="21"/>
      <c r="D41" s="23"/>
      <c r="E41" s="21"/>
      <c r="F41" s="21"/>
      <c r="G41" s="21"/>
      <c r="H41" s="21"/>
      <c r="I41" s="21"/>
    </row>
    <row r="42" spans="1:9">
      <c r="A42" s="21"/>
      <c r="B42" s="21"/>
      <c r="C42" s="21"/>
      <c r="D42" s="23"/>
      <c r="E42" s="21"/>
      <c r="F42" s="21"/>
      <c r="G42" s="21"/>
      <c r="H42" s="21"/>
      <c r="I42" s="21"/>
    </row>
    <row r="43" spans="1:9">
      <c r="A43" s="21"/>
      <c r="B43" s="21"/>
      <c r="C43" s="21"/>
      <c r="D43" s="23"/>
      <c r="E43" s="21"/>
      <c r="F43" s="21"/>
      <c r="G43" s="21"/>
      <c r="H43" s="21"/>
      <c r="I43" s="21"/>
    </row>
    <row r="44" spans="1:9">
      <c r="A44" s="21"/>
      <c r="B44" s="21"/>
      <c r="C44" s="21"/>
      <c r="D44" s="23"/>
      <c r="E44" s="21"/>
      <c r="F44" s="21"/>
      <c r="G44" s="21"/>
      <c r="H44" s="21"/>
      <c r="I44" s="21"/>
    </row>
    <row r="45" spans="1:9">
      <c r="A45" s="21"/>
      <c r="B45" s="21"/>
      <c r="C45" s="21"/>
      <c r="D45" s="23"/>
      <c r="E45" s="21"/>
      <c r="F45" s="21"/>
      <c r="G45" s="21"/>
      <c r="H45" s="21"/>
      <c r="I45" s="21"/>
    </row>
    <row r="46" spans="1:9">
      <c r="A46" s="21"/>
      <c r="B46" s="21"/>
      <c r="C46" s="21"/>
      <c r="D46" s="23"/>
      <c r="E46" s="21"/>
      <c r="F46" s="21"/>
      <c r="G46" s="21"/>
      <c r="H46" s="21"/>
      <c r="I46" s="21"/>
    </row>
    <row r="47" spans="1:9">
      <c r="A47" s="21"/>
      <c r="B47" s="21"/>
      <c r="C47" s="21"/>
      <c r="D47" s="23"/>
      <c r="E47" s="21"/>
      <c r="F47" s="21"/>
      <c r="G47" s="21"/>
      <c r="H47" s="21"/>
      <c r="I47" s="21"/>
    </row>
    <row r="48" spans="1:9">
      <c r="A48" s="21"/>
      <c r="B48" s="21"/>
      <c r="C48" s="21"/>
      <c r="D48" s="23"/>
      <c r="E48" s="21"/>
      <c r="F48" s="21"/>
      <c r="G48" s="21"/>
      <c r="H48" s="21"/>
      <c r="I48" s="21"/>
    </row>
    <row r="49" spans="1:9">
      <c r="A49" s="21"/>
      <c r="B49" s="21"/>
      <c r="C49" s="21"/>
      <c r="D49" s="23"/>
      <c r="E49" s="21"/>
      <c r="F49" s="21"/>
      <c r="G49" s="21"/>
      <c r="H49" s="21"/>
      <c r="I49" s="21"/>
    </row>
    <row r="50" spans="1:9">
      <c r="A50" s="21"/>
      <c r="B50" s="21"/>
      <c r="C50" s="21"/>
      <c r="D50" s="23"/>
      <c r="E50" s="21"/>
      <c r="F50" s="21"/>
      <c r="G50" s="21"/>
      <c r="H50" s="21"/>
      <c r="I50" s="21"/>
    </row>
    <row r="51" spans="1:9">
      <c r="A51" s="21"/>
      <c r="B51" s="21"/>
      <c r="C51" s="21"/>
      <c r="D51" s="23"/>
      <c r="E51" s="21"/>
      <c r="F51" s="21"/>
      <c r="G51" s="21"/>
      <c r="H51" s="21"/>
      <c r="I51" s="21"/>
    </row>
    <row r="52" spans="1:9">
      <c r="A52" s="21"/>
      <c r="B52" s="21"/>
      <c r="C52" s="21"/>
      <c r="D52" s="23"/>
      <c r="E52" s="21"/>
      <c r="F52" s="21"/>
      <c r="G52" s="21"/>
      <c r="H52" s="21"/>
      <c r="I52" s="21"/>
    </row>
    <row r="53" spans="1:9">
      <c r="A53" s="21"/>
      <c r="B53" s="21"/>
      <c r="C53" s="21"/>
      <c r="D53" s="23"/>
      <c r="E53" s="21"/>
      <c r="F53" s="21"/>
      <c r="G53" s="21"/>
      <c r="H53" s="21"/>
      <c r="I53" s="21"/>
    </row>
    <row r="54" spans="1:9">
      <c r="A54" s="21"/>
      <c r="B54" s="21"/>
      <c r="C54" s="21"/>
      <c r="D54" s="23"/>
      <c r="E54" s="21"/>
      <c r="F54" s="21"/>
      <c r="G54" s="21"/>
      <c r="H54" s="21"/>
      <c r="I54" s="21"/>
    </row>
    <row r="55" spans="1:9">
      <c r="A55" s="21"/>
      <c r="B55" s="21"/>
      <c r="C55" s="21"/>
      <c r="D55" s="23"/>
      <c r="E55" s="21"/>
      <c r="F55" s="21"/>
      <c r="G55" s="21"/>
      <c r="H55" s="21"/>
      <c r="I55" s="21"/>
    </row>
    <row r="56" spans="1:9">
      <c r="A56" s="21"/>
      <c r="B56" s="21"/>
      <c r="C56" s="21"/>
      <c r="D56" s="23"/>
      <c r="E56" s="21"/>
      <c r="F56" s="21"/>
      <c r="G56" s="21"/>
      <c r="H56" s="21"/>
      <c r="I56" s="21"/>
    </row>
    <row r="57" spans="1:9">
      <c r="A57" s="21"/>
      <c r="B57" s="21"/>
      <c r="C57" s="21"/>
      <c r="D57" s="23"/>
      <c r="E57" s="21"/>
      <c r="F57" s="21"/>
      <c r="G57" s="21"/>
      <c r="H57" s="21"/>
      <c r="I57" s="21"/>
    </row>
    <row r="58" spans="1:9">
      <c r="A58" s="21"/>
      <c r="B58" s="21"/>
      <c r="C58" s="21"/>
      <c r="D58" s="23"/>
      <c r="E58" s="21"/>
      <c r="F58" s="21"/>
      <c r="G58" s="21"/>
      <c r="H58" s="21"/>
      <c r="I58" s="21"/>
    </row>
    <row r="59" spans="1:9">
      <c r="A59" s="21"/>
      <c r="B59" s="21"/>
      <c r="C59" s="21"/>
      <c r="D59" s="23"/>
      <c r="E59" s="21"/>
      <c r="F59" s="21"/>
      <c r="G59" s="21"/>
      <c r="H59" s="21"/>
      <c r="I59" s="21"/>
    </row>
    <row r="60" spans="1:9">
      <c r="A60" s="21"/>
      <c r="B60" s="21"/>
      <c r="C60" s="21"/>
      <c r="D60" s="23"/>
      <c r="E60" s="21"/>
      <c r="F60" s="21"/>
      <c r="G60" s="21"/>
      <c r="H60" s="21"/>
      <c r="I60" s="21"/>
    </row>
    <row r="61" spans="1:9">
      <c r="A61" s="21"/>
      <c r="B61" s="21"/>
      <c r="C61" s="21"/>
      <c r="D61" s="23"/>
      <c r="E61" s="21"/>
      <c r="F61" s="21"/>
      <c r="G61" s="21"/>
      <c r="H61" s="21"/>
      <c r="I61" s="21"/>
    </row>
    <row r="62" spans="1:9">
      <c r="A62" s="21"/>
      <c r="B62" s="21"/>
      <c r="C62" s="21"/>
      <c r="D62" s="23"/>
      <c r="E62" s="21"/>
      <c r="F62" s="21"/>
      <c r="G62" s="21"/>
      <c r="H62" s="21"/>
      <c r="I62" s="21"/>
    </row>
    <row r="63" spans="1:9">
      <c r="A63" s="21"/>
      <c r="B63" s="21"/>
      <c r="C63" s="21"/>
      <c r="D63" s="23"/>
      <c r="E63" s="21"/>
      <c r="F63" s="21"/>
      <c r="G63" s="21"/>
      <c r="H63" s="21"/>
      <c r="I63" s="21"/>
    </row>
    <row r="64" spans="1:9">
      <c r="A64" s="21"/>
      <c r="B64" s="21"/>
      <c r="C64" s="21"/>
      <c r="D64" s="23"/>
      <c r="E64" s="21"/>
      <c r="F64" s="21"/>
      <c r="G64" s="21"/>
      <c r="H64" s="21"/>
      <c r="I64" s="21"/>
    </row>
    <row r="65" spans="1:9">
      <c r="A65" s="21"/>
      <c r="B65" s="21"/>
      <c r="C65" s="21"/>
      <c r="D65" s="23"/>
      <c r="E65" s="21"/>
      <c r="F65" s="21"/>
      <c r="G65" s="21"/>
      <c r="H65" s="21"/>
      <c r="I65" s="21"/>
    </row>
    <row r="66" spans="1:9">
      <c r="A66" s="21"/>
      <c r="B66" s="21"/>
      <c r="C66" s="21"/>
      <c r="D66" s="23"/>
      <c r="E66" s="21"/>
      <c r="F66" s="21"/>
      <c r="G66" s="21"/>
      <c r="H66" s="21"/>
      <c r="I66" s="21"/>
    </row>
    <row r="67" spans="1:9">
      <c r="A67" s="21"/>
      <c r="B67" s="21"/>
      <c r="C67" s="21"/>
      <c r="D67" s="23"/>
      <c r="E67" s="21"/>
      <c r="F67" s="21"/>
      <c r="G67" s="21"/>
      <c r="H67" s="21"/>
      <c r="I67" s="21"/>
    </row>
    <row r="68" spans="1:9">
      <c r="A68" s="21"/>
      <c r="B68" s="21"/>
      <c r="C68" s="21"/>
      <c r="D68" s="23"/>
      <c r="E68" s="21"/>
      <c r="F68" s="21"/>
      <c r="G68" s="21"/>
      <c r="H68" s="21"/>
      <c r="I68" s="21"/>
    </row>
    <row r="69" spans="1:9">
      <c r="A69" s="21"/>
      <c r="B69" s="21"/>
      <c r="C69" s="21"/>
      <c r="D69" s="23"/>
      <c r="E69" s="21"/>
      <c r="F69" s="21"/>
      <c r="G69" s="21"/>
      <c r="H69" s="21"/>
      <c r="I69" s="21"/>
    </row>
    <row r="70" spans="1:9">
      <c r="A70" s="21"/>
      <c r="B70" s="21"/>
      <c r="C70" s="21"/>
      <c r="D70" s="23"/>
      <c r="E70" s="21"/>
      <c r="F70" s="21"/>
      <c r="G70" s="21"/>
      <c r="H70" s="21"/>
      <c r="I70" s="21"/>
    </row>
    <row r="71" spans="1:9">
      <c r="A71" s="21"/>
      <c r="B71" s="21"/>
      <c r="C71" s="21"/>
      <c r="D71" s="23"/>
      <c r="E71" s="21"/>
      <c r="F71" s="21"/>
      <c r="G71" s="21"/>
      <c r="H71" s="21"/>
      <c r="I71" s="21"/>
    </row>
    <row r="72" spans="1:9">
      <c r="A72" s="21"/>
      <c r="B72" s="21"/>
      <c r="C72" s="21"/>
      <c r="D72" s="23"/>
      <c r="E72" s="21"/>
      <c r="F72" s="21"/>
      <c r="G72" s="21"/>
      <c r="H72" s="21"/>
      <c r="I72" s="21"/>
    </row>
    <row r="73" spans="1:9">
      <c r="A73" s="21"/>
      <c r="B73" s="21"/>
      <c r="C73" s="21"/>
      <c r="D73" s="23"/>
      <c r="E73" s="21"/>
      <c r="F73" s="21"/>
      <c r="G73" s="21"/>
      <c r="H73" s="21"/>
      <c r="I73" s="21"/>
    </row>
    <row r="74" spans="1:9">
      <c r="A74" s="21"/>
      <c r="B74" s="21"/>
      <c r="C74" s="21"/>
      <c r="D74" s="23"/>
      <c r="E74" s="21"/>
      <c r="F74" s="21"/>
      <c r="G74" s="21"/>
      <c r="H74" s="21"/>
      <c r="I74" s="21"/>
    </row>
    <row r="75" spans="1:9">
      <c r="A75" s="21"/>
      <c r="B75" s="21"/>
      <c r="C75" s="21"/>
      <c r="D75" s="23"/>
      <c r="E75" s="21"/>
      <c r="F75" s="21"/>
      <c r="G75" s="21"/>
      <c r="H75" s="21"/>
      <c r="I75" s="21"/>
    </row>
    <row r="76" spans="1:9">
      <c r="A76" s="21"/>
      <c r="B76" s="21"/>
      <c r="C76" s="21"/>
      <c r="D76" s="23"/>
      <c r="E76" s="21"/>
      <c r="F76" s="21"/>
      <c r="G76" s="21"/>
      <c r="H76" s="21"/>
      <c r="I76" s="21"/>
    </row>
    <row r="77" spans="1:9">
      <c r="A77" s="21"/>
      <c r="B77" s="21"/>
      <c r="C77" s="21"/>
      <c r="D77" s="23"/>
      <c r="E77" s="21"/>
      <c r="F77" s="21"/>
      <c r="G77" s="21"/>
      <c r="H77" s="21"/>
      <c r="I77" s="21"/>
    </row>
    <row r="78" spans="1:9">
      <c r="A78" s="21"/>
      <c r="B78" s="21"/>
      <c r="C78" s="21"/>
      <c r="D78" s="23"/>
      <c r="E78" s="21"/>
      <c r="F78" s="21"/>
      <c r="G78" s="21"/>
      <c r="H78" s="21"/>
      <c r="I78" s="21"/>
    </row>
    <row r="79" spans="1:9">
      <c r="A79" s="21"/>
      <c r="B79" s="21"/>
      <c r="C79" s="21"/>
      <c r="D79" s="23"/>
      <c r="E79" s="21"/>
      <c r="F79" s="21"/>
      <c r="G79" s="21"/>
      <c r="H79" s="21"/>
      <c r="I79" s="21"/>
    </row>
    <row r="80" spans="1:9">
      <c r="A80" s="21"/>
      <c r="B80" s="21"/>
      <c r="C80" s="21"/>
      <c r="D80" s="23"/>
      <c r="E80" s="21"/>
      <c r="F80" s="21"/>
      <c r="G80" s="21"/>
      <c r="H80" s="21"/>
      <c r="I80" s="21"/>
    </row>
    <row r="81" spans="1:9">
      <c r="A81" s="21"/>
      <c r="B81" s="21"/>
      <c r="C81" s="21"/>
      <c r="D81" s="23"/>
      <c r="E81" s="21"/>
      <c r="F81" s="21"/>
      <c r="G81" s="21"/>
      <c r="H81" s="21"/>
      <c r="I81" s="21"/>
    </row>
    <row r="82" spans="1:9">
      <c r="A82" s="21"/>
      <c r="B82" s="21"/>
      <c r="C82" s="21"/>
      <c r="D82" s="23"/>
      <c r="E82" s="21"/>
      <c r="F82" s="21"/>
      <c r="G82" s="21"/>
      <c r="H82" s="21"/>
      <c r="I82" s="21"/>
    </row>
    <row r="83" spans="1:9">
      <c r="A83" s="21"/>
      <c r="B83" s="21"/>
      <c r="C83" s="21"/>
      <c r="D83" s="23"/>
      <c r="E83" s="21"/>
      <c r="F83" s="21"/>
      <c r="G83" s="21"/>
      <c r="H83" s="21"/>
      <c r="I83" s="21"/>
    </row>
    <row r="84" spans="1:9">
      <c r="A84" s="21"/>
      <c r="B84" s="21"/>
      <c r="C84" s="21"/>
      <c r="D84" s="23"/>
      <c r="E84" s="21"/>
      <c r="F84" s="21"/>
      <c r="G84" s="21"/>
      <c r="H84" s="21"/>
      <c r="I84" s="21"/>
    </row>
    <row r="85" spans="1:9">
      <c r="A85" s="21"/>
      <c r="B85" s="21"/>
      <c r="C85" s="21"/>
      <c r="D85" s="23"/>
      <c r="E85" s="21"/>
      <c r="F85" s="21"/>
      <c r="G85" s="21"/>
      <c r="H85" s="21"/>
      <c r="I85" s="21"/>
    </row>
    <row r="86" spans="1:9">
      <c r="A86" s="21"/>
      <c r="B86" s="21"/>
      <c r="C86" s="21"/>
      <c r="D86" s="23"/>
      <c r="E86" s="21"/>
      <c r="F86" s="21"/>
      <c r="G86" s="21"/>
      <c r="H86" s="21"/>
      <c r="I86" s="21"/>
    </row>
    <row r="87" spans="1:9">
      <c r="A87" s="21"/>
      <c r="B87" s="21"/>
      <c r="C87" s="21"/>
      <c r="D87" s="23"/>
      <c r="E87" s="21"/>
      <c r="F87" s="21"/>
      <c r="G87" s="21"/>
      <c r="H87" s="21"/>
      <c r="I87" s="21"/>
    </row>
    <row r="88" spans="1:9">
      <c r="A88" s="21"/>
      <c r="B88" s="21"/>
      <c r="C88" s="21"/>
      <c r="D88" s="23"/>
      <c r="E88" s="21"/>
      <c r="F88" s="21"/>
      <c r="G88" s="21"/>
      <c r="H88" s="21"/>
      <c r="I88" s="21"/>
    </row>
    <row r="89" spans="1:9">
      <c r="A89" s="21"/>
      <c r="B89" s="21"/>
      <c r="C89" s="21"/>
      <c r="D89" s="23"/>
      <c r="E89" s="21"/>
      <c r="F89" s="21"/>
      <c r="G89" s="21"/>
      <c r="H89" s="21"/>
      <c r="I89" s="21"/>
    </row>
    <row r="90" spans="1:9">
      <c r="A90" s="21"/>
      <c r="B90" s="21"/>
      <c r="C90" s="21"/>
      <c r="D90" s="23"/>
      <c r="E90" s="21"/>
      <c r="F90" s="21"/>
      <c r="G90" s="21"/>
      <c r="H90" s="21"/>
      <c r="I90" s="21"/>
    </row>
    <row r="91" spans="1:9">
      <c r="A91" s="21"/>
      <c r="B91" s="21"/>
      <c r="C91" s="21"/>
      <c r="D91" s="23"/>
      <c r="E91" s="21"/>
      <c r="F91" s="21"/>
      <c r="G91" s="21"/>
      <c r="H91" s="21"/>
      <c r="I91" s="21"/>
    </row>
    <row r="92" spans="1:9">
      <c r="A92" s="21"/>
      <c r="B92" s="21"/>
      <c r="C92" s="21"/>
      <c r="D92" s="23"/>
      <c r="E92" s="21"/>
      <c r="F92" s="21"/>
      <c r="G92" s="21"/>
      <c r="H92" s="21"/>
      <c r="I92" s="21"/>
    </row>
    <row r="93" spans="1:9">
      <c r="A93" s="21"/>
      <c r="B93" s="21"/>
      <c r="C93" s="21"/>
      <c r="D93" s="23"/>
      <c r="E93" s="21"/>
      <c r="F93" s="21"/>
      <c r="G93" s="21"/>
      <c r="H93" s="21"/>
      <c r="I93" s="21"/>
    </row>
    <row r="94" spans="1:9">
      <c r="A94" s="21"/>
      <c r="B94" s="21"/>
      <c r="C94" s="21"/>
      <c r="D94" s="23"/>
      <c r="E94" s="21"/>
      <c r="F94" s="21"/>
      <c r="G94" s="21"/>
      <c r="H94" s="21"/>
      <c r="I94" s="21"/>
    </row>
    <row r="95" spans="1:9">
      <c r="A95" s="21"/>
      <c r="B95" s="21"/>
      <c r="C95" s="21"/>
      <c r="D95" s="23"/>
      <c r="E95" s="21"/>
      <c r="F95" s="21"/>
      <c r="G95" s="21"/>
      <c r="H95" s="21"/>
      <c r="I95" s="21"/>
    </row>
    <row r="96" spans="1:9">
      <c r="A96" s="21"/>
      <c r="B96" s="21"/>
      <c r="C96" s="21"/>
      <c r="D96" s="23"/>
      <c r="E96" s="21"/>
      <c r="F96" s="21"/>
      <c r="G96" s="21"/>
      <c r="H96" s="21"/>
      <c r="I96" s="21"/>
    </row>
    <row r="97" spans="1:9">
      <c r="A97" s="21"/>
      <c r="B97" s="21"/>
      <c r="C97" s="21"/>
      <c r="D97" s="23"/>
      <c r="E97" s="21"/>
      <c r="F97" s="21"/>
      <c r="G97" s="21"/>
      <c r="H97" s="21"/>
      <c r="I97" s="21"/>
    </row>
    <row r="98" spans="1:9">
      <c r="A98" s="21"/>
      <c r="B98" s="21"/>
      <c r="C98" s="21"/>
      <c r="D98" s="23"/>
      <c r="E98" s="21"/>
      <c r="F98" s="21"/>
      <c r="G98" s="21"/>
      <c r="H98" s="21"/>
      <c r="I98" s="21"/>
    </row>
    <row r="99" spans="1:9">
      <c r="A99" s="21"/>
      <c r="B99" s="21"/>
      <c r="C99" s="21"/>
      <c r="D99" s="23"/>
      <c r="E99" s="21"/>
      <c r="F99" s="21"/>
      <c r="G99" s="21"/>
      <c r="H99" s="21"/>
      <c r="I99" s="21"/>
    </row>
    <row r="100" spans="1:9">
      <c r="A100" s="21"/>
      <c r="B100" s="21"/>
      <c r="C100" s="21"/>
      <c r="D100" s="23"/>
      <c r="E100" s="21"/>
      <c r="F100" s="21"/>
      <c r="G100" s="21"/>
      <c r="H100" s="21"/>
      <c r="I100" s="21"/>
    </row>
    <row r="101" spans="1:9">
      <c r="A101" s="21"/>
      <c r="B101" s="21"/>
      <c r="C101" s="21"/>
      <c r="D101" s="23"/>
      <c r="E101" s="21"/>
      <c r="F101" s="21"/>
      <c r="G101" s="21"/>
      <c r="H101" s="21"/>
      <c r="I101" s="21"/>
    </row>
    <row r="102" spans="1:9">
      <c r="A102" s="21"/>
      <c r="B102" s="21"/>
      <c r="C102" s="21"/>
      <c r="D102" s="23"/>
      <c r="E102" s="21"/>
      <c r="F102" s="21"/>
      <c r="G102" s="21"/>
      <c r="H102" s="21"/>
      <c r="I102" s="21"/>
    </row>
    <row r="103" spans="1:9">
      <c r="A103" s="21"/>
      <c r="B103" s="21"/>
      <c r="C103" s="21"/>
      <c r="D103" s="23"/>
      <c r="E103" s="21"/>
      <c r="F103" s="21"/>
      <c r="G103" s="21"/>
      <c r="H103" s="21"/>
      <c r="I103" s="21"/>
    </row>
    <row r="104" spans="1:9">
      <c r="A104" s="21"/>
      <c r="B104" s="21"/>
      <c r="C104" s="21"/>
      <c r="D104" s="23"/>
      <c r="E104" s="21"/>
      <c r="F104" s="21"/>
      <c r="G104" s="21"/>
      <c r="H104" s="21"/>
      <c r="I104" s="21"/>
    </row>
    <row r="105" spans="1:9">
      <c r="A105" s="21"/>
      <c r="B105" s="21"/>
      <c r="C105" s="21"/>
      <c r="D105" s="23"/>
      <c r="E105" s="21"/>
      <c r="F105" s="21"/>
      <c r="G105" s="21"/>
      <c r="H105" s="21"/>
      <c r="I105" s="21"/>
    </row>
    <row r="106" spans="1:9">
      <c r="A106" s="21"/>
      <c r="B106" s="21"/>
      <c r="C106" s="21"/>
      <c r="D106" s="23"/>
      <c r="E106" s="21"/>
      <c r="F106" s="21"/>
      <c r="G106" s="21"/>
      <c r="H106" s="21"/>
      <c r="I106" s="21"/>
    </row>
    <row r="107" spans="1:9">
      <c r="A107" s="21"/>
      <c r="B107" s="21"/>
      <c r="C107" s="21"/>
      <c r="D107" s="23"/>
      <c r="E107" s="21"/>
      <c r="F107" s="21"/>
      <c r="G107" s="21"/>
      <c r="H107" s="21"/>
      <c r="I107" s="21"/>
    </row>
    <row r="108" spans="1:9">
      <c r="A108" s="21"/>
      <c r="B108" s="21"/>
      <c r="C108" s="21"/>
      <c r="D108" s="23"/>
      <c r="E108" s="21"/>
      <c r="F108" s="21"/>
      <c r="G108" s="21"/>
      <c r="H108" s="21"/>
      <c r="I108" s="21"/>
    </row>
    <row r="109" spans="1:9">
      <c r="A109" s="21"/>
      <c r="B109" s="21"/>
      <c r="C109" s="21"/>
      <c r="D109" s="23"/>
      <c r="E109" s="21"/>
      <c r="F109" s="21"/>
      <c r="G109" s="21"/>
      <c r="H109" s="21"/>
      <c r="I109" s="21"/>
    </row>
    <row r="110" spans="1:9">
      <c r="A110" s="21"/>
      <c r="B110" s="21"/>
      <c r="C110" s="21"/>
      <c r="D110" s="23"/>
      <c r="E110" s="21"/>
      <c r="F110" s="21"/>
      <c r="G110" s="21"/>
      <c r="H110" s="21"/>
      <c r="I110" s="21"/>
    </row>
    <row r="111" spans="1:9">
      <c r="A111" s="21"/>
      <c r="B111" s="21"/>
      <c r="C111" s="21"/>
      <c r="D111" s="23"/>
      <c r="E111" s="21"/>
      <c r="F111" s="21"/>
      <c r="G111" s="21"/>
      <c r="H111" s="21"/>
      <c r="I111" s="21"/>
    </row>
    <row r="112" spans="1:9">
      <c r="A112" s="21"/>
      <c r="B112" s="21"/>
      <c r="C112" s="21"/>
      <c r="D112" s="23"/>
      <c r="E112" s="21"/>
      <c r="F112" s="21"/>
      <c r="G112" s="21"/>
      <c r="H112" s="21"/>
      <c r="I112" s="21"/>
    </row>
    <row r="113" spans="1:9">
      <c r="A113" s="21"/>
      <c r="B113" s="21"/>
      <c r="C113" s="21"/>
      <c r="D113" s="23"/>
      <c r="E113" s="21"/>
      <c r="F113" s="21"/>
      <c r="G113" s="21"/>
      <c r="H113" s="21"/>
      <c r="I113" s="21"/>
    </row>
    <row r="114" spans="1:9">
      <c r="A114" s="21"/>
      <c r="B114" s="21"/>
      <c r="C114" s="21"/>
      <c r="D114" s="23"/>
      <c r="E114" s="21"/>
      <c r="F114" s="21"/>
      <c r="G114" s="21"/>
      <c r="H114" s="21"/>
      <c r="I114" s="21"/>
    </row>
    <row r="115" spans="1:9">
      <c r="A115" s="21"/>
      <c r="B115" s="21"/>
      <c r="C115" s="21"/>
      <c r="D115" s="23"/>
      <c r="E115" s="21"/>
      <c r="F115" s="21"/>
      <c r="G115" s="21"/>
      <c r="H115" s="21"/>
      <c r="I115" s="21"/>
    </row>
    <row r="116" spans="1:9">
      <c r="A116" s="21"/>
      <c r="B116" s="21"/>
      <c r="C116" s="21"/>
      <c r="D116" s="23"/>
      <c r="E116" s="21"/>
      <c r="F116" s="21"/>
      <c r="G116" s="21"/>
      <c r="H116" s="21"/>
      <c r="I116" s="21"/>
    </row>
    <row r="117" spans="1:9">
      <c r="A117" s="21"/>
      <c r="B117" s="21"/>
      <c r="C117" s="21"/>
      <c r="D117" s="23"/>
      <c r="E117" s="21"/>
      <c r="F117" s="21"/>
      <c r="G117" s="21"/>
      <c r="H117" s="21"/>
      <c r="I117" s="21"/>
    </row>
    <row r="118" spans="1:9">
      <c r="A118" s="21"/>
      <c r="B118" s="21"/>
      <c r="C118" s="21"/>
      <c r="D118" s="23"/>
      <c r="E118" s="21"/>
      <c r="F118" s="21"/>
      <c r="G118" s="21"/>
      <c r="H118" s="21"/>
      <c r="I118" s="21"/>
    </row>
    <row r="119" spans="1:9">
      <c r="A119" s="21"/>
      <c r="B119" s="21"/>
      <c r="C119" s="21"/>
      <c r="D119" s="23"/>
      <c r="E119" s="21"/>
      <c r="F119" s="21"/>
      <c r="G119" s="21"/>
      <c r="H119" s="21"/>
      <c r="I119" s="21"/>
    </row>
    <row r="120" spans="1:9">
      <c r="A120" s="21"/>
      <c r="B120" s="21"/>
      <c r="C120" s="21"/>
      <c r="D120" s="23"/>
      <c r="E120" s="21"/>
      <c r="F120" s="21"/>
      <c r="G120" s="21"/>
      <c r="H120" s="21"/>
      <c r="I120" s="21"/>
    </row>
    <row r="121" spans="1:9">
      <c r="A121" s="21"/>
      <c r="B121" s="21"/>
      <c r="C121" s="21"/>
      <c r="D121" s="23"/>
      <c r="E121" s="21"/>
      <c r="F121" s="21"/>
      <c r="G121" s="21"/>
      <c r="H121" s="21"/>
      <c r="I121" s="21"/>
    </row>
    <row r="122" spans="1:9">
      <c r="A122" s="21"/>
      <c r="B122" s="21"/>
      <c r="C122" s="21"/>
      <c r="D122" s="23"/>
      <c r="E122" s="21"/>
      <c r="F122" s="21"/>
      <c r="G122" s="21"/>
      <c r="H122" s="21"/>
      <c r="I122" s="21"/>
    </row>
    <row r="123" spans="1:9">
      <c r="A123" s="21"/>
      <c r="B123" s="21"/>
      <c r="C123" s="21"/>
      <c r="D123" s="23"/>
      <c r="E123" s="21"/>
      <c r="F123" s="21"/>
      <c r="G123" s="21"/>
      <c r="H123" s="21"/>
      <c r="I123" s="21"/>
    </row>
  </sheetData>
  <mergeCells count="2">
    <mergeCell ref="A1:I1"/>
    <mergeCell ref="A2:I2"/>
  </mergeCells>
  <dataValidations count="1">
    <dataValidation type="list" sqref="E4:H123" xr:uid="{00000000-0002-0000-1700-000000000000}">
      <formula1>"Yes,No,N/A"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7"/>
  <sheetViews>
    <sheetView workbookViewId="0"/>
  </sheetViews>
  <sheetFormatPr defaultRowHeight="14"/>
  <cols>
    <col min="1" max="1" width="6.75" customWidth="1"/>
    <col min="2" max="3" width="22" customWidth="1"/>
    <col min="4" max="4" width="24.9140625" customWidth="1"/>
    <col min="5" max="5" width="30.6640625" customWidth="1"/>
  </cols>
  <sheetData>
    <row r="1" spans="1:5" ht="14.5">
      <c r="A1" s="30" t="s">
        <v>488</v>
      </c>
      <c r="B1" s="30" t="s">
        <v>489</v>
      </c>
      <c r="C1" s="30" t="s">
        <v>490</v>
      </c>
      <c r="D1" s="30" t="s">
        <v>491</v>
      </c>
      <c r="E1" s="27" t="s">
        <v>491</v>
      </c>
    </row>
    <row r="2" spans="1:5" ht="29">
      <c r="A2" s="31" t="s">
        <v>153</v>
      </c>
      <c r="B2" s="31" t="s">
        <v>492</v>
      </c>
      <c r="C2" s="31" t="s">
        <v>493</v>
      </c>
      <c r="D2" s="31" t="s">
        <v>494</v>
      </c>
      <c r="E2" s="28" t="s">
        <v>495</v>
      </c>
    </row>
    <row r="3" spans="1:5" ht="14.5">
      <c r="A3" s="31" t="s">
        <v>496</v>
      </c>
      <c r="B3" s="31" t="s">
        <v>497</v>
      </c>
      <c r="C3" s="31" t="s">
        <v>498</v>
      </c>
      <c r="D3" s="31" t="s">
        <v>499</v>
      </c>
      <c r="E3" s="28" t="s">
        <v>500</v>
      </c>
    </row>
    <row r="4" spans="1:5" ht="43.5">
      <c r="A4" s="32" t="s">
        <v>501</v>
      </c>
      <c r="B4" s="32" t="s">
        <v>502</v>
      </c>
      <c r="C4" s="32" t="s">
        <v>503</v>
      </c>
      <c r="D4" s="32" t="s">
        <v>504</v>
      </c>
      <c r="E4" s="28" t="s">
        <v>505</v>
      </c>
    </row>
    <row r="5" spans="1:5" ht="72.5">
      <c r="A5" s="33" t="s">
        <v>506</v>
      </c>
      <c r="B5" s="33" t="s">
        <v>507</v>
      </c>
      <c r="C5" s="33" t="s">
        <v>508</v>
      </c>
      <c r="D5" s="33" t="s">
        <v>509</v>
      </c>
      <c r="E5" s="28" t="s">
        <v>510</v>
      </c>
    </row>
    <row r="6" spans="1:5" ht="29">
      <c r="A6" s="33" t="s">
        <v>511</v>
      </c>
      <c r="B6" s="33" t="s">
        <v>512</v>
      </c>
      <c r="C6" s="33" t="s">
        <v>513</v>
      </c>
      <c r="D6" s="33" t="s">
        <v>514</v>
      </c>
      <c r="E6" s="28" t="s">
        <v>515</v>
      </c>
    </row>
    <row r="7" spans="1:5" ht="58">
      <c r="A7" s="31" t="s">
        <v>516</v>
      </c>
      <c r="B7" s="31" t="s">
        <v>517</v>
      </c>
      <c r="C7" s="31" t="s">
        <v>518</v>
      </c>
      <c r="D7" s="31" t="s">
        <v>515</v>
      </c>
      <c r="E7" s="28" t="s">
        <v>519</v>
      </c>
    </row>
    <row r="8" spans="1:5" ht="43.5">
      <c r="A8" s="34" t="s">
        <v>520</v>
      </c>
      <c r="B8" s="34" t="s">
        <v>521</v>
      </c>
      <c r="C8" s="34" t="s">
        <v>522</v>
      </c>
      <c r="D8" s="34" t="s">
        <v>523</v>
      </c>
      <c r="E8" s="28" t="s">
        <v>524</v>
      </c>
    </row>
    <row r="9" spans="1:5" ht="43.5">
      <c r="A9" s="31" t="s">
        <v>525</v>
      </c>
      <c r="B9" s="31" t="s">
        <v>526</v>
      </c>
      <c r="C9" s="31" t="s">
        <v>527</v>
      </c>
      <c r="D9" s="31" t="s">
        <v>528</v>
      </c>
    </row>
    <row r="10" spans="1:5" ht="43.5">
      <c r="A10" s="31" t="s">
        <v>529</v>
      </c>
      <c r="B10" s="31" t="s">
        <v>530</v>
      </c>
      <c r="C10" s="31" t="s">
        <v>531</v>
      </c>
      <c r="D10" s="31" t="s">
        <v>532</v>
      </c>
    </row>
    <row r="13" spans="1:5" ht="14.5">
      <c r="A13" s="35" t="s">
        <v>533</v>
      </c>
      <c r="B13" s="29"/>
      <c r="C13" s="29"/>
      <c r="D13" s="29"/>
    </row>
    <row r="14" spans="1:5" ht="14.5">
      <c r="A14" s="36" t="s">
        <v>534</v>
      </c>
      <c r="B14" s="29" t="s">
        <v>535</v>
      </c>
      <c r="C14" s="29"/>
      <c r="D14" s="29"/>
    </row>
    <row r="15" spans="1:5" ht="14.5">
      <c r="A15" s="37" t="s">
        <v>536</v>
      </c>
      <c r="B15" s="29" t="s">
        <v>537</v>
      </c>
      <c r="C15" s="29"/>
      <c r="D15" s="29"/>
    </row>
    <row r="16" spans="1:5" ht="14.5">
      <c r="A16" s="38" t="s">
        <v>45</v>
      </c>
      <c r="B16" s="29" t="s">
        <v>538</v>
      </c>
      <c r="C16" s="29"/>
      <c r="D16" s="29"/>
    </row>
    <row r="17" spans="1:2" ht="14.5">
      <c r="A17" s="39" t="s">
        <v>41</v>
      </c>
      <c r="B17" s="29" t="s">
        <v>539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0"/>
  <sheetViews>
    <sheetView zoomScale="80" zoomScaleNormal="80" workbookViewId="0">
      <selection activeCell="C7" sqref="C7"/>
    </sheetView>
  </sheetViews>
  <sheetFormatPr defaultRowHeight="14"/>
  <cols>
    <col min="1" max="1" width="12" customWidth="1"/>
    <col min="2" max="2" width="48" customWidth="1"/>
    <col min="3" max="4" width="36" customWidth="1"/>
    <col min="5" max="5" width="38" customWidth="1"/>
    <col min="6" max="6" width="10" customWidth="1"/>
  </cols>
  <sheetData>
    <row r="1" spans="1:6">
      <c r="A1" s="58" t="s">
        <v>552</v>
      </c>
      <c r="B1" s="56"/>
      <c r="C1" s="56"/>
      <c r="D1" s="56"/>
      <c r="E1" s="56"/>
      <c r="F1" s="56"/>
    </row>
    <row r="2" spans="1:6">
      <c r="A2" s="6"/>
      <c r="B2" s="6"/>
      <c r="C2" s="6"/>
      <c r="D2" s="6"/>
      <c r="E2" s="6"/>
      <c r="F2" s="6"/>
    </row>
    <row r="3" spans="1:6">
      <c r="A3" s="40" t="s">
        <v>488</v>
      </c>
      <c r="B3" s="40" t="s">
        <v>489</v>
      </c>
      <c r="C3" s="40" t="s">
        <v>553</v>
      </c>
      <c r="D3" s="40" t="s">
        <v>554</v>
      </c>
      <c r="E3" s="40" t="s">
        <v>491</v>
      </c>
      <c r="F3" s="40" t="s">
        <v>88</v>
      </c>
    </row>
    <row r="4" spans="1:6" ht="28">
      <c r="A4" s="41" t="s">
        <v>153</v>
      </c>
      <c r="B4" s="41" t="s">
        <v>555</v>
      </c>
      <c r="C4" s="41" t="s">
        <v>556</v>
      </c>
      <c r="D4" s="41" t="s">
        <v>557</v>
      </c>
      <c r="E4" s="41" t="s">
        <v>558</v>
      </c>
      <c r="F4" s="41" t="s">
        <v>559</v>
      </c>
    </row>
    <row r="5" spans="1:6" ht="28">
      <c r="A5" s="42" t="s">
        <v>496</v>
      </c>
      <c r="B5" s="42" t="s">
        <v>560</v>
      </c>
      <c r="C5" s="42" t="s">
        <v>561</v>
      </c>
      <c r="D5" s="42" t="s">
        <v>562</v>
      </c>
      <c r="E5" s="42" t="s">
        <v>563</v>
      </c>
      <c r="F5" s="42" t="s">
        <v>564</v>
      </c>
    </row>
    <row r="6" spans="1:6" ht="28">
      <c r="A6" s="43" t="s">
        <v>501</v>
      </c>
      <c r="B6" s="43" t="s">
        <v>565</v>
      </c>
      <c r="C6" s="43" t="s">
        <v>566</v>
      </c>
      <c r="D6" s="43" t="s">
        <v>567</v>
      </c>
      <c r="E6" s="43" t="s">
        <v>568</v>
      </c>
      <c r="F6" s="43" t="s">
        <v>569</v>
      </c>
    </row>
    <row r="7" spans="1:6" ht="28">
      <c r="A7" s="42" t="s">
        <v>506</v>
      </c>
      <c r="B7" s="42" t="s">
        <v>570</v>
      </c>
      <c r="C7" s="42" t="s">
        <v>571</v>
      </c>
      <c r="D7" s="42" t="s">
        <v>572</v>
      </c>
      <c r="E7" s="42" t="s">
        <v>573</v>
      </c>
      <c r="F7" s="42" t="s">
        <v>574</v>
      </c>
    </row>
    <row r="8" spans="1:6" ht="42">
      <c r="A8" s="44" t="s">
        <v>511</v>
      </c>
      <c r="B8" s="44" t="s">
        <v>575</v>
      </c>
      <c r="C8" s="44" t="s">
        <v>576</v>
      </c>
      <c r="D8" s="44" t="s">
        <v>577</v>
      </c>
      <c r="E8" s="44" t="s">
        <v>578</v>
      </c>
      <c r="F8" s="44" t="s">
        <v>579</v>
      </c>
    </row>
    <row r="9" spans="1:6" ht="28">
      <c r="A9" s="41" t="s">
        <v>516</v>
      </c>
      <c r="B9" s="41" t="s">
        <v>580</v>
      </c>
      <c r="C9" s="41" t="s">
        <v>581</v>
      </c>
      <c r="D9" s="41" t="s">
        <v>582</v>
      </c>
      <c r="E9" s="41" t="s">
        <v>583</v>
      </c>
      <c r="F9" s="41" t="s">
        <v>559</v>
      </c>
    </row>
    <row r="10" spans="1:6" ht="28">
      <c r="A10" s="43" t="s">
        <v>520</v>
      </c>
      <c r="B10" s="43" t="s">
        <v>584</v>
      </c>
      <c r="C10" s="43" t="s">
        <v>585</v>
      </c>
      <c r="D10" s="43" t="s">
        <v>586</v>
      </c>
      <c r="E10" s="43" t="s">
        <v>587</v>
      </c>
      <c r="F10" s="43" t="s">
        <v>569</v>
      </c>
    </row>
    <row r="11" spans="1:6">
      <c r="A11" s="6"/>
      <c r="B11" s="6"/>
      <c r="C11" s="6"/>
      <c r="D11" s="6"/>
      <c r="E11" s="6"/>
      <c r="F11" s="6"/>
    </row>
    <row r="12" spans="1:6">
      <c r="A12" s="40" t="s">
        <v>533</v>
      </c>
      <c r="B12" s="40" t="s">
        <v>588</v>
      </c>
      <c r="C12" s="40"/>
      <c r="D12" s="40"/>
      <c r="E12" s="40"/>
      <c r="F12" s="40"/>
    </row>
    <row r="13" spans="1:6">
      <c r="A13" s="43" t="s">
        <v>45</v>
      </c>
      <c r="B13" s="43" t="s">
        <v>589</v>
      </c>
      <c r="C13" s="43"/>
      <c r="D13" s="43"/>
      <c r="E13" s="43"/>
      <c r="F13" s="43"/>
    </row>
    <row r="14" spans="1:6" ht="28">
      <c r="A14" s="42" t="s">
        <v>43</v>
      </c>
      <c r="B14" s="42" t="s">
        <v>590</v>
      </c>
      <c r="C14" s="42"/>
      <c r="D14" s="42"/>
      <c r="E14" s="42"/>
      <c r="F14" s="42"/>
    </row>
    <row r="15" spans="1:6">
      <c r="A15" s="44" t="s">
        <v>41</v>
      </c>
      <c r="B15" s="44" t="s">
        <v>591</v>
      </c>
      <c r="C15" s="44"/>
      <c r="D15" s="44"/>
      <c r="E15" s="44"/>
      <c r="F15" s="44"/>
    </row>
    <row r="16" spans="1:6">
      <c r="A16" s="41" t="s">
        <v>534</v>
      </c>
      <c r="B16" s="41" t="s">
        <v>592</v>
      </c>
      <c r="C16" s="41"/>
      <c r="D16" s="41"/>
      <c r="E16" s="41"/>
      <c r="F16" s="41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03"/>
  <sheetViews>
    <sheetView tabSelected="1" workbookViewId="0">
      <selection activeCell="A17" sqref="A17"/>
    </sheetView>
  </sheetViews>
  <sheetFormatPr defaultRowHeight="14"/>
  <cols>
    <col min="1" max="1" width="12" customWidth="1"/>
    <col min="2" max="2" width="18" customWidth="1"/>
    <col min="3" max="4" width="22" customWidth="1"/>
    <col min="5" max="5" width="34" customWidth="1"/>
    <col min="6" max="6" width="18" customWidth="1"/>
    <col min="7" max="7" width="20" customWidth="1"/>
    <col min="8" max="8" width="28" customWidth="1"/>
    <col min="9" max="11" width="34" customWidth="1"/>
    <col min="12" max="12" width="18" customWidth="1"/>
    <col min="13" max="13" width="12" customWidth="1"/>
    <col min="14" max="14" width="14" customWidth="1"/>
    <col min="15" max="15" width="16" customWidth="1"/>
    <col min="16" max="16" width="24" customWidth="1"/>
  </cols>
  <sheetData>
    <row r="1" spans="1:16">
      <c r="A1" s="64" t="s">
        <v>593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65"/>
      <c r="N1" s="65"/>
      <c r="O1" s="49"/>
      <c r="P1" s="49"/>
    </row>
    <row r="3" spans="1:16" ht="28">
      <c r="A3" s="40" t="s">
        <v>391</v>
      </c>
      <c r="B3" s="40" t="s">
        <v>27</v>
      </c>
      <c r="C3" s="40" t="s">
        <v>594</v>
      </c>
      <c r="D3" s="40" t="s">
        <v>595</v>
      </c>
      <c r="E3" s="40" t="s">
        <v>596</v>
      </c>
      <c r="F3" s="40" t="s">
        <v>597</v>
      </c>
      <c r="G3" s="40" t="s">
        <v>598</v>
      </c>
      <c r="H3" s="40" t="s">
        <v>599</v>
      </c>
      <c r="I3" s="40" t="s">
        <v>600</v>
      </c>
      <c r="J3" s="40" t="s">
        <v>601</v>
      </c>
      <c r="K3" s="40" t="s">
        <v>602</v>
      </c>
      <c r="L3" s="40" t="s">
        <v>603</v>
      </c>
      <c r="M3" s="40" t="s">
        <v>604</v>
      </c>
      <c r="N3" s="40" t="s">
        <v>479</v>
      </c>
      <c r="O3" s="40" t="s">
        <v>605</v>
      </c>
      <c r="P3" s="40" t="s">
        <v>606</v>
      </c>
    </row>
    <row r="4" spans="1:16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</row>
    <row r="5" spans="1:16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</row>
    <row r="8" spans="1:16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</row>
    <row r="10" spans="1:16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</row>
    <row r="12" spans="1:16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</row>
    <row r="13" spans="1:16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</row>
    <row r="16" spans="1: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</row>
    <row r="20" spans="1:16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16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</row>
    <row r="24" spans="1:16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</row>
    <row r="25" spans="1:16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</row>
    <row r="26" spans="1:1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</row>
    <row r="27" spans="1:16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</row>
    <row r="28" spans="1:16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</row>
    <row r="29" spans="1:16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</row>
    <row r="30" spans="1:16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</row>
    <row r="31" spans="1:16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</row>
    <row r="32" spans="1:16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</row>
    <row r="33" spans="1:16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</row>
    <row r="34" spans="1:16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spans="1:16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</row>
    <row r="36" spans="1:1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</row>
    <row r="37" spans="1:16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</row>
    <row r="38" spans="1:16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</row>
    <row r="39" spans="1:16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</row>
    <row r="40" spans="1:16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</row>
    <row r="41" spans="1:16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</row>
    <row r="42" spans="1:16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</row>
    <row r="43" spans="1:16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</row>
    <row r="44" spans="1:16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</row>
    <row r="45" spans="1:16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</row>
    <row r="46" spans="1:1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</row>
    <row r="47" spans="1:16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</row>
    <row r="48" spans="1:16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</row>
    <row r="49" spans="1:16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</row>
    <row r="50" spans="1:16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</row>
    <row r="51" spans="1:16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</row>
    <row r="52" spans="1:16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</row>
    <row r="53" spans="1:16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</row>
    <row r="54" spans="1:16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</row>
    <row r="55" spans="1:16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</row>
    <row r="56" spans="1:1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</row>
    <row r="57" spans="1:16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</row>
    <row r="58" spans="1:16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</row>
    <row r="59" spans="1:16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</row>
    <row r="60" spans="1:16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</row>
    <row r="61" spans="1:16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</row>
    <row r="62" spans="1:16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</row>
    <row r="63" spans="1:16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</row>
    <row r="64" spans="1:16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</row>
    <row r="65" spans="1:16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</row>
    <row r="66" spans="1:1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</row>
    <row r="67" spans="1:16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</row>
    <row r="68" spans="1:16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</row>
    <row r="69" spans="1:16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</row>
    <row r="70" spans="1:16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</row>
    <row r="71" spans="1:16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</row>
    <row r="72" spans="1:16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</row>
    <row r="73" spans="1:16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</row>
    <row r="74" spans="1:16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</row>
    <row r="75" spans="1:16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</row>
    <row r="76" spans="1:1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</row>
    <row r="77" spans="1:16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</row>
    <row r="78" spans="1:16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</row>
    <row r="79" spans="1:16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</row>
    <row r="80" spans="1:16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</row>
    <row r="81" spans="1:16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</row>
    <row r="82" spans="1:16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</row>
    <row r="83" spans="1:16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</row>
    <row r="84" spans="1:16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</row>
    <row r="85" spans="1:16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</row>
    <row r="86" spans="1:1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</row>
    <row r="87" spans="1:16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</row>
    <row r="88" spans="1:16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</row>
    <row r="89" spans="1:16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</row>
    <row r="90" spans="1:16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</row>
    <row r="91" spans="1:16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</row>
    <row r="92" spans="1:16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</row>
    <row r="93" spans="1:16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</row>
    <row r="94" spans="1:16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</row>
    <row r="95" spans="1:16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</row>
    <row r="96" spans="1:1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</row>
    <row r="97" spans="1:16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</row>
    <row r="98" spans="1:16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</row>
    <row r="99" spans="1:16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</row>
    <row r="100" spans="1:16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</row>
    <row r="101" spans="1:16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</row>
    <row r="102" spans="1:16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</row>
    <row r="103" spans="1:16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</row>
  </sheetData>
  <mergeCells count="1">
    <mergeCell ref="A1:P1"/>
  </mergeCells>
  <conditionalFormatting sqref="O4:O103">
    <cfRule type="expression" dxfId="5" priority="1">
      <formula>O4="Complete"</formula>
    </cfRule>
    <cfRule type="expression" dxfId="4" priority="2">
      <formula>O4="In Progress"</formula>
    </cfRule>
    <cfRule type="expression" dxfId="3" priority="3">
      <formula>O4="Overdue"</formula>
    </cfRule>
  </conditionalFormatting>
  <dataValidations count="2">
    <dataValidation type="list" sqref="F4:G103" xr:uid="{00000000-0002-0000-1A00-000000000000}">
      <formula1>"Yes,No,Not clear,N/A"</formula1>
    </dataValidation>
    <dataValidation type="list" sqref="O4:O103" xr:uid="{00000000-0002-0000-1A00-000002000000}">
      <formula1>"Complete,In Progress,Overdue,Not Required"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3"/>
  <sheetViews>
    <sheetView workbookViewId="0">
      <selection activeCell="D14" sqref="D14"/>
    </sheetView>
  </sheetViews>
  <sheetFormatPr defaultRowHeight="14"/>
  <cols>
    <col min="1" max="1" width="18" customWidth="1"/>
    <col min="2" max="2" width="24" customWidth="1"/>
    <col min="3" max="3" width="12" customWidth="1"/>
    <col min="4" max="4" width="20" customWidth="1"/>
    <col min="5" max="5" width="18" customWidth="1"/>
    <col min="6" max="6" width="26" customWidth="1"/>
    <col min="7" max="9" width="24" customWidth="1"/>
    <col min="10" max="10" width="20" customWidth="1"/>
    <col min="11" max="11" width="22" customWidth="1"/>
    <col min="12" max="12" width="26" customWidth="1"/>
    <col min="13" max="13" width="12" customWidth="1"/>
    <col min="14" max="14" width="16" customWidth="1"/>
    <col min="15" max="15" width="12" customWidth="1"/>
    <col min="16" max="16" width="34" customWidth="1"/>
    <col min="17" max="17" width="20" customWidth="1"/>
  </cols>
  <sheetData>
    <row r="1" spans="1:17">
      <c r="A1" s="58" t="s">
        <v>607</v>
      </c>
      <c r="B1" s="49"/>
      <c r="C1" s="65"/>
      <c r="D1" s="49"/>
      <c r="E1" s="49"/>
      <c r="F1" s="49"/>
      <c r="G1" s="49"/>
      <c r="H1" s="49"/>
      <c r="I1" s="49"/>
      <c r="J1" s="49"/>
      <c r="K1" s="49"/>
      <c r="L1" s="49"/>
      <c r="M1" s="65"/>
      <c r="N1" s="49"/>
      <c r="O1" s="49"/>
      <c r="P1" s="49"/>
      <c r="Q1" s="49"/>
    </row>
    <row r="3" spans="1:17" ht="28">
      <c r="A3" s="40" t="s">
        <v>27</v>
      </c>
      <c r="B3" s="40" t="s">
        <v>608</v>
      </c>
      <c r="C3" s="40" t="s">
        <v>609</v>
      </c>
      <c r="D3" s="40" t="s">
        <v>610</v>
      </c>
      <c r="E3" s="40" t="s">
        <v>611</v>
      </c>
      <c r="F3" s="40" t="s">
        <v>612</v>
      </c>
      <c r="G3" s="40" t="s">
        <v>613</v>
      </c>
      <c r="H3" s="40" t="s">
        <v>614</v>
      </c>
      <c r="I3" s="40" t="s">
        <v>615</v>
      </c>
      <c r="J3" s="40" t="s">
        <v>616</v>
      </c>
      <c r="K3" s="40" t="s">
        <v>617</v>
      </c>
      <c r="L3" s="40" t="s">
        <v>618</v>
      </c>
      <c r="M3" s="40" t="s">
        <v>619</v>
      </c>
      <c r="N3" s="40" t="s">
        <v>620</v>
      </c>
      <c r="O3" s="40" t="s">
        <v>88</v>
      </c>
      <c r="P3" s="40" t="s">
        <v>621</v>
      </c>
      <c r="Q3" s="40" t="s">
        <v>622</v>
      </c>
    </row>
    <row r="4" spans="1:17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 t="str">
        <f t="shared" ref="O4:O35" si="0">IF(N4="Complete","Green",IF(N4="Overdue","Red",IF(N4="Escalated","Red",IF(N4="In Progress","Amber",""))))</f>
        <v/>
      </c>
      <c r="P4" s="45"/>
      <c r="Q4" s="45"/>
    </row>
    <row r="5" spans="1:17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 t="str">
        <f t="shared" si="0"/>
        <v/>
      </c>
      <c r="P5" s="45"/>
      <c r="Q5" s="45"/>
    </row>
    <row r="6" spans="1:17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 t="str">
        <f t="shared" si="0"/>
        <v/>
      </c>
      <c r="P6" s="45"/>
      <c r="Q6" s="45"/>
    </row>
    <row r="7" spans="1:1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 t="str">
        <f t="shared" si="0"/>
        <v/>
      </c>
      <c r="P7" s="45"/>
      <c r="Q7" s="45"/>
    </row>
    <row r="8" spans="1:17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 t="str">
        <f t="shared" si="0"/>
        <v/>
      </c>
      <c r="P8" s="45"/>
      <c r="Q8" s="45"/>
    </row>
    <row r="9" spans="1:17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 t="str">
        <f t="shared" si="0"/>
        <v/>
      </c>
      <c r="P9" s="45"/>
      <c r="Q9" s="45"/>
    </row>
    <row r="10" spans="1:17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tr">
        <f t="shared" si="0"/>
        <v/>
      </c>
      <c r="P10" s="45"/>
      <c r="Q10" s="45"/>
    </row>
    <row r="11" spans="1:17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 t="str">
        <f t="shared" si="0"/>
        <v/>
      </c>
      <c r="P11" s="45"/>
      <c r="Q11" s="45"/>
    </row>
    <row r="12" spans="1:17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 t="str">
        <f t="shared" si="0"/>
        <v/>
      </c>
      <c r="P12" s="45"/>
      <c r="Q12" s="45"/>
    </row>
    <row r="13" spans="1:17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 t="str">
        <f t="shared" si="0"/>
        <v/>
      </c>
      <c r="P13" s="45"/>
      <c r="Q13" s="45"/>
    </row>
    <row r="14" spans="1:17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 t="str">
        <f t="shared" si="0"/>
        <v/>
      </c>
      <c r="P14" s="45"/>
      <c r="Q14" s="45"/>
    </row>
    <row r="15" spans="1:17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 t="str">
        <f t="shared" si="0"/>
        <v/>
      </c>
      <c r="P15" s="45"/>
      <c r="Q15" s="45"/>
    </row>
    <row r="16" spans="1:17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 t="str">
        <f t="shared" si="0"/>
        <v/>
      </c>
      <c r="P16" s="45"/>
      <c r="Q16" s="45"/>
    </row>
    <row r="17" spans="1: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 t="str">
        <f t="shared" si="0"/>
        <v/>
      </c>
      <c r="P17" s="45"/>
      <c r="Q17" s="45"/>
    </row>
    <row r="18" spans="1:17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 t="str">
        <f t="shared" si="0"/>
        <v/>
      </c>
      <c r="P18" s="45"/>
      <c r="Q18" s="45"/>
    </row>
    <row r="19" spans="1:17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 t="str">
        <f t="shared" si="0"/>
        <v/>
      </c>
      <c r="P19" s="45"/>
      <c r="Q19" s="45"/>
    </row>
    <row r="20" spans="1:17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 t="str">
        <f t="shared" si="0"/>
        <v/>
      </c>
      <c r="P20" s="45"/>
      <c r="Q20" s="45"/>
    </row>
    <row r="21" spans="1:17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 t="str">
        <f t="shared" si="0"/>
        <v/>
      </c>
      <c r="P21" s="45"/>
      <c r="Q21" s="45"/>
    </row>
    <row r="22" spans="1:17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 t="str">
        <f t="shared" si="0"/>
        <v/>
      </c>
      <c r="P22" s="45"/>
      <c r="Q22" s="45"/>
    </row>
    <row r="23" spans="1:17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 t="str">
        <f t="shared" si="0"/>
        <v/>
      </c>
      <c r="P23" s="45"/>
      <c r="Q23" s="45"/>
    </row>
    <row r="24" spans="1:17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 t="str">
        <f t="shared" si="0"/>
        <v/>
      </c>
      <c r="P24" s="45"/>
      <c r="Q24" s="45"/>
    </row>
    <row r="25" spans="1:17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 t="str">
        <f t="shared" si="0"/>
        <v/>
      </c>
      <c r="P25" s="45"/>
      <c r="Q25" s="45"/>
    </row>
    <row r="26" spans="1:17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 t="str">
        <f t="shared" si="0"/>
        <v/>
      </c>
      <c r="P26" s="45"/>
      <c r="Q26" s="45"/>
    </row>
    <row r="27" spans="1:1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 t="str">
        <f t="shared" si="0"/>
        <v/>
      </c>
      <c r="P27" s="45"/>
      <c r="Q27" s="45"/>
    </row>
    <row r="28" spans="1:17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 t="str">
        <f t="shared" si="0"/>
        <v/>
      </c>
      <c r="P28" s="45"/>
      <c r="Q28" s="45"/>
    </row>
    <row r="29" spans="1:17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 t="str">
        <f t="shared" si="0"/>
        <v/>
      </c>
      <c r="P29" s="45"/>
      <c r="Q29" s="45"/>
    </row>
    <row r="30" spans="1:17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 t="str">
        <f t="shared" si="0"/>
        <v/>
      </c>
      <c r="P30" s="45"/>
      <c r="Q30" s="45"/>
    </row>
    <row r="31" spans="1:17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 t="str">
        <f t="shared" si="0"/>
        <v/>
      </c>
      <c r="P31" s="45"/>
      <c r="Q31" s="45"/>
    </row>
    <row r="32" spans="1:17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 t="str">
        <f t="shared" si="0"/>
        <v/>
      </c>
      <c r="P32" s="45"/>
      <c r="Q32" s="45"/>
    </row>
    <row r="33" spans="1:17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 t="str">
        <f t="shared" si="0"/>
        <v/>
      </c>
      <c r="P33" s="45"/>
      <c r="Q33" s="45"/>
    </row>
    <row r="34" spans="1:17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 t="str">
        <f t="shared" si="0"/>
        <v/>
      </c>
      <c r="P34" s="45"/>
      <c r="Q34" s="45"/>
    </row>
    <row r="35" spans="1:17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 t="str">
        <f t="shared" si="0"/>
        <v/>
      </c>
      <c r="P35" s="45"/>
      <c r="Q35" s="45"/>
    </row>
    <row r="36" spans="1:17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 t="str">
        <f t="shared" ref="O36:O67" si="1">IF(N36="Complete","Green",IF(N36="Overdue","Red",IF(N36="Escalated","Red",IF(N36="In Progress","Amber",""))))</f>
        <v/>
      </c>
      <c r="P36" s="45"/>
      <c r="Q36" s="45"/>
    </row>
    <row r="37" spans="1:1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 t="str">
        <f t="shared" si="1"/>
        <v/>
      </c>
      <c r="P37" s="45"/>
      <c r="Q37" s="45"/>
    </row>
    <row r="38" spans="1:17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 t="str">
        <f t="shared" si="1"/>
        <v/>
      </c>
      <c r="P38" s="45"/>
      <c r="Q38" s="45"/>
    </row>
    <row r="39" spans="1:17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 t="str">
        <f t="shared" si="1"/>
        <v/>
      </c>
      <c r="P39" s="45"/>
      <c r="Q39" s="45"/>
    </row>
    <row r="40" spans="1:17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 t="str">
        <f t="shared" si="1"/>
        <v/>
      </c>
      <c r="P40" s="45"/>
      <c r="Q40" s="45"/>
    </row>
    <row r="41" spans="1:17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 t="str">
        <f t="shared" si="1"/>
        <v/>
      </c>
      <c r="P41" s="45"/>
      <c r="Q41" s="45"/>
    </row>
    <row r="42" spans="1:17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 t="str">
        <f t="shared" si="1"/>
        <v/>
      </c>
      <c r="P42" s="45"/>
      <c r="Q42" s="45"/>
    </row>
    <row r="43" spans="1:17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 t="str">
        <f t="shared" si="1"/>
        <v/>
      </c>
      <c r="P43" s="45"/>
      <c r="Q43" s="45"/>
    </row>
    <row r="44" spans="1:17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 t="str">
        <f t="shared" si="1"/>
        <v/>
      </c>
      <c r="P44" s="45"/>
      <c r="Q44" s="45"/>
    </row>
    <row r="45" spans="1:17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 t="str">
        <f t="shared" si="1"/>
        <v/>
      </c>
      <c r="P45" s="45"/>
      <c r="Q45" s="45"/>
    </row>
    <row r="46" spans="1:17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 t="str">
        <f t="shared" si="1"/>
        <v/>
      </c>
      <c r="P46" s="45"/>
      <c r="Q46" s="45"/>
    </row>
    <row r="47" spans="1:1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 t="str">
        <f t="shared" si="1"/>
        <v/>
      </c>
      <c r="P47" s="45"/>
      <c r="Q47" s="45"/>
    </row>
    <row r="48" spans="1:17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 t="str">
        <f t="shared" si="1"/>
        <v/>
      </c>
      <c r="P48" s="45"/>
      <c r="Q48" s="45"/>
    </row>
    <row r="49" spans="1:17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 t="str">
        <f t="shared" si="1"/>
        <v/>
      </c>
      <c r="P49" s="45"/>
      <c r="Q49" s="45"/>
    </row>
    <row r="50" spans="1:17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 t="str">
        <f t="shared" si="1"/>
        <v/>
      </c>
      <c r="P50" s="45"/>
      <c r="Q50" s="45"/>
    </row>
    <row r="51" spans="1:17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 t="str">
        <f t="shared" si="1"/>
        <v/>
      </c>
      <c r="P51" s="45"/>
      <c r="Q51" s="45"/>
    </row>
    <row r="52" spans="1:17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 t="str">
        <f t="shared" si="1"/>
        <v/>
      </c>
      <c r="P52" s="45"/>
      <c r="Q52" s="45"/>
    </row>
    <row r="53" spans="1:17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 t="str">
        <f t="shared" si="1"/>
        <v/>
      </c>
      <c r="P53" s="45"/>
      <c r="Q53" s="45"/>
    </row>
    <row r="54" spans="1:17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 t="str">
        <f t="shared" si="1"/>
        <v/>
      </c>
      <c r="P54" s="45"/>
      <c r="Q54" s="45"/>
    </row>
    <row r="55" spans="1:17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 t="str">
        <f t="shared" si="1"/>
        <v/>
      </c>
      <c r="P55" s="45"/>
      <c r="Q55" s="45"/>
    </row>
    <row r="56" spans="1:17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 t="str">
        <f t="shared" si="1"/>
        <v/>
      </c>
      <c r="P56" s="45"/>
      <c r="Q56" s="45"/>
    </row>
    <row r="57" spans="1:1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 t="str">
        <f t="shared" si="1"/>
        <v/>
      </c>
      <c r="P57" s="45"/>
      <c r="Q57" s="45"/>
    </row>
    <row r="58" spans="1:17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 t="str">
        <f t="shared" si="1"/>
        <v/>
      </c>
      <c r="P58" s="45"/>
      <c r="Q58" s="45"/>
    </row>
    <row r="59" spans="1:17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 t="str">
        <f t="shared" si="1"/>
        <v/>
      </c>
      <c r="P59" s="45"/>
      <c r="Q59" s="45"/>
    </row>
    <row r="60" spans="1:17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 t="str">
        <f t="shared" si="1"/>
        <v/>
      </c>
      <c r="P60" s="45"/>
      <c r="Q60" s="45"/>
    </row>
    <row r="61" spans="1:17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 t="str">
        <f t="shared" si="1"/>
        <v/>
      </c>
      <c r="P61" s="45"/>
      <c r="Q61" s="45"/>
    </row>
    <row r="62" spans="1:17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 t="str">
        <f t="shared" si="1"/>
        <v/>
      </c>
      <c r="P62" s="45"/>
      <c r="Q62" s="45"/>
    </row>
    <row r="63" spans="1:17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 t="str">
        <f t="shared" si="1"/>
        <v/>
      </c>
      <c r="P63" s="45"/>
      <c r="Q63" s="45"/>
    </row>
    <row r="64" spans="1:17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 t="str">
        <f t="shared" si="1"/>
        <v/>
      </c>
      <c r="P64" s="45"/>
      <c r="Q64" s="45"/>
    </row>
    <row r="65" spans="1:17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 t="str">
        <f t="shared" si="1"/>
        <v/>
      </c>
      <c r="P65" s="45"/>
      <c r="Q65" s="45"/>
    </row>
    <row r="66" spans="1:17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 t="str">
        <f t="shared" si="1"/>
        <v/>
      </c>
      <c r="P66" s="45"/>
      <c r="Q66" s="45"/>
    </row>
    <row r="67" spans="1:1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 t="str">
        <f t="shared" si="1"/>
        <v/>
      </c>
      <c r="P67" s="45"/>
      <c r="Q67" s="45"/>
    </row>
    <row r="68" spans="1:17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 t="str">
        <f t="shared" ref="O68:O99" si="2">IF(N68="Complete","Green",IF(N68="Overdue","Red",IF(N68="Escalated","Red",IF(N68="In Progress","Amber",""))))</f>
        <v/>
      </c>
      <c r="P68" s="45"/>
      <c r="Q68" s="45"/>
    </row>
    <row r="69" spans="1:17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 t="str">
        <f t="shared" si="2"/>
        <v/>
      </c>
      <c r="P69" s="45"/>
      <c r="Q69" s="45"/>
    </row>
    <row r="70" spans="1:17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 t="str">
        <f t="shared" si="2"/>
        <v/>
      </c>
      <c r="P70" s="45"/>
      <c r="Q70" s="45"/>
    </row>
    <row r="71" spans="1:17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 t="str">
        <f t="shared" si="2"/>
        <v/>
      </c>
      <c r="P71" s="45"/>
      <c r="Q71" s="45"/>
    </row>
    <row r="72" spans="1:17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 t="str">
        <f t="shared" si="2"/>
        <v/>
      </c>
      <c r="P72" s="45"/>
      <c r="Q72" s="45"/>
    </row>
    <row r="73" spans="1:17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 t="str">
        <f t="shared" si="2"/>
        <v/>
      </c>
      <c r="P73" s="45"/>
      <c r="Q73" s="45"/>
    </row>
    <row r="74" spans="1:17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 t="str">
        <f t="shared" si="2"/>
        <v/>
      </c>
      <c r="P74" s="45"/>
      <c r="Q74" s="45"/>
    </row>
    <row r="75" spans="1:17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 t="str">
        <f t="shared" si="2"/>
        <v/>
      </c>
      <c r="P75" s="45"/>
      <c r="Q75" s="45"/>
    </row>
    <row r="76" spans="1:17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 t="str">
        <f t="shared" si="2"/>
        <v/>
      </c>
      <c r="P76" s="45"/>
      <c r="Q76" s="45"/>
    </row>
    <row r="77" spans="1:1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 t="str">
        <f t="shared" si="2"/>
        <v/>
      </c>
      <c r="P77" s="45"/>
      <c r="Q77" s="45"/>
    </row>
    <row r="78" spans="1:17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 t="str">
        <f t="shared" si="2"/>
        <v/>
      </c>
      <c r="P78" s="45"/>
      <c r="Q78" s="45"/>
    </row>
    <row r="79" spans="1:17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 t="str">
        <f t="shared" si="2"/>
        <v/>
      </c>
      <c r="P79" s="45"/>
      <c r="Q79" s="45"/>
    </row>
    <row r="80" spans="1:17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 t="str">
        <f t="shared" si="2"/>
        <v/>
      </c>
      <c r="P80" s="45"/>
      <c r="Q80" s="45"/>
    </row>
    <row r="81" spans="1:17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 t="str">
        <f t="shared" si="2"/>
        <v/>
      </c>
      <c r="P81" s="45"/>
      <c r="Q81" s="45"/>
    </row>
    <row r="82" spans="1:17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 t="str">
        <f t="shared" si="2"/>
        <v/>
      </c>
      <c r="P82" s="45"/>
      <c r="Q82" s="45"/>
    </row>
    <row r="83" spans="1:17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 t="str">
        <f t="shared" si="2"/>
        <v/>
      </c>
      <c r="P83" s="45"/>
      <c r="Q83" s="45"/>
    </row>
    <row r="84" spans="1:17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 t="str">
        <f t="shared" si="2"/>
        <v/>
      </c>
      <c r="P84" s="45"/>
      <c r="Q84" s="45"/>
    </row>
    <row r="85" spans="1:17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 t="str">
        <f t="shared" si="2"/>
        <v/>
      </c>
      <c r="P85" s="45"/>
      <c r="Q85" s="45"/>
    </row>
    <row r="86" spans="1:17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 t="str">
        <f t="shared" si="2"/>
        <v/>
      </c>
      <c r="P86" s="45"/>
      <c r="Q86" s="45"/>
    </row>
    <row r="87" spans="1:1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 t="str">
        <f t="shared" si="2"/>
        <v/>
      </c>
      <c r="P87" s="45"/>
      <c r="Q87" s="45"/>
    </row>
    <row r="88" spans="1:17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 t="str">
        <f t="shared" si="2"/>
        <v/>
      </c>
      <c r="P88" s="45"/>
      <c r="Q88" s="45"/>
    </row>
    <row r="89" spans="1:17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 t="str">
        <f t="shared" si="2"/>
        <v/>
      </c>
      <c r="P89" s="45"/>
      <c r="Q89" s="45"/>
    </row>
    <row r="90" spans="1:17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 t="str">
        <f t="shared" si="2"/>
        <v/>
      </c>
      <c r="P90" s="45"/>
      <c r="Q90" s="45"/>
    </row>
    <row r="91" spans="1:17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 t="str">
        <f t="shared" si="2"/>
        <v/>
      </c>
      <c r="P91" s="45"/>
      <c r="Q91" s="45"/>
    </row>
    <row r="92" spans="1:17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 t="str">
        <f t="shared" si="2"/>
        <v/>
      </c>
      <c r="P92" s="45"/>
      <c r="Q92" s="45"/>
    </row>
    <row r="93" spans="1:17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 t="str">
        <f t="shared" si="2"/>
        <v/>
      </c>
      <c r="P93" s="45"/>
      <c r="Q93" s="45"/>
    </row>
    <row r="94" spans="1:17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 t="str">
        <f t="shared" si="2"/>
        <v/>
      </c>
      <c r="P94" s="45"/>
      <c r="Q94" s="45"/>
    </row>
    <row r="95" spans="1:17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 t="str">
        <f t="shared" si="2"/>
        <v/>
      </c>
      <c r="P95" s="45"/>
      <c r="Q95" s="45"/>
    </row>
    <row r="96" spans="1:17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 t="str">
        <f t="shared" si="2"/>
        <v/>
      </c>
      <c r="P96" s="45"/>
      <c r="Q96" s="45"/>
    </row>
    <row r="97" spans="1:1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 t="str">
        <f t="shared" si="2"/>
        <v/>
      </c>
      <c r="P97" s="45"/>
      <c r="Q97" s="45"/>
    </row>
    <row r="98" spans="1:17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 t="str">
        <f t="shared" si="2"/>
        <v/>
      </c>
      <c r="P98" s="45"/>
      <c r="Q98" s="45"/>
    </row>
    <row r="99" spans="1:17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 t="str">
        <f t="shared" si="2"/>
        <v/>
      </c>
      <c r="P99" s="45"/>
      <c r="Q99" s="45"/>
    </row>
    <row r="100" spans="1:17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 t="str">
        <f t="shared" ref="O100:O131" si="3">IF(N100="Complete","Green",IF(N100="Overdue","Red",IF(N100="Escalated","Red",IF(N100="In Progress","Amber",""))))</f>
        <v/>
      </c>
      <c r="P100" s="45"/>
      <c r="Q100" s="45"/>
    </row>
    <row r="101" spans="1:17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 t="str">
        <f t="shared" si="3"/>
        <v/>
      </c>
      <c r="P101" s="45"/>
      <c r="Q101" s="45"/>
    </row>
    <row r="102" spans="1:17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 t="str">
        <f t="shared" si="3"/>
        <v/>
      </c>
      <c r="P102" s="45"/>
      <c r="Q102" s="45"/>
    </row>
    <row r="103" spans="1:17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 t="str">
        <f t="shared" si="3"/>
        <v/>
      </c>
      <c r="P103" s="45"/>
      <c r="Q103" s="45"/>
    </row>
  </sheetData>
  <mergeCells count="1">
    <mergeCell ref="A1:Q1"/>
  </mergeCells>
  <conditionalFormatting sqref="O4:O103">
    <cfRule type="expression" dxfId="2" priority="1">
      <formula>O4="Green"</formula>
    </cfRule>
    <cfRule type="expression" dxfId="1" priority="2">
      <formula>O4="Amber"</formula>
    </cfRule>
    <cfRule type="expression" dxfId="0" priority="3">
      <formula>O4="Red"</formula>
    </cfRule>
  </conditionalFormatting>
  <dataValidations count="3">
    <dataValidation type="list" sqref="E4:L103" xr:uid="{00000000-0002-0000-1B00-000000000000}">
      <formula1>"Yes,No,N/A"</formula1>
    </dataValidation>
    <dataValidation type="list" sqref="D4:D103" xr:uid="{00000000-0002-0000-1B00-000001000000}">
      <formula1>"Has Capacity,Lacks Capacity,Fluctuating,Not Assessed"</formula1>
    </dataValidation>
    <dataValidation type="list" sqref="N4:N103" xr:uid="{00000000-0002-0000-1B00-000002000000}">
      <formula1>"Complete,In Progress,Overdue,Escalated"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How to Use</vt:lpstr>
      <vt:lpstr>Front Dashboard</vt:lpstr>
      <vt:lpstr>MCA</vt:lpstr>
      <vt:lpstr>Best Interests</vt:lpstr>
      <vt:lpstr>DoLS</vt:lpstr>
      <vt:lpstr>Resident Agreement</vt:lpstr>
      <vt:lpstr>Fees Agreement</vt:lpstr>
      <vt:lpstr>Inventory</vt:lpstr>
      <vt:lpstr>Jewellery Register</vt:lpstr>
      <vt:lpstr>Safe Contents</vt:lpstr>
      <vt:lpstr>Property Returned</vt:lpstr>
      <vt:lpstr>Resident Finance</vt:lpstr>
      <vt:lpstr>CCTV Consent</vt:lpstr>
      <vt:lpstr>Data Sharing Consent</vt:lpstr>
      <vt:lpstr>Social Media Consent</vt:lpstr>
      <vt:lpstr>Telephone Consent</vt:lpstr>
      <vt:lpstr>Resident Expenses Log</vt:lpstr>
      <vt:lpstr>Meaningful Activity Assessment</vt:lpstr>
      <vt:lpstr>Life Story Book</vt:lpstr>
      <vt:lpstr>This Is Me</vt:lpstr>
      <vt:lpstr>Weekly Activity Planner</vt:lpstr>
      <vt:lpstr>Daily Activity Outcomes</vt:lpstr>
      <vt:lpstr>Monthly Activity Audit</vt:lpstr>
      <vt:lpstr>Activity Evidence Tracker</vt:lpstr>
      <vt:lpstr>Decisions on MCA, DOLS or BI</vt:lpstr>
      <vt:lpstr>Family Involvement Flow</vt:lpstr>
      <vt:lpstr>Family Communication Log</vt:lpstr>
      <vt:lpstr>Family Decision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2026-06-28T15:09:39Z</dcterms:created>
  <dcterms:modified xsi:type="dcterms:W3CDTF">2026-06-28T15:09:39Z</dcterms:modified>
</cp:coreProperties>
</file>