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-FOREST FIRES" sheetId="1" r:id="rId4"/>
  </sheets>
  <definedNames/>
  <calcPr/>
</workbook>
</file>

<file path=xl/sharedStrings.xml><?xml version="1.0" encoding="utf-8"?>
<sst xmlns="http://schemas.openxmlformats.org/spreadsheetml/2006/main" count="100" uniqueCount="85">
  <si>
    <t>CLASS INTERVAL</t>
  </si>
  <si>
    <t>FREQUENCY</t>
  </si>
  <si>
    <t>RH-ASC</t>
  </si>
  <si>
    <t>CUMULATIVE FREQUENCY</t>
  </si>
  <si>
    <t>&lt; CF</t>
  </si>
  <si>
    <t>&gt; CF</t>
  </si>
  <si>
    <t>CENTRAL TENDENCY:</t>
  </si>
  <si>
    <t>RESULT:</t>
  </si>
  <si>
    <t>MEASURES OF DISPERSION:</t>
  </si>
  <si>
    <t>MEAN DEVIATION:</t>
  </si>
  <si>
    <t>RH</t>
  </si>
  <si>
    <t>WIND</t>
  </si>
  <si>
    <t>ARITHMETIC MEAN:</t>
  </si>
  <si>
    <t>GEOMETRIC MEAN:</t>
  </si>
  <si>
    <t>HARMONIC MEAN:</t>
  </si>
  <si>
    <t>A.M&gt;G.M&gt;H.M</t>
  </si>
  <si>
    <t>RANGE</t>
  </si>
  <si>
    <t>INTER QUARTILE RANGE:</t>
  </si>
  <si>
    <t>VARIANCE , STANDARD DEVIATION , COEFFICIENT OF VARIATION:</t>
  </si>
  <si>
    <t>M.D ABOUT MEAN:</t>
  </si>
  <si>
    <t>M.D ABOUT MEDIAN:</t>
  </si>
  <si>
    <t>QUARTILE DEVIATION:</t>
  </si>
  <si>
    <t>X*F</t>
  </si>
  <si>
    <t>LOG(X)</t>
  </si>
  <si>
    <t>N*LOG(X)</t>
  </si>
  <si>
    <t>1/X</t>
  </si>
  <si>
    <t>N*(1/X)</t>
  </si>
  <si>
    <t>LARGEST-SMALLEST</t>
  </si>
  <si>
    <t>X-MEAN</t>
  </si>
  <si>
    <t>(X-MEAN)^SQUARE</t>
  </si>
  <si>
    <t>(X-MEAN)^SQR*F</t>
  </si>
  <si>
    <t>abs(X-MEAN)</t>
  </si>
  <si>
    <t>abs(X-MEAN)*F</t>
  </si>
  <si>
    <t>abs(X-MEDIAN)</t>
  </si>
  <si>
    <t>abs(X-MEDIAN.)*F</t>
  </si>
  <si>
    <t>Q3-Q1</t>
  </si>
  <si>
    <t>(Q3-Q1)/2</t>
  </si>
  <si>
    <t>LARGEST VALUE</t>
  </si>
  <si>
    <t>SMALLEST VALUE</t>
  </si>
  <si>
    <t>COEFFICIENT OF QUARTILE DEVIATION:</t>
  </si>
  <si>
    <t>MEDIAN:</t>
  </si>
  <si>
    <t>MODE:</t>
  </si>
  <si>
    <t>LOWER QUARTILE (Q1):</t>
  </si>
  <si>
    <t>UPPER QUARTILE (Q3):</t>
  </si>
  <si>
    <t>NO OF DATA+1</t>
  </si>
  <si>
    <t>MODE</t>
  </si>
  <si>
    <t>N</t>
  </si>
  <si>
    <t>Q3+Q1</t>
  </si>
  <si>
    <t>NO OF DATA/2</t>
  </si>
  <si>
    <t>N+1</t>
  </si>
  <si>
    <t>(Q3-Q1)/(Q3+Q1)</t>
  </si>
  <si>
    <t>259th CF</t>
  </si>
  <si>
    <t>(N+1)/4</t>
  </si>
  <si>
    <t>3(N+1)/4</t>
  </si>
  <si>
    <t>((Q3-Q1)/(Q3+Q1))*100</t>
  </si>
  <si>
    <t>X - AT 259th Cf</t>
  </si>
  <si>
    <t>Ceil</t>
  </si>
  <si>
    <t>MEDIAN</t>
  </si>
  <si>
    <t>Q1-130th DATA</t>
  </si>
  <si>
    <t>Q3-389th DATA</t>
  </si>
  <si>
    <t>SECOND QUARTILE (Q2):</t>
  </si>
  <si>
    <t>(N+1)/2</t>
  </si>
  <si>
    <t>Q1-259th DATA</t>
  </si>
  <si>
    <t>SUM</t>
  </si>
  <si>
    <t>BOXPLOT:</t>
  </si>
  <si>
    <t>VARIANCE</t>
  </si>
  <si>
    <t>S.D</t>
  </si>
  <si>
    <t>MIN</t>
  </si>
  <si>
    <t>Q1</t>
  </si>
  <si>
    <t>COEFFICIENT OF VARIATION</t>
  </si>
  <si>
    <t>Q2</t>
  </si>
  <si>
    <t>Q3</t>
  </si>
  <si>
    <t>MAX</t>
  </si>
  <si>
    <t>NEGATIVELY SKEWED:</t>
  </si>
  <si>
    <t>VARIETIES OF REPRESENTATION OF DATA:</t>
  </si>
  <si>
    <t>SCATTER POINTS REPRESENTATION:</t>
  </si>
  <si>
    <t>BAR CHART REPRESENTATION:</t>
  </si>
  <si>
    <t>PIE CHART REPRESENTATION:</t>
  </si>
  <si>
    <t>FREQUENCY RESPONSE CURVE:</t>
  </si>
  <si>
    <t>A.M</t>
  </si>
  <si>
    <t>SUM/N</t>
  </si>
  <si>
    <t>G.M</t>
  </si>
  <si>
    <t>H.M</t>
  </si>
  <si>
    <t>M.D ABOUT MEAN</t>
  </si>
  <si>
    <t>M.D MEDIAN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</si>
</sst>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&quot;$&quot;"/>
  </numFmts>
  <fonts count="18">
    <font>
      <sz val="10.0"/>
      <color rgb="FF000000"/>
      <name val="Arial"/>
    </font>
    <font>
      <b/>
      <color rgb="FF0B5394"/>
      <name val="Arial"/>
    </font>
    <font>
      <color theme="1"/>
      <name val="Arial"/>
    </font>
    <font>
      <b/>
      <u/>
      <sz val="35.0"/>
      <color rgb="FFFFFFFF"/>
      <name val="Verdana"/>
    </font>
    <font/>
    <font>
      <b/>
      <u/>
      <sz val="35.0"/>
      <color rgb="FFFFFFFF"/>
      <name val="Verdana"/>
    </font>
    <font>
      <b/>
      <u/>
      <sz val="12.0"/>
      <color theme="1"/>
      <name val="Arial"/>
    </font>
    <font>
      <b/>
      <u/>
      <sz val="27.0"/>
      <color rgb="FF741B47"/>
      <name val="Arial"/>
    </font>
    <font>
      <b/>
      <sz val="12.0"/>
      <color theme="1"/>
      <name val="EB Garamond"/>
    </font>
    <font>
      <color theme="1"/>
      <name val="Times New Roman"/>
    </font>
    <font>
      <color rgb="FF85200C"/>
      <name val="Times New Roman"/>
    </font>
    <font>
      <b/>
      <sz val="12.0"/>
      <color theme="1"/>
      <name val="Times New Roman"/>
    </font>
    <font>
      <b/>
      <u/>
      <sz val="35.0"/>
      <color rgb="FFFFFFFF"/>
      <name val="Verdana"/>
    </font>
    <font>
      <b/>
      <color theme="1"/>
      <name val="Merriweather"/>
    </font>
    <font>
      <b/>
      <sz val="12.0"/>
      <color theme="1"/>
      <name val="Merriweather"/>
    </font>
    <font>
      <b/>
      <u/>
      <sz val="27.0"/>
      <color rgb="FF741B47"/>
      <name val="Arial"/>
    </font>
    <font>
      <b/>
      <u/>
      <sz val="35.0"/>
      <color rgb="FFFFFFFF"/>
      <name val="Verdana"/>
    </font>
    <font>
      <color rgb="FF0F9D58"/>
      <name val="Inconsolata"/>
    </font>
  </fonts>
  <fills count="7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000000"/>
        <bgColor rgb="FF000000"/>
      </patternFill>
    </fill>
    <fill>
      <patternFill patternType="solid">
        <fgColor rgb="FFE6B8AF"/>
        <bgColor rgb="FFE6B8AF"/>
      </patternFill>
    </fill>
    <fill>
      <patternFill patternType="solid">
        <fgColor rgb="FF00FFFF"/>
        <bgColor rgb="FF00FFFF"/>
      </patternFill>
    </fill>
    <fill>
      <patternFill patternType="solid">
        <fgColor rgb="FFD5A6BD"/>
        <bgColor rgb="FFD5A6BD"/>
      </patternFill>
    </fill>
  </fills>
  <borders count="16">
    <border/>
    <border>
      <top style="thick">
        <color rgb="FFFF00FF"/>
      </top>
      <bottom style="thick">
        <color rgb="FFFF00FF"/>
      </bottom>
    </border>
    <border>
      <right style="thick">
        <color rgb="FFFF00FF"/>
      </right>
      <top style="thick">
        <color rgb="FFFF00FF"/>
      </top>
      <bottom style="thick">
        <color rgb="FFFF00FF"/>
      </bottom>
    </border>
    <border>
      <right style="thick">
        <color rgb="FFFF00FF"/>
      </right>
    </border>
    <border>
      <right/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top style="thick">
        <color rgb="FF000000"/>
      </top>
      <bottom style="thick">
        <color rgb="FFFF00FF"/>
      </bottom>
    </border>
    <border>
      <right style="thick">
        <color rgb="FF000000"/>
      </right>
      <top style="thick">
        <color rgb="FF000000"/>
      </top>
      <bottom style="thick">
        <color rgb="FFFF00FF"/>
      </bottom>
    </border>
    <border>
      <left style="thick">
        <color rgb="FF000000"/>
      </left>
    </border>
    <border>
      <right style="thick">
        <color rgb="FF000000"/>
      </right>
    </border>
    <border>
      <left style="double">
        <color rgb="FF741B47"/>
      </left>
      <right style="double">
        <color rgb="FF741B47"/>
      </right>
      <top style="double">
        <color rgb="FF741B47"/>
      </top>
      <bottom style="double">
        <color rgb="FF741B47"/>
      </bottom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FF00FF"/>
      </left>
      <top style="thick">
        <color rgb="FFFF00FF"/>
      </top>
      <bottom style="thick">
        <color rgb="FFFF00FF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1" fillId="3" fontId="3" numFmtId="0" xfId="0" applyAlignment="1" applyBorder="1" applyFill="1" applyFont="1">
      <alignment horizontal="center" vertical="bottom"/>
    </xf>
    <xf borderId="1" fillId="0" fontId="4" numFmtId="0" xfId="0" applyBorder="1" applyFont="1"/>
    <xf borderId="2" fillId="0" fontId="4" numFmtId="0" xfId="0" applyBorder="1" applyFont="1"/>
    <xf borderId="2" fillId="3" fontId="5" numFmtId="0" xfId="0" applyAlignment="1" applyBorder="1" applyFont="1">
      <alignment horizontal="center" vertical="bottom"/>
    </xf>
    <xf borderId="3" fillId="0" fontId="2" numFmtId="0" xfId="0" applyAlignment="1" applyBorder="1" applyFont="1">
      <alignment vertical="bottom"/>
    </xf>
    <xf borderId="0" fillId="4" fontId="2" numFmtId="0" xfId="0" applyAlignment="1" applyFill="1" applyFont="1">
      <alignment vertical="bottom"/>
    </xf>
    <xf borderId="0" fillId="0" fontId="2" numFmtId="0" xfId="0" applyFont="1"/>
    <xf borderId="0" fillId="0" fontId="2" numFmtId="0" xfId="0" applyAlignment="1" applyFont="1">
      <alignment horizontal="right" vertical="bottom"/>
    </xf>
    <xf borderId="0" fillId="0" fontId="6" numFmtId="0" xfId="0" applyAlignment="1" applyFont="1">
      <alignment horizontal="center" vertical="bottom"/>
    </xf>
    <xf borderId="0" fillId="5" fontId="7" numFmtId="0" xfId="0" applyAlignment="1" applyFill="1" applyFont="1">
      <alignment horizontal="center"/>
    </xf>
    <xf borderId="4" fillId="2" fontId="1" numFmtId="0" xfId="0" applyAlignment="1" applyBorder="1" applyFont="1">
      <alignment shrinkToFit="0" vertical="bottom" wrapText="0"/>
    </xf>
    <xf borderId="0" fillId="0" fontId="8" numFmtId="0" xfId="0" applyAlignment="1" applyFont="1">
      <alignment vertical="bottom"/>
    </xf>
    <xf borderId="0" fillId="0" fontId="8" numFmtId="0" xfId="0" applyAlignment="1" applyFont="1">
      <alignment horizontal="right" vertical="bottom"/>
    </xf>
    <xf borderId="0" fillId="0" fontId="9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10" numFmtId="0" xfId="0" applyAlignment="1" applyFont="1">
      <alignment horizontal="right" vertical="bottom"/>
    </xf>
    <xf borderId="0" fillId="0" fontId="11" numFmtId="0" xfId="0" applyAlignment="1" applyFont="1">
      <alignment horizontal="right" vertical="bottom"/>
    </xf>
    <xf borderId="0" fillId="0" fontId="2" numFmtId="164" xfId="0" applyAlignment="1" applyFont="1" applyNumberFormat="1">
      <alignment vertical="bottom"/>
    </xf>
    <xf borderId="0" fillId="0" fontId="2" numFmtId="164" xfId="0" applyFont="1" applyNumberFormat="1"/>
    <xf borderId="5" fillId="6" fontId="2" numFmtId="0" xfId="0" applyBorder="1" applyFill="1" applyFont="1"/>
    <xf borderId="6" fillId="6" fontId="2" numFmtId="0" xfId="0" applyBorder="1" applyFont="1"/>
    <xf borderId="7" fillId="3" fontId="12" numFmtId="0" xfId="0" applyAlignment="1" applyBorder="1" applyFont="1">
      <alignment horizontal="center" vertical="bottom"/>
    </xf>
    <xf borderId="7" fillId="0" fontId="4" numFmtId="0" xfId="0" applyBorder="1" applyFont="1"/>
    <xf borderId="8" fillId="0" fontId="4" numFmtId="0" xfId="0" applyBorder="1" applyFont="1"/>
    <xf borderId="9" fillId="6" fontId="2" numFmtId="0" xfId="0" applyBorder="1" applyFont="1"/>
    <xf borderId="0" fillId="6" fontId="2" numFmtId="0" xfId="0" applyFont="1"/>
    <xf borderId="0" fillId="6" fontId="2" numFmtId="0" xfId="0" applyAlignment="1" applyFont="1">
      <alignment horizontal="right"/>
    </xf>
    <xf borderId="10" fillId="6" fontId="2" numFmtId="0" xfId="0" applyBorder="1" applyFont="1"/>
    <xf borderId="9" fillId="6" fontId="13" numFmtId="0" xfId="0" applyBorder="1" applyFont="1"/>
    <xf borderId="0" fillId="6" fontId="13" numFmtId="0" xfId="0" applyFont="1"/>
    <xf borderId="0" fillId="6" fontId="13" numFmtId="0" xfId="0" applyAlignment="1" applyFont="1">
      <alignment horizontal="right"/>
    </xf>
    <xf borderId="11" fillId="6" fontId="14" numFmtId="0" xfId="0" applyBorder="1" applyFont="1"/>
    <xf borderId="11" fillId="6" fontId="14" numFmtId="0" xfId="0" applyAlignment="1" applyBorder="1" applyFont="1">
      <alignment horizontal="right"/>
    </xf>
    <xf borderId="11" fillId="6" fontId="14" numFmtId="164" xfId="0" applyBorder="1" applyFont="1" applyNumberFormat="1"/>
    <xf borderId="9" fillId="5" fontId="15" numFmtId="0" xfId="0" applyAlignment="1" applyBorder="1" applyFont="1">
      <alignment horizontal="center"/>
    </xf>
    <xf borderId="12" fillId="6" fontId="2" numFmtId="0" xfId="0" applyBorder="1" applyFont="1"/>
    <xf borderId="13" fillId="6" fontId="2" numFmtId="0" xfId="0" applyBorder="1" applyFont="1"/>
    <xf borderId="14" fillId="6" fontId="2" numFmtId="0" xfId="0" applyBorder="1" applyFont="1"/>
    <xf borderId="15" fillId="3" fontId="16" numFmtId="0" xfId="0" applyAlignment="1" applyBorder="1" applyFont="1">
      <alignment horizontal="center" vertical="bottom"/>
    </xf>
    <xf borderId="0" fillId="0" fontId="17" numFmtId="0" xfId="0" applyFont="1"/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600">
                <a:solidFill>
                  <a:srgbClr val="757575"/>
                </a:solidFill>
                <a:latin typeface="+mn-lt"/>
              </a:defRPr>
            </a:pPr>
            <a:r>
              <a:rPr b="0" i="0" sz="1600">
                <a:solidFill>
                  <a:srgbClr val="757575"/>
                </a:solidFill>
                <a:latin typeface="+mn-lt"/>
              </a:rPr>
              <a:t>WIND vs RH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'ASS-FOREST FIRES'!$B$2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'ASS-FOREST FIRES'!$A$3:$A$519</c:f>
            </c:numRef>
          </c:xVal>
          <c:yVal>
            <c:numRef>
              <c:f>'ASS-FOREST FIRES'!$B$3:$B$519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7097327"/>
        <c:axId val="255648926"/>
      </c:scatterChart>
      <c:valAx>
        <c:axId val="91709732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RH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255648926"/>
      </c:valAx>
      <c:valAx>
        <c:axId val="25564892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WIND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917097327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</c:chart>
  <c:spPr>
    <a:solidFill>
      <a:srgbClr val="FFFFFF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600">
                <a:solidFill>
                  <a:srgbClr val="757575"/>
                </a:solidFill>
                <a:latin typeface="+mn-lt"/>
              </a:defRPr>
            </a:pPr>
            <a:r>
              <a:rPr b="0" i="0" sz="1600">
                <a:solidFill>
                  <a:srgbClr val="757575"/>
                </a:solidFill>
                <a:latin typeface="+mn-lt"/>
              </a:rPr>
              <a:t>WIND vs RH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'ASS-FOREST FIRES'!$B$2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BF9000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Pt>
            <c:idx val="6"/>
            <c:spPr>
              <a:solidFill>
                <a:srgbClr val="7BAAF7"/>
              </a:solidFill>
            </c:spPr>
          </c:dPt>
          <c:dPt>
            <c:idx val="7"/>
            <c:spPr>
              <a:solidFill>
                <a:srgbClr val="F07B72"/>
              </a:solidFill>
            </c:spPr>
          </c:dPt>
          <c:dPt>
            <c:idx val="8"/>
            <c:spPr>
              <a:solidFill>
                <a:srgbClr val="FCD04F"/>
              </a:solidFill>
            </c:spPr>
          </c:dPt>
          <c:dPt>
            <c:idx val="9"/>
            <c:spPr>
              <a:solidFill>
                <a:srgbClr val="71C287"/>
              </a:solidFill>
            </c:spPr>
          </c:dPt>
          <c:dPt>
            <c:idx val="10"/>
            <c:spPr>
              <a:solidFill>
                <a:srgbClr val="FF994D"/>
              </a:solidFill>
            </c:spPr>
          </c:dPt>
          <c:dPt>
            <c:idx val="11"/>
            <c:spPr>
              <a:solidFill>
                <a:srgbClr val="7ED1D7"/>
              </a:solidFill>
            </c:spPr>
          </c:dPt>
          <c:dPt>
            <c:idx val="12"/>
            <c:spPr>
              <a:solidFill>
                <a:srgbClr val="B3CEFB"/>
              </a:solidFill>
            </c:spPr>
          </c:dPt>
          <c:dPt>
            <c:idx val="13"/>
            <c:spPr>
              <a:solidFill>
                <a:srgbClr val="F7B4AE"/>
              </a:solidFill>
            </c:spPr>
          </c:dPt>
          <c:dPt>
            <c:idx val="14"/>
            <c:spPr>
              <a:solidFill>
                <a:srgbClr val="FDE49B"/>
              </a:solidFill>
            </c:spPr>
          </c:dPt>
          <c:dPt>
            <c:idx val="15"/>
            <c:spPr>
              <a:solidFill>
                <a:srgbClr val="AEDCBA"/>
              </a:solidFill>
            </c:spPr>
          </c:dPt>
          <c:dPt>
            <c:idx val="16"/>
            <c:spPr>
              <a:solidFill>
                <a:srgbClr val="FFC599"/>
              </a:solidFill>
            </c:spPr>
          </c:dPt>
          <c:dPt>
            <c:idx val="17"/>
            <c:spPr>
              <a:solidFill>
                <a:srgbClr val="B5E5E8"/>
              </a:solidFill>
            </c:spPr>
          </c:dPt>
          <c:dPt>
            <c:idx val="18"/>
            <c:spPr>
              <a:solidFill>
                <a:srgbClr val="ECF3FE"/>
              </a:solidFill>
            </c:spPr>
          </c:dPt>
          <c:dPt>
            <c:idx val="19"/>
            <c:spPr>
              <a:solidFill>
                <a:srgbClr val="FDECEB"/>
              </a:solidFill>
            </c:spPr>
          </c:dPt>
          <c:dPt>
            <c:idx val="20"/>
            <c:spPr>
              <a:solidFill>
                <a:srgbClr val="FFF8E6"/>
              </a:solidFill>
            </c:spPr>
          </c:dPt>
          <c:dPt>
            <c:idx val="21"/>
            <c:spPr>
              <a:solidFill>
                <a:srgbClr val="EBF6EE"/>
              </a:solidFill>
            </c:spPr>
          </c:dPt>
          <c:dPt>
            <c:idx val="22"/>
            <c:spPr>
              <a:solidFill>
                <a:srgbClr val="FFF0E6"/>
              </a:solidFill>
            </c:spPr>
          </c:dPt>
          <c:dPt>
            <c:idx val="23"/>
            <c:spPr>
              <a:solidFill>
                <a:srgbClr val="EDF8F9"/>
              </a:solidFill>
            </c:spPr>
          </c:dPt>
          <c:dPt>
            <c:idx val="24"/>
            <c:spPr>
              <a:solidFill>
                <a:srgbClr val="251701"/>
              </a:solidFill>
            </c:spPr>
          </c:dPt>
          <c:dPt>
            <c:idx val="25"/>
            <c:spPr>
              <a:solidFill>
                <a:srgbClr val="032527"/>
              </a:solidFill>
            </c:spPr>
          </c:dPt>
          <c:dPt>
            <c:idx val="26"/>
            <c:spPr>
              <a:solidFill>
                <a:srgbClr val="010D31"/>
              </a:solidFill>
            </c:spPr>
          </c:dPt>
          <c:dPt>
            <c:idx val="27"/>
            <c:spPr>
              <a:solidFill>
                <a:srgbClr val="291121"/>
              </a:solidFill>
            </c:spPr>
          </c:dPt>
          <c:dPt>
            <c:idx val="28"/>
            <c:spPr>
              <a:solidFill>
                <a:srgbClr val="FF1D32"/>
              </a:solidFill>
            </c:spPr>
          </c:dPt>
          <c:dPt>
            <c:idx val="29"/>
            <c:spPr>
              <a:solidFill>
                <a:srgbClr val="250D0A"/>
              </a:solidFill>
            </c:spPr>
          </c:dPt>
          <c:dPt>
            <c:idx val="30"/>
            <c:spPr>
              <a:solidFill>
                <a:srgbClr val="5F3D05"/>
              </a:solidFill>
            </c:spPr>
          </c:dPt>
          <c:dPt>
            <c:idx val="31"/>
            <c:spPr>
              <a:solidFill>
                <a:srgbClr val="0B5D64"/>
              </a:solidFill>
            </c:spPr>
          </c:dPt>
          <c:dPt>
            <c:idx val="32"/>
            <c:spPr>
              <a:solidFill>
                <a:srgbClr val="01217D"/>
              </a:solidFill>
            </c:spPr>
          </c:dPt>
          <c:dPt>
            <c:idx val="33"/>
            <c:spPr>
              <a:solidFill>
                <a:srgbClr val="652B55"/>
              </a:solidFill>
            </c:spPr>
          </c:dPt>
          <c:dPt>
            <c:idx val="34"/>
            <c:spPr>
              <a:solidFill>
                <a:srgbClr val="FF497E"/>
              </a:solidFill>
            </c:spPr>
          </c:dPt>
          <c:dPt>
            <c:idx val="35"/>
            <c:spPr>
              <a:solidFill>
                <a:srgbClr val="5D211C"/>
              </a:solidFill>
            </c:spPr>
          </c:dPt>
          <c:dPt>
            <c:idx val="36"/>
            <c:spPr>
              <a:solidFill>
                <a:srgbClr val="976108"/>
              </a:solidFill>
            </c:spPr>
          </c:dPt>
          <c:dPt>
            <c:idx val="37"/>
            <c:spPr>
              <a:solidFill>
                <a:srgbClr val="1195A1"/>
              </a:solidFill>
            </c:spPr>
          </c:dPt>
          <c:dPt>
            <c:idx val="38"/>
            <c:spPr>
              <a:solidFill>
                <a:srgbClr val="0335C8"/>
              </a:solidFill>
            </c:spPr>
          </c:dPt>
          <c:dPt>
            <c:idx val="39"/>
            <c:spPr>
              <a:solidFill>
                <a:srgbClr val="A14589"/>
              </a:solidFill>
            </c:spPr>
          </c:dPt>
          <c:dPt>
            <c:idx val="40"/>
            <c:spPr>
              <a:solidFill>
                <a:srgbClr val="FF75CA"/>
              </a:solidFill>
            </c:spPr>
          </c:dPt>
          <c:dPt>
            <c:idx val="41"/>
            <c:spPr>
              <a:solidFill>
                <a:srgbClr val="93352D"/>
              </a:solidFill>
            </c:spPr>
          </c:dPt>
          <c:dPt>
            <c:idx val="42"/>
            <c:spPr>
              <a:solidFill>
                <a:srgbClr val="CF850B"/>
              </a:solidFill>
            </c:spPr>
          </c:dPt>
          <c:dPt>
            <c:idx val="43"/>
            <c:spPr>
              <a:solidFill>
                <a:srgbClr val="17CFDD"/>
              </a:solidFill>
            </c:spPr>
          </c:dPt>
          <c:dPt>
            <c:idx val="44"/>
            <c:spPr>
              <a:solidFill>
                <a:srgbClr val="034B13"/>
              </a:solidFill>
            </c:spPr>
          </c:dPt>
          <c:dPt>
            <c:idx val="45"/>
            <c:spPr>
              <a:solidFill>
                <a:srgbClr val="DF5FBC"/>
              </a:solidFill>
            </c:spPr>
          </c:dPt>
          <c:dPt>
            <c:idx val="46"/>
            <c:spPr>
              <a:solidFill>
                <a:srgbClr val="FFA216"/>
              </a:solidFill>
            </c:spPr>
          </c:dPt>
          <c:dPt>
            <c:idx val="47"/>
            <c:spPr>
              <a:solidFill>
                <a:srgbClr val="CB493E"/>
              </a:solidFill>
            </c:spPr>
          </c:dPt>
          <c:dPt>
            <c:idx val="48"/>
            <c:spPr>
              <a:solidFill>
                <a:srgbClr val="09AB0E"/>
              </a:solidFill>
            </c:spPr>
          </c:dPt>
          <c:dPt>
            <c:idx val="49"/>
            <c:spPr>
              <a:solidFill>
                <a:srgbClr val="1E061A"/>
              </a:solidFill>
            </c:spPr>
          </c:dPt>
          <c:dPt>
            <c:idx val="50"/>
            <c:spPr>
              <a:solidFill>
                <a:srgbClr val="055F5E"/>
              </a:solidFill>
            </c:spPr>
          </c:dPt>
          <c:dPt>
            <c:idx val="51"/>
            <c:spPr>
              <a:solidFill>
                <a:srgbClr val="1B79F0"/>
              </a:solidFill>
            </c:spPr>
          </c:dPt>
          <c:dPt>
            <c:idx val="52"/>
            <c:spPr>
              <a:solidFill>
                <a:srgbClr val="FFCB63"/>
              </a:solidFill>
            </c:spPr>
          </c:dPt>
          <c:dPt>
            <c:idx val="53"/>
            <c:spPr>
              <a:solidFill>
                <a:srgbClr val="035B4F"/>
              </a:solidFill>
            </c:spPr>
          </c:dPt>
          <c:dPt>
            <c:idx val="54"/>
            <c:spPr>
              <a:solidFill>
                <a:srgbClr val="41CF12"/>
              </a:solidFill>
            </c:spPr>
          </c:dPt>
          <c:dPt>
            <c:idx val="55"/>
            <c:spPr>
              <a:solidFill>
                <a:srgbClr val="233F56"/>
              </a:solidFill>
            </c:spPr>
          </c:dPt>
          <c:dPt>
            <c:idx val="56"/>
            <c:spPr>
              <a:solidFill>
                <a:srgbClr val="0773AA"/>
              </a:solidFill>
            </c:spPr>
          </c:dPt>
          <c:dPt>
            <c:idx val="57"/>
            <c:spPr>
              <a:solidFill>
                <a:srgbClr val="599323"/>
              </a:solidFill>
            </c:spPr>
          </c:dPt>
          <c:dPt>
            <c:idx val="58"/>
            <c:spPr>
              <a:solidFill>
                <a:srgbClr val="FFF7AF"/>
              </a:solidFill>
            </c:spPr>
          </c:dPt>
          <c:dPt>
            <c:idx val="59"/>
            <c:spPr>
              <a:solidFill>
                <a:srgbClr val="3B6F60"/>
              </a:solidFill>
            </c:spPr>
          </c:dPt>
          <c:dPt>
            <c:idx val="60"/>
            <c:spPr>
              <a:solidFill>
                <a:srgbClr val="79F315"/>
              </a:solidFill>
            </c:spPr>
          </c:dPt>
          <c:dPt>
            <c:idx val="61"/>
            <c:spPr>
              <a:solidFill>
                <a:srgbClr val="2B7793"/>
              </a:solidFill>
            </c:spPr>
          </c:dPt>
          <c:dPt>
            <c:idx val="62"/>
            <c:spPr>
              <a:solidFill>
                <a:srgbClr val="0787F5"/>
              </a:solidFill>
            </c:spPr>
          </c:dPt>
          <c:dPt>
            <c:idx val="63"/>
            <c:spPr>
              <a:solidFill>
                <a:srgbClr val="95AF57"/>
              </a:solidFill>
            </c:spPr>
          </c:dPt>
          <c:dPt>
            <c:idx val="64"/>
            <c:spPr>
              <a:solidFill>
                <a:srgbClr val="FF23FB"/>
              </a:solidFill>
            </c:spPr>
          </c:dPt>
          <c:dPt>
            <c:idx val="65"/>
            <c:spPr>
              <a:solidFill>
                <a:srgbClr val="718371"/>
              </a:solidFill>
            </c:spPr>
          </c:dPt>
          <c:dPt>
            <c:idx val="66"/>
            <c:spPr>
              <a:solidFill>
                <a:srgbClr val="B21918"/>
              </a:solidFill>
            </c:spPr>
          </c:dPt>
          <c:dPt>
            <c:idx val="67"/>
            <c:spPr>
              <a:solidFill>
                <a:srgbClr val="2FAFD0"/>
              </a:solidFill>
            </c:spPr>
          </c:dPt>
          <c:dPt>
            <c:idx val="68"/>
            <c:spPr>
              <a:solidFill>
                <a:srgbClr val="099B40"/>
              </a:solidFill>
            </c:spPr>
          </c:dPt>
          <c:dPt>
            <c:idx val="69"/>
            <c:spPr>
              <a:solidFill>
                <a:srgbClr val="D3C78B"/>
              </a:solidFill>
            </c:spPr>
          </c:dPt>
          <c:dPt>
            <c:idx val="70"/>
            <c:spPr>
              <a:solidFill>
                <a:srgbClr val="FF4F47"/>
              </a:solidFill>
            </c:spPr>
          </c:dPt>
          <c:dPt>
            <c:idx val="71"/>
            <c:spPr>
              <a:solidFill>
                <a:srgbClr val="A99782"/>
              </a:solidFill>
            </c:spPr>
          </c:dPt>
          <c:dPt>
            <c:idx val="72"/>
            <c:spPr>
              <a:solidFill>
                <a:srgbClr val="EA3D1C"/>
              </a:solidFill>
            </c:spPr>
          </c:dPt>
          <c:dPt>
            <c:idx val="73"/>
            <c:spPr>
              <a:solidFill>
                <a:srgbClr val="36EB0C"/>
              </a:solidFill>
            </c:spPr>
          </c:dPt>
          <c:dPt>
            <c:idx val="74"/>
            <c:spPr>
              <a:solidFill>
                <a:srgbClr val="09AF8C"/>
              </a:solidFill>
            </c:spPr>
          </c:dPt>
          <c:dPt>
            <c:idx val="75"/>
            <c:spPr>
              <a:solidFill>
                <a:srgbClr val="0FE3BE"/>
              </a:solidFill>
            </c:spPr>
          </c:dPt>
          <c:dPt>
            <c:idx val="76"/>
            <c:spPr>
              <a:solidFill>
                <a:srgbClr val="FF7B93"/>
              </a:solidFill>
            </c:spPr>
          </c:dPt>
          <c:dPt>
            <c:idx val="77"/>
            <c:spPr>
              <a:solidFill>
                <a:srgbClr val="E1AB93"/>
              </a:solidFill>
            </c:spPr>
          </c:dPt>
          <c:dPt>
            <c:idx val="78"/>
            <c:spPr>
              <a:solidFill>
                <a:srgbClr val="23611F"/>
              </a:solidFill>
            </c:spPr>
          </c:dPt>
          <c:dPt>
            <c:idx val="79"/>
            <c:spPr>
              <a:solidFill>
                <a:srgbClr val="3F2349"/>
              </a:solidFill>
            </c:spPr>
          </c:dPt>
          <c:dPt>
            <c:idx val="80"/>
            <c:spPr>
              <a:solidFill>
                <a:srgbClr val="0BC3D7"/>
              </a:solidFill>
            </c:spPr>
          </c:dPt>
          <c:dPt>
            <c:idx val="81"/>
            <c:spPr>
              <a:solidFill>
                <a:srgbClr val="4DFBF2"/>
              </a:solidFill>
            </c:spPr>
          </c:dPt>
          <c:dPt>
            <c:idx val="82"/>
            <c:spPr>
              <a:solidFill>
                <a:srgbClr val="FFA7E0"/>
              </a:solidFill>
            </c:spPr>
          </c:dPt>
          <c:dPt>
            <c:idx val="83"/>
            <c:spPr>
              <a:solidFill>
                <a:srgbClr val="19BFA4"/>
              </a:solidFill>
            </c:spPr>
          </c:dPt>
          <c:dPt>
            <c:idx val="84"/>
            <c:spPr>
              <a:solidFill>
                <a:srgbClr val="5E8522"/>
              </a:solidFill>
            </c:spPr>
          </c:dPt>
          <c:dPt>
            <c:idx val="85"/>
            <c:spPr>
              <a:solidFill>
                <a:srgbClr val="435B85"/>
              </a:solidFill>
            </c:spPr>
          </c:dPt>
          <c:dPt>
            <c:idx val="86"/>
            <c:spPr>
              <a:solidFill>
                <a:srgbClr val="0DD522"/>
              </a:solidFill>
            </c:spPr>
          </c:dPt>
          <c:dPt>
            <c:idx val="87"/>
            <c:spPr>
              <a:solidFill>
                <a:srgbClr val="8B1725"/>
              </a:solidFill>
            </c:spPr>
          </c:dPt>
          <c:dPt>
            <c:idx val="88"/>
            <c:spPr>
              <a:solidFill>
                <a:srgbClr val="FFD62C"/>
              </a:solidFill>
            </c:spPr>
          </c:dPt>
          <c:dPt>
            <c:idx val="89"/>
            <c:spPr>
              <a:solidFill>
                <a:srgbClr val="4FD3B5"/>
              </a:solidFill>
            </c:spPr>
          </c:dPt>
          <c:dPt>
            <c:idx val="90"/>
            <c:spPr>
              <a:solidFill>
                <a:srgbClr val="97AB26"/>
              </a:solidFill>
            </c:spPr>
          </c:dPt>
          <c:dPt>
            <c:idx val="91"/>
            <c:spPr>
              <a:solidFill>
                <a:srgbClr val="4B93C2"/>
              </a:solidFill>
            </c:spPr>
          </c:dPt>
          <c:dPt>
            <c:idx val="92"/>
            <c:spPr>
              <a:solidFill>
                <a:srgbClr val="0DEE6E"/>
              </a:solidFill>
            </c:spPr>
          </c:dPt>
          <c:dPt>
            <c:idx val="93"/>
            <c:spPr>
              <a:solidFill>
                <a:srgbClr val="C63359"/>
              </a:solidFill>
            </c:spPr>
          </c:dPt>
          <c:dPt>
            <c:idx val="94"/>
            <c:spPr>
              <a:solidFill>
                <a:srgbClr val="FFFE78"/>
              </a:solidFill>
            </c:spPr>
          </c:dPt>
          <c:dPt>
            <c:idx val="95"/>
            <c:spPr>
              <a:solidFill>
                <a:srgbClr val="87E7C7"/>
              </a:solidFill>
            </c:spPr>
          </c:dPt>
          <c:dPt>
            <c:idx val="96"/>
            <c:spPr>
              <a:solidFill>
                <a:srgbClr val="CFCF29"/>
              </a:solidFill>
            </c:spPr>
          </c:dPt>
          <c:dPt>
            <c:idx val="97"/>
            <c:spPr>
              <a:solidFill>
                <a:srgbClr val="4FCBFF"/>
              </a:solidFill>
            </c:spPr>
          </c:dPt>
          <c:dPt>
            <c:idx val="98"/>
            <c:spPr>
              <a:solidFill>
                <a:srgbClr val="0FFEB9"/>
              </a:solidFill>
            </c:spPr>
          </c:dPt>
          <c:dPt>
            <c:idx val="99"/>
            <c:spPr>
              <a:solidFill>
                <a:srgbClr val="024B8D"/>
              </a:solidFill>
            </c:spPr>
          </c:dPt>
          <c:dPt>
            <c:idx val="100"/>
            <c:spPr>
              <a:solidFill>
                <a:srgbClr val="FF2EC4"/>
              </a:solidFill>
            </c:spPr>
          </c:dPt>
          <c:dPt>
            <c:idx val="101"/>
            <c:spPr>
              <a:solidFill>
                <a:srgbClr val="BFFBD8"/>
              </a:solidFill>
            </c:spPr>
          </c:dPt>
          <c:dPt>
            <c:idx val="102"/>
            <c:spPr>
              <a:solidFill>
                <a:srgbClr val="06F32C"/>
              </a:solidFill>
            </c:spPr>
          </c:dPt>
          <c:dPt>
            <c:idx val="103"/>
            <c:spPr>
              <a:solidFill>
                <a:srgbClr val="55063B"/>
              </a:solidFill>
            </c:spPr>
          </c:dPt>
          <c:dPt>
            <c:idx val="104"/>
            <c:spPr>
              <a:solidFill>
                <a:srgbClr val="0F1704"/>
              </a:solidFill>
            </c:spPr>
          </c:dPt>
          <c:dPt>
            <c:idx val="105"/>
            <c:spPr>
              <a:solidFill>
                <a:srgbClr val="3F67C0"/>
              </a:solidFill>
            </c:spPr>
          </c:dPt>
          <c:dPt>
            <c:idx val="106"/>
            <c:spPr>
              <a:solidFill>
                <a:srgbClr val="FF5710"/>
              </a:solidFill>
            </c:spPr>
          </c:dPt>
          <c:dPt>
            <c:idx val="107"/>
            <c:spPr>
              <a:solidFill>
                <a:srgbClr val="F60FE9"/>
              </a:solidFill>
            </c:spPr>
          </c:dPt>
          <c:dPt>
            <c:idx val="108"/>
            <c:spPr>
              <a:solidFill>
                <a:srgbClr val="3F192F"/>
              </a:solidFill>
            </c:spPr>
          </c:dPt>
          <c:dPt>
            <c:idx val="109"/>
            <c:spPr>
              <a:solidFill>
                <a:srgbClr val="5F3E78"/>
              </a:solidFill>
            </c:spPr>
          </c:dPt>
          <c:dPt>
            <c:idx val="110"/>
            <c:spPr>
              <a:solidFill>
                <a:srgbClr val="13274F"/>
              </a:solidFill>
            </c:spPr>
          </c:dPt>
          <c:dPt>
            <c:idx val="111"/>
            <c:spPr>
              <a:solidFill>
                <a:srgbClr val="7E7FF4"/>
              </a:solidFill>
            </c:spPr>
          </c:dPt>
          <c:dPt>
            <c:idx val="112"/>
            <c:spPr>
              <a:solidFill>
                <a:srgbClr val="FF855D"/>
              </a:solidFill>
            </c:spPr>
          </c:dPt>
          <c:dPt>
            <c:idx val="113"/>
            <c:spPr>
              <a:solidFill>
                <a:srgbClr val="2F21FA"/>
              </a:solidFill>
            </c:spPr>
          </c:dPt>
          <c:dPt>
            <c:idx val="114"/>
            <c:spPr>
              <a:solidFill>
                <a:srgbClr val="773D33"/>
              </a:solidFill>
            </c:spPr>
          </c:dPt>
          <c:dPt>
            <c:idx val="115"/>
            <c:spPr>
              <a:solidFill>
                <a:srgbClr val="6677B4"/>
              </a:solidFill>
            </c:spPr>
          </c:dPt>
          <c:dPt>
            <c:idx val="116"/>
            <c:spPr>
              <a:solidFill>
                <a:srgbClr val="123F9B"/>
              </a:solidFill>
            </c:spPr>
          </c:dPt>
          <c:dPt>
            <c:idx val="117"/>
            <c:spPr>
              <a:solidFill>
                <a:srgbClr val="BB9C27"/>
              </a:solidFill>
            </c:spPr>
          </c:dPt>
          <c:dPt>
            <c:idx val="118"/>
            <c:spPr>
              <a:solidFill>
                <a:srgbClr val="FFADA9"/>
              </a:solidFill>
            </c:spPr>
          </c:dPt>
          <c:dPt>
            <c:idx val="119"/>
            <c:spPr>
              <a:solidFill>
                <a:srgbClr val="67370B"/>
              </a:solidFill>
            </c:spPr>
          </c:dPt>
          <c:dPt>
            <c:idx val="120"/>
            <c:spPr>
              <a:solidFill>
                <a:srgbClr val="B36136"/>
              </a:solidFill>
            </c:spPr>
          </c:dPt>
          <c:dPt>
            <c:idx val="121"/>
            <c:spPr>
              <a:solidFill>
                <a:srgbClr val="6CAFF1"/>
              </a:solidFill>
            </c:spPr>
          </c:dPt>
          <c:dPt>
            <c:idx val="122"/>
            <c:spPr>
              <a:solidFill>
                <a:srgbClr val="134FE6"/>
              </a:solidFill>
            </c:spPr>
          </c:dPt>
          <c:dPt>
            <c:idx val="123"/>
            <c:spPr>
              <a:solidFill>
                <a:srgbClr val="F6B65B"/>
              </a:solidFill>
            </c:spPr>
          </c:dPt>
          <c:dPt>
            <c:idx val="124"/>
            <c:spPr>
              <a:solidFill>
                <a:srgbClr val="FFDDF5"/>
              </a:solidFill>
            </c:spPr>
          </c:dPt>
          <c:dPt>
            <c:idx val="125"/>
            <c:spPr>
              <a:solidFill>
                <a:srgbClr val="9E4B1C"/>
              </a:solidFill>
            </c:spPr>
          </c:dPt>
          <c:dPt>
            <c:idx val="126"/>
            <c:spPr>
              <a:solidFill>
                <a:srgbClr val="EB8739"/>
              </a:solidFill>
            </c:spPr>
          </c:dPt>
          <c:dPt>
            <c:idx val="127"/>
            <c:spPr>
              <a:solidFill>
                <a:srgbClr val="6EE72E"/>
              </a:solidFill>
            </c:spPr>
          </c:dPt>
          <c:dPt>
            <c:idx val="128"/>
            <c:spPr>
              <a:solidFill>
                <a:srgbClr val="166631"/>
              </a:solidFill>
            </c:spPr>
          </c:dPt>
          <c:dPt>
            <c:idx val="129"/>
            <c:spPr>
              <a:solidFill>
                <a:srgbClr val="33CC8F"/>
              </a:solidFill>
            </c:spPr>
          </c:dPt>
          <c:dPt>
            <c:idx val="130"/>
            <c:spPr>
              <a:solidFill>
                <a:srgbClr val="FF0741"/>
              </a:solidFill>
            </c:spPr>
          </c:dPt>
          <c:dPt>
            <c:idx val="131"/>
            <c:spPr>
              <a:solidFill>
                <a:srgbClr val="D65F2D"/>
              </a:solidFill>
            </c:spPr>
          </c:dPt>
          <c:dPt>
            <c:idx val="132"/>
            <c:spPr>
              <a:solidFill>
                <a:srgbClr val="23AB3D"/>
              </a:solidFill>
            </c:spPr>
          </c:dPt>
          <c:dPt>
            <c:idx val="133"/>
            <c:spPr>
              <a:solidFill>
                <a:srgbClr val="751D6A"/>
              </a:solidFill>
            </c:spPr>
          </c:dPt>
          <c:dPt>
            <c:idx val="134"/>
            <c:spPr>
              <a:solidFill>
                <a:srgbClr val="17767D"/>
              </a:solidFill>
            </c:spPr>
          </c:dPt>
          <c:dPt>
            <c:idx val="135"/>
            <c:spPr>
              <a:solidFill>
                <a:srgbClr val="72E6C2"/>
              </a:solidFill>
            </c:spPr>
          </c:dPt>
          <c:dPt>
            <c:idx val="136"/>
            <c:spPr>
              <a:solidFill>
                <a:srgbClr val="FF378D"/>
              </a:solidFill>
            </c:spPr>
          </c:dPt>
          <c:dPt>
            <c:idx val="137"/>
            <c:spPr>
              <a:solidFill>
                <a:srgbClr val="0B733E"/>
              </a:solidFill>
            </c:spPr>
          </c:dPt>
          <c:dPt>
            <c:idx val="138"/>
            <c:spPr>
              <a:solidFill>
                <a:srgbClr val="5BCF40"/>
              </a:solidFill>
            </c:spPr>
          </c:dPt>
          <c:dPt>
            <c:idx val="139"/>
            <c:spPr>
              <a:solidFill>
                <a:srgbClr val="7F55A7"/>
              </a:solidFill>
            </c:spPr>
          </c:dPt>
          <c:dPt>
            <c:idx val="140"/>
            <c:spPr>
              <a:solidFill>
                <a:srgbClr val="178EC8"/>
              </a:solidFill>
            </c:spPr>
          </c:dPt>
          <c:dPt>
            <c:idx val="141"/>
            <c:spPr>
              <a:solidFill>
                <a:srgbClr val="AF04F6"/>
              </a:solidFill>
            </c:spPr>
          </c:dPt>
          <c:dPt>
            <c:idx val="142"/>
            <c:spPr>
              <a:solidFill>
                <a:srgbClr val="FF5EDA"/>
              </a:solidFill>
            </c:spPr>
          </c:dPt>
          <c:dPt>
            <c:idx val="143"/>
            <c:spPr>
              <a:solidFill>
                <a:srgbClr val="43864F"/>
              </a:solidFill>
            </c:spPr>
          </c:dPt>
          <c:dPt>
            <c:idx val="144"/>
            <c:spPr>
              <a:solidFill>
                <a:srgbClr val="93F343"/>
              </a:solidFill>
            </c:spPr>
          </c:dPt>
          <c:dPt>
            <c:idx val="145"/>
            <c:spPr>
              <a:solidFill>
                <a:srgbClr val="858DE3"/>
              </a:solidFill>
            </c:spPr>
          </c:dPt>
          <c:dPt>
            <c:idx val="146"/>
            <c:spPr>
              <a:solidFill>
                <a:srgbClr val="1A9F13"/>
              </a:solidFill>
            </c:spPr>
          </c:dPt>
          <c:dPt>
            <c:idx val="147"/>
            <c:spPr>
              <a:solidFill>
                <a:srgbClr val="EB1F29"/>
              </a:solidFill>
            </c:spPr>
          </c:dPt>
          <c:dPt>
            <c:idx val="148"/>
            <c:spPr>
              <a:solidFill>
                <a:srgbClr val="FF8F26"/>
              </a:solidFill>
            </c:spPr>
          </c:dPt>
          <c:dPt>
            <c:idx val="149"/>
            <c:spPr>
              <a:solidFill>
                <a:srgbClr val="7A9A60"/>
              </a:solidFill>
            </c:spPr>
          </c:dPt>
          <c:dPt>
            <c:idx val="150"/>
            <c:spPr>
              <a:solidFill>
                <a:srgbClr val="CC1947"/>
              </a:solidFill>
            </c:spPr>
          </c:dPt>
          <c:dPt>
            <c:idx val="151"/>
            <c:spPr>
              <a:solidFill>
                <a:srgbClr val="8DC720"/>
              </a:solidFill>
            </c:spPr>
          </c:dPt>
          <c:dPt>
            <c:idx val="152"/>
            <c:spPr>
              <a:solidFill>
                <a:srgbClr val="1BB75F"/>
              </a:solidFill>
            </c:spPr>
          </c:dPt>
          <c:dPt>
            <c:idx val="153"/>
            <c:spPr>
              <a:solidFill>
                <a:srgbClr val="27355D"/>
              </a:solidFill>
            </c:spPr>
          </c:dPt>
          <c:dPt>
            <c:idx val="154"/>
            <c:spPr>
              <a:solidFill>
                <a:srgbClr val="FFB772"/>
              </a:solidFill>
            </c:spPr>
          </c:dPt>
          <c:dPt>
            <c:idx val="155"/>
            <c:spPr>
              <a:solidFill>
                <a:srgbClr val="B2AE72"/>
              </a:solidFill>
            </c:spPr>
          </c:dPt>
          <c:dPt>
            <c:idx val="156"/>
            <c:spPr>
              <a:solidFill>
                <a:srgbClr val="043D4A"/>
              </a:solidFill>
            </c:spPr>
          </c:dPt>
          <c:dPt>
            <c:idx val="157"/>
            <c:spPr>
              <a:solidFill>
                <a:srgbClr val="8FFF5D"/>
              </a:solidFill>
            </c:spPr>
          </c:dPt>
          <c:dPt>
            <c:idx val="158"/>
            <c:spPr>
              <a:solidFill>
                <a:srgbClr val="1AC7AA"/>
              </a:solidFill>
            </c:spPr>
          </c:dPt>
          <c:dPt>
            <c:idx val="159"/>
            <c:spPr>
              <a:solidFill>
                <a:srgbClr val="634F91"/>
              </a:solidFill>
            </c:spPr>
          </c:dPt>
          <c:dPt>
            <c:idx val="160"/>
            <c:spPr>
              <a:solidFill>
                <a:srgbClr val="FFE7BE"/>
              </a:solidFill>
            </c:spPr>
          </c:dPt>
          <c:dPt>
            <c:idx val="161"/>
            <c:spPr>
              <a:solidFill>
                <a:srgbClr val="EBC283"/>
              </a:solidFill>
            </c:spPr>
          </c:dPt>
          <c:dPt>
            <c:idx val="162"/>
            <c:spPr>
              <a:solidFill>
                <a:srgbClr val="3D614D"/>
              </a:solidFill>
            </c:spPr>
          </c:dPt>
          <c:dPt>
            <c:idx val="163"/>
            <c:spPr>
              <a:solidFill>
                <a:srgbClr val="963699"/>
              </a:solidFill>
            </c:spPr>
          </c:dPt>
          <c:dPt>
            <c:idx val="164"/>
            <c:spPr>
              <a:solidFill>
                <a:srgbClr val="1BDFF5"/>
              </a:solidFill>
            </c:spPr>
          </c:dPt>
          <c:dPt>
            <c:idx val="165"/>
            <c:spPr>
              <a:solidFill>
                <a:srgbClr val="A36DC4"/>
              </a:solidFill>
            </c:spPr>
          </c:dPt>
          <c:dPt>
            <c:idx val="166"/>
            <c:spPr>
              <a:solidFill>
                <a:srgbClr val="FF0C0A"/>
              </a:solidFill>
            </c:spPr>
          </c:dPt>
          <c:dPt>
            <c:idx val="167"/>
            <c:spPr>
              <a:solidFill>
                <a:srgbClr val="23D694"/>
              </a:solidFill>
            </c:spPr>
          </c:dPt>
          <c:dPt>
            <c:idx val="168"/>
            <c:spPr>
              <a:solidFill>
                <a:srgbClr val="768750"/>
              </a:solidFill>
            </c:spPr>
          </c:dPt>
          <c:dPt>
            <c:idx val="169"/>
            <c:spPr>
              <a:solidFill>
                <a:srgbClr val="9E6ED6"/>
              </a:solidFill>
            </c:spPr>
          </c:dPt>
          <c:dPt>
            <c:idx val="170"/>
            <c:spPr>
              <a:solidFill>
                <a:srgbClr val="1FEF40"/>
              </a:solidFill>
            </c:spPr>
          </c:dPt>
          <c:dPt>
            <c:idx val="171"/>
            <c:spPr>
              <a:solidFill>
                <a:srgbClr val="DF87F8"/>
              </a:solidFill>
            </c:spPr>
          </c:dPt>
          <c:dPt>
            <c:idx val="172"/>
            <c:spPr>
              <a:solidFill>
                <a:srgbClr val="FF3F57"/>
              </a:solidFill>
            </c:spPr>
          </c:dPt>
          <c:dPt>
            <c:idx val="173"/>
            <c:spPr>
              <a:solidFill>
                <a:srgbClr val="5AE7A5"/>
              </a:solidFill>
            </c:spPr>
          </c:dPt>
          <c:dPt>
            <c:idx val="174"/>
            <c:spPr>
              <a:solidFill>
                <a:srgbClr val="AEAB54"/>
              </a:solidFill>
            </c:spPr>
          </c:dPt>
          <c:dPt>
            <c:idx val="175"/>
            <c:spPr>
              <a:solidFill>
                <a:srgbClr val="A7A712"/>
              </a:solidFill>
            </c:spPr>
          </c:dPt>
          <c:dPt>
            <c:idx val="176"/>
            <c:spPr>
              <a:solidFill>
                <a:srgbClr val="1F0B8C"/>
              </a:solidFill>
            </c:spPr>
          </c:dPt>
          <c:dPt>
            <c:idx val="177"/>
            <c:spPr>
              <a:solidFill>
                <a:srgbClr val="1B9F2B"/>
              </a:solidFill>
            </c:spPr>
          </c:dPt>
          <c:dPt>
            <c:idx val="178"/>
            <c:spPr>
              <a:solidFill>
                <a:srgbClr val="FF6BA3"/>
              </a:solidFill>
            </c:spPr>
          </c:dPt>
          <c:dPt>
            <c:idx val="179"/>
            <c:spPr>
              <a:solidFill>
                <a:srgbClr val="92FBB6"/>
              </a:solidFill>
            </c:spPr>
          </c:dPt>
          <c:dPt>
            <c:idx val="180"/>
            <c:spPr>
              <a:solidFill>
                <a:srgbClr val="E7CF57"/>
              </a:solidFill>
            </c:spPr>
          </c:dPt>
          <c:dPt>
            <c:idx val="181"/>
            <c:spPr>
              <a:solidFill>
                <a:srgbClr val="A7DF4F"/>
              </a:solidFill>
            </c:spPr>
          </c:dPt>
          <c:dPt>
            <c:idx val="182"/>
            <c:spPr>
              <a:solidFill>
                <a:srgbClr val="1F1FD7"/>
              </a:solidFill>
            </c:spPr>
          </c:dPt>
          <c:dPt>
            <c:idx val="183"/>
            <c:spPr>
              <a:solidFill>
                <a:srgbClr val="57B75F"/>
              </a:solidFill>
            </c:spPr>
          </c:dPt>
          <c:dPt>
            <c:idx val="184"/>
            <c:spPr>
              <a:solidFill>
                <a:srgbClr val="FF8FEF"/>
              </a:solidFill>
            </c:spPr>
          </c:dPt>
          <c:dPt>
            <c:idx val="185"/>
            <c:spPr>
              <a:solidFill>
                <a:srgbClr val="C70FC7"/>
              </a:solidFill>
            </c:spPr>
          </c:dPt>
          <c:dPt>
            <c:idx val="186"/>
            <c:spPr>
              <a:solidFill>
                <a:srgbClr val="24F55A"/>
              </a:solidFill>
            </c:spPr>
          </c:dPt>
          <c:dPt>
            <c:idx val="187"/>
            <c:spPr>
              <a:solidFill>
                <a:srgbClr val="AF178C"/>
              </a:solidFill>
            </c:spPr>
          </c:dPt>
          <c:dPt>
            <c:idx val="188"/>
            <c:spPr>
              <a:solidFill>
                <a:srgbClr val="232B22"/>
              </a:solidFill>
            </c:spPr>
          </c:dPt>
          <c:dPt>
            <c:idx val="189"/>
            <c:spPr>
              <a:solidFill>
                <a:srgbClr val="97D793"/>
              </a:solidFill>
            </c:spPr>
          </c:dPt>
          <c:dPt>
            <c:idx val="190"/>
            <c:spPr>
              <a:solidFill>
                <a:srgbClr val="FFBB3B"/>
              </a:solidFill>
            </c:spPr>
          </c:dPt>
          <c:dPt>
            <c:idx val="191"/>
            <c:spPr>
              <a:solidFill>
                <a:srgbClr val="FF23D8"/>
              </a:solidFill>
            </c:spPr>
          </c:dPt>
          <c:dPt>
            <c:idx val="192"/>
            <c:spPr>
              <a:solidFill>
                <a:srgbClr val="5D195E"/>
              </a:solidFill>
            </c:spPr>
          </c:dPt>
          <c:dPt>
            <c:idx val="193"/>
            <c:spPr>
              <a:solidFill>
                <a:srgbClr val="B757C8"/>
              </a:solidFill>
            </c:spPr>
          </c:dPt>
          <c:dPt>
            <c:idx val="194"/>
            <c:spPr>
              <a:solidFill>
                <a:srgbClr val="233F6E"/>
              </a:solidFill>
            </c:spPr>
          </c:dPt>
          <c:dPt>
            <c:idx val="195"/>
            <c:spPr>
              <a:solidFill>
                <a:srgbClr val="D3EFC6"/>
              </a:solidFill>
            </c:spPr>
          </c:dPt>
          <c:dPt>
            <c:idx val="196"/>
            <c:spPr>
              <a:solidFill>
                <a:srgbClr val="FFEF87"/>
              </a:solidFill>
            </c:spPr>
          </c:dPt>
          <c:dPt>
            <c:idx val="197"/>
            <c:spPr>
              <a:solidFill>
                <a:srgbClr val="3737E9"/>
              </a:solidFill>
            </c:spPr>
          </c:dPt>
          <c:dPt>
            <c:idx val="198"/>
            <c:spPr>
              <a:solidFill>
                <a:srgbClr val="953D61"/>
              </a:solidFill>
            </c:spPr>
          </c:dPt>
          <c:dPt>
            <c:idx val="199"/>
            <c:spPr>
              <a:solidFill>
                <a:srgbClr val="BF8805"/>
              </a:solidFill>
            </c:spPr>
          </c:dPt>
          <c:dPt>
            <c:idx val="200"/>
            <c:spPr>
              <a:solidFill>
                <a:srgbClr val="235BB9"/>
              </a:solidFill>
            </c:spPr>
          </c:dPt>
          <c:dPt>
            <c:idx val="201"/>
            <c:spPr>
              <a:solidFill>
                <a:srgbClr val="0E07FA"/>
              </a:solidFill>
            </c:spPr>
          </c:dPt>
          <c:dPt>
            <c:idx val="202"/>
            <c:spPr>
              <a:solidFill>
                <a:srgbClr val="FF1BD4"/>
              </a:solidFill>
            </c:spPr>
          </c:dPt>
          <c:dPt>
            <c:idx val="203"/>
            <c:spPr>
              <a:solidFill>
                <a:srgbClr val="6F4AFA"/>
              </a:solidFill>
            </c:spPr>
          </c:dPt>
          <c:dPt>
            <c:idx val="204"/>
            <c:spPr>
              <a:solidFill>
                <a:srgbClr val="CF6164"/>
              </a:solidFill>
            </c:spPr>
          </c:dPt>
          <c:dPt>
            <c:idx val="205"/>
            <c:spPr>
              <a:solidFill>
                <a:srgbClr val="C7C941"/>
              </a:solidFill>
            </c:spPr>
          </c:dPt>
          <c:dPt>
            <c:idx val="206"/>
            <c:spPr>
              <a:solidFill>
                <a:srgbClr val="276F04"/>
              </a:solidFill>
            </c:spPr>
          </c:dPt>
          <c:dPt>
            <c:idx val="207"/>
            <c:spPr>
              <a:solidFill>
                <a:srgbClr val="4F1F2D"/>
              </a:solidFill>
            </c:spPr>
          </c:dPt>
          <c:dPt>
            <c:idx val="208"/>
            <c:spPr>
              <a:solidFill>
                <a:srgbClr val="FF3E20"/>
              </a:solidFill>
            </c:spPr>
          </c:dPt>
          <c:dPt>
            <c:idx val="209"/>
            <c:spPr>
              <a:solidFill>
                <a:srgbClr val="A75F0B"/>
              </a:solidFill>
            </c:spPr>
          </c:dPt>
          <c:dPt>
            <c:idx val="210"/>
            <c:spPr>
              <a:solidFill>
                <a:srgbClr val="078768"/>
              </a:solidFill>
            </c:spPr>
          </c:dPt>
          <c:dPt>
            <c:idx val="211"/>
            <c:spPr>
              <a:solidFill>
                <a:srgbClr val="C7F97E"/>
              </a:solidFill>
            </c:spPr>
          </c:dPt>
          <c:dPt>
            <c:idx val="212"/>
            <c:spPr>
              <a:solidFill>
                <a:srgbClr val="277E50"/>
              </a:solidFill>
            </c:spPr>
          </c:dPt>
          <c:dPt>
            <c:idx val="213"/>
            <c:spPr>
              <a:solidFill>
                <a:srgbClr val="8C3F61"/>
              </a:solidFill>
            </c:spPr>
          </c:dPt>
          <c:dPt>
            <c:idx val="214"/>
            <c:spPr>
              <a:solidFill>
                <a:srgbClr val="FF6A6C"/>
              </a:solidFill>
            </c:spPr>
          </c:dPt>
          <c:dPt>
            <c:idx val="215"/>
            <c:spPr>
              <a:solidFill>
                <a:srgbClr val="DF731D"/>
              </a:solidFill>
            </c:spPr>
          </c:dPt>
          <c:dPt>
            <c:idx val="216"/>
            <c:spPr>
              <a:solidFill>
                <a:srgbClr val="3FAB6B"/>
              </a:solidFill>
            </c:spPr>
          </c:dPt>
          <c:dPt>
            <c:idx val="217"/>
            <c:spPr>
              <a:solidFill>
                <a:srgbClr val="CD39BB"/>
              </a:solidFill>
            </c:spPr>
          </c:dPt>
          <c:dPt>
            <c:idx val="218"/>
            <c:spPr>
              <a:solidFill>
                <a:srgbClr val="279A9B"/>
              </a:solidFill>
            </c:spPr>
          </c:dPt>
          <c:dPt>
            <c:idx val="219"/>
            <c:spPr>
              <a:solidFill>
                <a:srgbClr val="C45795"/>
              </a:solidFill>
            </c:spPr>
          </c:dPt>
          <c:dPt>
            <c:idx val="220"/>
            <c:spPr>
              <a:solidFill>
                <a:srgbClr val="FF9EB8"/>
              </a:solidFill>
            </c:spPr>
          </c:dPt>
          <c:dPt>
            <c:idx val="221"/>
            <c:spPr>
              <a:solidFill>
                <a:srgbClr val="17872E"/>
              </a:solidFill>
            </c:spPr>
          </c:dPt>
          <c:dPt>
            <c:idx val="222"/>
            <c:spPr>
              <a:solidFill>
                <a:srgbClr val="75CF6E"/>
              </a:solidFill>
            </c:spPr>
          </c:dPt>
          <c:dPt>
            <c:idx val="223"/>
            <c:spPr>
              <a:solidFill>
                <a:srgbClr val="DB6AF7"/>
              </a:solidFill>
            </c:spPr>
          </c:dPt>
          <c:dPt>
            <c:idx val="224"/>
            <c:spPr>
              <a:solidFill>
                <a:srgbClr val="27AEE6"/>
              </a:solidFill>
            </c:spPr>
          </c:dPt>
          <c:dPt>
            <c:idx val="225"/>
            <c:spPr>
              <a:solidFill>
                <a:srgbClr val="056FC8"/>
              </a:solidFill>
            </c:spPr>
          </c:dPt>
          <c:dPt>
            <c:idx val="226"/>
            <c:spPr>
              <a:solidFill>
                <a:srgbClr val="FFCB04"/>
              </a:solidFill>
            </c:spPr>
          </c:dPt>
          <c:dPt>
            <c:idx val="227"/>
            <c:spPr>
              <a:solidFill>
                <a:srgbClr val="4F9B3F"/>
              </a:solidFill>
            </c:spPr>
          </c:dPt>
          <c:dPt>
            <c:idx val="228"/>
            <c:spPr>
              <a:solidFill>
                <a:srgbClr val="ADF571"/>
              </a:solidFill>
            </c:spPr>
          </c:dPt>
          <c:dPt>
            <c:idx val="229"/>
            <c:spPr>
              <a:solidFill>
                <a:srgbClr val="D9AB34"/>
              </a:solidFill>
            </c:spPr>
          </c:dPt>
          <c:dPt>
            <c:idx val="230"/>
            <c:spPr>
              <a:solidFill>
                <a:srgbClr val="2BBB31"/>
              </a:solidFill>
            </c:spPr>
          </c:dPt>
          <c:dPt>
            <c:idx val="231"/>
            <c:spPr>
              <a:solidFill>
                <a:srgbClr val="3E8FFC"/>
              </a:solidFill>
            </c:spPr>
          </c:dPt>
          <c:dPt>
            <c:idx val="232"/>
            <c:spPr>
              <a:solidFill>
                <a:srgbClr val="FFEF51"/>
              </a:solidFill>
            </c:spPr>
          </c:dPt>
          <c:dPt>
            <c:idx val="233"/>
            <c:spPr>
              <a:solidFill>
                <a:srgbClr val="83AF50"/>
              </a:solidFill>
            </c:spPr>
          </c:dPt>
          <c:dPt>
            <c:idx val="234"/>
            <c:spPr>
              <a:solidFill>
                <a:srgbClr val="E71975"/>
              </a:solidFill>
            </c:spPr>
          </c:dPt>
          <c:dPt>
            <c:idx val="235"/>
            <c:spPr>
              <a:solidFill>
                <a:srgbClr val="E8DB70"/>
              </a:solidFill>
            </c:spPr>
          </c:dPt>
          <c:dPt>
            <c:idx val="236"/>
            <c:spPr>
              <a:solidFill>
                <a:srgbClr val="2BCF7D"/>
              </a:solidFill>
            </c:spPr>
          </c:dPt>
          <c:dPt>
            <c:idx val="237"/>
            <c:spPr>
              <a:solidFill>
                <a:srgbClr val="7FAA2F"/>
              </a:solidFill>
            </c:spPr>
          </c:dPt>
          <c:dPt>
            <c:idx val="238"/>
            <c:spPr>
              <a:solidFill>
                <a:srgbClr val="FF1B9D"/>
              </a:solidFill>
            </c:spPr>
          </c:dPt>
          <c:dPt>
            <c:idx val="239"/>
            <c:spPr>
              <a:solidFill>
                <a:srgbClr val="BBC361"/>
              </a:solidFill>
            </c:spPr>
          </c:dPt>
          <c:dPt>
            <c:idx val="240"/>
            <c:spPr>
              <a:solidFill>
                <a:srgbClr val="1E3D78"/>
              </a:solidFill>
            </c:spPr>
          </c:dPt>
          <c:dPt>
            <c:idx val="241"/>
            <c:spPr>
              <a:solidFill>
                <a:srgbClr val="EF1BAD"/>
              </a:solidFill>
            </c:spPr>
          </c:dPt>
          <c:dPt>
            <c:idx val="242"/>
            <c:spPr>
              <a:solidFill>
                <a:srgbClr val="2BEBC8"/>
              </a:solidFill>
            </c:spPr>
          </c:dPt>
          <c:dPt>
            <c:idx val="243"/>
            <c:spPr>
              <a:solidFill>
                <a:srgbClr val="BCBC63"/>
              </a:solidFill>
            </c:spPr>
          </c:dPt>
          <c:dPt>
            <c:idx val="244"/>
            <c:spPr>
              <a:solidFill>
                <a:srgbClr val="FF4FE9"/>
              </a:solidFill>
            </c:spPr>
          </c:dPt>
          <c:dPt>
            <c:idx val="245"/>
            <c:spPr>
              <a:solidFill>
                <a:srgbClr val="F3D772"/>
              </a:solidFill>
            </c:spPr>
          </c:dPt>
          <c:dPt>
            <c:idx val="246"/>
            <c:spPr>
              <a:solidFill>
                <a:srgbClr val="57637B"/>
              </a:solidFill>
            </c:spPr>
          </c:dPt>
          <c:dPt>
            <c:idx val="247"/>
            <c:spPr>
              <a:solidFill>
                <a:srgbClr val="ED4BEA"/>
              </a:solidFill>
            </c:spPr>
          </c:dPt>
          <c:dPt>
            <c:idx val="248"/>
            <c:spPr>
              <a:solidFill>
                <a:srgbClr val="2FFC13"/>
              </a:solidFill>
            </c:spPr>
          </c:dPt>
          <c:dPt>
            <c:idx val="249"/>
            <c:spPr>
              <a:solidFill>
                <a:srgbClr val="F5DE97"/>
              </a:solidFill>
            </c:spPr>
          </c:dPt>
          <c:dPt>
            <c:idx val="250"/>
            <c:spPr>
              <a:solidFill>
                <a:srgbClr val="FF7D35"/>
              </a:solidFill>
            </c:spPr>
          </c:dPt>
          <c:dPt>
            <c:idx val="251"/>
            <c:spPr>
              <a:solidFill>
                <a:srgbClr val="2BEB83"/>
              </a:solidFill>
            </c:spPr>
          </c:dPt>
          <c:dPt>
            <c:idx val="252"/>
            <c:spPr>
              <a:solidFill>
                <a:srgbClr val="8F877F"/>
              </a:solidFill>
            </c:spPr>
          </c:dPt>
          <c:dPt>
            <c:idx val="253"/>
            <c:spPr>
              <a:solidFill>
                <a:srgbClr val="FB8E26"/>
              </a:solidFill>
            </c:spPr>
          </c:dPt>
          <c:dPt>
            <c:idx val="254"/>
            <c:spPr>
              <a:solidFill>
                <a:srgbClr val="2D0C5F"/>
              </a:solidFill>
            </c:spPr>
          </c:dPt>
          <c:dPt>
            <c:idx val="255"/>
            <c:spPr>
              <a:solidFill>
                <a:srgbClr val="36F8CA"/>
              </a:solidFill>
            </c:spPr>
          </c:dPt>
          <c:dPt>
            <c:idx val="256"/>
            <c:spPr>
              <a:solidFill>
                <a:srgbClr val="FF9D81"/>
              </a:solidFill>
            </c:spPr>
          </c:dPt>
          <c:dPt>
            <c:idx val="257"/>
            <c:spPr>
              <a:solidFill>
                <a:srgbClr val="63FF94"/>
              </a:solidFill>
            </c:spPr>
          </c:dPt>
          <c:dPt>
            <c:idx val="258"/>
            <c:spPr>
              <a:solidFill>
                <a:srgbClr val="CEAB82"/>
              </a:solidFill>
            </c:spPr>
          </c:dPt>
          <c:dPt>
            <c:idx val="259"/>
            <c:spPr>
              <a:solidFill>
                <a:srgbClr val="F9BE63"/>
              </a:solidFill>
            </c:spPr>
          </c:dPt>
          <c:dPt>
            <c:idx val="260"/>
            <c:spPr>
              <a:solidFill>
                <a:srgbClr val="2F1CAA"/>
              </a:solidFill>
            </c:spPr>
          </c:dPt>
          <c:dPt>
            <c:idx val="261"/>
            <c:spPr>
              <a:solidFill>
                <a:srgbClr val="6F0AFE"/>
              </a:solidFill>
            </c:spPr>
          </c:dPt>
          <c:dPt>
            <c:idx val="262"/>
            <c:spPr>
              <a:solidFill>
                <a:srgbClr val="FFCCCE"/>
              </a:solidFill>
            </c:spPr>
          </c:dPt>
          <c:dPt>
            <c:idx val="263"/>
            <c:spPr>
              <a:solidFill>
                <a:srgbClr val="9D13A5"/>
              </a:solidFill>
            </c:spPr>
          </c:dPt>
          <c:dPt>
            <c:idx val="264"/>
            <c:spPr>
              <a:solidFill>
                <a:srgbClr val="07CF85"/>
              </a:solidFill>
            </c:spPr>
          </c:dPt>
          <c:dPt>
            <c:idx val="265"/>
            <c:spPr>
              <a:solidFill>
                <a:srgbClr val="FFFF9F"/>
              </a:solidFill>
            </c:spPr>
          </c:dPt>
          <c:dPt>
            <c:idx val="266"/>
            <c:spPr>
              <a:solidFill>
                <a:srgbClr val="343CF5"/>
              </a:solidFill>
            </c:spPr>
          </c:dPt>
          <c:dPt>
            <c:idx val="267"/>
            <c:spPr>
              <a:solidFill>
                <a:srgbClr val="AD2D31"/>
              </a:solidFill>
            </c:spPr>
          </c:dPt>
          <c:dPt>
            <c:idx val="268"/>
            <c:spPr>
              <a:solidFill>
                <a:srgbClr val="FFFD1A"/>
              </a:solidFill>
            </c:spPr>
          </c:dPt>
          <c:dPt>
            <c:idx val="269"/>
            <c:spPr>
              <a:solidFill>
                <a:srgbClr val="D427B6"/>
              </a:solidFill>
            </c:spPr>
          </c:dPt>
          <c:dPt>
            <c:idx val="270"/>
            <c:spPr>
              <a:solidFill>
                <a:srgbClr val="3EF589"/>
              </a:solidFill>
            </c:spPr>
          </c:dPt>
          <c:dPt>
            <c:idx val="271"/>
            <c:spPr>
              <a:solidFill>
                <a:srgbClr val="0E2FDC"/>
              </a:solidFill>
            </c:spPr>
          </c:dPt>
          <c:dPt>
            <c:idx val="272"/>
            <c:spPr>
              <a:solidFill>
                <a:srgbClr val="354D41"/>
              </a:solidFill>
            </c:spPr>
          </c:dPt>
          <c:dPt>
            <c:idx val="273"/>
            <c:spPr>
              <a:solidFill>
                <a:srgbClr val="ED3F65"/>
              </a:solidFill>
            </c:spPr>
          </c:dPt>
          <c:dPt>
            <c:idx val="274"/>
            <c:spPr>
              <a:solidFill>
                <a:srgbClr val="FF2D66"/>
              </a:solidFill>
            </c:spPr>
          </c:dPt>
          <c:dPt>
            <c:idx val="275"/>
            <c:spPr>
              <a:solidFill>
                <a:srgbClr val="0C3BC8"/>
              </a:solidFill>
            </c:spPr>
          </c:dPt>
          <c:dPt>
            <c:idx val="276"/>
            <c:spPr>
              <a:solidFill>
                <a:srgbClr val="77198C"/>
              </a:solidFill>
            </c:spPr>
          </c:dPt>
          <c:dPt>
            <c:idx val="277"/>
            <c:spPr>
              <a:solidFill>
                <a:srgbClr val="0E6F19"/>
              </a:solidFill>
            </c:spPr>
          </c:dPt>
          <c:dPt>
            <c:idx val="278"/>
            <c:spPr>
              <a:solidFill>
                <a:srgbClr val="365D8C"/>
              </a:solidFill>
            </c:spPr>
          </c:dPt>
          <c:dPt>
            <c:idx val="279"/>
            <c:spPr>
              <a:solidFill>
                <a:srgbClr val="255999"/>
              </a:solidFill>
            </c:spPr>
          </c:dPt>
          <c:dPt>
            <c:idx val="280"/>
            <c:spPr>
              <a:solidFill>
                <a:srgbClr val="FF4DB2"/>
              </a:solidFill>
            </c:spPr>
          </c:dPt>
          <c:dPt>
            <c:idx val="281"/>
            <c:spPr>
              <a:solidFill>
                <a:srgbClr val="3F4FD9"/>
              </a:solidFill>
            </c:spPr>
          </c:dPt>
          <c:dPt>
            <c:idx val="282"/>
            <c:spPr>
              <a:solidFill>
                <a:srgbClr val="AF3D8F"/>
              </a:solidFill>
            </c:spPr>
          </c:dPt>
          <c:dPt>
            <c:idx val="283"/>
            <c:spPr>
              <a:solidFill>
                <a:srgbClr val="1A9F55"/>
              </a:solidFill>
            </c:spPr>
          </c:dPt>
          <c:dPt>
            <c:idx val="284"/>
            <c:spPr>
              <a:solidFill>
                <a:srgbClr val="376DD7"/>
              </a:solidFill>
            </c:spPr>
          </c:dPt>
          <c:dPt>
            <c:idx val="285"/>
            <c:spPr>
              <a:solidFill>
                <a:srgbClr val="677BCC"/>
              </a:solidFill>
            </c:spPr>
          </c:dPt>
          <c:dPt>
            <c:idx val="286"/>
            <c:spPr>
              <a:solidFill>
                <a:srgbClr val="FF7DFE"/>
              </a:solidFill>
            </c:spPr>
          </c:dPt>
          <c:dPt>
            <c:idx val="287"/>
            <c:spPr>
              <a:solidFill>
                <a:srgbClr val="7763EA"/>
              </a:solidFill>
            </c:spPr>
          </c:dPt>
          <c:dPt>
            <c:idx val="288"/>
            <c:spPr>
              <a:solidFill>
                <a:srgbClr val="E76392"/>
              </a:solidFill>
            </c:spPr>
          </c:dPt>
          <c:dPt>
            <c:idx val="289"/>
            <c:spPr>
              <a:solidFill>
                <a:srgbClr val="1ADF92"/>
              </a:solidFill>
            </c:spPr>
          </c:dPt>
          <c:dPt>
            <c:idx val="290"/>
            <c:spPr>
              <a:solidFill>
                <a:srgbClr val="358F22"/>
              </a:solidFill>
            </c:spPr>
          </c:dPt>
          <c:dPt>
            <c:idx val="291"/>
            <c:spPr>
              <a:solidFill>
                <a:srgbClr val="9F8F00"/>
              </a:solidFill>
            </c:spPr>
          </c:dPt>
          <c:dPt>
            <c:idx val="292"/>
            <c:spPr>
              <a:solidFill>
                <a:srgbClr val="FFAF4B"/>
              </a:solidFill>
            </c:spPr>
          </c:dPt>
          <c:dPt>
            <c:idx val="293"/>
            <c:spPr>
              <a:solidFill>
                <a:srgbClr val="AE73FB"/>
              </a:solidFill>
            </c:spPr>
          </c:dPt>
          <c:dPt>
            <c:idx val="294"/>
            <c:spPr>
              <a:solidFill>
                <a:srgbClr val="1F8796"/>
              </a:solidFill>
            </c:spPr>
          </c:dPt>
          <c:dPt>
            <c:idx val="295"/>
            <c:spPr>
              <a:solidFill>
                <a:srgbClr val="1F0FCE"/>
              </a:solidFill>
            </c:spPr>
          </c:dPt>
          <c:dPt>
            <c:idx val="296"/>
            <c:spPr>
              <a:solidFill>
                <a:srgbClr val="369F6E"/>
              </a:solidFill>
            </c:spPr>
          </c:dPt>
          <c:dPt>
            <c:idx val="297"/>
            <c:spPr>
              <a:solidFill>
                <a:srgbClr val="DDAF33"/>
              </a:solidFill>
            </c:spPr>
          </c:dPt>
          <c:dPt>
            <c:idx val="298"/>
            <c:spPr>
              <a:solidFill>
                <a:srgbClr val="FFCF97"/>
              </a:solidFill>
            </c:spPr>
          </c:dPt>
          <c:dPt>
            <c:idx val="299"/>
            <c:spPr>
              <a:solidFill>
                <a:srgbClr val="E6870C"/>
              </a:solidFill>
            </c:spPr>
          </c:dPt>
          <c:dPt>
            <c:idx val="300"/>
            <c:spPr>
              <a:solidFill>
                <a:srgbClr val="57AB99"/>
              </a:solidFill>
            </c:spPr>
          </c:dPt>
          <c:dPt>
            <c:idx val="301"/>
            <c:spPr>
              <a:solidFill>
                <a:srgbClr val="2F4F0B"/>
              </a:solidFill>
            </c:spPr>
          </c:dPt>
          <c:dPt>
            <c:idx val="302"/>
            <c:spPr>
              <a:solidFill>
                <a:srgbClr val="37AFB9"/>
              </a:solidFill>
            </c:spPr>
          </c:dPt>
          <c:dPt>
            <c:idx val="303"/>
            <c:spPr>
              <a:solidFill>
                <a:srgbClr val="1DCB67"/>
              </a:solidFill>
            </c:spPr>
          </c:dPt>
          <c:dPt>
            <c:idx val="304"/>
            <c:spPr>
              <a:solidFill>
                <a:srgbClr val="FFFFE3"/>
              </a:solidFill>
            </c:spPr>
          </c:dPt>
          <c:dPt>
            <c:idx val="305"/>
            <c:spPr>
              <a:solidFill>
                <a:srgbClr val="1D9F1D"/>
              </a:solidFill>
            </c:spPr>
          </c:dPt>
          <c:dPt>
            <c:idx val="306"/>
            <c:spPr>
              <a:solidFill>
                <a:srgbClr val="8FD19C"/>
              </a:solidFill>
            </c:spPr>
          </c:dPt>
          <c:dPt>
            <c:idx val="307"/>
            <c:spPr>
              <a:solidFill>
                <a:srgbClr val="2B7F48"/>
              </a:solidFill>
            </c:spPr>
          </c:dPt>
          <c:dPt>
            <c:idx val="308"/>
            <c:spPr>
              <a:solidFill>
                <a:srgbClr val="3CBF04"/>
              </a:solidFill>
            </c:spPr>
          </c:dPt>
          <c:dPt>
            <c:idx val="309"/>
            <c:spPr>
              <a:solidFill>
                <a:srgbClr val="57DB9B"/>
              </a:solidFill>
            </c:spPr>
          </c:dPt>
          <c:dPt>
            <c:idx val="310"/>
            <c:spPr>
              <a:solidFill>
                <a:srgbClr val="FF2F2F"/>
              </a:solidFill>
            </c:spPr>
          </c:dPt>
          <c:dPt>
            <c:idx val="311"/>
            <c:spPr>
              <a:solidFill>
                <a:srgbClr val="55AF2E"/>
              </a:solidFill>
            </c:spPr>
          </c:dPt>
          <c:dPt>
            <c:idx val="312"/>
            <c:spPr>
              <a:solidFill>
                <a:srgbClr val="C7F5A0"/>
              </a:solidFill>
            </c:spPr>
          </c:dPt>
          <c:dPt>
            <c:idx val="313"/>
            <c:spPr>
              <a:solidFill>
                <a:srgbClr val="3BBC84"/>
              </a:solidFill>
            </c:spPr>
          </c:dPt>
          <c:dPt>
            <c:idx val="314"/>
            <c:spPr>
              <a:solidFill>
                <a:srgbClr val="3DDF50"/>
              </a:solidFill>
            </c:spPr>
          </c:dPt>
          <c:dPt>
            <c:idx val="315"/>
            <c:spPr>
              <a:solidFill>
                <a:srgbClr val="97FFCE"/>
              </a:solidFill>
            </c:spPr>
          </c:dPt>
          <c:dPt>
            <c:idx val="316"/>
            <c:spPr>
              <a:solidFill>
                <a:srgbClr val="FF5F7B"/>
              </a:solidFill>
            </c:spPr>
          </c:dPt>
          <c:dPt>
            <c:idx val="317"/>
            <c:spPr>
              <a:solidFill>
                <a:srgbClr val="8CC73F"/>
              </a:solidFill>
            </c:spPr>
          </c:dPt>
          <c:dPt>
            <c:idx val="318"/>
            <c:spPr>
              <a:solidFill>
                <a:srgbClr val="FF19A3"/>
              </a:solidFill>
            </c:spPr>
          </c:dPt>
          <c:dPt>
            <c:idx val="319"/>
            <c:spPr>
              <a:solidFill>
                <a:srgbClr val="3BFCC1"/>
              </a:solidFill>
            </c:spPr>
          </c:dPt>
          <c:dPt>
            <c:idx val="320"/>
            <c:spPr>
              <a:solidFill>
                <a:srgbClr val="3FEF9B"/>
              </a:solidFill>
            </c:spPr>
          </c:dPt>
          <c:dPt>
            <c:idx val="321"/>
            <c:spPr>
              <a:solidFill>
                <a:srgbClr val="D60F02"/>
              </a:solidFill>
            </c:spPr>
          </c:dPt>
          <c:dPt>
            <c:idx val="322"/>
            <c:spPr>
              <a:solidFill>
                <a:srgbClr val="FF7FC8"/>
              </a:solidFill>
            </c:spPr>
          </c:dPt>
          <c:dPt>
            <c:idx val="323"/>
            <c:spPr>
              <a:solidFill>
                <a:srgbClr val="C4D650"/>
              </a:solidFill>
            </c:spPr>
          </c:dPt>
          <c:dPt>
            <c:idx val="324"/>
            <c:spPr>
              <a:solidFill>
                <a:srgbClr val="383DA6"/>
              </a:solidFill>
            </c:spPr>
          </c:dPt>
          <c:dPt>
            <c:idx val="325"/>
            <c:spPr>
              <a:solidFill>
                <a:srgbClr val="3E2DFD"/>
              </a:solidFill>
            </c:spPr>
          </c:dPt>
          <c:dPt>
            <c:idx val="326"/>
            <c:spPr>
              <a:solidFill>
                <a:srgbClr val="3CFFE6"/>
              </a:solidFill>
            </c:spPr>
          </c:dPt>
          <c:dPt>
            <c:idx val="327"/>
            <c:spPr>
              <a:solidFill>
                <a:srgbClr val="0F2B35"/>
              </a:solidFill>
            </c:spPr>
          </c:dPt>
          <c:dPt>
            <c:idx val="328"/>
            <c:spPr>
              <a:solidFill>
                <a:srgbClr val="FFBA14"/>
              </a:solidFill>
            </c:spPr>
          </c:dPt>
          <c:dPt>
            <c:idx val="329"/>
            <c:spPr>
              <a:solidFill>
                <a:srgbClr val="FFEE61"/>
              </a:solidFill>
            </c:spPr>
          </c:dPt>
          <c:dPt>
            <c:idx val="330"/>
            <c:spPr>
              <a:solidFill>
                <a:srgbClr val="7963AA"/>
              </a:solidFill>
            </c:spPr>
          </c:dPt>
          <c:dPt>
            <c:idx val="331"/>
            <c:spPr>
              <a:solidFill>
                <a:srgbClr val="4D6D3A"/>
              </a:solidFill>
            </c:spPr>
          </c:dPt>
          <c:dPt>
            <c:idx val="332"/>
            <c:spPr>
              <a:solidFill>
                <a:srgbClr val="3D1E32"/>
              </a:solidFill>
            </c:spPr>
          </c:dPt>
          <c:dPt>
            <c:idx val="333"/>
            <c:spPr>
              <a:solidFill>
                <a:srgbClr val="4E4F69"/>
              </a:solidFill>
            </c:spPr>
          </c:dPt>
          <c:dPt>
            <c:idx val="334"/>
            <c:spPr>
              <a:solidFill>
                <a:srgbClr val="FFD660"/>
              </a:solidFill>
            </c:spPr>
          </c:dPt>
          <c:dPt>
            <c:idx val="335"/>
            <c:spPr>
              <a:solidFill>
                <a:srgbClr val="37FE73"/>
              </a:solidFill>
            </c:spPr>
          </c:dPt>
          <c:dPt>
            <c:idx val="336"/>
            <c:spPr>
              <a:solidFill>
                <a:srgbClr val="A987AD"/>
              </a:solidFill>
            </c:spPr>
          </c:dPt>
          <c:dPt>
            <c:idx val="337"/>
            <c:spPr>
              <a:solidFill>
                <a:srgbClr val="4F9D77"/>
              </a:solidFill>
            </c:spPr>
          </c:dPt>
          <c:dPt>
            <c:idx val="338"/>
            <c:spPr>
              <a:solidFill>
                <a:srgbClr val="3F327D"/>
              </a:solidFill>
            </c:spPr>
          </c:dPt>
          <c:dPt>
            <c:idx val="339"/>
            <c:spPr>
              <a:solidFill>
                <a:srgbClr val="865F9D"/>
              </a:solidFill>
            </c:spPr>
          </c:dPt>
          <c:dPt>
            <c:idx val="340"/>
            <c:spPr>
              <a:solidFill>
                <a:srgbClr val="FF12AC"/>
              </a:solidFill>
            </c:spPr>
          </c:dPt>
          <c:dPt>
            <c:idx val="341"/>
            <c:spPr>
              <a:solidFill>
                <a:srgbClr val="6F1684"/>
              </a:solidFill>
            </c:spPr>
          </c:dPt>
          <c:dPt>
            <c:idx val="342"/>
            <c:spPr>
              <a:solidFill>
                <a:srgbClr val="EAABB0"/>
              </a:solidFill>
            </c:spPr>
          </c:dPt>
          <c:dPt>
            <c:idx val="343"/>
            <c:spPr>
              <a:solidFill>
                <a:srgbClr val="5DDFB3"/>
              </a:solidFill>
            </c:spPr>
          </c:dPt>
          <c:dPt>
            <c:idx val="344"/>
            <c:spPr>
              <a:solidFill>
                <a:srgbClr val="3F36C8"/>
              </a:solidFill>
            </c:spPr>
          </c:dPt>
          <c:dPt>
            <c:idx val="345"/>
            <c:spPr>
              <a:solidFill>
                <a:srgbClr val="C77BD0"/>
              </a:solidFill>
            </c:spPr>
          </c:dPt>
          <c:dPt>
            <c:idx val="346"/>
            <c:spPr>
              <a:solidFill>
                <a:srgbClr val="FF3EF8"/>
              </a:solidFill>
            </c:spPr>
          </c:dPt>
          <c:dPt>
            <c:idx val="347"/>
            <c:spPr>
              <a:solidFill>
                <a:srgbClr val="A72695"/>
              </a:solidFill>
            </c:spPr>
          </c:dPt>
          <c:dPt>
            <c:idx val="348"/>
            <c:spPr>
              <a:solidFill>
                <a:srgbClr val="1BD1B3"/>
              </a:solidFill>
            </c:spPr>
          </c:dPt>
          <c:dPt>
            <c:idx val="349"/>
            <c:spPr>
              <a:solidFill>
                <a:srgbClr val="5F0FF0"/>
              </a:solidFill>
            </c:spPr>
          </c:dPt>
          <c:dPt>
            <c:idx val="350"/>
            <c:spPr>
              <a:solidFill>
                <a:srgbClr val="455B13"/>
              </a:solidFill>
            </c:spPr>
          </c:dPt>
          <c:dPt>
            <c:idx val="351"/>
            <c:spPr>
              <a:solidFill>
                <a:srgbClr val="069E04"/>
              </a:solidFill>
            </c:spPr>
          </c:dPt>
          <c:dPt>
            <c:idx val="352"/>
            <c:spPr>
              <a:solidFill>
                <a:srgbClr val="FF5945"/>
              </a:solidFill>
            </c:spPr>
          </c:dPt>
          <c:dPt>
            <c:idx val="353"/>
            <c:spPr>
              <a:solidFill>
                <a:srgbClr val="DD3DA6"/>
              </a:solidFill>
            </c:spPr>
          </c:dPt>
          <c:dPt>
            <c:idx val="354"/>
            <c:spPr>
              <a:solidFill>
                <a:srgbClr val="5BF5B7"/>
              </a:solidFill>
            </c:spPr>
          </c:dPt>
          <c:dPt>
            <c:idx val="355"/>
            <c:spPr>
              <a:solidFill>
                <a:srgbClr val="5F4F2C"/>
              </a:solidFill>
            </c:spPr>
          </c:dPt>
          <c:dPt>
            <c:idx val="356"/>
            <c:spPr>
              <a:solidFill>
                <a:srgbClr val="475F5F"/>
              </a:solidFill>
            </c:spPr>
          </c:dPt>
          <c:dPt>
            <c:idx val="357"/>
            <c:spPr>
              <a:solidFill>
                <a:srgbClr val="3FAC37"/>
              </a:solidFill>
            </c:spPr>
          </c:dPt>
          <c:dPt>
            <c:idx val="358"/>
            <c:spPr>
              <a:solidFill>
                <a:srgbClr val="FF9591"/>
              </a:solidFill>
            </c:spPr>
          </c:dPt>
          <c:dPt>
            <c:idx val="359"/>
            <c:spPr>
              <a:solidFill>
                <a:srgbClr val="154DB7"/>
              </a:solidFill>
            </c:spPr>
          </c:dPt>
          <c:dPt>
            <c:idx val="360"/>
            <c:spPr>
              <a:solidFill>
                <a:srgbClr val="8D19BA"/>
              </a:solidFill>
            </c:spPr>
          </c:dPt>
          <c:dPt>
            <c:idx val="361"/>
            <c:spPr>
              <a:solidFill>
                <a:srgbClr val="6D7F69"/>
              </a:solidFill>
            </c:spPr>
          </c:dPt>
          <c:dPt>
            <c:idx val="362"/>
            <c:spPr>
              <a:solidFill>
                <a:srgbClr val="4773AA"/>
              </a:solidFill>
            </c:spPr>
          </c:dPt>
          <c:dPt>
            <c:idx val="363"/>
            <c:spPr>
              <a:solidFill>
                <a:srgbClr val="7ECE6B"/>
              </a:solidFill>
            </c:spPr>
          </c:dPt>
          <c:dPt>
            <c:idx val="364"/>
            <c:spPr>
              <a:solidFill>
                <a:srgbClr val="FFB1DD"/>
              </a:solidFill>
            </c:spPr>
          </c:dPt>
          <c:dPt>
            <c:idx val="365"/>
            <c:spPr>
              <a:solidFill>
                <a:srgbClr val="4D65C8"/>
              </a:solidFill>
            </c:spPr>
          </c:dPt>
          <c:dPt>
            <c:idx val="366"/>
            <c:spPr>
              <a:solidFill>
                <a:srgbClr val="CD3FBD"/>
              </a:solidFill>
            </c:spPr>
          </c:dPt>
          <c:dPt>
            <c:idx val="367"/>
            <c:spPr>
              <a:solidFill>
                <a:srgbClr val="6FBFA6"/>
              </a:solidFill>
            </c:spPr>
          </c:dPt>
          <c:dPt>
            <c:idx val="368"/>
            <c:spPr>
              <a:solidFill>
                <a:srgbClr val="4597F5"/>
              </a:solidFill>
            </c:spPr>
          </c:dPt>
          <c:dPt>
            <c:idx val="369"/>
            <c:spPr>
              <a:solidFill>
                <a:srgbClr val="B7EC9F"/>
              </a:solidFill>
            </c:spPr>
          </c:dPt>
          <c:dPt>
            <c:idx val="370"/>
            <c:spPr>
              <a:solidFill>
                <a:srgbClr val="FFDF29"/>
              </a:solidFill>
            </c:spPr>
          </c:dPt>
          <c:dPt>
            <c:idx val="371"/>
            <c:spPr>
              <a:solidFill>
                <a:srgbClr val="7F75D9"/>
              </a:solidFill>
            </c:spPr>
          </c:dPt>
          <c:dPt>
            <c:idx val="372"/>
            <c:spPr>
              <a:solidFill>
                <a:srgbClr val="FD63C1"/>
              </a:solidFill>
            </c:spPr>
          </c:dPt>
          <c:dPt>
            <c:idx val="373"/>
            <c:spPr>
              <a:solidFill>
                <a:srgbClr val="7DEEE2"/>
              </a:solidFill>
            </c:spPr>
          </c:dPt>
          <c:dPt>
            <c:idx val="374"/>
            <c:spPr>
              <a:solidFill>
                <a:srgbClr val="459A41"/>
              </a:solidFill>
            </c:spPr>
          </c:dPt>
          <c:dPt>
            <c:idx val="375"/>
            <c:spPr>
              <a:solidFill>
                <a:srgbClr val="F6FED2"/>
              </a:solidFill>
            </c:spPr>
          </c:dPt>
          <c:dPt>
            <c:idx val="376"/>
            <c:spPr>
              <a:solidFill>
                <a:srgbClr val="FF1B75"/>
              </a:solidFill>
            </c:spPr>
          </c:dPt>
          <c:dPt>
            <c:idx val="377"/>
            <c:spPr>
              <a:solidFill>
                <a:srgbClr val="B78DEA"/>
              </a:solidFill>
            </c:spPr>
          </c:dPt>
          <c:dPt>
            <c:idx val="378"/>
            <c:spPr>
              <a:solidFill>
                <a:srgbClr val="3F87C4"/>
              </a:solidFill>
            </c:spPr>
          </c:dPt>
          <c:dPt>
            <c:idx val="379"/>
            <c:spPr>
              <a:solidFill>
                <a:srgbClr val="7F2F1F"/>
              </a:solidFill>
            </c:spPr>
          </c:dPt>
          <c:dPt>
            <c:idx val="380"/>
            <c:spPr>
              <a:solidFill>
                <a:srgbClr val="47BE8C"/>
              </a:solidFill>
            </c:spPr>
          </c:dPt>
          <c:dPt>
            <c:idx val="381"/>
            <c:spPr>
              <a:solidFill>
                <a:srgbClr val="371D06"/>
              </a:solidFill>
            </c:spPr>
          </c:dPt>
          <c:dPt>
            <c:idx val="382"/>
            <c:spPr>
              <a:solidFill>
                <a:srgbClr val="FF36C2"/>
              </a:solidFill>
            </c:spPr>
          </c:dPt>
          <c:dPt>
            <c:idx val="383"/>
            <c:spPr>
              <a:solidFill>
                <a:srgbClr val="EF9CFB"/>
              </a:solidFill>
            </c:spPr>
          </c:dPt>
          <c:dPt>
            <c:idx val="384"/>
            <c:spPr>
              <a:solidFill>
                <a:srgbClr val="6FABC7"/>
              </a:solidFill>
            </c:spPr>
          </c:dPt>
          <c:dPt>
            <c:idx val="385"/>
            <c:spPr>
              <a:solidFill>
                <a:srgbClr val="7F5F5B"/>
              </a:solidFill>
            </c:spPr>
          </c:dPt>
          <c:dPt>
            <c:idx val="386"/>
            <c:spPr>
              <a:solidFill>
                <a:srgbClr val="4DD2D7"/>
              </a:solidFill>
            </c:spPr>
          </c:dPt>
          <c:dPt>
            <c:idx val="387"/>
            <c:spPr>
              <a:solidFill>
                <a:srgbClr val="6F2F39"/>
              </a:solidFill>
            </c:spPr>
          </c:dPt>
          <c:dPt>
            <c:idx val="388"/>
            <c:spPr>
              <a:solidFill>
                <a:srgbClr val="FF730E"/>
              </a:solidFill>
            </c:spPr>
          </c:dPt>
          <c:dPt>
            <c:idx val="389"/>
            <c:spPr>
              <a:solidFill>
                <a:srgbClr val="27B50C"/>
              </a:solidFill>
            </c:spPr>
          </c:dPt>
          <c:dPt>
            <c:idx val="390"/>
            <c:spPr>
              <a:solidFill>
                <a:srgbClr val="A9D1CB"/>
              </a:solidFill>
            </c:spPr>
          </c:dPt>
          <c:dPt>
            <c:idx val="391"/>
            <c:spPr>
              <a:solidFill>
                <a:srgbClr val="8E9F98"/>
              </a:solidFill>
            </c:spPr>
          </c:dPt>
          <c:dPt>
            <c:idx val="392"/>
            <c:spPr>
              <a:solidFill>
                <a:srgbClr val="4DD723"/>
              </a:solidFill>
            </c:spPr>
          </c:dPt>
          <c:dPt>
            <c:idx val="393"/>
            <c:spPr>
              <a:solidFill>
                <a:srgbClr val="AF4D6D"/>
              </a:solidFill>
            </c:spPr>
          </c:dPt>
          <c:dPt>
            <c:idx val="394"/>
            <c:spPr>
              <a:solidFill>
                <a:srgbClr val="FF9F5A"/>
              </a:solidFill>
            </c:spPr>
          </c:dPt>
          <c:dPt>
            <c:idx val="395"/>
            <c:spPr>
              <a:solidFill>
                <a:srgbClr val="5FC51E"/>
              </a:solidFill>
            </c:spPr>
          </c:dPt>
          <c:dPt>
            <c:idx val="396"/>
            <c:spPr>
              <a:solidFill>
                <a:srgbClr val="E9F5CE"/>
              </a:solidFill>
            </c:spPr>
          </c:dPt>
          <c:dPt>
            <c:idx val="397"/>
            <c:spPr>
              <a:solidFill>
                <a:srgbClr val="8ECFD5"/>
              </a:solidFill>
            </c:spPr>
          </c:dPt>
          <c:dPt>
            <c:idx val="398"/>
            <c:spPr>
              <a:solidFill>
                <a:srgbClr val="4FFB6E"/>
              </a:solidFill>
            </c:spPr>
          </c:dPt>
          <c:dPt>
            <c:idx val="399"/>
            <c:spPr>
              <a:solidFill>
                <a:srgbClr val="E76FA1"/>
              </a:solidFill>
            </c:spPr>
          </c:dPt>
          <c:dPt>
            <c:idx val="400"/>
            <c:spPr>
              <a:solidFill>
                <a:srgbClr val="FFBBA6"/>
              </a:solidFill>
            </c:spPr>
          </c:dPt>
          <c:dPt>
            <c:idx val="401"/>
            <c:spPr>
              <a:solidFill>
                <a:srgbClr val="95DD2F"/>
              </a:solidFill>
            </c:spPr>
          </c:dPt>
          <c:dPt>
            <c:idx val="402"/>
            <c:spPr>
              <a:solidFill>
                <a:srgbClr val="1B19D1"/>
              </a:solidFill>
            </c:spPr>
          </c:dPt>
          <c:dPt>
            <c:idx val="403"/>
            <c:spPr>
              <a:solidFill>
                <a:srgbClr val="9F1611"/>
              </a:solidFill>
            </c:spPr>
          </c:dPt>
          <c:dPt>
            <c:idx val="404"/>
            <c:spPr>
              <a:solidFill>
                <a:srgbClr val="4FFFB9"/>
              </a:solidFill>
            </c:spPr>
          </c:dPt>
          <c:dPt>
            <c:idx val="405"/>
            <c:spPr>
              <a:solidFill>
                <a:srgbClr val="277DD4"/>
              </a:solidFill>
            </c:spPr>
          </c:dPt>
          <c:dPt>
            <c:idx val="406"/>
            <c:spPr>
              <a:solidFill>
                <a:srgbClr val="FFF7F2"/>
              </a:solidFill>
            </c:spPr>
          </c:dPt>
          <c:dPt>
            <c:idx val="407"/>
            <c:spPr>
              <a:solidFill>
                <a:srgbClr val="CDED40"/>
              </a:solidFill>
            </c:spPr>
          </c:dPt>
          <c:dPt>
            <c:idx val="408"/>
            <c:spPr>
              <a:solidFill>
                <a:srgbClr val="5A3FD4"/>
              </a:solidFill>
            </c:spPr>
          </c:dPt>
          <c:dPt>
            <c:idx val="409"/>
            <c:spPr>
              <a:solidFill>
                <a:srgbClr val="9F3E4E"/>
              </a:solidFill>
            </c:spPr>
          </c:dPt>
          <c:dPt>
            <c:idx val="410"/>
            <c:spPr>
              <a:solidFill>
                <a:srgbClr val="4F1704"/>
              </a:solidFill>
            </c:spPr>
          </c:dPt>
          <c:dPt>
            <c:idx val="411"/>
            <c:spPr>
              <a:solidFill>
                <a:srgbClr val="679F08"/>
              </a:solidFill>
            </c:spPr>
          </c:dPt>
          <c:dPt>
            <c:idx val="412"/>
            <c:spPr>
              <a:solidFill>
                <a:srgbClr val="FF1F3F"/>
              </a:solidFill>
            </c:spPr>
          </c:dPt>
          <c:dPt>
            <c:idx val="413"/>
            <c:spPr>
              <a:solidFill>
                <a:srgbClr val="05FF51"/>
              </a:solidFill>
            </c:spPr>
          </c:dPt>
          <c:dPt>
            <c:idx val="414"/>
            <c:spPr>
              <a:solidFill>
                <a:srgbClr val="8A63D8"/>
              </a:solidFill>
            </c:spPr>
          </c:dPt>
          <c:dPt>
            <c:idx val="415"/>
            <c:spPr>
              <a:solidFill>
                <a:srgbClr val="9F778A"/>
              </a:solidFill>
            </c:spPr>
          </c:dPt>
          <c:dPt>
            <c:idx val="416"/>
            <c:spPr>
              <a:solidFill>
                <a:srgbClr val="4E3750"/>
              </a:solidFill>
            </c:spPr>
          </c:dPt>
          <c:dPt>
            <c:idx val="417"/>
            <c:spPr>
              <a:solidFill>
                <a:srgbClr val="9FBF3B"/>
              </a:solidFill>
            </c:spPr>
          </c:dPt>
          <c:dPt>
            <c:idx val="418"/>
            <c:spPr>
              <a:solidFill>
                <a:srgbClr val="FF3F8B"/>
              </a:solidFill>
            </c:spPr>
          </c:dPt>
          <c:dPt>
            <c:idx val="419"/>
            <c:spPr>
              <a:solidFill>
                <a:srgbClr val="3E1762"/>
              </a:solidFill>
            </c:spPr>
          </c:dPt>
          <c:dPt>
            <c:idx val="420"/>
            <c:spPr>
              <a:solidFill>
                <a:srgbClr val="CB87DB"/>
              </a:solidFill>
            </c:spPr>
          </c:dPt>
          <c:dPt>
            <c:idx val="421"/>
            <c:spPr>
              <a:solidFill>
                <a:srgbClr val="AFBFC7"/>
              </a:solidFill>
            </c:spPr>
          </c:dPt>
          <c:dPt>
            <c:idx val="422"/>
            <c:spPr>
              <a:solidFill>
                <a:srgbClr val="4F3F9B"/>
              </a:solidFill>
            </c:spPr>
          </c:dPt>
          <c:dPt>
            <c:idx val="423"/>
            <c:spPr>
              <a:solidFill>
                <a:srgbClr val="DFCF6F"/>
              </a:solidFill>
            </c:spPr>
          </c:dPt>
          <c:dPt>
            <c:idx val="424"/>
            <c:spPr>
              <a:solidFill>
                <a:srgbClr val="FF77D7"/>
              </a:solidFill>
            </c:spPr>
          </c:dPt>
          <c:dPt>
            <c:idx val="425"/>
            <c:spPr>
              <a:solidFill>
                <a:srgbClr val="772773"/>
              </a:solidFill>
            </c:spPr>
          </c:dPt>
          <c:dPt>
            <c:idx val="426"/>
            <c:spPr>
              <a:solidFill>
                <a:srgbClr val="FEADDE"/>
              </a:solidFill>
            </c:spPr>
          </c:dPt>
          <c:dPt>
            <c:idx val="427"/>
            <c:spPr>
              <a:solidFill>
                <a:srgbClr val="AFF704"/>
              </a:solidFill>
            </c:spPr>
          </c:dPt>
          <c:dPt>
            <c:idx val="428"/>
            <c:spPr>
              <a:solidFill>
                <a:srgbClr val="565FE6"/>
              </a:solidFill>
            </c:spPr>
          </c:dPt>
          <c:dPt>
            <c:idx val="429"/>
            <c:spPr>
              <a:solidFill>
                <a:srgbClr val="1FEFA3"/>
              </a:solidFill>
            </c:spPr>
          </c:dPt>
          <c:dPt>
            <c:idx val="430"/>
            <c:spPr>
              <a:solidFill>
                <a:srgbClr val="FF9723"/>
              </a:solidFill>
            </c:spPr>
          </c:dPt>
          <c:dPt>
            <c:idx val="431"/>
            <c:spPr>
              <a:solidFill>
                <a:srgbClr val="AE3F84"/>
              </a:solidFill>
            </c:spPr>
          </c:dPt>
          <c:dPt>
            <c:idx val="432"/>
            <c:spPr>
              <a:solidFill>
                <a:srgbClr val="3ED1E2"/>
              </a:solidFill>
            </c:spPr>
          </c:dPt>
          <c:dPt>
            <c:idx val="433"/>
            <c:spPr>
              <a:solidFill>
                <a:srgbClr val="B03140"/>
              </a:solidFill>
            </c:spPr>
          </c:dPt>
          <c:dPt>
            <c:idx val="434"/>
            <c:spPr>
              <a:solidFill>
                <a:srgbClr val="577732"/>
              </a:solidFill>
            </c:spPr>
          </c:dPt>
          <c:dPt>
            <c:idx val="435"/>
            <c:spPr>
              <a:solidFill>
                <a:srgbClr val="57FFD6"/>
              </a:solidFill>
            </c:spPr>
          </c:dPt>
          <c:dPt>
            <c:idx val="436"/>
            <c:spPr>
              <a:solidFill>
                <a:srgbClr val="FFBF6F"/>
              </a:solidFill>
            </c:spPr>
          </c:dPt>
          <c:dPt>
            <c:idx val="437"/>
            <c:spPr>
              <a:solidFill>
                <a:srgbClr val="E64F95"/>
              </a:solidFill>
            </c:spPr>
          </c:dPt>
          <c:dPt>
            <c:idx val="438"/>
            <c:spPr>
              <a:solidFill>
                <a:srgbClr val="6FF5E5"/>
              </a:solidFill>
            </c:spPr>
          </c:dPt>
          <c:dPt>
            <c:idx val="439"/>
            <c:spPr>
              <a:solidFill>
                <a:srgbClr val="B6597D"/>
              </a:solidFill>
            </c:spPr>
          </c:dPt>
          <c:dPt>
            <c:idx val="440"/>
            <c:spPr>
              <a:solidFill>
                <a:srgbClr val="57777D"/>
              </a:solidFill>
            </c:spPr>
          </c:dPt>
          <c:dPt>
            <c:idx val="441"/>
            <c:spPr>
              <a:solidFill>
                <a:srgbClr val="9A1F0A"/>
              </a:solidFill>
            </c:spPr>
          </c:dPt>
          <c:dPt>
            <c:idx val="442"/>
            <c:spPr>
              <a:solidFill>
                <a:srgbClr val="FFFFBC"/>
              </a:solidFill>
            </c:spPr>
          </c:dPt>
          <c:dPt>
            <c:idx val="443"/>
            <c:spPr>
              <a:solidFill>
                <a:srgbClr val="1E67A6"/>
              </a:solidFill>
            </c:spPr>
          </c:dPt>
          <c:dPt>
            <c:idx val="444"/>
            <c:spPr>
              <a:solidFill>
                <a:srgbClr val="AF19E8"/>
              </a:solidFill>
            </c:spPr>
          </c:dPt>
          <c:dPt>
            <c:idx val="445"/>
            <c:spPr>
              <a:solidFill>
                <a:srgbClr val="BC91B9"/>
              </a:solidFill>
            </c:spPr>
          </c:dPt>
          <c:dPt>
            <c:idx val="446"/>
            <c:spPr>
              <a:solidFill>
                <a:srgbClr val="569FC8"/>
              </a:solidFill>
            </c:spPr>
          </c:dPt>
          <c:dPt>
            <c:idx val="447"/>
            <c:spPr>
              <a:solidFill>
                <a:srgbClr val="CF3F3D"/>
              </a:solidFill>
            </c:spPr>
          </c:dPt>
          <c:dPt>
            <c:idx val="448"/>
            <c:spPr>
              <a:solidFill>
                <a:srgbClr val="FF1608"/>
              </a:solidFill>
            </c:spPr>
          </c:dPt>
          <c:dPt>
            <c:idx val="449"/>
            <c:spPr>
              <a:solidFill>
                <a:srgbClr val="5777B7"/>
              </a:solidFill>
            </c:spPr>
          </c:dPt>
          <c:dPt>
            <c:idx val="450"/>
            <c:spPr>
              <a:solidFill>
                <a:srgbClr val="DF3FEC"/>
              </a:solidFill>
            </c:spPr>
          </c:dPt>
          <c:dPt>
            <c:idx val="451"/>
            <c:spPr>
              <a:solidFill>
                <a:srgbClr val="D3D9F6"/>
              </a:solidFill>
            </c:spPr>
          </c:dPt>
          <c:dPt>
            <c:idx val="452"/>
            <c:spPr>
              <a:solidFill>
                <a:srgbClr val="57B614"/>
              </a:solidFill>
            </c:spPr>
          </c:dPt>
          <c:dPt>
            <c:idx val="453"/>
            <c:spPr>
              <a:solidFill>
                <a:srgbClr val="0C4F71"/>
              </a:solidFill>
            </c:spPr>
          </c:dPt>
          <c:dPt>
            <c:idx val="454"/>
            <c:spPr>
              <a:solidFill>
                <a:srgbClr val="FF5654"/>
              </a:solidFill>
            </c:spPr>
          </c:dPt>
          <c:dPt>
            <c:idx val="455"/>
            <c:spPr>
              <a:solidFill>
                <a:srgbClr val="8F8FC9"/>
              </a:solidFill>
            </c:spPr>
          </c:dPt>
          <c:dPt>
            <c:idx val="456"/>
            <c:spPr>
              <a:solidFill>
                <a:srgbClr val="1F63EF"/>
              </a:solidFill>
            </c:spPr>
          </c:dPt>
          <c:dPt>
            <c:idx val="457"/>
            <c:spPr>
              <a:solidFill>
                <a:srgbClr val="D91333"/>
              </a:solidFill>
            </c:spPr>
          </c:dPt>
          <c:dPt>
            <c:idx val="458"/>
            <c:spPr>
              <a:solidFill>
                <a:srgbClr val="56B65F"/>
              </a:solidFill>
            </c:spPr>
          </c:dPt>
          <c:dPt>
            <c:idx val="459"/>
            <c:spPr>
              <a:solidFill>
                <a:srgbClr val="486FA5"/>
              </a:solidFill>
            </c:spPr>
          </c:dPt>
          <c:dPt>
            <c:idx val="460"/>
            <c:spPr>
              <a:solidFill>
                <a:srgbClr val="FF7EA0"/>
              </a:solidFill>
            </c:spPr>
          </c:dPt>
          <c:dPt>
            <c:idx val="461"/>
            <c:spPr>
              <a:solidFill>
                <a:srgbClr val="C69FDA"/>
              </a:solidFill>
            </c:spPr>
          </c:dPt>
          <c:dPt>
            <c:idx val="462"/>
            <c:spPr>
              <a:solidFill>
                <a:srgbClr val="5B87F2"/>
              </a:solidFill>
            </c:spPr>
          </c:dPt>
          <c:dPt>
            <c:idx val="463"/>
            <c:spPr>
              <a:solidFill>
                <a:srgbClr val="DF3A6F"/>
              </a:solidFill>
            </c:spPr>
          </c:dPt>
          <c:dPt>
            <c:idx val="464"/>
            <c:spPr>
              <a:solidFill>
                <a:srgbClr val="57DEAA"/>
              </a:solidFill>
            </c:spPr>
          </c:dPt>
          <c:dPt>
            <c:idx val="465"/>
            <c:spPr>
              <a:solidFill>
                <a:srgbClr val="8D8FD8"/>
              </a:solidFill>
            </c:spPr>
          </c:dPt>
          <c:dPt>
            <c:idx val="466"/>
            <c:spPr>
              <a:solidFill>
                <a:srgbClr val="FF9EEC"/>
              </a:solidFill>
            </c:spPr>
          </c:dPt>
          <c:dPt>
            <c:idx val="467"/>
            <c:spPr>
              <a:solidFill>
                <a:srgbClr val="FEB7EB"/>
              </a:solidFill>
            </c:spPr>
          </c:dPt>
          <c:dPt>
            <c:idx val="468"/>
            <c:spPr>
              <a:solidFill>
                <a:srgbClr val="8BADF5"/>
              </a:solidFill>
            </c:spPr>
          </c:dPt>
          <c:dPt>
            <c:idx val="469"/>
            <c:spPr>
              <a:solidFill>
                <a:srgbClr val="D572AC"/>
              </a:solidFill>
            </c:spPr>
          </c:dPt>
          <c:dPt>
            <c:idx val="470"/>
            <c:spPr>
              <a:solidFill>
                <a:srgbClr val="5FDEF5"/>
              </a:solidFill>
            </c:spPr>
          </c:dPt>
          <c:dPt>
            <c:idx val="471"/>
            <c:spPr>
              <a:solidFill>
                <a:srgbClr val="CA9C0C"/>
              </a:solidFill>
            </c:spPr>
          </c:dPt>
          <c:dPt>
            <c:idx val="472"/>
            <c:spPr>
              <a:solidFill>
                <a:srgbClr val="FFD739"/>
              </a:solidFill>
            </c:spPr>
          </c:dPt>
          <c:dPt>
            <c:idx val="473"/>
            <c:spPr>
              <a:solidFill>
                <a:srgbClr val="2FC5FC"/>
              </a:solidFill>
            </c:spPr>
          </c:dPt>
          <c:dPt>
            <c:idx val="474"/>
            <c:spPr>
              <a:solidFill>
                <a:srgbClr val="CBD1F9"/>
              </a:solidFill>
            </c:spPr>
          </c:dPt>
          <c:dPt>
            <c:idx val="475"/>
            <c:spPr>
              <a:solidFill>
                <a:srgbClr val="DDBBE8"/>
              </a:solidFill>
            </c:spPr>
          </c:dPt>
          <c:dPt>
            <c:idx val="476"/>
            <c:spPr>
              <a:solidFill>
                <a:srgbClr val="5EF741"/>
              </a:solidFill>
            </c:spPr>
          </c:dPt>
          <c:dPt>
            <c:idx val="477"/>
            <c:spPr>
              <a:solidFill>
                <a:srgbClr val="FFB63F"/>
              </a:solidFill>
            </c:spPr>
          </c:dPt>
          <c:dPt>
            <c:idx val="478"/>
            <c:spPr>
              <a:solidFill>
                <a:srgbClr val="FFF785"/>
              </a:solidFill>
            </c:spPr>
          </c:dPt>
          <c:dPt>
            <c:idx val="479"/>
            <c:spPr>
              <a:solidFill>
                <a:srgbClr val="67DF0D"/>
              </a:solidFill>
            </c:spPr>
          </c:dPt>
          <c:dPt>
            <c:idx val="480"/>
            <c:spPr>
              <a:solidFill>
                <a:srgbClr val="FBF5FC"/>
              </a:solidFill>
            </c:spPr>
          </c:dPt>
          <c:dPt>
            <c:idx val="481"/>
            <c:spPr>
              <a:solidFill>
                <a:srgbClr val="F3F325"/>
              </a:solidFill>
            </c:spPr>
          </c:dPt>
          <c:dPt>
            <c:idx val="482"/>
            <c:spPr>
              <a:solidFill>
                <a:srgbClr val="5F178C"/>
              </a:solidFill>
            </c:spPr>
          </c:dPt>
          <c:dPt>
            <c:idx val="483"/>
            <c:spPr>
              <a:solidFill>
                <a:srgbClr val="3CD073"/>
              </a:solidFill>
            </c:spPr>
          </c:dPt>
          <c:dPt>
            <c:idx val="484"/>
            <c:spPr>
              <a:solidFill>
                <a:srgbClr val="FF1FD1"/>
              </a:solidFill>
            </c:spPr>
          </c:dPt>
          <c:dPt>
            <c:idx val="485"/>
            <c:spPr>
              <a:solidFill>
                <a:srgbClr val="9EEF1E"/>
              </a:solidFill>
            </c:spPr>
          </c:dPt>
          <c:dPt>
            <c:idx val="486"/>
            <c:spPr>
              <a:solidFill>
                <a:srgbClr val="3F1BFF"/>
              </a:solidFill>
            </c:spPr>
          </c:dPt>
          <c:dPt>
            <c:idx val="487"/>
            <c:spPr>
              <a:solidFill>
                <a:srgbClr val="FA1B62"/>
              </a:solidFill>
            </c:spPr>
          </c:dPt>
          <c:dPt>
            <c:idx val="488"/>
            <c:spPr>
              <a:solidFill>
                <a:srgbClr val="5F1FD7"/>
              </a:solidFill>
            </c:spPr>
          </c:dPt>
          <c:dPt>
            <c:idx val="489"/>
            <c:spPr>
              <a:solidFill>
                <a:srgbClr val="79FAA7"/>
              </a:solidFill>
            </c:spPr>
          </c:dPt>
          <c:dPt>
            <c:idx val="490"/>
            <c:spPr>
              <a:solidFill>
                <a:srgbClr val="FF591D"/>
              </a:solidFill>
            </c:spPr>
          </c:dPt>
          <c:dPt>
            <c:idx val="491"/>
            <c:spPr>
              <a:solidFill>
                <a:srgbClr val="D7072F"/>
              </a:solidFill>
            </c:spPr>
          </c:dPt>
          <c:dPt>
            <c:idx val="492"/>
            <c:spPr>
              <a:solidFill>
                <a:srgbClr val="6F3E03"/>
              </a:solidFill>
            </c:spPr>
          </c:dPt>
          <c:dPt>
            <c:idx val="493"/>
            <c:spPr>
              <a:solidFill>
                <a:srgbClr val="FF579E"/>
              </a:solidFill>
            </c:spPr>
          </c:dPt>
          <c:dPt>
            <c:idx val="494"/>
            <c:spPr>
              <a:solidFill>
                <a:srgbClr val="5F3C23"/>
              </a:solidFill>
            </c:spPr>
          </c:dPt>
          <c:dPt>
            <c:idx val="495"/>
            <c:spPr>
              <a:solidFill>
                <a:srgbClr val="BF14DA"/>
              </a:solidFill>
            </c:spPr>
          </c:dPt>
          <c:dPt>
            <c:idx val="496"/>
            <c:spPr>
              <a:solidFill>
                <a:srgbClr val="FF7D69"/>
              </a:solidFill>
            </c:spPr>
          </c:dPt>
          <c:dPt>
            <c:idx val="497"/>
            <c:spPr>
              <a:solidFill>
                <a:srgbClr val="0F1740"/>
              </a:solidFill>
            </c:spPr>
          </c:dPt>
          <c:dPt>
            <c:idx val="498"/>
            <c:spPr>
              <a:solidFill>
                <a:srgbClr val="AC6306"/>
              </a:solidFill>
            </c:spPr>
          </c:dPt>
          <c:dPt>
            <c:idx val="499"/>
            <c:spPr>
              <a:solidFill>
                <a:srgbClr val="F79FDB"/>
              </a:solidFill>
            </c:spPr>
          </c:dPt>
          <c:dPt>
            <c:idx val="500"/>
            <c:spPr>
              <a:solidFill>
                <a:srgbClr val="5F586E"/>
              </a:solidFill>
            </c:spPr>
          </c:dPt>
          <c:dPt>
            <c:idx val="501"/>
            <c:spPr>
              <a:solidFill>
                <a:srgbClr val="FB1F0E"/>
              </a:solidFill>
            </c:spPr>
          </c:dPt>
          <c:dPt>
            <c:idx val="502"/>
            <c:spPr>
              <a:solidFill>
                <a:srgbClr val="FFB8B6"/>
              </a:solidFill>
            </c:spPr>
          </c:dPt>
          <c:dPt>
            <c:idx val="503"/>
            <c:spPr>
              <a:solidFill>
                <a:srgbClr val="472E51"/>
              </a:solidFill>
            </c:spPr>
          </c:dPt>
          <c:dPt>
            <c:idx val="504"/>
            <c:spPr>
              <a:solidFill>
                <a:srgbClr val="DD8709"/>
              </a:solidFill>
            </c:spPr>
          </c:dPt>
          <c:dPt>
            <c:idx val="505"/>
            <c:spPr>
              <a:solidFill>
                <a:srgbClr val="FBD517"/>
              </a:solidFill>
            </c:spPr>
          </c:dPt>
          <c:dPt>
            <c:idx val="506"/>
            <c:spPr>
              <a:solidFill>
                <a:srgbClr val="675CB9"/>
              </a:solidFill>
            </c:spPr>
          </c:dPt>
          <c:dPt>
            <c:idx val="507"/>
            <c:spPr>
              <a:solidFill>
                <a:srgbClr val="393941"/>
              </a:solidFill>
            </c:spPr>
          </c:dPt>
          <c:dPt>
            <c:idx val="508"/>
            <c:spPr>
              <a:solidFill>
                <a:srgbClr val="FFDD02"/>
              </a:solidFill>
            </c:spPr>
          </c:dPt>
          <c:dPt>
            <c:idx val="509"/>
            <c:spPr>
              <a:solidFill>
                <a:srgbClr val="7F3E62"/>
              </a:solidFill>
            </c:spPr>
          </c:dPt>
          <c:dPt>
            <c:idx val="510"/>
            <c:spPr>
              <a:solidFill>
                <a:srgbClr val="1EAE0D"/>
              </a:solidFill>
            </c:spPr>
          </c:dPt>
          <c:dPt>
            <c:idx val="511"/>
            <c:spPr>
              <a:solidFill>
                <a:srgbClr val="12FD54"/>
              </a:solidFill>
            </c:spPr>
          </c:dPt>
          <c:dPt>
            <c:idx val="512"/>
            <c:spPr>
              <a:solidFill>
                <a:srgbClr val="677905"/>
              </a:solidFill>
            </c:spPr>
          </c:dPt>
          <c:dPt>
            <c:idx val="513"/>
            <c:spPr>
              <a:solidFill>
                <a:srgbClr val="6D5375"/>
              </a:solidFill>
            </c:spPr>
          </c:dPt>
          <c:dPt>
            <c:idx val="514"/>
            <c:spPr>
              <a:solidFill>
                <a:srgbClr val="FFF94E"/>
              </a:solidFill>
            </c:spPr>
          </c:dPt>
          <c:dPt>
            <c:idx val="515"/>
            <c:spPr>
              <a:solidFill>
                <a:srgbClr val="B75674"/>
              </a:solidFill>
            </c:spPr>
          </c:dPt>
          <c:dPt>
            <c:idx val="516"/>
            <c:spPr>
              <a:solidFill>
                <a:srgbClr val="4ED310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'ASS-FOREST FIRES'!$A$3:$A$519</c:f>
            </c:strRef>
          </c:cat>
          <c:val>
            <c:numRef>
              <c:f>'ASS-FOREST FIRES'!$B$3:$B$519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</c:chart>
  <c:spPr>
    <a:solidFill>
      <a:srgbClr val="FFFFFF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600">
                <a:solidFill>
                  <a:srgbClr val="757575"/>
                </a:solidFill>
                <a:latin typeface="+mn-lt"/>
              </a:defRPr>
            </a:pPr>
            <a:r>
              <a:rPr b="0" i="0" sz="1600">
                <a:solidFill>
                  <a:srgbClr val="757575"/>
                </a:solidFill>
                <a:latin typeface="+mn-lt"/>
              </a:rPr>
              <a:t>WIND vs RH</a:t>
            </a:r>
          </a:p>
        </c:rich>
      </c:tx>
      <c:overlay val="0"/>
    </c:title>
    <c:plotArea>
      <c:layout/>
      <c:barChart>
        <c:barDir val="bar"/>
        <c:grouping val="stacked"/>
        <c:ser>
          <c:idx val="0"/>
          <c:order val="0"/>
          <c:tx>
            <c:strRef>
              <c:f>'ASS-FOREST FIRES'!$A$2</c:f>
            </c:strRef>
          </c:tx>
          <c:spPr>
            <a:solidFill>
              <a:srgbClr val="76A5AF"/>
            </a:solidFill>
            <a:ln cmpd="sng">
              <a:solidFill>
                <a:srgbClr val="000000"/>
              </a:solidFill>
            </a:ln>
          </c:spPr>
          <c:val>
            <c:numRef>
              <c:f>'ASS-FOREST FIRES'!$A$3:$A$519</c:f>
              <c:numCache/>
            </c:numRef>
          </c:val>
        </c:ser>
        <c:ser>
          <c:idx val="1"/>
          <c:order val="1"/>
          <c:tx>
            <c:strRef>
              <c:f>'ASS-FOREST FIRES'!$B$2</c:f>
            </c:strRef>
          </c:tx>
          <c:spPr>
            <a:solidFill>
              <a:srgbClr val="FF0000"/>
            </a:solidFill>
            <a:ln cmpd="sng">
              <a:solidFill>
                <a:srgbClr val="000000"/>
              </a:solidFill>
            </a:ln>
          </c:spPr>
          <c:val>
            <c:numRef>
              <c:f>'ASS-FOREST FIRES'!$B$3:$B$519</c:f>
              <c:numCache/>
            </c:numRef>
          </c:val>
        </c:ser>
        <c:overlap val="100"/>
        <c:axId val="1886450462"/>
        <c:axId val="248955170"/>
      </c:barChart>
      <c:catAx>
        <c:axId val="1886450462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248955170"/>
      </c:catAx>
      <c:valAx>
        <c:axId val="24895517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886450462"/>
        <c:crosses val="max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</c:chart>
  <c:spPr>
    <a:solidFill>
      <a:srgbClr val="FFFFFF"/>
    </a:solidFill>
  </c:spPr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600">
                <a:solidFill>
                  <a:srgbClr val="757575"/>
                </a:solidFill>
                <a:latin typeface="+mn-lt"/>
              </a:defRPr>
            </a:pPr>
            <a:r>
              <a:rPr b="0" i="0" sz="1600">
                <a:solidFill>
                  <a:srgbClr val="757575"/>
                </a:solidFill>
                <a:latin typeface="+mn-lt"/>
              </a:rPr>
              <a:t>WIND vs RH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'ASS-FOREST FIRES'!$A$2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'ASS-FOREST FIRES'!$A$3:$A$519</c:f>
              <c:numCache/>
            </c:numRef>
          </c:val>
          <c:smooth val="1"/>
        </c:ser>
        <c:ser>
          <c:idx val="1"/>
          <c:order val="1"/>
          <c:tx>
            <c:strRef>
              <c:f>'ASS-FOREST FIRES'!$B$2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val>
            <c:numRef>
              <c:f>'ASS-FOREST FIRES'!$B$3:$B$519</c:f>
              <c:numCache/>
            </c:numRef>
          </c:val>
          <c:smooth val="1"/>
        </c:ser>
        <c:axId val="2072681452"/>
        <c:axId val="352981620"/>
      </c:lineChart>
      <c:catAx>
        <c:axId val="20726814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RH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352981620"/>
      </c:catAx>
      <c:valAx>
        <c:axId val="35298162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WIND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2072681452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</c:chart>
  <c:spPr>
    <a:solidFill>
      <a:srgbClr val="FFFFFF"/>
    </a:solidFill>
  </c:spPr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'ASS-FOREST FIRES'!$S$33:$S$37</c:f>
              <c:numCache/>
            </c:numRef>
          </c:val>
          <c:smooth val="1"/>
        </c:ser>
        <c:axId val="2108332851"/>
        <c:axId val="1448942576"/>
      </c:lineChart>
      <c:catAx>
        <c:axId val="210833285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448942576"/>
      </c:catAx>
      <c:valAx>
        <c:axId val="144894257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2108332851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</c:chart>
  <c:spPr>
    <a:solidFill>
      <a:srgbClr val="FFFFFF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16</xdr:col>
      <xdr:colOff>123825</xdr:colOff>
      <xdr:row>58</xdr:row>
      <xdr:rowOff>0</xdr:rowOff>
    </xdr:from>
    <xdr:ext cx="6810375" cy="42100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15</xdr:col>
      <xdr:colOff>933450</xdr:colOff>
      <xdr:row>83</xdr:row>
      <xdr:rowOff>95250</xdr:rowOff>
    </xdr:from>
    <xdr:ext cx="6924675" cy="427672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21</xdr:col>
      <xdr:colOff>266700</xdr:colOff>
      <xdr:row>58</xdr:row>
      <xdr:rowOff>28575</xdr:rowOff>
    </xdr:from>
    <xdr:ext cx="6962775" cy="4305300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21</xdr:col>
      <xdr:colOff>304800</xdr:colOff>
      <xdr:row>83</xdr:row>
      <xdr:rowOff>104775</xdr:rowOff>
    </xdr:from>
    <xdr:ext cx="6905625" cy="4267200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20</xdr:col>
      <xdr:colOff>295275</xdr:colOff>
      <xdr:row>40</xdr:row>
      <xdr:rowOff>95250</xdr:rowOff>
    </xdr:from>
    <xdr:ext cx="3333750" cy="2057400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23</xdr:col>
      <xdr:colOff>466725</xdr:colOff>
      <xdr:row>30</xdr:row>
      <xdr:rowOff>104775</xdr:rowOff>
    </xdr:from>
    <xdr:ext cx="3133725" cy="2095500"/>
    <xdr:pic>
      <xdr:nvPicPr>
        <xdr:cNvPr id="0" name="image1.jp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5A6BD"/>
    <outlinePr summaryBelow="0" summaryRight="0"/>
  </sheetPr>
  <sheetViews>
    <sheetView workbookViewId="0"/>
  </sheetViews>
  <sheetFormatPr customHeight="1" defaultColWidth="14.43" defaultRowHeight="15.0"/>
  <cols>
    <col customWidth="1" min="1" max="1" width="21.14"/>
    <col customWidth="1" min="2" max="2" width="14.43"/>
    <col customWidth="1" min="3" max="3" width="12.86"/>
    <col customWidth="1" min="4" max="4" width="26.0"/>
    <col customWidth="1" min="5" max="5" width="11.0"/>
    <col customWidth="1" min="6" max="6" width="12.86"/>
    <col customWidth="1" min="10" max="10" width="11.43"/>
    <col customWidth="1" min="13" max="13" width="10.29"/>
    <col customWidth="1" min="14" max="14" width="17.0"/>
    <col customWidth="1" min="17" max="17" width="43.0"/>
    <col customWidth="1" min="19" max="19" width="20.86"/>
    <col customWidth="1" min="21" max="21" width="12.29"/>
    <col customWidth="1" min="22" max="22" width="23.71"/>
    <col customWidth="1" min="23" max="23" width="20.43"/>
    <col customWidth="1" min="24" max="24" width="13.71"/>
    <col customWidth="1" min="28" max="28" width="21.0"/>
    <col customWidth="1" min="33" max="33" width="30.86"/>
    <col customWidth="1" min="34" max="34" width="26.43"/>
    <col customWidth="1" min="35" max="35" width="19.14"/>
    <col customWidth="1" min="36" max="36" width="27.43"/>
    <col customWidth="1" min="39" max="39" width="18.71"/>
    <col customWidth="1" min="41" max="41" width="8.14"/>
    <col customWidth="1" min="42" max="42" width="14.71"/>
    <col customWidth="1" min="43" max="43" width="18.86"/>
    <col customWidth="1" min="44" max="44" width="9.57"/>
    <col customWidth="1" min="45" max="45" width="20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/>
      <c r="I1" s="3" t="s">
        <v>6</v>
      </c>
      <c r="J1" s="4"/>
      <c r="K1" s="4"/>
      <c r="L1" s="4"/>
      <c r="M1" s="4"/>
      <c r="N1" s="5"/>
      <c r="O1" s="2"/>
      <c r="Q1" s="6" t="s">
        <v>7</v>
      </c>
      <c r="AB1" s="3" t="s">
        <v>8</v>
      </c>
      <c r="AC1" s="4"/>
      <c r="AD1" s="4"/>
      <c r="AE1" s="4"/>
      <c r="AF1" s="4"/>
      <c r="AG1" s="4"/>
      <c r="AH1" s="4"/>
      <c r="AI1" s="5"/>
      <c r="AJ1" s="2"/>
      <c r="AK1" s="2"/>
      <c r="AL1" s="2"/>
      <c r="AM1" s="7"/>
      <c r="AN1" s="3" t="s">
        <v>9</v>
      </c>
      <c r="AO1" s="4"/>
      <c r="AP1" s="4"/>
      <c r="AQ1" s="4"/>
      <c r="AR1" s="4"/>
      <c r="AS1" s="5"/>
      <c r="AT1" s="2"/>
      <c r="AU1" s="2"/>
    </row>
    <row r="2" ht="15.75" customHeight="1">
      <c r="A2" s="8" t="s">
        <v>10</v>
      </c>
      <c r="B2" s="8" t="s">
        <v>11</v>
      </c>
      <c r="C2" s="9"/>
      <c r="H2" s="2"/>
      <c r="I2" s="2"/>
      <c r="J2" s="2"/>
      <c r="K2" s="2"/>
      <c r="L2" s="2"/>
      <c r="M2" s="2"/>
      <c r="N2" s="2"/>
      <c r="O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</row>
    <row r="3" ht="15.75" customHeight="1">
      <c r="A3" s="10">
        <v>51.0</v>
      </c>
      <c r="B3" s="10">
        <v>6.7</v>
      </c>
      <c r="C3" s="9">
        <f t="array" ref="C3:C519">SORTN(A3:A519,517)</f>
        <v>15</v>
      </c>
      <c r="D3" s="9">
        <v>6.7</v>
      </c>
      <c r="E3" s="9">
        <v>6.7</v>
      </c>
      <c r="F3" s="9">
        <v>2077.1</v>
      </c>
      <c r="H3" s="11" t="s">
        <v>12</v>
      </c>
      <c r="J3" s="11"/>
      <c r="K3" s="11" t="s">
        <v>13</v>
      </c>
      <c r="M3" s="2"/>
      <c r="N3" s="11" t="s">
        <v>14</v>
      </c>
      <c r="Q3" s="12" t="s">
        <v>15</v>
      </c>
      <c r="AB3" s="11" t="s">
        <v>16</v>
      </c>
      <c r="AC3" s="2"/>
      <c r="AD3" s="11" t="s">
        <v>17</v>
      </c>
      <c r="AF3" s="2"/>
      <c r="AG3" s="11" t="s">
        <v>18</v>
      </c>
      <c r="AJ3" s="2"/>
      <c r="AK3" s="2"/>
      <c r="AL3" s="2"/>
      <c r="AM3" s="11" t="s">
        <v>19</v>
      </c>
      <c r="AO3" s="2"/>
      <c r="AP3" s="11" t="s">
        <v>20</v>
      </c>
      <c r="AR3" s="2"/>
      <c r="AS3" s="11" t="s">
        <v>21</v>
      </c>
    </row>
    <row r="4" ht="15.75" customHeight="1">
      <c r="A4" s="10">
        <v>33.0</v>
      </c>
      <c r="B4" s="10">
        <v>0.9</v>
      </c>
      <c r="C4" s="9">
        <v>15.0</v>
      </c>
      <c r="D4" s="9">
        <f t="shared" ref="D4:D519" si="1">ADD(D3, B4)</f>
        <v>7.6</v>
      </c>
      <c r="E4" s="9">
        <f t="shared" ref="E4:E519" si="2">ADD(D3, B4)</f>
        <v>7.6</v>
      </c>
      <c r="F4" s="9">
        <f t="shared" ref="F4:F519" si="3">MINUS(F3, D3)</f>
        <v>2070.4</v>
      </c>
      <c r="H4" s="1" t="s">
        <v>22</v>
      </c>
      <c r="I4" s="2"/>
      <c r="J4" s="2"/>
      <c r="K4" s="1" t="s">
        <v>23</v>
      </c>
      <c r="L4" s="1" t="s">
        <v>24</v>
      </c>
      <c r="M4" s="2"/>
      <c r="N4" s="1" t="s">
        <v>25</v>
      </c>
      <c r="O4" s="1" t="s">
        <v>26</v>
      </c>
      <c r="AB4" s="2"/>
      <c r="AC4" s="2"/>
      <c r="AD4" s="11"/>
      <c r="AE4" s="11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</row>
    <row r="5" ht="15.75" customHeight="1">
      <c r="A5" s="10">
        <v>33.0</v>
      </c>
      <c r="B5" s="10">
        <v>1.3</v>
      </c>
      <c r="C5" s="9">
        <v>17.0</v>
      </c>
      <c r="D5" s="9">
        <f t="shared" si="1"/>
        <v>8.9</v>
      </c>
      <c r="E5" s="9">
        <f t="shared" si="2"/>
        <v>8.9</v>
      </c>
      <c r="F5" s="9">
        <f t="shared" si="3"/>
        <v>2062.8</v>
      </c>
      <c r="H5" s="9">
        <f t="shared" ref="H5:H521" si="4">MULTIPLY(A3, B3)</f>
        <v>341.7</v>
      </c>
      <c r="K5" s="9">
        <f t="shared" ref="K5:K521" si="5">LOG(A3)</f>
        <v>1.707570176</v>
      </c>
      <c r="L5" s="9">
        <f t="shared" ref="L5:L521" si="6">MULTIPLY(K5, B3)</f>
        <v>11.44072018</v>
      </c>
      <c r="N5" s="9">
        <f t="shared" ref="N5:N521" si="7">DIVIDE(1,A3)</f>
        <v>0.01960784314</v>
      </c>
      <c r="O5" s="9">
        <f t="shared" ref="O5:O521" si="8">MULTIPLY(N5, B3)</f>
        <v>0.131372549</v>
      </c>
      <c r="AB5" s="13" t="s">
        <v>27</v>
      </c>
      <c r="AC5" s="14">
        <f>MINUS(AC7, AC8)</f>
        <v>85</v>
      </c>
      <c r="AD5" s="2"/>
      <c r="AE5" s="2"/>
      <c r="AF5" s="2"/>
      <c r="AG5" s="1" t="s">
        <v>28</v>
      </c>
      <c r="AH5" s="1" t="s">
        <v>29</v>
      </c>
      <c r="AI5" s="1" t="s">
        <v>30</v>
      </c>
      <c r="AJ5" s="2"/>
      <c r="AK5" s="2"/>
      <c r="AL5" s="2"/>
      <c r="AM5" s="1" t="s">
        <v>31</v>
      </c>
      <c r="AN5" s="1" t="s">
        <v>32</v>
      </c>
      <c r="AO5" s="2"/>
      <c r="AP5" s="1" t="s">
        <v>33</v>
      </c>
      <c r="AQ5" s="1" t="s">
        <v>34</v>
      </c>
      <c r="AR5" s="2"/>
      <c r="AS5" s="1" t="s">
        <v>35</v>
      </c>
      <c r="AT5" s="10">
        <f>MINUS(Z18, W18)</f>
        <v>21</v>
      </c>
      <c r="AU5" s="2"/>
    </row>
    <row r="6" ht="15.75" customHeight="1">
      <c r="A6" s="10">
        <v>97.0</v>
      </c>
      <c r="B6" s="10">
        <v>4.0</v>
      </c>
      <c r="C6" s="9">
        <v>18.0</v>
      </c>
      <c r="D6" s="9">
        <f t="shared" si="1"/>
        <v>12.9</v>
      </c>
      <c r="E6" s="9">
        <f t="shared" si="2"/>
        <v>12.9</v>
      </c>
      <c r="F6" s="9">
        <f t="shared" si="3"/>
        <v>2053.9</v>
      </c>
      <c r="H6" s="9">
        <f t="shared" si="4"/>
        <v>29.7</v>
      </c>
      <c r="K6" s="9">
        <f t="shared" si="5"/>
        <v>1.51851394</v>
      </c>
      <c r="L6" s="9">
        <f t="shared" si="6"/>
        <v>1.366662546</v>
      </c>
      <c r="N6" s="9">
        <f t="shared" si="7"/>
        <v>0.0303030303</v>
      </c>
      <c r="O6" s="9">
        <f t="shared" si="8"/>
        <v>0.02727272727</v>
      </c>
      <c r="AB6" s="2"/>
      <c r="AC6" s="14"/>
      <c r="AD6" s="1" t="s">
        <v>35</v>
      </c>
      <c r="AE6" s="15">
        <f>MINUS(Z18, W18)</f>
        <v>21</v>
      </c>
      <c r="AF6" s="2"/>
      <c r="AG6" s="10">
        <f t="shared" ref="AG6:AG522" si="9">MINUS(A3,44.79230658)</f>
        <v>6.20769342</v>
      </c>
      <c r="AH6" s="10">
        <f t="shared" ref="AH6:AH522" si="10">MULTIPLY(AG6,AG6)</f>
        <v>38.5354576</v>
      </c>
      <c r="AI6" s="10">
        <f t="shared" ref="AI6:AI522" si="11">MULTIPLY(AH6, B3)</f>
        <v>258.1875659</v>
      </c>
      <c r="AJ6" s="2"/>
      <c r="AK6" s="2"/>
      <c r="AL6" s="2"/>
      <c r="AM6" s="10">
        <f t="shared" ref="AM6:AM522" si="12">ABS(AG6)</f>
        <v>6.20769342</v>
      </c>
      <c r="AN6" s="10">
        <f t="shared" ref="AN6:AN522" si="13">MULTIPLY(AM6, B3)</f>
        <v>41.59154591</v>
      </c>
      <c r="AO6" s="2"/>
      <c r="AP6" s="10">
        <f t="shared" ref="AP6:AP522" si="14">ABS(MINUS(A3,41))</f>
        <v>10</v>
      </c>
      <c r="AQ6" s="10">
        <f t="shared" ref="AQ6:AQ522" si="15">MULTIPLY(AP6, B3)</f>
        <v>67</v>
      </c>
      <c r="AR6" s="2"/>
      <c r="AS6" s="1" t="s">
        <v>36</v>
      </c>
      <c r="AT6" s="15">
        <f>DIVIDE(AT5,2)</f>
        <v>10.5</v>
      </c>
      <c r="AU6" s="2"/>
    </row>
    <row r="7" ht="15.75" customHeight="1">
      <c r="A7" s="10">
        <v>99.0</v>
      </c>
      <c r="B7" s="10">
        <v>1.8</v>
      </c>
      <c r="C7" s="9">
        <v>19.0</v>
      </c>
      <c r="D7" s="9">
        <f t="shared" si="1"/>
        <v>14.7</v>
      </c>
      <c r="E7" s="9">
        <f t="shared" si="2"/>
        <v>14.7</v>
      </c>
      <c r="F7" s="9">
        <f t="shared" si="3"/>
        <v>2041</v>
      </c>
      <c r="H7" s="9">
        <f t="shared" si="4"/>
        <v>42.9</v>
      </c>
      <c r="K7" s="9">
        <f t="shared" si="5"/>
        <v>1.51851394</v>
      </c>
      <c r="L7" s="9">
        <f t="shared" si="6"/>
        <v>1.974068122</v>
      </c>
      <c r="N7" s="9">
        <f t="shared" si="7"/>
        <v>0.0303030303</v>
      </c>
      <c r="O7" s="9">
        <f t="shared" si="8"/>
        <v>0.03939393939</v>
      </c>
      <c r="AB7" s="13" t="s">
        <v>37</v>
      </c>
      <c r="AC7" s="14">
        <f>MAX(A3:A519)</f>
        <v>100</v>
      </c>
      <c r="AD7" s="2"/>
      <c r="AE7" s="2"/>
      <c r="AF7" s="2"/>
      <c r="AG7" s="10">
        <f t="shared" si="9"/>
        <v>-11.79230658</v>
      </c>
      <c r="AH7" s="10">
        <f t="shared" si="10"/>
        <v>139.0584945</v>
      </c>
      <c r="AI7" s="10">
        <f t="shared" si="11"/>
        <v>125.152645</v>
      </c>
      <c r="AJ7" s="2"/>
      <c r="AK7" s="2"/>
      <c r="AL7" s="2"/>
      <c r="AM7" s="10">
        <f t="shared" si="12"/>
        <v>11.79230658</v>
      </c>
      <c r="AN7" s="10">
        <f t="shared" si="13"/>
        <v>10.61307592</v>
      </c>
      <c r="AO7" s="2"/>
      <c r="AP7" s="10">
        <f t="shared" si="14"/>
        <v>8</v>
      </c>
      <c r="AQ7" s="10">
        <f t="shared" si="15"/>
        <v>7.2</v>
      </c>
      <c r="AR7" s="2"/>
      <c r="AS7" s="2"/>
      <c r="AT7" s="2"/>
      <c r="AU7" s="2"/>
    </row>
    <row r="8" ht="15.75" customHeight="1">
      <c r="A8" s="10">
        <v>29.0</v>
      </c>
      <c r="B8" s="10">
        <v>5.4</v>
      </c>
      <c r="C8" s="9">
        <v>19.0</v>
      </c>
      <c r="D8" s="9">
        <f t="shared" si="1"/>
        <v>20.1</v>
      </c>
      <c r="E8" s="9">
        <f t="shared" si="2"/>
        <v>20.1</v>
      </c>
      <c r="F8" s="9">
        <f t="shared" si="3"/>
        <v>2026.3</v>
      </c>
      <c r="H8" s="9">
        <f t="shared" si="4"/>
        <v>388</v>
      </c>
      <c r="K8" s="9">
        <f t="shared" si="5"/>
        <v>1.986771734</v>
      </c>
      <c r="L8" s="9">
        <f t="shared" si="6"/>
        <v>7.947086937</v>
      </c>
      <c r="N8" s="9">
        <f t="shared" si="7"/>
        <v>0.01030927835</v>
      </c>
      <c r="O8" s="9">
        <f t="shared" si="8"/>
        <v>0.0412371134</v>
      </c>
      <c r="AB8" s="13" t="s">
        <v>38</v>
      </c>
      <c r="AC8" s="14">
        <f>MIN(A3:A519)</f>
        <v>15</v>
      </c>
      <c r="AD8" s="2"/>
      <c r="AE8" s="2"/>
      <c r="AF8" s="2"/>
      <c r="AG8" s="10">
        <f t="shared" si="9"/>
        <v>-11.79230658</v>
      </c>
      <c r="AH8" s="10">
        <f t="shared" si="10"/>
        <v>139.0584945</v>
      </c>
      <c r="AI8" s="10">
        <f t="shared" si="11"/>
        <v>180.7760428</v>
      </c>
      <c r="AJ8" s="2"/>
      <c r="AK8" s="2"/>
      <c r="AL8" s="2"/>
      <c r="AM8" s="10">
        <f t="shared" si="12"/>
        <v>11.79230658</v>
      </c>
      <c r="AN8" s="10">
        <f t="shared" si="13"/>
        <v>15.32999855</v>
      </c>
      <c r="AO8" s="2"/>
      <c r="AP8" s="10">
        <f t="shared" si="14"/>
        <v>8</v>
      </c>
      <c r="AQ8" s="10">
        <f t="shared" si="15"/>
        <v>10.4</v>
      </c>
      <c r="AR8" s="2"/>
      <c r="AS8" s="2"/>
      <c r="AT8" s="2"/>
      <c r="AU8" s="2"/>
    </row>
    <row r="9" ht="15.75" customHeight="1">
      <c r="A9" s="10">
        <v>27.0</v>
      </c>
      <c r="B9" s="10">
        <v>3.1</v>
      </c>
      <c r="C9" s="9">
        <v>19.0</v>
      </c>
      <c r="D9" s="9">
        <f t="shared" si="1"/>
        <v>23.2</v>
      </c>
      <c r="E9" s="9">
        <f t="shared" si="2"/>
        <v>23.2</v>
      </c>
      <c r="F9" s="9">
        <f t="shared" si="3"/>
        <v>2006.2</v>
      </c>
      <c r="H9" s="9">
        <f t="shared" si="4"/>
        <v>178.2</v>
      </c>
      <c r="K9" s="9">
        <f t="shared" si="5"/>
        <v>1.995635195</v>
      </c>
      <c r="L9" s="9">
        <f t="shared" si="6"/>
        <v>3.59214335</v>
      </c>
      <c r="N9" s="9">
        <f t="shared" si="7"/>
        <v>0.0101010101</v>
      </c>
      <c r="O9" s="9">
        <f t="shared" si="8"/>
        <v>0.01818181818</v>
      </c>
      <c r="AB9" s="2"/>
      <c r="AC9" s="14"/>
      <c r="AD9" s="2"/>
      <c r="AE9" s="2"/>
      <c r="AF9" s="2"/>
      <c r="AG9" s="10">
        <f t="shared" si="9"/>
        <v>52.20769342</v>
      </c>
      <c r="AH9" s="10">
        <f t="shared" si="10"/>
        <v>2725.643252</v>
      </c>
      <c r="AI9" s="10">
        <f t="shared" si="11"/>
        <v>10902.57301</v>
      </c>
      <c r="AJ9" s="2"/>
      <c r="AK9" s="2"/>
      <c r="AL9" s="2"/>
      <c r="AM9" s="10">
        <f t="shared" si="12"/>
        <v>52.20769342</v>
      </c>
      <c r="AN9" s="10">
        <f t="shared" si="13"/>
        <v>208.8307737</v>
      </c>
      <c r="AO9" s="2"/>
      <c r="AP9" s="10">
        <f t="shared" si="14"/>
        <v>56</v>
      </c>
      <c r="AQ9" s="10">
        <f t="shared" si="15"/>
        <v>224</v>
      </c>
      <c r="AR9" s="2"/>
      <c r="AS9" s="2"/>
      <c r="AT9" s="2"/>
      <c r="AU9" s="2"/>
    </row>
    <row r="10" ht="15.75" customHeight="1">
      <c r="A10" s="10">
        <v>86.0</v>
      </c>
      <c r="B10" s="10">
        <v>2.2</v>
      </c>
      <c r="C10" s="9">
        <v>19.0</v>
      </c>
      <c r="D10" s="9">
        <f t="shared" si="1"/>
        <v>25.4</v>
      </c>
      <c r="E10" s="9">
        <f t="shared" si="2"/>
        <v>25.4</v>
      </c>
      <c r="F10" s="9">
        <f t="shared" si="3"/>
        <v>1983</v>
      </c>
      <c r="H10" s="9">
        <f t="shared" si="4"/>
        <v>156.6</v>
      </c>
      <c r="K10" s="9">
        <f t="shared" si="5"/>
        <v>1.462397998</v>
      </c>
      <c r="L10" s="9">
        <f t="shared" si="6"/>
        <v>7.896949189</v>
      </c>
      <c r="N10" s="9">
        <f t="shared" si="7"/>
        <v>0.03448275862</v>
      </c>
      <c r="O10" s="9">
        <f t="shared" si="8"/>
        <v>0.1862068966</v>
      </c>
      <c r="AB10" s="2"/>
      <c r="AC10" s="2"/>
      <c r="AD10" s="2"/>
      <c r="AE10" s="2"/>
      <c r="AF10" s="2"/>
      <c r="AG10" s="10">
        <f t="shared" si="9"/>
        <v>54.20769342</v>
      </c>
      <c r="AH10" s="10">
        <f t="shared" si="10"/>
        <v>2938.474026</v>
      </c>
      <c r="AI10" s="10">
        <f t="shared" si="11"/>
        <v>5289.253247</v>
      </c>
      <c r="AJ10" s="2"/>
      <c r="AK10" s="2"/>
      <c r="AL10" s="2"/>
      <c r="AM10" s="10">
        <f t="shared" si="12"/>
        <v>54.20769342</v>
      </c>
      <c r="AN10" s="10">
        <f t="shared" si="13"/>
        <v>97.57384816</v>
      </c>
      <c r="AO10" s="2"/>
      <c r="AP10" s="10">
        <f t="shared" si="14"/>
        <v>58</v>
      </c>
      <c r="AQ10" s="10">
        <f t="shared" si="15"/>
        <v>104.4</v>
      </c>
      <c r="AR10" s="2"/>
      <c r="AS10" s="11" t="s">
        <v>39</v>
      </c>
    </row>
    <row r="11" ht="15.75" customHeight="1">
      <c r="A11" s="10">
        <v>63.0</v>
      </c>
      <c r="B11" s="10">
        <v>5.4</v>
      </c>
      <c r="C11" s="9">
        <v>20.0</v>
      </c>
      <c r="D11" s="9">
        <f t="shared" si="1"/>
        <v>30.8</v>
      </c>
      <c r="E11" s="9">
        <f t="shared" si="2"/>
        <v>30.8</v>
      </c>
      <c r="F11" s="9">
        <f t="shared" si="3"/>
        <v>1957.6</v>
      </c>
      <c r="H11" s="9">
        <f t="shared" si="4"/>
        <v>83.7</v>
      </c>
      <c r="K11" s="9">
        <f t="shared" si="5"/>
        <v>1.431363764</v>
      </c>
      <c r="L11" s="9">
        <f t="shared" si="6"/>
        <v>4.437227669</v>
      </c>
      <c r="N11" s="9">
        <f t="shared" si="7"/>
        <v>0.03703703704</v>
      </c>
      <c r="O11" s="9">
        <f t="shared" si="8"/>
        <v>0.1148148148</v>
      </c>
      <c r="AB11" s="2"/>
      <c r="AC11" s="2"/>
      <c r="AD11" s="2"/>
      <c r="AE11" s="2"/>
      <c r="AF11" s="2"/>
      <c r="AG11" s="10">
        <f t="shared" si="9"/>
        <v>-15.79230658</v>
      </c>
      <c r="AH11" s="10">
        <f t="shared" si="10"/>
        <v>249.3969471</v>
      </c>
      <c r="AI11" s="10">
        <f t="shared" si="11"/>
        <v>1346.743514</v>
      </c>
      <c r="AJ11" s="2"/>
      <c r="AK11" s="2"/>
      <c r="AL11" s="2"/>
      <c r="AM11" s="10">
        <f t="shared" si="12"/>
        <v>15.79230658</v>
      </c>
      <c r="AN11" s="10">
        <f t="shared" si="13"/>
        <v>85.27845553</v>
      </c>
      <c r="AO11" s="2"/>
      <c r="AP11" s="10">
        <f t="shared" si="14"/>
        <v>12</v>
      </c>
      <c r="AQ11" s="10">
        <f t="shared" si="15"/>
        <v>64.8</v>
      </c>
      <c r="AR11" s="2"/>
      <c r="AS11" s="2"/>
      <c r="AT11" s="2"/>
      <c r="AU11" s="2"/>
    </row>
    <row r="12" ht="15.75" customHeight="1">
      <c r="A12" s="10">
        <v>40.0</v>
      </c>
      <c r="B12" s="10">
        <v>4.0</v>
      </c>
      <c r="C12" s="9">
        <v>21.0</v>
      </c>
      <c r="D12" s="9">
        <f t="shared" si="1"/>
        <v>34.8</v>
      </c>
      <c r="E12" s="9">
        <f t="shared" si="2"/>
        <v>34.8</v>
      </c>
      <c r="F12" s="9">
        <f t="shared" si="3"/>
        <v>1926.8</v>
      </c>
      <c r="H12" s="9">
        <f t="shared" si="4"/>
        <v>189.2</v>
      </c>
      <c r="K12" s="9">
        <f t="shared" si="5"/>
        <v>1.934498451</v>
      </c>
      <c r="L12" s="9">
        <f t="shared" si="6"/>
        <v>4.255896593</v>
      </c>
      <c r="N12" s="9">
        <f t="shared" si="7"/>
        <v>0.01162790698</v>
      </c>
      <c r="O12" s="9">
        <f t="shared" si="8"/>
        <v>0.02558139535</v>
      </c>
      <c r="Q12" s="11" t="s">
        <v>40</v>
      </c>
      <c r="S12" s="11" t="s">
        <v>41</v>
      </c>
      <c r="U12" s="2"/>
      <c r="V12" s="11" t="s">
        <v>42</v>
      </c>
      <c r="X12" s="2"/>
      <c r="Y12" s="11" t="s">
        <v>43</v>
      </c>
      <c r="AA12" s="2"/>
      <c r="AB12" s="2"/>
      <c r="AC12" s="2"/>
      <c r="AD12" s="2"/>
      <c r="AE12" s="2"/>
      <c r="AF12" s="2"/>
      <c r="AG12" s="10">
        <f t="shared" si="9"/>
        <v>-17.79230658</v>
      </c>
      <c r="AH12" s="10">
        <f t="shared" si="10"/>
        <v>316.5661734</v>
      </c>
      <c r="AI12" s="10">
        <f t="shared" si="11"/>
        <v>981.3551377</v>
      </c>
      <c r="AJ12" s="2"/>
      <c r="AK12" s="2"/>
      <c r="AL12" s="2"/>
      <c r="AM12" s="10">
        <f t="shared" si="12"/>
        <v>17.79230658</v>
      </c>
      <c r="AN12" s="10">
        <f t="shared" si="13"/>
        <v>55.1561504</v>
      </c>
      <c r="AO12" s="2"/>
      <c r="AP12" s="10">
        <f t="shared" si="14"/>
        <v>14</v>
      </c>
      <c r="AQ12" s="10">
        <f t="shared" si="15"/>
        <v>43.4</v>
      </c>
      <c r="AR12" s="2"/>
      <c r="AS12" s="1" t="s">
        <v>35</v>
      </c>
      <c r="AT12" s="10">
        <f>MINUS(Z18, W18)</f>
        <v>21</v>
      </c>
      <c r="AU12" s="2"/>
    </row>
    <row r="13" ht="15.75" customHeight="1">
      <c r="A13" s="10">
        <v>51.0</v>
      </c>
      <c r="B13" s="10">
        <v>7.2</v>
      </c>
      <c r="C13" s="9">
        <v>21.0</v>
      </c>
      <c r="D13" s="9">
        <f t="shared" si="1"/>
        <v>42</v>
      </c>
      <c r="E13" s="9">
        <f t="shared" si="2"/>
        <v>42</v>
      </c>
      <c r="F13" s="9">
        <f t="shared" si="3"/>
        <v>1892</v>
      </c>
      <c r="H13" s="9">
        <f t="shared" si="4"/>
        <v>340.2</v>
      </c>
      <c r="K13" s="9">
        <f t="shared" si="5"/>
        <v>1.799340549</v>
      </c>
      <c r="L13" s="9">
        <f t="shared" si="6"/>
        <v>9.716438967</v>
      </c>
      <c r="N13" s="9">
        <f t="shared" si="7"/>
        <v>0.01587301587</v>
      </c>
      <c r="O13" s="9">
        <f t="shared" si="8"/>
        <v>0.08571428571</v>
      </c>
      <c r="Q13" s="1" t="s">
        <v>44</v>
      </c>
      <c r="R13" s="16">
        <v>518.0</v>
      </c>
      <c r="S13" s="1" t="s">
        <v>45</v>
      </c>
      <c r="T13" s="15">
        <f>MODE(C3:C519)</f>
        <v>27</v>
      </c>
      <c r="U13" s="2"/>
      <c r="V13" s="1" t="s">
        <v>46</v>
      </c>
      <c r="W13" s="9">
        <v>517.0</v>
      </c>
      <c r="X13" s="2"/>
      <c r="Y13" s="1" t="s">
        <v>46</v>
      </c>
      <c r="Z13" s="10">
        <v>517.0</v>
      </c>
      <c r="AA13" s="2"/>
      <c r="AB13" s="2"/>
      <c r="AC13" s="2"/>
      <c r="AD13" s="2"/>
      <c r="AE13" s="2"/>
      <c r="AF13" s="2"/>
      <c r="AG13" s="10">
        <f t="shared" si="9"/>
        <v>41.20769342</v>
      </c>
      <c r="AH13" s="10">
        <f t="shared" si="10"/>
        <v>1698.073997</v>
      </c>
      <c r="AI13" s="10">
        <f t="shared" si="11"/>
        <v>3735.762793</v>
      </c>
      <c r="AJ13" s="2"/>
      <c r="AK13" s="2"/>
      <c r="AL13" s="2"/>
      <c r="AM13" s="10">
        <f t="shared" si="12"/>
        <v>41.20769342</v>
      </c>
      <c r="AN13" s="10">
        <f t="shared" si="13"/>
        <v>90.65692552</v>
      </c>
      <c r="AO13" s="2"/>
      <c r="AP13" s="10">
        <f t="shared" si="14"/>
        <v>45</v>
      </c>
      <c r="AQ13" s="10">
        <f t="shared" si="15"/>
        <v>99</v>
      </c>
      <c r="AR13" s="2"/>
      <c r="AS13" s="1" t="s">
        <v>47</v>
      </c>
      <c r="AT13" s="10">
        <f>ADD(Z18, W18)</f>
        <v>85</v>
      </c>
      <c r="AU13" s="2"/>
    </row>
    <row r="14" ht="15.75" customHeight="1">
      <c r="A14" s="10">
        <v>38.0</v>
      </c>
      <c r="B14" s="10">
        <v>4.0</v>
      </c>
      <c r="C14" s="9">
        <v>21.0</v>
      </c>
      <c r="D14" s="9">
        <f t="shared" si="1"/>
        <v>46</v>
      </c>
      <c r="E14" s="9">
        <f t="shared" si="2"/>
        <v>46</v>
      </c>
      <c r="F14" s="9">
        <f t="shared" si="3"/>
        <v>1850</v>
      </c>
      <c r="H14" s="9">
        <f t="shared" si="4"/>
        <v>160</v>
      </c>
      <c r="K14" s="9">
        <f t="shared" si="5"/>
        <v>1.602059991</v>
      </c>
      <c r="L14" s="9">
        <f t="shared" si="6"/>
        <v>6.408239965</v>
      </c>
      <c r="N14" s="9">
        <f t="shared" si="7"/>
        <v>0.025</v>
      </c>
      <c r="O14" s="9">
        <f t="shared" si="8"/>
        <v>0.1</v>
      </c>
      <c r="Q14" s="1" t="s">
        <v>48</v>
      </c>
      <c r="R14" s="9">
        <f>DIVIDE(R13,2)</f>
        <v>259</v>
      </c>
      <c r="S14" s="2"/>
      <c r="T14" s="2"/>
      <c r="U14" s="2"/>
      <c r="V14" s="1" t="s">
        <v>49</v>
      </c>
      <c r="W14" s="10">
        <f>ADD(W13,1)</f>
        <v>518</v>
      </c>
      <c r="X14" s="2"/>
      <c r="Y14" s="1" t="s">
        <v>49</v>
      </c>
      <c r="Z14" s="10">
        <f>ADD(Z13,1)</f>
        <v>518</v>
      </c>
      <c r="AA14" s="2"/>
      <c r="AB14" s="2"/>
      <c r="AC14" s="2"/>
      <c r="AD14" s="2"/>
      <c r="AE14" s="2"/>
      <c r="AF14" s="2"/>
      <c r="AG14" s="10">
        <f t="shared" si="9"/>
        <v>18.20769342</v>
      </c>
      <c r="AH14" s="10">
        <f t="shared" si="10"/>
        <v>331.5200997</v>
      </c>
      <c r="AI14" s="10">
        <f t="shared" si="11"/>
        <v>1790.208538</v>
      </c>
      <c r="AJ14" s="2"/>
      <c r="AK14" s="2"/>
      <c r="AL14" s="2"/>
      <c r="AM14" s="10">
        <f t="shared" si="12"/>
        <v>18.20769342</v>
      </c>
      <c r="AN14" s="10">
        <f t="shared" si="13"/>
        <v>98.32154447</v>
      </c>
      <c r="AO14" s="2"/>
      <c r="AP14" s="10">
        <f t="shared" si="14"/>
        <v>22</v>
      </c>
      <c r="AQ14" s="10">
        <f t="shared" si="15"/>
        <v>118.8</v>
      </c>
      <c r="AR14" s="2"/>
      <c r="AS14" s="1" t="s">
        <v>50</v>
      </c>
      <c r="AT14" s="10">
        <f>DIVIDE(AT12, AT13)</f>
        <v>0.2470588235</v>
      </c>
      <c r="AU14" s="2"/>
    </row>
    <row r="15" ht="15.75" customHeight="1">
      <c r="A15" s="10">
        <v>72.0</v>
      </c>
      <c r="B15" s="10">
        <v>6.7</v>
      </c>
      <c r="C15" s="9">
        <v>21.0</v>
      </c>
      <c r="D15" s="9">
        <f t="shared" si="1"/>
        <v>52.7</v>
      </c>
      <c r="E15" s="9">
        <f t="shared" si="2"/>
        <v>52.7</v>
      </c>
      <c r="F15" s="9">
        <f t="shared" si="3"/>
        <v>1804</v>
      </c>
      <c r="H15" s="9">
        <f t="shared" si="4"/>
        <v>367.2</v>
      </c>
      <c r="K15" s="9">
        <f t="shared" si="5"/>
        <v>1.707570176</v>
      </c>
      <c r="L15" s="9">
        <f t="shared" si="6"/>
        <v>12.29450527</v>
      </c>
      <c r="N15" s="9">
        <f t="shared" si="7"/>
        <v>0.01960784314</v>
      </c>
      <c r="O15" s="9">
        <f t="shared" si="8"/>
        <v>0.1411764706</v>
      </c>
      <c r="Q15" s="1" t="s">
        <v>51</v>
      </c>
      <c r="R15" s="9">
        <v>1014.4</v>
      </c>
      <c r="S15" s="17"/>
      <c r="T15" s="18"/>
      <c r="U15" s="2"/>
      <c r="V15" s="1" t="s">
        <v>52</v>
      </c>
      <c r="W15" s="10">
        <f>DIVIDE(W14,4)</f>
        <v>129.5</v>
      </c>
      <c r="X15" s="2"/>
      <c r="Y15" s="1" t="s">
        <v>53</v>
      </c>
      <c r="Z15" s="10">
        <f>MULTIPLY(3,DIVIDE (Z14,4))</f>
        <v>388.5</v>
      </c>
      <c r="AA15" s="2"/>
      <c r="AB15" s="2"/>
      <c r="AC15" s="2"/>
      <c r="AD15" s="2"/>
      <c r="AE15" s="2"/>
      <c r="AF15" s="2"/>
      <c r="AG15" s="10">
        <f t="shared" si="9"/>
        <v>-4.79230658</v>
      </c>
      <c r="AH15" s="10">
        <f t="shared" si="10"/>
        <v>22.96620236</v>
      </c>
      <c r="AI15" s="10">
        <f t="shared" si="11"/>
        <v>91.86480943</v>
      </c>
      <c r="AJ15" s="2"/>
      <c r="AK15" s="2"/>
      <c r="AL15" s="2"/>
      <c r="AM15" s="10">
        <f t="shared" si="12"/>
        <v>4.79230658</v>
      </c>
      <c r="AN15" s="10">
        <f t="shared" si="13"/>
        <v>19.16922632</v>
      </c>
      <c r="AO15" s="2"/>
      <c r="AP15" s="10">
        <f t="shared" si="14"/>
        <v>1</v>
      </c>
      <c r="AQ15" s="10">
        <f t="shared" si="15"/>
        <v>4</v>
      </c>
      <c r="AR15" s="2"/>
      <c r="AS15" s="1" t="s">
        <v>54</v>
      </c>
      <c r="AT15" s="15">
        <f>MULTIPLY(AT14,100)</f>
        <v>24.70588235</v>
      </c>
      <c r="AU15" s="2"/>
    </row>
    <row r="16" ht="15.75" customHeight="1">
      <c r="A16" s="10">
        <v>42.0</v>
      </c>
      <c r="B16" s="10">
        <v>2.2</v>
      </c>
      <c r="C16" s="9">
        <v>21.0</v>
      </c>
      <c r="D16" s="9">
        <f t="shared" si="1"/>
        <v>54.9</v>
      </c>
      <c r="E16" s="9">
        <f t="shared" si="2"/>
        <v>54.9</v>
      </c>
      <c r="F16" s="9">
        <f t="shared" si="3"/>
        <v>1751.3</v>
      </c>
      <c r="H16" s="9">
        <f t="shared" si="4"/>
        <v>152</v>
      </c>
      <c r="K16" s="9">
        <f t="shared" si="5"/>
        <v>1.579783597</v>
      </c>
      <c r="L16" s="9">
        <f t="shared" si="6"/>
        <v>6.319134386</v>
      </c>
      <c r="N16" s="9">
        <f t="shared" si="7"/>
        <v>0.02631578947</v>
      </c>
      <c r="O16" s="9">
        <f t="shared" si="8"/>
        <v>0.1052631579</v>
      </c>
      <c r="Q16" s="1" t="s">
        <v>55</v>
      </c>
      <c r="R16" s="10">
        <v>41.0</v>
      </c>
      <c r="S16" s="17"/>
      <c r="T16" s="18"/>
      <c r="U16" s="2"/>
      <c r="V16" s="1" t="s">
        <v>56</v>
      </c>
      <c r="W16" s="10">
        <f>CEILING(W15,1)</f>
        <v>130</v>
      </c>
      <c r="X16" s="2"/>
      <c r="Y16" s="1" t="s">
        <v>56</v>
      </c>
      <c r="Z16" s="10">
        <f>CEILING(Z15,1)</f>
        <v>389</v>
      </c>
      <c r="AA16" s="2"/>
      <c r="AB16" s="2"/>
      <c r="AC16" s="2"/>
      <c r="AD16" s="2"/>
      <c r="AE16" s="2"/>
      <c r="AF16" s="2"/>
      <c r="AG16" s="10">
        <f t="shared" si="9"/>
        <v>6.20769342</v>
      </c>
      <c r="AH16" s="10">
        <f t="shared" si="10"/>
        <v>38.5354576</v>
      </c>
      <c r="AI16" s="10">
        <f t="shared" si="11"/>
        <v>277.4552947</v>
      </c>
      <c r="AJ16" s="2"/>
      <c r="AK16" s="2"/>
      <c r="AL16" s="2"/>
      <c r="AM16" s="10">
        <f t="shared" si="12"/>
        <v>6.20769342</v>
      </c>
      <c r="AN16" s="10">
        <f t="shared" si="13"/>
        <v>44.69539262</v>
      </c>
      <c r="AO16" s="2"/>
      <c r="AP16" s="10">
        <f t="shared" si="14"/>
        <v>10</v>
      </c>
      <c r="AQ16" s="10">
        <f t="shared" si="15"/>
        <v>72</v>
      </c>
      <c r="AR16" s="2"/>
      <c r="AS16" s="2"/>
      <c r="AT16" s="2"/>
      <c r="AU16" s="2"/>
    </row>
    <row r="17" ht="15.75" customHeight="1">
      <c r="A17" s="10">
        <v>21.0</v>
      </c>
      <c r="B17" s="10">
        <v>4.5</v>
      </c>
      <c r="C17" s="9">
        <v>21.0</v>
      </c>
      <c r="D17" s="9">
        <f t="shared" si="1"/>
        <v>59.4</v>
      </c>
      <c r="E17" s="9">
        <f t="shared" si="2"/>
        <v>59.4</v>
      </c>
      <c r="F17" s="9">
        <f t="shared" si="3"/>
        <v>1696.4</v>
      </c>
      <c r="H17" s="9">
        <f t="shared" si="4"/>
        <v>482.4</v>
      </c>
      <c r="K17" s="9">
        <f t="shared" si="5"/>
        <v>1.857332496</v>
      </c>
      <c r="L17" s="9">
        <f t="shared" si="6"/>
        <v>12.44412773</v>
      </c>
      <c r="N17" s="9">
        <f t="shared" si="7"/>
        <v>0.01388888889</v>
      </c>
      <c r="O17" s="9">
        <f t="shared" si="8"/>
        <v>0.09305555556</v>
      </c>
      <c r="Q17" s="17"/>
      <c r="R17" s="16"/>
      <c r="S17" s="17"/>
      <c r="T17" s="18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10">
        <f t="shared" si="9"/>
        <v>-6.79230658</v>
      </c>
      <c r="AH17" s="10">
        <f t="shared" si="10"/>
        <v>46.13542868</v>
      </c>
      <c r="AI17" s="10">
        <f t="shared" si="11"/>
        <v>184.5417147</v>
      </c>
      <c r="AJ17" s="2"/>
      <c r="AK17" s="2"/>
      <c r="AL17" s="2"/>
      <c r="AM17" s="10">
        <f t="shared" si="12"/>
        <v>6.79230658</v>
      </c>
      <c r="AN17" s="10">
        <f t="shared" si="13"/>
        <v>27.16922632</v>
      </c>
      <c r="AO17" s="2"/>
      <c r="AP17" s="10">
        <f t="shared" si="14"/>
        <v>3</v>
      </c>
      <c r="AQ17" s="10">
        <f t="shared" si="15"/>
        <v>12</v>
      </c>
      <c r="AR17" s="2"/>
      <c r="AS17" s="2"/>
      <c r="AT17" s="2"/>
      <c r="AU17" s="2"/>
    </row>
    <row r="18" ht="15.75" customHeight="1">
      <c r="A18" s="10">
        <v>44.0</v>
      </c>
      <c r="B18" s="10">
        <v>5.4</v>
      </c>
      <c r="C18" s="9">
        <v>21.0</v>
      </c>
      <c r="D18" s="9">
        <f t="shared" si="1"/>
        <v>64.8</v>
      </c>
      <c r="E18" s="9">
        <f t="shared" si="2"/>
        <v>64.8</v>
      </c>
      <c r="F18" s="9">
        <f t="shared" si="3"/>
        <v>1637</v>
      </c>
      <c r="H18" s="9">
        <f t="shared" si="4"/>
        <v>92.4</v>
      </c>
      <c r="K18" s="9">
        <f t="shared" si="5"/>
        <v>1.62324929</v>
      </c>
      <c r="L18" s="9">
        <f t="shared" si="6"/>
        <v>3.571148439</v>
      </c>
      <c r="N18" s="9">
        <f t="shared" si="7"/>
        <v>0.02380952381</v>
      </c>
      <c r="O18" s="9">
        <f t="shared" si="8"/>
        <v>0.05238095238</v>
      </c>
      <c r="Q18" s="1" t="s">
        <v>57</v>
      </c>
      <c r="R18" s="15">
        <v>41.0</v>
      </c>
      <c r="S18" s="17"/>
      <c r="T18" s="18"/>
      <c r="U18" s="2"/>
      <c r="V18" s="1" t="s">
        <v>58</v>
      </c>
      <c r="W18" s="15">
        <v>32.0</v>
      </c>
      <c r="X18" s="2"/>
      <c r="Y18" s="1" t="s">
        <v>59</v>
      </c>
      <c r="Z18" s="15">
        <v>53.0</v>
      </c>
      <c r="AA18" s="2"/>
      <c r="AG18" s="10">
        <f t="shared" si="9"/>
        <v>27.20769342</v>
      </c>
      <c r="AH18" s="10">
        <f t="shared" si="10"/>
        <v>740.2585812</v>
      </c>
      <c r="AI18" s="10">
        <f t="shared" si="11"/>
        <v>4959.732494</v>
      </c>
      <c r="AM18" s="10">
        <f t="shared" si="12"/>
        <v>27.20769342</v>
      </c>
      <c r="AN18" s="10">
        <f t="shared" si="13"/>
        <v>182.2915459</v>
      </c>
      <c r="AP18" s="10">
        <f t="shared" si="14"/>
        <v>31</v>
      </c>
      <c r="AQ18" s="10">
        <f t="shared" si="15"/>
        <v>207.7</v>
      </c>
    </row>
    <row r="19" ht="15.75" customHeight="1">
      <c r="A19" s="10">
        <v>27.0</v>
      </c>
      <c r="B19" s="10">
        <v>5.4</v>
      </c>
      <c r="C19" s="9">
        <v>22.0</v>
      </c>
      <c r="D19" s="9">
        <f t="shared" si="1"/>
        <v>70.2</v>
      </c>
      <c r="E19" s="9">
        <f t="shared" si="2"/>
        <v>70.2</v>
      </c>
      <c r="F19" s="9">
        <f t="shared" si="3"/>
        <v>1572.2</v>
      </c>
      <c r="H19" s="9">
        <f t="shared" si="4"/>
        <v>94.5</v>
      </c>
      <c r="K19" s="9">
        <f t="shared" si="5"/>
        <v>1.322219295</v>
      </c>
      <c r="L19" s="9">
        <f t="shared" si="6"/>
        <v>5.949986826</v>
      </c>
      <c r="N19" s="9">
        <f t="shared" si="7"/>
        <v>0.04761904762</v>
      </c>
      <c r="O19" s="9">
        <f t="shared" si="8"/>
        <v>0.2142857143</v>
      </c>
      <c r="Q19" s="17"/>
      <c r="R19" s="16"/>
      <c r="S19" s="17"/>
      <c r="T19" s="18"/>
      <c r="U19" s="2"/>
      <c r="V19" s="17"/>
      <c r="W19" s="18"/>
      <c r="X19" s="2"/>
      <c r="Y19" s="17"/>
      <c r="Z19" s="18"/>
      <c r="AA19" s="2"/>
      <c r="AG19" s="10">
        <f t="shared" si="9"/>
        <v>-2.79230658</v>
      </c>
      <c r="AH19" s="10">
        <f t="shared" si="10"/>
        <v>7.796976037</v>
      </c>
      <c r="AI19" s="10">
        <f t="shared" si="11"/>
        <v>17.15334728</v>
      </c>
      <c r="AM19" s="10">
        <f t="shared" si="12"/>
        <v>2.79230658</v>
      </c>
      <c r="AN19" s="10">
        <f t="shared" si="13"/>
        <v>6.143074476</v>
      </c>
      <c r="AP19" s="10">
        <f t="shared" si="14"/>
        <v>1</v>
      </c>
      <c r="AQ19" s="10">
        <f t="shared" si="15"/>
        <v>2.2</v>
      </c>
    </row>
    <row r="20" ht="15.75" customHeight="1">
      <c r="A20" s="10">
        <v>47.0</v>
      </c>
      <c r="B20" s="10">
        <v>4.9</v>
      </c>
      <c r="C20" s="9">
        <v>22.0</v>
      </c>
      <c r="D20" s="9">
        <f t="shared" si="1"/>
        <v>75.1</v>
      </c>
      <c r="E20" s="9">
        <f t="shared" si="2"/>
        <v>75.1</v>
      </c>
      <c r="F20" s="9">
        <f t="shared" si="3"/>
        <v>1502</v>
      </c>
      <c r="H20" s="9">
        <f t="shared" si="4"/>
        <v>237.6</v>
      </c>
      <c r="K20" s="9">
        <f t="shared" si="5"/>
        <v>1.643452676</v>
      </c>
      <c r="L20" s="9">
        <f t="shared" si="6"/>
        <v>8.874644453</v>
      </c>
      <c r="N20" s="9">
        <f t="shared" si="7"/>
        <v>0.02272727273</v>
      </c>
      <c r="O20" s="9">
        <f t="shared" si="8"/>
        <v>0.1227272727</v>
      </c>
      <c r="Q20" s="17"/>
      <c r="R20" s="16"/>
      <c r="S20" s="17"/>
      <c r="T20" s="18"/>
      <c r="U20" s="2"/>
      <c r="V20" s="17"/>
      <c r="W20" s="18"/>
      <c r="X20" s="2"/>
      <c r="Y20" s="17"/>
      <c r="Z20" s="18"/>
      <c r="AA20" s="2"/>
      <c r="AG20" s="10">
        <f t="shared" si="9"/>
        <v>-23.79230658</v>
      </c>
      <c r="AH20" s="10">
        <f t="shared" si="10"/>
        <v>566.0738524</v>
      </c>
      <c r="AI20" s="10">
        <f t="shared" si="11"/>
        <v>2547.332336</v>
      </c>
      <c r="AM20" s="10">
        <f t="shared" si="12"/>
        <v>23.79230658</v>
      </c>
      <c r="AN20" s="10">
        <f t="shared" si="13"/>
        <v>107.0653796</v>
      </c>
      <c r="AP20" s="10">
        <f t="shared" si="14"/>
        <v>20</v>
      </c>
      <c r="AQ20" s="10">
        <f t="shared" si="15"/>
        <v>90</v>
      </c>
    </row>
    <row r="21" ht="15.75" customHeight="1">
      <c r="A21" s="10">
        <v>35.0</v>
      </c>
      <c r="B21" s="10">
        <v>4.0</v>
      </c>
      <c r="C21" s="9">
        <v>22.0</v>
      </c>
      <c r="D21" s="9">
        <f t="shared" si="1"/>
        <v>79.1</v>
      </c>
      <c r="E21" s="9">
        <f t="shared" si="2"/>
        <v>79.1</v>
      </c>
      <c r="F21" s="9">
        <f t="shared" si="3"/>
        <v>1426.9</v>
      </c>
      <c r="H21" s="9">
        <f t="shared" si="4"/>
        <v>145.8</v>
      </c>
      <c r="K21" s="9">
        <f t="shared" si="5"/>
        <v>1.431363764</v>
      </c>
      <c r="L21" s="9">
        <f t="shared" si="6"/>
        <v>7.729364326</v>
      </c>
      <c r="N21" s="9">
        <f t="shared" si="7"/>
        <v>0.03703703704</v>
      </c>
      <c r="O21" s="9">
        <f t="shared" si="8"/>
        <v>0.2</v>
      </c>
      <c r="Q21" s="17"/>
      <c r="R21" s="16"/>
      <c r="S21" s="17"/>
      <c r="T21" s="18"/>
      <c r="U21" s="2"/>
      <c r="V21" s="17"/>
      <c r="W21" s="18"/>
      <c r="X21" s="2"/>
      <c r="Y21" s="17"/>
      <c r="Z21" s="18"/>
      <c r="AA21" s="2"/>
      <c r="AG21" s="10">
        <f t="shared" si="9"/>
        <v>-0.79230658</v>
      </c>
      <c r="AH21" s="10">
        <f t="shared" si="10"/>
        <v>0.6277497167</v>
      </c>
      <c r="AI21" s="10">
        <f t="shared" si="11"/>
        <v>3.38984847</v>
      </c>
      <c r="AM21" s="10">
        <f t="shared" si="12"/>
        <v>0.79230658</v>
      </c>
      <c r="AN21" s="10">
        <f t="shared" si="13"/>
        <v>4.278455532</v>
      </c>
      <c r="AP21" s="10">
        <f t="shared" si="14"/>
        <v>3</v>
      </c>
      <c r="AQ21" s="10">
        <f t="shared" si="15"/>
        <v>16.2</v>
      </c>
    </row>
    <row r="22" ht="15.75" customHeight="1">
      <c r="A22" s="10">
        <v>44.0</v>
      </c>
      <c r="B22" s="10">
        <v>4.5</v>
      </c>
      <c r="C22" s="9">
        <v>22.0</v>
      </c>
      <c r="D22" s="9">
        <f t="shared" si="1"/>
        <v>83.6</v>
      </c>
      <c r="E22" s="9">
        <f t="shared" si="2"/>
        <v>83.6</v>
      </c>
      <c r="F22" s="9">
        <f t="shared" si="3"/>
        <v>1347.8</v>
      </c>
      <c r="H22" s="9">
        <f t="shared" si="4"/>
        <v>230.3</v>
      </c>
      <c r="K22" s="9">
        <f t="shared" si="5"/>
        <v>1.672097858</v>
      </c>
      <c r="L22" s="9">
        <f t="shared" si="6"/>
        <v>8.193279504</v>
      </c>
      <c r="N22" s="9">
        <f t="shared" si="7"/>
        <v>0.02127659574</v>
      </c>
      <c r="O22" s="9">
        <f t="shared" si="8"/>
        <v>0.1042553191</v>
      </c>
      <c r="Q22" s="2"/>
      <c r="R22" s="2"/>
      <c r="S22" s="17"/>
      <c r="T22" s="18"/>
      <c r="U22" s="2"/>
      <c r="V22" s="11" t="s">
        <v>60</v>
      </c>
      <c r="X22" s="18"/>
      <c r="Y22" s="10"/>
      <c r="Z22" s="10"/>
      <c r="AA22" s="18"/>
      <c r="AG22" s="10">
        <f t="shared" si="9"/>
        <v>-17.79230658</v>
      </c>
      <c r="AH22" s="10">
        <f t="shared" si="10"/>
        <v>316.5661734</v>
      </c>
      <c r="AI22" s="10">
        <f t="shared" si="11"/>
        <v>1709.457337</v>
      </c>
      <c r="AM22" s="10">
        <f t="shared" si="12"/>
        <v>17.79230658</v>
      </c>
      <c r="AN22" s="10">
        <f t="shared" si="13"/>
        <v>96.07845553</v>
      </c>
      <c r="AP22" s="10">
        <f t="shared" si="14"/>
        <v>14</v>
      </c>
      <c r="AQ22" s="10">
        <f t="shared" si="15"/>
        <v>75.6</v>
      </c>
    </row>
    <row r="23" ht="15.75" customHeight="1">
      <c r="A23" s="10">
        <v>40.0</v>
      </c>
      <c r="B23" s="10">
        <v>2.7</v>
      </c>
      <c r="C23" s="9">
        <v>22.0</v>
      </c>
      <c r="D23" s="9">
        <f t="shared" si="1"/>
        <v>86.3</v>
      </c>
      <c r="E23" s="9">
        <f t="shared" si="2"/>
        <v>86.3</v>
      </c>
      <c r="F23" s="9">
        <f t="shared" si="3"/>
        <v>1264.2</v>
      </c>
      <c r="H23" s="9">
        <f t="shared" si="4"/>
        <v>140</v>
      </c>
      <c r="K23" s="9">
        <f t="shared" si="5"/>
        <v>1.544068044</v>
      </c>
      <c r="L23" s="9">
        <f t="shared" si="6"/>
        <v>6.176272177</v>
      </c>
      <c r="N23" s="9">
        <f t="shared" si="7"/>
        <v>0.02857142857</v>
      </c>
      <c r="O23" s="9">
        <f t="shared" si="8"/>
        <v>0.1142857143</v>
      </c>
      <c r="Q23" s="17"/>
      <c r="R23" s="15"/>
      <c r="S23" s="17"/>
      <c r="T23" s="19"/>
      <c r="U23" s="2"/>
      <c r="V23" s="1" t="s">
        <v>46</v>
      </c>
      <c r="W23" s="9">
        <v>517.0</v>
      </c>
      <c r="X23" s="2"/>
      <c r="Y23" s="10"/>
      <c r="Z23" s="10"/>
      <c r="AA23" s="2"/>
      <c r="AG23" s="10">
        <f t="shared" si="9"/>
        <v>2.20769342</v>
      </c>
      <c r="AH23" s="10">
        <f t="shared" si="10"/>
        <v>4.873910237</v>
      </c>
      <c r="AI23" s="10">
        <f t="shared" si="11"/>
        <v>23.88216016</v>
      </c>
      <c r="AM23" s="10">
        <f t="shared" si="12"/>
        <v>2.20769342</v>
      </c>
      <c r="AN23" s="10">
        <f t="shared" si="13"/>
        <v>10.81769776</v>
      </c>
      <c r="AP23" s="10">
        <f t="shared" si="14"/>
        <v>6</v>
      </c>
      <c r="AQ23" s="10">
        <f t="shared" si="15"/>
        <v>29.4</v>
      </c>
    </row>
    <row r="24" ht="15.75" customHeight="1">
      <c r="A24" s="10">
        <v>38.0</v>
      </c>
      <c r="B24" s="10">
        <v>2.7</v>
      </c>
      <c r="C24" s="9">
        <v>24.0</v>
      </c>
      <c r="D24" s="9">
        <f t="shared" si="1"/>
        <v>89</v>
      </c>
      <c r="E24" s="9">
        <f t="shared" si="2"/>
        <v>89</v>
      </c>
      <c r="F24" s="9">
        <f t="shared" si="3"/>
        <v>1177.9</v>
      </c>
      <c r="H24" s="9">
        <f t="shared" si="4"/>
        <v>198</v>
      </c>
      <c r="K24" s="9">
        <f t="shared" si="5"/>
        <v>1.643452676</v>
      </c>
      <c r="L24" s="9">
        <f t="shared" si="6"/>
        <v>7.395537044</v>
      </c>
      <c r="N24" s="9">
        <f t="shared" si="7"/>
        <v>0.02272727273</v>
      </c>
      <c r="O24" s="9">
        <f t="shared" si="8"/>
        <v>0.1022727273</v>
      </c>
      <c r="Q24" s="2"/>
      <c r="R24" s="2"/>
      <c r="S24" s="2"/>
      <c r="T24" s="2"/>
      <c r="U24" s="2"/>
      <c r="V24" s="1" t="s">
        <v>49</v>
      </c>
      <c r="W24" s="10">
        <f>ADD(W23,1)</f>
        <v>518</v>
      </c>
      <c r="X24" s="2"/>
      <c r="Y24" s="20"/>
      <c r="Z24" s="10"/>
      <c r="AG24" s="10">
        <f t="shared" si="9"/>
        <v>-9.79230658</v>
      </c>
      <c r="AH24" s="10">
        <f t="shared" si="10"/>
        <v>95.88926816</v>
      </c>
      <c r="AI24" s="10">
        <f t="shared" si="11"/>
        <v>383.5570726</v>
      </c>
      <c r="AM24" s="10">
        <f t="shared" si="12"/>
        <v>9.79230658</v>
      </c>
      <c r="AN24" s="10">
        <f t="shared" si="13"/>
        <v>39.16922632</v>
      </c>
      <c r="AP24" s="10">
        <f t="shared" si="14"/>
        <v>6</v>
      </c>
      <c r="AQ24" s="10">
        <f t="shared" si="15"/>
        <v>24</v>
      </c>
    </row>
    <row r="25" ht="15.75" customHeight="1">
      <c r="A25" s="10">
        <v>44.0</v>
      </c>
      <c r="B25" s="10">
        <v>4.5</v>
      </c>
      <c r="C25" s="9">
        <v>24.0</v>
      </c>
      <c r="D25" s="9">
        <f t="shared" si="1"/>
        <v>93.5</v>
      </c>
      <c r="E25" s="9">
        <f t="shared" si="2"/>
        <v>93.5</v>
      </c>
      <c r="F25" s="9">
        <f t="shared" si="3"/>
        <v>1088.9</v>
      </c>
      <c r="H25" s="9">
        <f t="shared" si="4"/>
        <v>108</v>
      </c>
      <c r="K25" s="9">
        <f t="shared" si="5"/>
        <v>1.602059991</v>
      </c>
      <c r="L25" s="9">
        <f t="shared" si="6"/>
        <v>4.325561977</v>
      </c>
      <c r="N25" s="9">
        <f t="shared" si="7"/>
        <v>0.025</v>
      </c>
      <c r="O25" s="9">
        <f t="shared" si="8"/>
        <v>0.0675</v>
      </c>
      <c r="V25" s="1" t="s">
        <v>61</v>
      </c>
      <c r="W25" s="10">
        <f>DIVIDE(W24,2)</f>
        <v>259</v>
      </c>
      <c r="Y25" s="2"/>
      <c r="Z25" s="2"/>
      <c r="AG25" s="10">
        <f t="shared" si="9"/>
        <v>-0.79230658</v>
      </c>
      <c r="AH25" s="10">
        <f t="shared" si="10"/>
        <v>0.6277497167</v>
      </c>
      <c r="AI25" s="10">
        <f t="shared" si="11"/>
        <v>2.824873725</v>
      </c>
      <c r="AM25" s="10">
        <f t="shared" si="12"/>
        <v>0.79230658</v>
      </c>
      <c r="AN25" s="10">
        <f t="shared" si="13"/>
        <v>3.56537961</v>
      </c>
      <c r="AP25" s="10">
        <f t="shared" si="14"/>
        <v>3</v>
      </c>
      <c r="AQ25" s="10">
        <f t="shared" si="15"/>
        <v>13.5</v>
      </c>
    </row>
    <row r="26" ht="15.75" customHeight="1">
      <c r="A26" s="10">
        <v>43.0</v>
      </c>
      <c r="B26" s="10">
        <v>5.8</v>
      </c>
      <c r="C26" s="9">
        <v>24.0</v>
      </c>
      <c r="D26" s="9">
        <f t="shared" si="1"/>
        <v>99.3</v>
      </c>
      <c r="E26" s="9">
        <f t="shared" si="2"/>
        <v>99.3</v>
      </c>
      <c r="F26" s="9">
        <f t="shared" si="3"/>
        <v>995.4</v>
      </c>
      <c r="H26" s="9">
        <f t="shared" si="4"/>
        <v>102.6</v>
      </c>
      <c r="K26" s="9">
        <f t="shared" si="5"/>
        <v>1.579783597</v>
      </c>
      <c r="L26" s="9">
        <f t="shared" si="6"/>
        <v>4.265415711</v>
      </c>
      <c r="N26" s="9">
        <f t="shared" si="7"/>
        <v>0.02631578947</v>
      </c>
      <c r="O26" s="9">
        <f t="shared" si="8"/>
        <v>0.07105263158</v>
      </c>
      <c r="V26" s="1" t="s">
        <v>56</v>
      </c>
      <c r="W26" s="10">
        <f>CEILING(W25,1)</f>
        <v>259</v>
      </c>
      <c r="AG26" s="10">
        <f t="shared" si="9"/>
        <v>-4.79230658</v>
      </c>
      <c r="AH26" s="10">
        <f t="shared" si="10"/>
        <v>22.96620236</v>
      </c>
      <c r="AI26" s="10">
        <f t="shared" si="11"/>
        <v>62.00874636</v>
      </c>
      <c r="AM26" s="10">
        <f t="shared" si="12"/>
        <v>4.79230658</v>
      </c>
      <c r="AN26" s="10">
        <f t="shared" si="13"/>
        <v>12.93922777</v>
      </c>
      <c r="AP26" s="10">
        <f t="shared" si="14"/>
        <v>1</v>
      </c>
      <c r="AQ26" s="10">
        <f t="shared" si="15"/>
        <v>2.7</v>
      </c>
    </row>
    <row r="27" ht="15.75" customHeight="1">
      <c r="A27" s="10">
        <v>32.0</v>
      </c>
      <c r="B27" s="10">
        <v>5.8</v>
      </c>
      <c r="C27" s="9">
        <v>24.0</v>
      </c>
      <c r="D27" s="9">
        <f t="shared" si="1"/>
        <v>105.1</v>
      </c>
      <c r="E27" s="9">
        <f t="shared" si="2"/>
        <v>105.1</v>
      </c>
      <c r="F27" s="9">
        <f t="shared" si="3"/>
        <v>896.1</v>
      </c>
      <c r="H27" s="9">
        <f t="shared" si="4"/>
        <v>198</v>
      </c>
      <c r="K27" s="9">
        <f t="shared" si="5"/>
        <v>1.643452676</v>
      </c>
      <c r="L27" s="9">
        <f t="shared" si="6"/>
        <v>7.395537044</v>
      </c>
      <c r="N27" s="9">
        <f t="shared" si="7"/>
        <v>0.02272727273</v>
      </c>
      <c r="O27" s="9">
        <f t="shared" si="8"/>
        <v>0.1022727273</v>
      </c>
      <c r="V27" s="2"/>
      <c r="W27" s="2"/>
      <c r="AG27" s="10">
        <f t="shared" si="9"/>
        <v>-6.79230658</v>
      </c>
      <c r="AH27" s="10">
        <f t="shared" si="10"/>
        <v>46.13542868</v>
      </c>
      <c r="AI27" s="10">
        <f t="shared" si="11"/>
        <v>124.5656574</v>
      </c>
      <c r="AM27" s="10">
        <f t="shared" si="12"/>
        <v>6.79230658</v>
      </c>
      <c r="AN27" s="10">
        <f t="shared" si="13"/>
        <v>18.33922777</v>
      </c>
      <c r="AP27" s="10">
        <f t="shared" si="14"/>
        <v>3</v>
      </c>
      <c r="AQ27" s="10">
        <f t="shared" si="15"/>
        <v>8.1</v>
      </c>
    </row>
    <row r="28" ht="15.75" customHeight="1">
      <c r="A28" s="10">
        <v>60.0</v>
      </c>
      <c r="B28" s="10">
        <v>5.4</v>
      </c>
      <c r="C28" s="9">
        <v>24.0</v>
      </c>
      <c r="D28" s="9">
        <f t="shared" si="1"/>
        <v>110.5</v>
      </c>
      <c r="E28" s="9">
        <f t="shared" si="2"/>
        <v>110.5</v>
      </c>
      <c r="F28" s="9">
        <f t="shared" si="3"/>
        <v>791</v>
      </c>
      <c r="H28" s="9">
        <f t="shared" si="4"/>
        <v>249.4</v>
      </c>
      <c r="K28" s="9">
        <f t="shared" si="5"/>
        <v>1.633468456</v>
      </c>
      <c r="L28" s="9">
        <f t="shared" si="6"/>
        <v>9.474117042</v>
      </c>
      <c r="N28" s="9">
        <f t="shared" si="7"/>
        <v>0.02325581395</v>
      </c>
      <c r="O28" s="9">
        <f t="shared" si="8"/>
        <v>0.1348837209</v>
      </c>
      <c r="T28" s="21"/>
      <c r="V28" s="1" t="s">
        <v>62</v>
      </c>
      <c r="W28" s="15">
        <v>41.0</v>
      </c>
      <c r="AG28" s="10">
        <f t="shared" si="9"/>
        <v>-0.79230658</v>
      </c>
      <c r="AH28" s="10">
        <f t="shared" si="10"/>
        <v>0.6277497167</v>
      </c>
      <c r="AI28" s="10">
        <f t="shared" si="11"/>
        <v>2.824873725</v>
      </c>
      <c r="AJ28" s="2"/>
      <c r="AK28" s="2"/>
      <c r="AL28" s="2"/>
      <c r="AM28" s="10">
        <f t="shared" si="12"/>
        <v>0.79230658</v>
      </c>
      <c r="AN28" s="10">
        <f t="shared" si="13"/>
        <v>3.56537961</v>
      </c>
      <c r="AP28" s="10">
        <f t="shared" si="14"/>
        <v>3</v>
      </c>
      <c r="AQ28" s="10">
        <f t="shared" si="15"/>
        <v>13.5</v>
      </c>
    </row>
    <row r="29" ht="15.75" customHeight="1">
      <c r="A29" s="10">
        <v>34.0</v>
      </c>
      <c r="B29" s="10">
        <v>5.8</v>
      </c>
      <c r="C29" s="9">
        <v>24.0</v>
      </c>
      <c r="D29" s="9">
        <f t="shared" si="1"/>
        <v>116.3</v>
      </c>
      <c r="E29" s="9">
        <f t="shared" si="2"/>
        <v>116.3</v>
      </c>
      <c r="F29" s="9">
        <f t="shared" si="3"/>
        <v>680.5</v>
      </c>
      <c r="H29" s="9">
        <f t="shared" si="4"/>
        <v>185.6</v>
      </c>
      <c r="K29" s="9">
        <f t="shared" si="5"/>
        <v>1.505149978</v>
      </c>
      <c r="L29" s="9">
        <f t="shared" si="6"/>
        <v>8.729869874</v>
      </c>
      <c r="N29" s="9">
        <f t="shared" si="7"/>
        <v>0.03125</v>
      </c>
      <c r="O29" s="9">
        <f t="shared" si="8"/>
        <v>0.18125</v>
      </c>
      <c r="V29" s="17"/>
      <c r="W29" s="18"/>
      <c r="AG29" s="10">
        <f t="shared" si="9"/>
        <v>-1.79230658</v>
      </c>
      <c r="AH29" s="10">
        <f t="shared" si="10"/>
        <v>3.212362877</v>
      </c>
      <c r="AI29" s="10">
        <f t="shared" si="11"/>
        <v>18.63170468</v>
      </c>
      <c r="AJ29" s="2"/>
      <c r="AK29" s="1" t="s">
        <v>63</v>
      </c>
      <c r="AL29" s="14">
        <f>SUM(AI6:AI522)</f>
        <v>593315.4011</v>
      </c>
      <c r="AM29" s="10">
        <f t="shared" si="12"/>
        <v>1.79230658</v>
      </c>
      <c r="AN29" s="10">
        <f t="shared" si="13"/>
        <v>10.39537816</v>
      </c>
      <c r="AP29" s="10">
        <f t="shared" si="14"/>
        <v>2</v>
      </c>
      <c r="AQ29" s="10">
        <f t="shared" si="15"/>
        <v>11.6</v>
      </c>
    </row>
    <row r="30" ht="15.75" customHeight="1">
      <c r="A30" s="10">
        <v>48.0</v>
      </c>
      <c r="B30" s="10">
        <v>1.3</v>
      </c>
      <c r="C30" s="9">
        <v>24.0</v>
      </c>
      <c r="D30" s="9">
        <f t="shared" si="1"/>
        <v>117.6</v>
      </c>
      <c r="E30" s="9">
        <f t="shared" si="2"/>
        <v>117.6</v>
      </c>
      <c r="F30" s="9">
        <f t="shared" si="3"/>
        <v>564.2</v>
      </c>
      <c r="H30" s="9">
        <f t="shared" si="4"/>
        <v>324</v>
      </c>
      <c r="K30" s="9">
        <f t="shared" si="5"/>
        <v>1.77815125</v>
      </c>
      <c r="L30" s="9">
        <f t="shared" si="6"/>
        <v>9.602016752</v>
      </c>
      <c r="N30" s="9">
        <f t="shared" si="7"/>
        <v>0.01666666667</v>
      </c>
      <c r="O30" s="9">
        <f t="shared" si="8"/>
        <v>0.09</v>
      </c>
      <c r="U30" s="22"/>
      <c r="V30" s="23"/>
      <c r="W30" s="23"/>
      <c r="X30" s="24" t="s">
        <v>64</v>
      </c>
      <c r="Y30" s="25"/>
      <c r="Z30" s="25"/>
      <c r="AA30" s="26"/>
      <c r="AG30" s="10">
        <f t="shared" si="9"/>
        <v>-12.79230658</v>
      </c>
      <c r="AH30" s="10">
        <f t="shared" si="10"/>
        <v>163.6431076</v>
      </c>
      <c r="AI30" s="10">
        <f t="shared" si="11"/>
        <v>949.1300243</v>
      </c>
      <c r="AJ30" s="1" t="s">
        <v>65</v>
      </c>
      <c r="AK30" s="2"/>
      <c r="AL30" s="15">
        <f>DIVIDE(AL29, B520)</f>
        <v>285.6460455</v>
      </c>
      <c r="AM30" s="10">
        <f t="shared" si="12"/>
        <v>12.79230658</v>
      </c>
      <c r="AN30" s="10">
        <f t="shared" si="13"/>
        <v>74.19537816</v>
      </c>
      <c r="AP30" s="10">
        <f t="shared" si="14"/>
        <v>9</v>
      </c>
      <c r="AQ30" s="10">
        <f t="shared" si="15"/>
        <v>52.2</v>
      </c>
    </row>
    <row r="31" ht="15.75" customHeight="1">
      <c r="A31" s="10">
        <v>24.0</v>
      </c>
      <c r="B31" s="10">
        <v>2.7</v>
      </c>
      <c r="C31" s="9">
        <v>24.0</v>
      </c>
      <c r="D31" s="9">
        <f t="shared" si="1"/>
        <v>120.3</v>
      </c>
      <c r="E31" s="9">
        <f t="shared" si="2"/>
        <v>120.3</v>
      </c>
      <c r="F31" s="9">
        <f t="shared" si="3"/>
        <v>446.6</v>
      </c>
      <c r="H31" s="9">
        <f t="shared" si="4"/>
        <v>197.2</v>
      </c>
      <c r="K31" s="9">
        <f t="shared" si="5"/>
        <v>1.531478917</v>
      </c>
      <c r="L31" s="9">
        <f t="shared" si="6"/>
        <v>8.882577719</v>
      </c>
      <c r="N31" s="9">
        <f t="shared" si="7"/>
        <v>0.02941176471</v>
      </c>
      <c r="O31" s="9">
        <f t="shared" si="8"/>
        <v>0.1705882353</v>
      </c>
      <c r="U31" s="27"/>
      <c r="V31" s="28"/>
      <c r="W31" s="29"/>
      <c r="X31" s="28"/>
      <c r="Y31" s="28"/>
      <c r="Z31" s="28"/>
      <c r="AA31" s="30"/>
      <c r="AG31" s="10">
        <f t="shared" si="9"/>
        <v>15.20769342</v>
      </c>
      <c r="AH31" s="10">
        <f t="shared" si="10"/>
        <v>231.2739392</v>
      </c>
      <c r="AI31" s="10">
        <f t="shared" si="11"/>
        <v>1248.879271</v>
      </c>
      <c r="AJ31" s="2"/>
      <c r="AK31" s="2"/>
      <c r="AL31" s="14"/>
      <c r="AM31" s="10">
        <f t="shared" si="12"/>
        <v>15.20769342</v>
      </c>
      <c r="AN31" s="10">
        <f t="shared" si="13"/>
        <v>82.12154447</v>
      </c>
      <c r="AP31" s="10">
        <f t="shared" si="14"/>
        <v>19</v>
      </c>
      <c r="AQ31" s="10">
        <f t="shared" si="15"/>
        <v>102.6</v>
      </c>
    </row>
    <row r="32" ht="15.75" customHeight="1">
      <c r="A32" s="10">
        <v>39.0</v>
      </c>
      <c r="B32" s="10">
        <v>3.6</v>
      </c>
      <c r="C32" s="9">
        <v>24.0</v>
      </c>
      <c r="D32" s="9">
        <f t="shared" si="1"/>
        <v>123.9</v>
      </c>
      <c r="E32" s="9">
        <f t="shared" si="2"/>
        <v>123.9</v>
      </c>
      <c r="F32" s="9">
        <f t="shared" si="3"/>
        <v>326.3</v>
      </c>
      <c r="H32" s="9">
        <f t="shared" si="4"/>
        <v>62.4</v>
      </c>
      <c r="K32" s="9">
        <f t="shared" si="5"/>
        <v>1.681241237</v>
      </c>
      <c r="L32" s="9">
        <f t="shared" si="6"/>
        <v>2.185613609</v>
      </c>
      <c r="N32" s="9">
        <f t="shared" si="7"/>
        <v>0.02083333333</v>
      </c>
      <c r="O32" s="9">
        <f t="shared" si="8"/>
        <v>0.02708333333</v>
      </c>
      <c r="U32" s="31"/>
      <c r="V32" s="32"/>
      <c r="W32" s="33"/>
      <c r="X32" s="28"/>
      <c r="Y32" s="28"/>
      <c r="Z32" s="28"/>
      <c r="AA32" s="30"/>
      <c r="AG32" s="10">
        <f t="shared" si="9"/>
        <v>-10.79230658</v>
      </c>
      <c r="AH32" s="10">
        <f t="shared" si="10"/>
        <v>116.4738813</v>
      </c>
      <c r="AI32" s="10">
        <f t="shared" si="11"/>
        <v>675.5485116</v>
      </c>
      <c r="AJ32" s="1" t="s">
        <v>66</v>
      </c>
      <c r="AK32" s="2"/>
      <c r="AL32" s="15">
        <f>SQRT(AL30)</f>
        <v>16.9010664</v>
      </c>
      <c r="AM32" s="10">
        <f t="shared" si="12"/>
        <v>10.79230658</v>
      </c>
      <c r="AN32" s="10">
        <f t="shared" si="13"/>
        <v>62.59537816</v>
      </c>
      <c r="AP32" s="10">
        <f t="shared" si="14"/>
        <v>7</v>
      </c>
      <c r="AQ32" s="10">
        <f t="shared" si="15"/>
        <v>40.6</v>
      </c>
    </row>
    <row r="33" ht="15.75" customHeight="1">
      <c r="A33" s="10">
        <v>24.0</v>
      </c>
      <c r="B33" s="10">
        <v>3.6</v>
      </c>
      <c r="C33" s="9">
        <v>24.0</v>
      </c>
      <c r="D33" s="9">
        <f t="shared" si="1"/>
        <v>127.5</v>
      </c>
      <c r="E33" s="9">
        <f t="shared" si="2"/>
        <v>127.5</v>
      </c>
      <c r="F33" s="9">
        <f t="shared" si="3"/>
        <v>202.4</v>
      </c>
      <c r="H33" s="9">
        <f t="shared" si="4"/>
        <v>64.8</v>
      </c>
      <c r="K33" s="9">
        <f t="shared" si="5"/>
        <v>1.380211242</v>
      </c>
      <c r="L33" s="9">
        <f t="shared" si="6"/>
        <v>3.726570353</v>
      </c>
      <c r="N33" s="9">
        <f t="shared" si="7"/>
        <v>0.04166666667</v>
      </c>
      <c r="O33" s="9">
        <f t="shared" si="8"/>
        <v>0.1125</v>
      </c>
      <c r="S33" s="9">
        <v>0.0</v>
      </c>
      <c r="U33" s="31"/>
      <c r="V33" s="34" t="s">
        <v>67</v>
      </c>
      <c r="W33" s="35">
        <f>MIN(A3:A519)</f>
        <v>15</v>
      </c>
      <c r="X33" s="28"/>
      <c r="Y33" s="28"/>
      <c r="Z33" s="28"/>
      <c r="AA33" s="30"/>
      <c r="AG33" s="10">
        <f t="shared" si="9"/>
        <v>3.20769342</v>
      </c>
      <c r="AH33" s="10">
        <f t="shared" si="10"/>
        <v>10.28929708</v>
      </c>
      <c r="AI33" s="10">
        <f t="shared" si="11"/>
        <v>13.3760862</v>
      </c>
      <c r="AJ33" s="2"/>
      <c r="AK33" s="2"/>
      <c r="AL33" s="14"/>
      <c r="AM33" s="10">
        <f t="shared" si="12"/>
        <v>3.20769342</v>
      </c>
      <c r="AN33" s="10">
        <f t="shared" si="13"/>
        <v>4.170001446</v>
      </c>
      <c r="AP33" s="10">
        <f t="shared" si="14"/>
        <v>7</v>
      </c>
      <c r="AQ33" s="10">
        <f t="shared" si="15"/>
        <v>9.1</v>
      </c>
    </row>
    <row r="34" ht="15.75" customHeight="1">
      <c r="A34" s="10">
        <v>78.0</v>
      </c>
      <c r="B34" s="10">
        <v>7.6</v>
      </c>
      <c r="C34" s="9">
        <v>24.0</v>
      </c>
      <c r="D34" s="9">
        <f t="shared" si="1"/>
        <v>135.1</v>
      </c>
      <c r="E34" s="9">
        <f t="shared" si="2"/>
        <v>135.1</v>
      </c>
      <c r="F34" s="9">
        <f t="shared" si="3"/>
        <v>74.9</v>
      </c>
      <c r="H34" s="9">
        <f t="shared" si="4"/>
        <v>140.4</v>
      </c>
      <c r="K34" s="9">
        <f t="shared" si="5"/>
        <v>1.591064607</v>
      </c>
      <c r="L34" s="9">
        <f t="shared" si="6"/>
        <v>5.727832585</v>
      </c>
      <c r="N34" s="9">
        <f t="shared" si="7"/>
        <v>0.02564102564</v>
      </c>
      <c r="O34" s="9">
        <f t="shared" si="8"/>
        <v>0.09230769231</v>
      </c>
      <c r="S34" s="9">
        <v>32.0</v>
      </c>
      <c r="U34" s="31"/>
      <c r="V34" s="34" t="s">
        <v>68</v>
      </c>
      <c r="W34" s="35">
        <v>32.0</v>
      </c>
      <c r="X34" s="28"/>
      <c r="Y34" s="28"/>
      <c r="Z34" s="28"/>
      <c r="AA34" s="30"/>
      <c r="AG34" s="10">
        <f t="shared" si="9"/>
        <v>-20.79230658</v>
      </c>
      <c r="AH34" s="10">
        <f t="shared" si="10"/>
        <v>432.3200129</v>
      </c>
      <c r="AI34" s="10">
        <f t="shared" si="11"/>
        <v>1167.264035</v>
      </c>
      <c r="AJ34" s="1" t="s">
        <v>69</v>
      </c>
      <c r="AK34" s="2"/>
      <c r="AL34" s="14">
        <f>DIVIDE(AL32, I523)</f>
        <v>0.377320743</v>
      </c>
      <c r="AM34" s="10">
        <f t="shared" si="12"/>
        <v>20.79230658</v>
      </c>
      <c r="AN34" s="10">
        <f t="shared" si="13"/>
        <v>56.13922777</v>
      </c>
      <c r="AP34" s="10">
        <f t="shared" si="14"/>
        <v>17</v>
      </c>
      <c r="AQ34" s="10">
        <f t="shared" si="15"/>
        <v>45.9</v>
      </c>
    </row>
    <row r="35" ht="15.75" customHeight="1">
      <c r="A35" s="10">
        <v>37.0</v>
      </c>
      <c r="B35" s="10">
        <v>1.8</v>
      </c>
      <c r="C35" s="9">
        <v>24.0</v>
      </c>
      <c r="D35" s="9">
        <f t="shared" si="1"/>
        <v>136.9</v>
      </c>
      <c r="E35" s="9">
        <f t="shared" si="2"/>
        <v>136.9</v>
      </c>
      <c r="F35" s="9">
        <f t="shared" si="3"/>
        <v>-60.2</v>
      </c>
      <c r="H35" s="9">
        <f t="shared" si="4"/>
        <v>86.4</v>
      </c>
      <c r="K35" s="9">
        <f t="shared" si="5"/>
        <v>1.380211242</v>
      </c>
      <c r="L35" s="9">
        <f t="shared" si="6"/>
        <v>4.96876047</v>
      </c>
      <c r="N35" s="9">
        <f t="shared" si="7"/>
        <v>0.04166666667</v>
      </c>
      <c r="O35" s="9">
        <f t="shared" si="8"/>
        <v>0.15</v>
      </c>
      <c r="S35" s="9">
        <v>41.0</v>
      </c>
      <c r="U35" s="31"/>
      <c r="V35" s="34" t="s">
        <v>70</v>
      </c>
      <c r="W35" s="35">
        <v>41.0</v>
      </c>
      <c r="X35" s="28"/>
      <c r="Y35" s="28"/>
      <c r="Z35" s="28"/>
      <c r="AA35" s="30"/>
      <c r="AG35" s="10">
        <f t="shared" si="9"/>
        <v>-5.79230658</v>
      </c>
      <c r="AH35" s="10">
        <f t="shared" si="10"/>
        <v>33.55081552</v>
      </c>
      <c r="AI35" s="10">
        <f t="shared" si="11"/>
        <v>120.7829359</v>
      </c>
      <c r="AM35" s="10">
        <f t="shared" si="12"/>
        <v>5.79230658</v>
      </c>
      <c r="AN35" s="10">
        <f t="shared" si="13"/>
        <v>20.85230369</v>
      </c>
      <c r="AP35" s="10">
        <f t="shared" si="14"/>
        <v>2</v>
      </c>
      <c r="AQ35" s="10">
        <f t="shared" si="15"/>
        <v>7.2</v>
      </c>
    </row>
    <row r="36" ht="15.75" customHeight="1">
      <c r="A36" s="10">
        <v>39.0</v>
      </c>
      <c r="B36" s="10">
        <v>3.6</v>
      </c>
      <c r="C36" s="9">
        <v>24.0</v>
      </c>
      <c r="D36" s="9">
        <f t="shared" si="1"/>
        <v>140.5</v>
      </c>
      <c r="E36" s="9">
        <f t="shared" si="2"/>
        <v>140.5</v>
      </c>
      <c r="F36" s="9">
        <f t="shared" si="3"/>
        <v>-197.1</v>
      </c>
      <c r="H36" s="9">
        <f t="shared" si="4"/>
        <v>592.8</v>
      </c>
      <c r="K36" s="9">
        <f t="shared" si="5"/>
        <v>1.892094603</v>
      </c>
      <c r="L36" s="9">
        <f t="shared" si="6"/>
        <v>14.37991898</v>
      </c>
      <c r="N36" s="9">
        <f t="shared" si="7"/>
        <v>0.01282051282</v>
      </c>
      <c r="O36" s="9">
        <f t="shared" si="8"/>
        <v>0.09743589744</v>
      </c>
      <c r="S36" s="9">
        <v>53.0</v>
      </c>
      <c r="U36" s="31"/>
      <c r="V36" s="36" t="s">
        <v>71</v>
      </c>
      <c r="W36" s="35">
        <f>QUARTILE(A3:A519,3)</f>
        <v>53</v>
      </c>
      <c r="X36" s="28"/>
      <c r="Y36" s="28"/>
      <c r="Z36" s="28"/>
      <c r="AA36" s="30"/>
      <c r="AG36" s="10">
        <f t="shared" si="9"/>
        <v>-20.79230658</v>
      </c>
      <c r="AH36" s="10">
        <f t="shared" si="10"/>
        <v>432.3200129</v>
      </c>
      <c r="AI36" s="10">
        <f t="shared" si="11"/>
        <v>1556.352047</v>
      </c>
      <c r="AM36" s="10">
        <f t="shared" si="12"/>
        <v>20.79230658</v>
      </c>
      <c r="AN36" s="10">
        <f t="shared" si="13"/>
        <v>74.85230369</v>
      </c>
      <c r="AP36" s="10">
        <f t="shared" si="14"/>
        <v>17</v>
      </c>
      <c r="AQ36" s="10">
        <f t="shared" si="15"/>
        <v>61.2</v>
      </c>
    </row>
    <row r="37" ht="15.75" customHeight="1">
      <c r="A37" s="10">
        <v>32.0</v>
      </c>
      <c r="B37" s="10">
        <v>2.7</v>
      </c>
      <c r="C37" s="9">
        <v>25.0</v>
      </c>
      <c r="D37" s="9">
        <f t="shared" si="1"/>
        <v>143.2</v>
      </c>
      <c r="E37" s="9">
        <f t="shared" si="2"/>
        <v>143.2</v>
      </c>
      <c r="F37" s="9">
        <f t="shared" si="3"/>
        <v>-337.6</v>
      </c>
      <c r="H37" s="9">
        <f t="shared" si="4"/>
        <v>66.6</v>
      </c>
      <c r="K37" s="9">
        <f t="shared" si="5"/>
        <v>1.568201724</v>
      </c>
      <c r="L37" s="9">
        <f t="shared" si="6"/>
        <v>2.822763103</v>
      </c>
      <c r="N37" s="9">
        <f t="shared" si="7"/>
        <v>0.02702702703</v>
      </c>
      <c r="O37" s="9">
        <f t="shared" si="8"/>
        <v>0.04864864865</v>
      </c>
      <c r="S37" s="9">
        <v>0.0</v>
      </c>
      <c r="U37" s="31"/>
      <c r="V37" s="34" t="s">
        <v>72</v>
      </c>
      <c r="W37" s="35">
        <f>MAX(A3:A519)</f>
        <v>100</v>
      </c>
      <c r="X37" s="28"/>
      <c r="Y37" s="28"/>
      <c r="Z37" s="28"/>
      <c r="AA37" s="30"/>
      <c r="AG37" s="10">
        <f t="shared" si="9"/>
        <v>33.20769342</v>
      </c>
      <c r="AH37" s="10">
        <f t="shared" si="10"/>
        <v>1102.750902</v>
      </c>
      <c r="AI37" s="10">
        <f t="shared" si="11"/>
        <v>8380.906857</v>
      </c>
      <c r="AM37" s="10">
        <f t="shared" si="12"/>
        <v>33.20769342</v>
      </c>
      <c r="AN37" s="10">
        <f t="shared" si="13"/>
        <v>252.37847</v>
      </c>
      <c r="AP37" s="10">
        <f t="shared" si="14"/>
        <v>37</v>
      </c>
      <c r="AQ37" s="10">
        <f t="shared" si="15"/>
        <v>281.2</v>
      </c>
    </row>
    <row r="38" ht="15.75" customHeight="1">
      <c r="A38" s="10">
        <v>62.0</v>
      </c>
      <c r="B38" s="10">
        <v>4.5</v>
      </c>
      <c r="C38" s="9">
        <v>25.0</v>
      </c>
      <c r="D38" s="9">
        <f t="shared" si="1"/>
        <v>147.7</v>
      </c>
      <c r="E38" s="9">
        <f t="shared" si="2"/>
        <v>147.7</v>
      </c>
      <c r="F38" s="9">
        <f t="shared" si="3"/>
        <v>-480.8</v>
      </c>
      <c r="H38" s="9">
        <f t="shared" si="4"/>
        <v>140.4</v>
      </c>
      <c r="K38" s="9">
        <f t="shared" si="5"/>
        <v>1.591064607</v>
      </c>
      <c r="L38" s="9">
        <f t="shared" si="6"/>
        <v>5.727832585</v>
      </c>
      <c r="N38" s="9">
        <f t="shared" si="7"/>
        <v>0.02564102564</v>
      </c>
      <c r="O38" s="9">
        <f t="shared" si="8"/>
        <v>0.09230769231</v>
      </c>
      <c r="U38" s="31"/>
      <c r="V38" s="32"/>
      <c r="W38" s="33"/>
      <c r="X38" s="28"/>
      <c r="Y38" s="28"/>
      <c r="Z38" s="28"/>
      <c r="AA38" s="30"/>
      <c r="AG38" s="10">
        <f t="shared" si="9"/>
        <v>-7.79230658</v>
      </c>
      <c r="AH38" s="10">
        <f t="shared" si="10"/>
        <v>60.72004184</v>
      </c>
      <c r="AI38" s="10">
        <f t="shared" si="11"/>
        <v>109.2960753</v>
      </c>
      <c r="AM38" s="10">
        <f t="shared" si="12"/>
        <v>7.79230658</v>
      </c>
      <c r="AN38" s="10">
        <f t="shared" si="13"/>
        <v>14.02615184</v>
      </c>
      <c r="AP38" s="10">
        <f t="shared" si="14"/>
        <v>4</v>
      </c>
      <c r="AQ38" s="10">
        <f t="shared" si="15"/>
        <v>7.2</v>
      </c>
    </row>
    <row r="39" ht="15.75" customHeight="1">
      <c r="A39" s="10">
        <v>24.0</v>
      </c>
      <c r="B39" s="10">
        <v>4.5</v>
      </c>
      <c r="C39" s="9">
        <v>25.0</v>
      </c>
      <c r="D39" s="9">
        <f t="shared" si="1"/>
        <v>152.2</v>
      </c>
      <c r="E39" s="9">
        <f t="shared" si="2"/>
        <v>152.2</v>
      </c>
      <c r="F39" s="9">
        <f t="shared" si="3"/>
        <v>-628.5</v>
      </c>
      <c r="H39" s="9">
        <f t="shared" si="4"/>
        <v>86.4</v>
      </c>
      <c r="K39" s="9">
        <f t="shared" si="5"/>
        <v>1.505149978</v>
      </c>
      <c r="L39" s="9">
        <f t="shared" si="6"/>
        <v>4.063904941</v>
      </c>
      <c r="N39" s="9">
        <f t="shared" si="7"/>
        <v>0.03125</v>
      </c>
      <c r="O39" s="9">
        <f t="shared" si="8"/>
        <v>0.084375</v>
      </c>
      <c r="U39" s="31"/>
      <c r="V39" s="32"/>
      <c r="W39" s="33"/>
      <c r="X39" s="28"/>
      <c r="Y39" s="28"/>
      <c r="Z39" s="28"/>
      <c r="AA39" s="30"/>
      <c r="AG39" s="10">
        <f t="shared" si="9"/>
        <v>-5.79230658</v>
      </c>
      <c r="AH39" s="10">
        <f t="shared" si="10"/>
        <v>33.55081552</v>
      </c>
      <c r="AI39" s="10">
        <f t="shared" si="11"/>
        <v>120.7829359</v>
      </c>
      <c r="AM39" s="10">
        <f t="shared" si="12"/>
        <v>5.79230658</v>
      </c>
      <c r="AN39" s="10">
        <f t="shared" si="13"/>
        <v>20.85230369</v>
      </c>
      <c r="AP39" s="10">
        <f t="shared" si="14"/>
        <v>2</v>
      </c>
      <c r="AQ39" s="10">
        <f t="shared" si="15"/>
        <v>7.2</v>
      </c>
    </row>
    <row r="40" ht="15.75" customHeight="1">
      <c r="A40" s="10">
        <v>60.0</v>
      </c>
      <c r="B40" s="10">
        <v>5.4</v>
      </c>
      <c r="C40" s="9">
        <v>25.0</v>
      </c>
      <c r="D40" s="9">
        <f t="shared" si="1"/>
        <v>157.6</v>
      </c>
      <c r="E40" s="9">
        <f t="shared" si="2"/>
        <v>157.6</v>
      </c>
      <c r="F40" s="9">
        <f t="shared" si="3"/>
        <v>-780.7</v>
      </c>
      <c r="H40" s="9">
        <f t="shared" si="4"/>
        <v>279</v>
      </c>
      <c r="K40" s="9">
        <f t="shared" si="5"/>
        <v>1.792391689</v>
      </c>
      <c r="L40" s="9">
        <f t="shared" si="6"/>
        <v>8.065762603</v>
      </c>
      <c r="N40" s="9">
        <f t="shared" si="7"/>
        <v>0.01612903226</v>
      </c>
      <c r="O40" s="9">
        <f t="shared" si="8"/>
        <v>0.07258064516</v>
      </c>
      <c r="U40" s="37" t="s">
        <v>73</v>
      </c>
      <c r="X40" s="28"/>
      <c r="Y40" s="28"/>
      <c r="Z40" s="28"/>
      <c r="AA40" s="30"/>
      <c r="AG40" s="10">
        <f t="shared" si="9"/>
        <v>-12.79230658</v>
      </c>
      <c r="AH40" s="10">
        <f t="shared" si="10"/>
        <v>163.6431076</v>
      </c>
      <c r="AI40" s="10">
        <f t="shared" si="11"/>
        <v>441.8363906</v>
      </c>
      <c r="AM40" s="10">
        <f t="shared" si="12"/>
        <v>12.79230658</v>
      </c>
      <c r="AN40" s="10">
        <f t="shared" si="13"/>
        <v>34.53922777</v>
      </c>
      <c r="AP40" s="10">
        <f t="shared" si="14"/>
        <v>9</v>
      </c>
      <c r="AQ40" s="10">
        <f t="shared" si="15"/>
        <v>24.3</v>
      </c>
    </row>
    <row r="41" ht="15.75" customHeight="1">
      <c r="A41" s="10">
        <v>27.0</v>
      </c>
      <c r="B41" s="10">
        <v>4.0</v>
      </c>
      <c r="C41" s="9">
        <v>25.0</v>
      </c>
      <c r="D41" s="9">
        <f t="shared" si="1"/>
        <v>161.6</v>
      </c>
      <c r="E41" s="9">
        <f t="shared" si="2"/>
        <v>161.6</v>
      </c>
      <c r="F41" s="9">
        <f t="shared" si="3"/>
        <v>-938.3</v>
      </c>
      <c r="H41" s="9">
        <f t="shared" si="4"/>
        <v>108</v>
      </c>
      <c r="K41" s="9">
        <f t="shared" si="5"/>
        <v>1.380211242</v>
      </c>
      <c r="L41" s="9">
        <f t="shared" si="6"/>
        <v>6.210950588</v>
      </c>
      <c r="N41" s="9">
        <f t="shared" si="7"/>
        <v>0.04166666667</v>
      </c>
      <c r="O41" s="9">
        <f t="shared" si="8"/>
        <v>0.1875</v>
      </c>
      <c r="U41" s="27"/>
      <c r="V41" s="28"/>
      <c r="W41" s="28"/>
      <c r="X41" s="28"/>
      <c r="Y41" s="28"/>
      <c r="Z41" s="28"/>
      <c r="AA41" s="30"/>
      <c r="AG41" s="10">
        <f t="shared" si="9"/>
        <v>17.20769342</v>
      </c>
      <c r="AH41" s="10">
        <f t="shared" si="10"/>
        <v>296.1047128</v>
      </c>
      <c r="AI41" s="10">
        <f t="shared" si="11"/>
        <v>1332.471208</v>
      </c>
      <c r="AM41" s="10">
        <f t="shared" si="12"/>
        <v>17.20769342</v>
      </c>
      <c r="AN41" s="10">
        <f t="shared" si="13"/>
        <v>77.43462039</v>
      </c>
      <c r="AP41" s="10">
        <f t="shared" si="14"/>
        <v>21</v>
      </c>
      <c r="AQ41" s="10">
        <f t="shared" si="15"/>
        <v>94.5</v>
      </c>
    </row>
    <row r="42" ht="15.75" customHeight="1">
      <c r="A42" s="10">
        <v>43.0</v>
      </c>
      <c r="B42" s="10">
        <v>2.7</v>
      </c>
      <c r="C42" s="9">
        <v>25.0</v>
      </c>
      <c r="D42" s="9">
        <f t="shared" si="1"/>
        <v>164.3</v>
      </c>
      <c r="E42" s="9">
        <f t="shared" si="2"/>
        <v>164.3</v>
      </c>
      <c r="F42" s="9">
        <f t="shared" si="3"/>
        <v>-1099.9</v>
      </c>
      <c r="H42" s="9">
        <f t="shared" si="4"/>
        <v>324</v>
      </c>
      <c r="K42" s="9">
        <f t="shared" si="5"/>
        <v>1.77815125</v>
      </c>
      <c r="L42" s="9">
        <f t="shared" si="6"/>
        <v>9.602016752</v>
      </c>
      <c r="N42" s="9">
        <f t="shared" si="7"/>
        <v>0.01666666667</v>
      </c>
      <c r="O42" s="9">
        <f t="shared" si="8"/>
        <v>0.09</v>
      </c>
      <c r="U42" s="27"/>
      <c r="V42" s="28"/>
      <c r="W42" s="28"/>
      <c r="X42" s="28"/>
      <c r="Y42" s="28"/>
      <c r="Z42" s="28"/>
      <c r="AA42" s="30"/>
      <c r="AG42" s="10">
        <f t="shared" si="9"/>
        <v>-20.79230658</v>
      </c>
      <c r="AH42" s="10">
        <f t="shared" si="10"/>
        <v>432.3200129</v>
      </c>
      <c r="AI42" s="10">
        <f t="shared" si="11"/>
        <v>1945.440058</v>
      </c>
      <c r="AM42" s="10">
        <f t="shared" si="12"/>
        <v>20.79230658</v>
      </c>
      <c r="AN42" s="10">
        <f t="shared" si="13"/>
        <v>93.56537961</v>
      </c>
      <c r="AP42" s="10">
        <f t="shared" si="14"/>
        <v>17</v>
      </c>
      <c r="AQ42" s="10">
        <f t="shared" si="15"/>
        <v>76.5</v>
      </c>
    </row>
    <row r="43" ht="15.75" customHeight="1">
      <c r="A43" s="10">
        <v>37.0</v>
      </c>
      <c r="B43" s="10">
        <v>3.1</v>
      </c>
      <c r="C43" s="9">
        <v>25.0</v>
      </c>
      <c r="D43" s="9">
        <f t="shared" si="1"/>
        <v>167.4</v>
      </c>
      <c r="E43" s="9">
        <f t="shared" si="2"/>
        <v>167.4</v>
      </c>
      <c r="F43" s="9">
        <f t="shared" si="3"/>
        <v>-1264.2</v>
      </c>
      <c r="H43" s="9">
        <f t="shared" si="4"/>
        <v>108</v>
      </c>
      <c r="K43" s="9">
        <f t="shared" si="5"/>
        <v>1.431363764</v>
      </c>
      <c r="L43" s="9">
        <f t="shared" si="6"/>
        <v>5.725455057</v>
      </c>
      <c r="N43" s="9">
        <f t="shared" si="7"/>
        <v>0.03703703704</v>
      </c>
      <c r="O43" s="9">
        <f t="shared" si="8"/>
        <v>0.1481481481</v>
      </c>
      <c r="U43" s="27"/>
      <c r="V43" s="28"/>
      <c r="W43" s="28"/>
      <c r="X43" s="28"/>
      <c r="Y43" s="28"/>
      <c r="Z43" s="28"/>
      <c r="AA43" s="30"/>
      <c r="AG43" s="10">
        <f t="shared" si="9"/>
        <v>15.20769342</v>
      </c>
      <c r="AH43" s="10">
        <f t="shared" si="10"/>
        <v>231.2739392</v>
      </c>
      <c r="AI43" s="10">
        <f t="shared" si="11"/>
        <v>1248.879271</v>
      </c>
      <c r="AM43" s="10">
        <f t="shared" si="12"/>
        <v>15.20769342</v>
      </c>
      <c r="AN43" s="10">
        <f t="shared" si="13"/>
        <v>82.12154447</v>
      </c>
      <c r="AP43" s="10">
        <f t="shared" si="14"/>
        <v>19</v>
      </c>
      <c r="AQ43" s="10">
        <f t="shared" si="15"/>
        <v>102.6</v>
      </c>
    </row>
    <row r="44" ht="15.75" customHeight="1">
      <c r="A44" s="10">
        <v>42.0</v>
      </c>
      <c r="B44" s="10">
        <v>6.7</v>
      </c>
      <c r="C44" s="9">
        <v>25.0</v>
      </c>
      <c r="D44" s="9">
        <f t="shared" si="1"/>
        <v>174.1</v>
      </c>
      <c r="E44" s="9">
        <f t="shared" si="2"/>
        <v>174.1</v>
      </c>
      <c r="F44" s="9">
        <f t="shared" si="3"/>
        <v>-1431.6</v>
      </c>
      <c r="H44" s="9">
        <f t="shared" si="4"/>
        <v>116.1</v>
      </c>
      <c r="K44" s="9">
        <f t="shared" si="5"/>
        <v>1.633468456</v>
      </c>
      <c r="L44" s="9">
        <f t="shared" si="6"/>
        <v>4.41036483</v>
      </c>
      <c r="N44" s="9">
        <f t="shared" si="7"/>
        <v>0.02325581395</v>
      </c>
      <c r="O44" s="9">
        <f t="shared" si="8"/>
        <v>0.06279069767</v>
      </c>
      <c r="U44" s="27"/>
      <c r="V44" s="28"/>
      <c r="W44" s="28"/>
      <c r="X44" s="28"/>
      <c r="Y44" s="28"/>
      <c r="Z44" s="28"/>
      <c r="AA44" s="30"/>
      <c r="AG44" s="10">
        <f t="shared" si="9"/>
        <v>-17.79230658</v>
      </c>
      <c r="AH44" s="10">
        <f t="shared" si="10"/>
        <v>316.5661734</v>
      </c>
      <c r="AI44" s="10">
        <f t="shared" si="11"/>
        <v>1266.264694</v>
      </c>
      <c r="AM44" s="10">
        <f t="shared" si="12"/>
        <v>17.79230658</v>
      </c>
      <c r="AN44" s="10">
        <f t="shared" si="13"/>
        <v>71.16922632</v>
      </c>
      <c r="AP44" s="10">
        <f t="shared" si="14"/>
        <v>14</v>
      </c>
      <c r="AQ44" s="10">
        <f t="shared" si="15"/>
        <v>56</v>
      </c>
    </row>
    <row r="45" ht="15.75" customHeight="1">
      <c r="A45" s="10">
        <v>54.0</v>
      </c>
      <c r="B45" s="10">
        <v>5.4</v>
      </c>
      <c r="C45" s="9">
        <v>25.0</v>
      </c>
      <c r="D45" s="9">
        <f t="shared" si="1"/>
        <v>179.5</v>
      </c>
      <c r="E45" s="9">
        <f t="shared" si="2"/>
        <v>179.5</v>
      </c>
      <c r="F45" s="9">
        <f t="shared" si="3"/>
        <v>-1605.7</v>
      </c>
      <c r="H45" s="9">
        <f t="shared" si="4"/>
        <v>114.7</v>
      </c>
      <c r="K45" s="9">
        <f t="shared" si="5"/>
        <v>1.568201724</v>
      </c>
      <c r="L45" s="9">
        <f t="shared" si="6"/>
        <v>4.861425345</v>
      </c>
      <c r="N45" s="9">
        <f t="shared" si="7"/>
        <v>0.02702702703</v>
      </c>
      <c r="O45" s="9">
        <f t="shared" si="8"/>
        <v>0.08378378378</v>
      </c>
      <c r="U45" s="27"/>
      <c r="V45" s="28"/>
      <c r="W45" s="28"/>
      <c r="X45" s="28"/>
      <c r="Y45" s="28"/>
      <c r="Z45" s="28"/>
      <c r="AA45" s="30"/>
      <c r="AG45" s="10">
        <f t="shared" si="9"/>
        <v>-1.79230658</v>
      </c>
      <c r="AH45" s="10">
        <f t="shared" si="10"/>
        <v>3.212362877</v>
      </c>
      <c r="AI45" s="10">
        <f t="shared" si="11"/>
        <v>8.673379767</v>
      </c>
      <c r="AM45" s="10">
        <f t="shared" si="12"/>
        <v>1.79230658</v>
      </c>
      <c r="AN45" s="10">
        <f t="shared" si="13"/>
        <v>4.839227766</v>
      </c>
      <c r="AP45" s="10">
        <f t="shared" si="14"/>
        <v>2</v>
      </c>
      <c r="AQ45" s="10">
        <f t="shared" si="15"/>
        <v>5.4</v>
      </c>
    </row>
    <row r="46" ht="15.75" customHeight="1">
      <c r="A46" s="10">
        <v>48.0</v>
      </c>
      <c r="B46" s="10">
        <v>2.7</v>
      </c>
      <c r="C46" s="9">
        <v>25.0</v>
      </c>
      <c r="D46" s="9">
        <f t="shared" si="1"/>
        <v>182.2</v>
      </c>
      <c r="E46" s="9">
        <f t="shared" si="2"/>
        <v>182.2</v>
      </c>
      <c r="F46" s="9">
        <f t="shared" si="3"/>
        <v>-1785.2</v>
      </c>
      <c r="H46" s="9">
        <f t="shared" si="4"/>
        <v>281.4</v>
      </c>
      <c r="K46" s="9">
        <f t="shared" si="5"/>
        <v>1.62324929</v>
      </c>
      <c r="L46" s="9">
        <f t="shared" si="6"/>
        <v>10.87577025</v>
      </c>
      <c r="N46" s="9">
        <f t="shared" si="7"/>
        <v>0.02380952381</v>
      </c>
      <c r="O46" s="9">
        <f t="shared" si="8"/>
        <v>0.1595238095</v>
      </c>
      <c r="U46" s="27"/>
      <c r="V46" s="28"/>
      <c r="W46" s="28"/>
      <c r="X46" s="28"/>
      <c r="Y46" s="28"/>
      <c r="Z46" s="28"/>
      <c r="AA46" s="30"/>
      <c r="AG46" s="10">
        <f t="shared" si="9"/>
        <v>-7.79230658</v>
      </c>
      <c r="AH46" s="10">
        <f t="shared" si="10"/>
        <v>60.72004184</v>
      </c>
      <c r="AI46" s="10">
        <f t="shared" si="11"/>
        <v>188.2321297</v>
      </c>
      <c r="AM46" s="10">
        <f t="shared" si="12"/>
        <v>7.79230658</v>
      </c>
      <c r="AN46" s="10">
        <f t="shared" si="13"/>
        <v>24.1561504</v>
      </c>
      <c r="AP46" s="10">
        <f t="shared" si="14"/>
        <v>4</v>
      </c>
      <c r="AQ46" s="10">
        <f t="shared" si="15"/>
        <v>12.4</v>
      </c>
    </row>
    <row r="47" ht="15.75" customHeight="1">
      <c r="A47" s="10">
        <v>74.0</v>
      </c>
      <c r="B47" s="10">
        <v>4.9</v>
      </c>
      <c r="C47" s="9">
        <v>26.0</v>
      </c>
      <c r="D47" s="9">
        <f t="shared" si="1"/>
        <v>187.1</v>
      </c>
      <c r="E47" s="9">
        <f t="shared" si="2"/>
        <v>187.1</v>
      </c>
      <c r="F47" s="9">
        <f t="shared" si="3"/>
        <v>-1967.4</v>
      </c>
      <c r="H47" s="9">
        <f t="shared" si="4"/>
        <v>291.6</v>
      </c>
      <c r="K47" s="9">
        <f t="shared" si="5"/>
        <v>1.73239376</v>
      </c>
      <c r="L47" s="9">
        <f t="shared" si="6"/>
        <v>9.354926303</v>
      </c>
      <c r="N47" s="9">
        <f t="shared" si="7"/>
        <v>0.01851851852</v>
      </c>
      <c r="O47" s="9">
        <f t="shared" si="8"/>
        <v>0.1</v>
      </c>
      <c r="U47" s="27"/>
      <c r="V47" s="28"/>
      <c r="W47" s="28"/>
      <c r="X47" s="28"/>
      <c r="Y47" s="28"/>
      <c r="Z47" s="28"/>
      <c r="AA47" s="30"/>
      <c r="AG47" s="10">
        <f t="shared" si="9"/>
        <v>-2.79230658</v>
      </c>
      <c r="AH47" s="10">
        <f t="shared" si="10"/>
        <v>7.796976037</v>
      </c>
      <c r="AI47" s="10">
        <f t="shared" si="11"/>
        <v>52.23973945</v>
      </c>
      <c r="AM47" s="10">
        <f t="shared" si="12"/>
        <v>2.79230658</v>
      </c>
      <c r="AN47" s="10">
        <f t="shared" si="13"/>
        <v>18.70845409</v>
      </c>
      <c r="AP47" s="10">
        <f t="shared" si="14"/>
        <v>1</v>
      </c>
      <c r="AQ47" s="10">
        <f t="shared" si="15"/>
        <v>6.7</v>
      </c>
    </row>
    <row r="48" ht="15.75" customHeight="1">
      <c r="A48" s="10">
        <v>24.0</v>
      </c>
      <c r="B48" s="10">
        <v>4.0</v>
      </c>
      <c r="C48" s="9">
        <v>26.0</v>
      </c>
      <c r="D48" s="9">
        <f t="shared" si="1"/>
        <v>191.1</v>
      </c>
      <c r="E48" s="9">
        <f t="shared" si="2"/>
        <v>191.1</v>
      </c>
      <c r="F48" s="9">
        <f t="shared" si="3"/>
        <v>-2154.5</v>
      </c>
      <c r="H48" s="9">
        <f t="shared" si="4"/>
        <v>129.6</v>
      </c>
      <c r="K48" s="9">
        <f t="shared" si="5"/>
        <v>1.681241237</v>
      </c>
      <c r="L48" s="9">
        <f t="shared" si="6"/>
        <v>4.539351341</v>
      </c>
      <c r="N48" s="9">
        <f t="shared" si="7"/>
        <v>0.02083333333</v>
      </c>
      <c r="O48" s="9">
        <f t="shared" si="8"/>
        <v>0.05625</v>
      </c>
      <c r="U48" s="27"/>
      <c r="V48" s="28"/>
      <c r="W48" s="28"/>
      <c r="X48" s="28"/>
      <c r="Y48" s="28"/>
      <c r="Z48" s="28"/>
      <c r="AA48" s="30"/>
      <c r="AG48" s="10">
        <f t="shared" si="9"/>
        <v>9.20769342</v>
      </c>
      <c r="AH48" s="10">
        <f t="shared" si="10"/>
        <v>84.78161812</v>
      </c>
      <c r="AI48" s="10">
        <f t="shared" si="11"/>
        <v>457.8207378</v>
      </c>
      <c r="AM48" s="10">
        <f t="shared" si="12"/>
        <v>9.20769342</v>
      </c>
      <c r="AN48" s="10">
        <f t="shared" si="13"/>
        <v>49.72154447</v>
      </c>
      <c r="AP48" s="10">
        <f t="shared" si="14"/>
        <v>13</v>
      </c>
      <c r="AQ48" s="10">
        <f t="shared" si="15"/>
        <v>70.2</v>
      </c>
    </row>
    <row r="49" ht="15.75" customHeight="1">
      <c r="A49" s="10">
        <v>70.0</v>
      </c>
      <c r="B49" s="10">
        <v>3.6</v>
      </c>
      <c r="C49" s="9">
        <v>26.0</v>
      </c>
      <c r="D49" s="9">
        <f t="shared" si="1"/>
        <v>194.7</v>
      </c>
      <c r="E49" s="9">
        <f t="shared" si="2"/>
        <v>194.7</v>
      </c>
      <c r="F49" s="9">
        <f t="shared" si="3"/>
        <v>-2345.6</v>
      </c>
      <c r="H49" s="9">
        <f t="shared" si="4"/>
        <v>362.6</v>
      </c>
      <c r="K49" s="9">
        <f t="shared" si="5"/>
        <v>1.86923172</v>
      </c>
      <c r="L49" s="9">
        <f t="shared" si="6"/>
        <v>9.159235427</v>
      </c>
      <c r="N49" s="9">
        <f t="shared" si="7"/>
        <v>0.01351351351</v>
      </c>
      <c r="O49" s="9">
        <f t="shared" si="8"/>
        <v>0.06621621622</v>
      </c>
      <c r="U49" s="27"/>
      <c r="V49" s="28"/>
      <c r="W49" s="28"/>
      <c r="X49" s="28"/>
      <c r="Y49" s="28"/>
      <c r="Z49" s="28"/>
      <c r="AA49" s="30"/>
      <c r="AG49" s="10">
        <f t="shared" si="9"/>
        <v>3.20769342</v>
      </c>
      <c r="AH49" s="10">
        <f t="shared" si="10"/>
        <v>10.28929708</v>
      </c>
      <c r="AI49" s="10">
        <f t="shared" si="11"/>
        <v>27.78110211</v>
      </c>
      <c r="AM49" s="10">
        <f t="shared" si="12"/>
        <v>3.20769342</v>
      </c>
      <c r="AN49" s="10">
        <f t="shared" si="13"/>
        <v>8.660772234</v>
      </c>
      <c r="AP49" s="10">
        <f t="shared" si="14"/>
        <v>7</v>
      </c>
      <c r="AQ49" s="10">
        <f t="shared" si="15"/>
        <v>18.9</v>
      </c>
    </row>
    <row r="50" ht="15.75" customHeight="1">
      <c r="A50" s="10">
        <v>36.0</v>
      </c>
      <c r="B50" s="10">
        <v>3.1</v>
      </c>
      <c r="C50" s="9">
        <v>26.0</v>
      </c>
      <c r="D50" s="9">
        <f t="shared" si="1"/>
        <v>197.8</v>
      </c>
      <c r="E50" s="9">
        <f t="shared" si="2"/>
        <v>197.8</v>
      </c>
      <c r="F50" s="9">
        <f t="shared" si="3"/>
        <v>-2540.3</v>
      </c>
      <c r="H50" s="9">
        <f t="shared" si="4"/>
        <v>96</v>
      </c>
      <c r="K50" s="9">
        <f t="shared" si="5"/>
        <v>1.380211242</v>
      </c>
      <c r="L50" s="9">
        <f t="shared" si="6"/>
        <v>5.520844967</v>
      </c>
      <c r="N50" s="9">
        <f t="shared" si="7"/>
        <v>0.04166666667</v>
      </c>
      <c r="O50" s="9">
        <f t="shared" si="8"/>
        <v>0.1666666667</v>
      </c>
      <c r="U50" s="27"/>
      <c r="V50" s="28"/>
      <c r="W50" s="28"/>
      <c r="X50" s="28"/>
      <c r="Y50" s="28"/>
      <c r="Z50" s="28"/>
      <c r="AA50" s="30"/>
      <c r="AG50" s="10">
        <f t="shared" si="9"/>
        <v>29.20769342</v>
      </c>
      <c r="AH50" s="10">
        <f t="shared" si="10"/>
        <v>853.0893549</v>
      </c>
      <c r="AI50" s="10">
        <f t="shared" si="11"/>
        <v>4180.137839</v>
      </c>
      <c r="AM50" s="10">
        <f t="shared" si="12"/>
        <v>29.20769342</v>
      </c>
      <c r="AN50" s="10">
        <f t="shared" si="13"/>
        <v>143.1176978</v>
      </c>
      <c r="AP50" s="10">
        <f t="shared" si="14"/>
        <v>33</v>
      </c>
      <c r="AQ50" s="10">
        <f t="shared" si="15"/>
        <v>161.7</v>
      </c>
    </row>
    <row r="51" ht="15.75" customHeight="1">
      <c r="A51" s="10">
        <v>35.0</v>
      </c>
      <c r="B51" s="10">
        <v>1.8</v>
      </c>
      <c r="C51" s="9">
        <v>26.0</v>
      </c>
      <c r="D51" s="9">
        <f t="shared" si="1"/>
        <v>199.6</v>
      </c>
      <c r="E51" s="9">
        <f t="shared" si="2"/>
        <v>199.6</v>
      </c>
      <c r="F51" s="9">
        <f t="shared" si="3"/>
        <v>-2738.1</v>
      </c>
      <c r="H51" s="9">
        <f t="shared" si="4"/>
        <v>252</v>
      </c>
      <c r="K51" s="9">
        <f t="shared" si="5"/>
        <v>1.84509804</v>
      </c>
      <c r="L51" s="9">
        <f t="shared" si="6"/>
        <v>6.642352944</v>
      </c>
      <c r="N51" s="9">
        <f t="shared" si="7"/>
        <v>0.01428571429</v>
      </c>
      <c r="O51" s="9">
        <f t="shared" si="8"/>
        <v>0.05142857143</v>
      </c>
      <c r="U51" s="38"/>
      <c r="V51" s="39"/>
      <c r="W51" s="39"/>
      <c r="X51" s="39"/>
      <c r="Y51" s="39"/>
      <c r="Z51" s="39"/>
      <c r="AA51" s="40"/>
      <c r="AG51" s="10">
        <f t="shared" si="9"/>
        <v>-20.79230658</v>
      </c>
      <c r="AH51" s="10">
        <f t="shared" si="10"/>
        <v>432.3200129</v>
      </c>
      <c r="AI51" s="10">
        <f t="shared" si="11"/>
        <v>1729.280052</v>
      </c>
      <c r="AM51" s="10">
        <f t="shared" si="12"/>
        <v>20.79230658</v>
      </c>
      <c r="AN51" s="10">
        <f t="shared" si="13"/>
        <v>83.16922632</v>
      </c>
      <c r="AP51" s="10">
        <f t="shared" si="14"/>
        <v>17</v>
      </c>
      <c r="AQ51" s="10">
        <f t="shared" si="15"/>
        <v>68</v>
      </c>
    </row>
    <row r="52" ht="15.75" customHeight="1">
      <c r="A52" s="10">
        <v>46.0</v>
      </c>
      <c r="B52" s="10">
        <v>5.8</v>
      </c>
      <c r="C52" s="9">
        <v>26.0</v>
      </c>
      <c r="D52" s="9">
        <f t="shared" si="1"/>
        <v>205.4</v>
      </c>
      <c r="E52" s="9">
        <f t="shared" si="2"/>
        <v>205.4</v>
      </c>
      <c r="F52" s="9">
        <f t="shared" si="3"/>
        <v>-2937.7</v>
      </c>
      <c r="H52" s="9">
        <f t="shared" si="4"/>
        <v>111.6</v>
      </c>
      <c r="K52" s="9">
        <f t="shared" si="5"/>
        <v>1.556302501</v>
      </c>
      <c r="L52" s="9">
        <f t="shared" si="6"/>
        <v>4.824537752</v>
      </c>
      <c r="N52" s="9">
        <f t="shared" si="7"/>
        <v>0.02777777778</v>
      </c>
      <c r="O52" s="9">
        <f t="shared" si="8"/>
        <v>0.08611111111</v>
      </c>
      <c r="AG52" s="10">
        <f t="shared" si="9"/>
        <v>25.20769342</v>
      </c>
      <c r="AH52" s="10">
        <f t="shared" si="10"/>
        <v>635.4278076</v>
      </c>
      <c r="AI52" s="10">
        <f t="shared" si="11"/>
        <v>2287.540107</v>
      </c>
      <c r="AM52" s="10">
        <f t="shared" si="12"/>
        <v>25.20769342</v>
      </c>
      <c r="AN52" s="10">
        <f t="shared" si="13"/>
        <v>90.74769631</v>
      </c>
      <c r="AP52" s="10">
        <f t="shared" si="14"/>
        <v>29</v>
      </c>
      <c r="AQ52" s="10">
        <f t="shared" si="15"/>
        <v>104.4</v>
      </c>
    </row>
    <row r="53" ht="15.75" customHeight="1">
      <c r="A53" s="10">
        <v>17.0</v>
      </c>
      <c r="B53" s="10">
        <v>1.3</v>
      </c>
      <c r="C53" s="9">
        <v>27.0</v>
      </c>
      <c r="D53" s="9">
        <f t="shared" si="1"/>
        <v>206.7</v>
      </c>
      <c r="E53" s="9">
        <f t="shared" si="2"/>
        <v>206.7</v>
      </c>
      <c r="F53" s="9">
        <f t="shared" si="3"/>
        <v>-3143.1</v>
      </c>
      <c r="H53" s="9">
        <f t="shared" si="4"/>
        <v>63</v>
      </c>
      <c r="K53" s="9">
        <f t="shared" si="5"/>
        <v>1.544068044</v>
      </c>
      <c r="L53" s="9">
        <f t="shared" si="6"/>
        <v>2.77932248</v>
      </c>
      <c r="N53" s="9">
        <f t="shared" si="7"/>
        <v>0.02857142857</v>
      </c>
      <c r="O53" s="9">
        <f t="shared" si="8"/>
        <v>0.05142857143</v>
      </c>
      <c r="AG53" s="10">
        <f t="shared" si="9"/>
        <v>-8.79230658</v>
      </c>
      <c r="AH53" s="10">
        <f t="shared" si="10"/>
        <v>77.304655</v>
      </c>
      <c r="AI53" s="10">
        <f t="shared" si="11"/>
        <v>239.6444305</v>
      </c>
      <c r="AM53" s="10">
        <f t="shared" si="12"/>
        <v>8.79230658</v>
      </c>
      <c r="AN53" s="10">
        <f t="shared" si="13"/>
        <v>27.2561504</v>
      </c>
      <c r="AP53" s="10">
        <f t="shared" si="14"/>
        <v>5</v>
      </c>
      <c r="AQ53" s="10">
        <f t="shared" si="15"/>
        <v>15.5</v>
      </c>
    </row>
    <row r="54" ht="15.75" customHeight="1">
      <c r="A54" s="10">
        <v>34.0</v>
      </c>
      <c r="B54" s="10">
        <v>2.2</v>
      </c>
      <c r="C54" s="9">
        <v>27.0</v>
      </c>
      <c r="D54" s="9">
        <f t="shared" si="1"/>
        <v>208.9</v>
      </c>
      <c r="E54" s="9">
        <f t="shared" si="2"/>
        <v>208.9</v>
      </c>
      <c r="F54" s="9">
        <f t="shared" si="3"/>
        <v>-3349.8</v>
      </c>
      <c r="H54" s="9">
        <f t="shared" si="4"/>
        <v>266.8</v>
      </c>
      <c r="K54" s="9">
        <f t="shared" si="5"/>
        <v>1.662757832</v>
      </c>
      <c r="L54" s="9">
        <f t="shared" si="6"/>
        <v>9.643995424</v>
      </c>
      <c r="N54" s="9">
        <f t="shared" si="7"/>
        <v>0.02173913043</v>
      </c>
      <c r="O54" s="9">
        <f t="shared" si="8"/>
        <v>0.1260869565</v>
      </c>
      <c r="Q54" s="41" t="s">
        <v>74</v>
      </c>
      <c r="R54" s="4"/>
      <c r="S54" s="4"/>
      <c r="T54" s="4"/>
      <c r="U54" s="4"/>
      <c r="V54" s="4"/>
      <c r="W54" s="4"/>
      <c r="X54" s="4"/>
      <c r="Y54" s="4"/>
      <c r="Z54" s="5"/>
      <c r="AG54" s="10">
        <f t="shared" si="9"/>
        <v>-9.79230658</v>
      </c>
      <c r="AH54" s="10">
        <f t="shared" si="10"/>
        <v>95.88926816</v>
      </c>
      <c r="AI54" s="10">
        <f t="shared" si="11"/>
        <v>172.6006827</v>
      </c>
      <c r="AM54" s="10">
        <f t="shared" si="12"/>
        <v>9.79230658</v>
      </c>
      <c r="AN54" s="10">
        <f t="shared" si="13"/>
        <v>17.62615184</v>
      </c>
      <c r="AP54" s="10">
        <f t="shared" si="14"/>
        <v>6</v>
      </c>
      <c r="AQ54" s="10">
        <f t="shared" si="15"/>
        <v>10.8</v>
      </c>
    </row>
    <row r="55" ht="15.75" customHeight="1">
      <c r="A55" s="10">
        <v>42.0</v>
      </c>
      <c r="B55" s="10">
        <v>4.9</v>
      </c>
      <c r="C55" s="9">
        <v>27.0</v>
      </c>
      <c r="D55" s="9">
        <f t="shared" si="1"/>
        <v>213.8</v>
      </c>
      <c r="E55" s="9">
        <f t="shared" si="2"/>
        <v>213.8</v>
      </c>
      <c r="F55" s="9">
        <f t="shared" si="3"/>
        <v>-3558.7</v>
      </c>
      <c r="H55" s="9">
        <f t="shared" si="4"/>
        <v>22.1</v>
      </c>
      <c r="K55" s="9">
        <f t="shared" si="5"/>
        <v>1.230448921</v>
      </c>
      <c r="L55" s="9">
        <f t="shared" si="6"/>
        <v>1.599583598</v>
      </c>
      <c r="N55" s="9">
        <f t="shared" si="7"/>
        <v>0.05882352941</v>
      </c>
      <c r="O55" s="9">
        <f t="shared" si="8"/>
        <v>0.07647058824</v>
      </c>
      <c r="Q55" s="2"/>
      <c r="R55" s="2"/>
      <c r="S55" s="2"/>
      <c r="T55" s="2"/>
      <c r="U55" s="2"/>
      <c r="V55" s="2"/>
      <c r="W55" s="2"/>
      <c r="X55" s="2"/>
      <c r="Y55" s="2"/>
      <c r="Z55" s="2"/>
      <c r="AG55" s="10">
        <f t="shared" si="9"/>
        <v>1.20769342</v>
      </c>
      <c r="AH55" s="10">
        <f t="shared" si="10"/>
        <v>1.458523397</v>
      </c>
      <c r="AI55" s="10">
        <f t="shared" si="11"/>
        <v>8.459435701</v>
      </c>
      <c r="AM55" s="10">
        <f t="shared" si="12"/>
        <v>1.20769342</v>
      </c>
      <c r="AN55" s="10">
        <f t="shared" si="13"/>
        <v>7.004621836</v>
      </c>
      <c r="AP55" s="10">
        <f t="shared" si="14"/>
        <v>5</v>
      </c>
      <c r="AQ55" s="10">
        <f t="shared" si="15"/>
        <v>29</v>
      </c>
    </row>
    <row r="56" ht="15.75" customHeight="1">
      <c r="A56" s="10">
        <v>42.0</v>
      </c>
      <c r="B56" s="10">
        <v>4.9</v>
      </c>
      <c r="C56" s="9">
        <v>27.0</v>
      </c>
      <c r="D56" s="9">
        <f t="shared" si="1"/>
        <v>218.7</v>
      </c>
      <c r="E56" s="9">
        <f t="shared" si="2"/>
        <v>218.7</v>
      </c>
      <c r="F56" s="9">
        <f t="shared" si="3"/>
        <v>-3772.5</v>
      </c>
      <c r="H56" s="9">
        <f t="shared" si="4"/>
        <v>74.8</v>
      </c>
      <c r="K56" s="9">
        <f t="shared" si="5"/>
        <v>1.531478917</v>
      </c>
      <c r="L56" s="9">
        <f t="shared" si="6"/>
        <v>3.369253617</v>
      </c>
      <c r="N56" s="9">
        <f t="shared" si="7"/>
        <v>0.02941176471</v>
      </c>
      <c r="O56" s="9">
        <f t="shared" si="8"/>
        <v>0.06470588235</v>
      </c>
      <c r="Q56" s="2"/>
      <c r="R56" s="2"/>
      <c r="S56" s="2"/>
      <c r="T56" s="2"/>
      <c r="U56" s="2"/>
      <c r="V56" s="2"/>
      <c r="W56" s="2"/>
      <c r="X56" s="2"/>
      <c r="Y56" s="2"/>
      <c r="Z56" s="2"/>
      <c r="AG56" s="10">
        <f t="shared" si="9"/>
        <v>-27.79230658</v>
      </c>
      <c r="AH56" s="10">
        <f t="shared" si="10"/>
        <v>772.412305</v>
      </c>
      <c r="AI56" s="10">
        <f t="shared" si="11"/>
        <v>1004.135997</v>
      </c>
      <c r="AM56" s="10">
        <f t="shared" si="12"/>
        <v>27.79230658</v>
      </c>
      <c r="AN56" s="10">
        <f t="shared" si="13"/>
        <v>36.12999855</v>
      </c>
      <c r="AP56" s="10">
        <f t="shared" si="14"/>
        <v>24</v>
      </c>
      <c r="AQ56" s="10">
        <f t="shared" si="15"/>
        <v>31.2</v>
      </c>
    </row>
    <row r="57" ht="15.75" customHeight="1">
      <c r="A57" s="10">
        <v>45.0</v>
      </c>
      <c r="B57" s="10">
        <v>3.6</v>
      </c>
      <c r="C57" s="9">
        <v>27.0</v>
      </c>
      <c r="D57" s="9">
        <f t="shared" si="1"/>
        <v>222.3</v>
      </c>
      <c r="E57" s="9">
        <f t="shared" si="2"/>
        <v>222.3</v>
      </c>
      <c r="F57" s="9">
        <f t="shared" si="3"/>
        <v>-3991.2</v>
      </c>
      <c r="H57" s="9">
        <f t="shared" si="4"/>
        <v>205.8</v>
      </c>
      <c r="K57" s="9">
        <f t="shared" si="5"/>
        <v>1.62324929</v>
      </c>
      <c r="L57" s="9">
        <f t="shared" si="6"/>
        <v>7.953921523</v>
      </c>
      <c r="N57" s="9">
        <f t="shared" si="7"/>
        <v>0.02380952381</v>
      </c>
      <c r="O57" s="9">
        <f t="shared" si="8"/>
        <v>0.1166666667</v>
      </c>
      <c r="Q57" s="2"/>
      <c r="R57" s="11" t="s">
        <v>75</v>
      </c>
      <c r="U57" s="2"/>
      <c r="V57" s="2"/>
      <c r="W57" s="11" t="s">
        <v>76</v>
      </c>
      <c r="Y57" s="2"/>
      <c r="Z57" s="2"/>
      <c r="AG57" s="10">
        <f t="shared" si="9"/>
        <v>-10.79230658</v>
      </c>
      <c r="AH57" s="10">
        <f t="shared" si="10"/>
        <v>116.4738813</v>
      </c>
      <c r="AI57" s="10">
        <f t="shared" si="11"/>
        <v>256.2425389</v>
      </c>
      <c r="AM57" s="10">
        <f t="shared" si="12"/>
        <v>10.79230658</v>
      </c>
      <c r="AN57" s="10">
        <f t="shared" si="13"/>
        <v>23.74307448</v>
      </c>
      <c r="AP57" s="10">
        <f t="shared" si="14"/>
        <v>7</v>
      </c>
      <c r="AQ57" s="10">
        <f t="shared" si="15"/>
        <v>15.4</v>
      </c>
    </row>
    <row r="58" ht="15.75" customHeight="1">
      <c r="A58" s="10">
        <v>24.0</v>
      </c>
      <c r="B58" s="10">
        <v>2.2</v>
      </c>
      <c r="C58" s="9">
        <v>27.0</v>
      </c>
      <c r="D58" s="9">
        <f t="shared" si="1"/>
        <v>224.5</v>
      </c>
      <c r="E58" s="9">
        <f t="shared" si="2"/>
        <v>224.5</v>
      </c>
      <c r="F58" s="9">
        <f t="shared" si="3"/>
        <v>-4213.5</v>
      </c>
      <c r="H58" s="9">
        <f t="shared" si="4"/>
        <v>205.8</v>
      </c>
      <c r="K58" s="9">
        <f t="shared" si="5"/>
        <v>1.62324929</v>
      </c>
      <c r="L58" s="9">
        <f t="shared" si="6"/>
        <v>7.953921523</v>
      </c>
      <c r="N58" s="9">
        <f t="shared" si="7"/>
        <v>0.02380952381</v>
      </c>
      <c r="O58" s="9">
        <f t="shared" si="8"/>
        <v>0.1166666667</v>
      </c>
      <c r="Q58" s="2"/>
      <c r="R58" s="2"/>
      <c r="S58" s="2"/>
      <c r="T58" s="2"/>
      <c r="U58" s="2"/>
      <c r="V58" s="2"/>
      <c r="W58" s="2"/>
      <c r="X58" s="2"/>
      <c r="Y58" s="2"/>
      <c r="Z58" s="2"/>
      <c r="AG58" s="10">
        <f t="shared" si="9"/>
        <v>-2.79230658</v>
      </c>
      <c r="AH58" s="10">
        <f t="shared" si="10"/>
        <v>7.796976037</v>
      </c>
      <c r="AI58" s="10">
        <f t="shared" si="11"/>
        <v>38.20518258</v>
      </c>
      <c r="AM58" s="10">
        <f t="shared" si="12"/>
        <v>2.79230658</v>
      </c>
      <c r="AN58" s="10">
        <f t="shared" si="13"/>
        <v>13.68230224</v>
      </c>
      <c r="AP58" s="10">
        <f t="shared" si="14"/>
        <v>1</v>
      </c>
      <c r="AQ58" s="10">
        <f t="shared" si="15"/>
        <v>4.9</v>
      </c>
    </row>
    <row r="59" ht="15.75" customHeight="1">
      <c r="A59" s="10">
        <v>63.0</v>
      </c>
      <c r="B59" s="10">
        <v>4.9</v>
      </c>
      <c r="C59" s="9">
        <v>27.0</v>
      </c>
      <c r="D59" s="9">
        <f t="shared" si="1"/>
        <v>229.4</v>
      </c>
      <c r="E59" s="9">
        <f t="shared" si="2"/>
        <v>229.4</v>
      </c>
      <c r="F59" s="9">
        <f t="shared" si="3"/>
        <v>-4438</v>
      </c>
      <c r="H59" s="9">
        <f t="shared" si="4"/>
        <v>162</v>
      </c>
      <c r="K59" s="9">
        <f t="shared" si="5"/>
        <v>1.653212514</v>
      </c>
      <c r="L59" s="9">
        <f t="shared" si="6"/>
        <v>5.95156505</v>
      </c>
      <c r="N59" s="9">
        <f t="shared" si="7"/>
        <v>0.02222222222</v>
      </c>
      <c r="O59" s="9">
        <f t="shared" si="8"/>
        <v>0.08</v>
      </c>
      <c r="Q59" s="2"/>
      <c r="R59" s="2"/>
      <c r="S59" s="2"/>
      <c r="T59" s="2"/>
      <c r="U59" s="2"/>
      <c r="V59" s="2"/>
      <c r="W59" s="2"/>
      <c r="X59" s="2"/>
      <c r="Y59" s="2"/>
      <c r="Z59" s="2"/>
      <c r="AG59" s="10">
        <f t="shared" si="9"/>
        <v>-2.79230658</v>
      </c>
      <c r="AH59" s="10">
        <f t="shared" si="10"/>
        <v>7.796976037</v>
      </c>
      <c r="AI59" s="10">
        <f t="shared" si="11"/>
        <v>38.20518258</v>
      </c>
      <c r="AM59" s="10">
        <f t="shared" si="12"/>
        <v>2.79230658</v>
      </c>
      <c r="AN59" s="10">
        <f t="shared" si="13"/>
        <v>13.68230224</v>
      </c>
      <c r="AP59" s="10">
        <f t="shared" si="14"/>
        <v>1</v>
      </c>
      <c r="AQ59" s="10">
        <f t="shared" si="15"/>
        <v>4.9</v>
      </c>
    </row>
    <row r="60" ht="15.75" customHeight="1">
      <c r="A60" s="10">
        <v>50.0</v>
      </c>
      <c r="B60" s="10">
        <v>2.7</v>
      </c>
      <c r="C60" s="9">
        <v>27.0</v>
      </c>
      <c r="D60" s="9">
        <f t="shared" si="1"/>
        <v>232.1</v>
      </c>
      <c r="E60" s="9">
        <f t="shared" si="2"/>
        <v>232.1</v>
      </c>
      <c r="F60" s="9">
        <f t="shared" si="3"/>
        <v>-4667.4</v>
      </c>
      <c r="H60" s="9">
        <f t="shared" si="4"/>
        <v>52.8</v>
      </c>
      <c r="K60" s="9">
        <f t="shared" si="5"/>
        <v>1.380211242</v>
      </c>
      <c r="L60" s="9">
        <f t="shared" si="6"/>
        <v>3.036464732</v>
      </c>
      <c r="N60" s="9">
        <f t="shared" si="7"/>
        <v>0.04166666667</v>
      </c>
      <c r="O60" s="9">
        <f t="shared" si="8"/>
        <v>0.09166666667</v>
      </c>
      <c r="Q60" s="2"/>
      <c r="R60" s="2"/>
      <c r="S60" s="2"/>
      <c r="T60" s="2"/>
      <c r="U60" s="2"/>
      <c r="V60" s="2"/>
      <c r="W60" s="2"/>
      <c r="X60" s="2"/>
      <c r="Y60" s="2"/>
      <c r="Z60" s="2"/>
      <c r="AG60" s="10">
        <f t="shared" si="9"/>
        <v>0.20769342</v>
      </c>
      <c r="AH60" s="10">
        <f t="shared" si="10"/>
        <v>0.04313655671</v>
      </c>
      <c r="AI60" s="10">
        <f t="shared" si="11"/>
        <v>0.1552916042</v>
      </c>
      <c r="AM60" s="10">
        <f t="shared" si="12"/>
        <v>0.20769342</v>
      </c>
      <c r="AN60" s="10">
        <f t="shared" si="13"/>
        <v>0.747696312</v>
      </c>
      <c r="AP60" s="10">
        <f t="shared" si="14"/>
        <v>4</v>
      </c>
      <c r="AQ60" s="10">
        <f t="shared" si="15"/>
        <v>14.4</v>
      </c>
    </row>
    <row r="61" ht="15.75" customHeight="1">
      <c r="A61" s="10">
        <v>40.0</v>
      </c>
      <c r="B61" s="10">
        <v>5.4</v>
      </c>
      <c r="C61" s="9">
        <v>27.0</v>
      </c>
      <c r="D61" s="9">
        <f t="shared" si="1"/>
        <v>237.5</v>
      </c>
      <c r="E61" s="9">
        <f t="shared" si="2"/>
        <v>237.5</v>
      </c>
      <c r="F61" s="9">
        <f t="shared" si="3"/>
        <v>-4899.5</v>
      </c>
      <c r="H61" s="9">
        <f t="shared" si="4"/>
        <v>308.7</v>
      </c>
      <c r="K61" s="9">
        <f t="shared" si="5"/>
        <v>1.799340549</v>
      </c>
      <c r="L61" s="9">
        <f t="shared" si="6"/>
        <v>8.816768692</v>
      </c>
      <c r="N61" s="9">
        <f t="shared" si="7"/>
        <v>0.01587301587</v>
      </c>
      <c r="O61" s="9">
        <f t="shared" si="8"/>
        <v>0.07777777778</v>
      </c>
      <c r="Q61" s="2"/>
      <c r="R61" s="2"/>
      <c r="S61" s="2"/>
      <c r="T61" s="2"/>
      <c r="U61" s="2"/>
      <c r="V61" s="2"/>
      <c r="W61" s="2"/>
      <c r="X61" s="2"/>
      <c r="Y61" s="2"/>
      <c r="Z61" s="2"/>
      <c r="AG61" s="10">
        <f t="shared" si="9"/>
        <v>-20.79230658</v>
      </c>
      <c r="AH61" s="10">
        <f t="shared" si="10"/>
        <v>432.3200129</v>
      </c>
      <c r="AI61" s="10">
        <f t="shared" si="11"/>
        <v>951.1040284</v>
      </c>
      <c r="AM61" s="10">
        <f t="shared" si="12"/>
        <v>20.79230658</v>
      </c>
      <c r="AN61" s="10">
        <f t="shared" si="13"/>
        <v>45.74307448</v>
      </c>
      <c r="AP61" s="10">
        <f t="shared" si="14"/>
        <v>17</v>
      </c>
      <c r="AQ61" s="10">
        <f t="shared" si="15"/>
        <v>37.4</v>
      </c>
    </row>
    <row r="62" ht="15.75" customHeight="1">
      <c r="A62" s="10">
        <v>51.0</v>
      </c>
      <c r="B62" s="10">
        <v>0.9</v>
      </c>
      <c r="C62" s="9">
        <v>27.0</v>
      </c>
      <c r="D62" s="9">
        <f t="shared" si="1"/>
        <v>238.4</v>
      </c>
      <c r="E62" s="9">
        <f t="shared" si="2"/>
        <v>238.4</v>
      </c>
      <c r="F62" s="9">
        <f t="shared" si="3"/>
        <v>-5137</v>
      </c>
      <c r="H62" s="9">
        <f t="shared" si="4"/>
        <v>135</v>
      </c>
      <c r="K62" s="9">
        <f t="shared" si="5"/>
        <v>1.698970004</v>
      </c>
      <c r="L62" s="9">
        <f t="shared" si="6"/>
        <v>4.587219012</v>
      </c>
      <c r="N62" s="9">
        <f t="shared" si="7"/>
        <v>0.02</v>
      </c>
      <c r="O62" s="9">
        <f t="shared" si="8"/>
        <v>0.054</v>
      </c>
      <c r="Q62" s="2"/>
      <c r="R62" s="2"/>
      <c r="S62" s="2"/>
      <c r="T62" s="2"/>
      <c r="U62" s="2"/>
      <c r="V62" s="2"/>
      <c r="W62" s="2"/>
      <c r="X62" s="2"/>
      <c r="Y62" s="2"/>
      <c r="Z62" s="2"/>
      <c r="AG62" s="10">
        <f t="shared" si="9"/>
        <v>18.20769342</v>
      </c>
      <c r="AH62" s="10">
        <f t="shared" si="10"/>
        <v>331.5200997</v>
      </c>
      <c r="AI62" s="10">
        <f t="shared" si="11"/>
        <v>1624.448488</v>
      </c>
      <c r="AM62" s="10">
        <f t="shared" si="12"/>
        <v>18.20769342</v>
      </c>
      <c r="AN62" s="10">
        <f t="shared" si="13"/>
        <v>89.21769776</v>
      </c>
      <c r="AP62" s="10">
        <f t="shared" si="14"/>
        <v>22</v>
      </c>
      <c r="AQ62" s="10">
        <f t="shared" si="15"/>
        <v>107.8</v>
      </c>
    </row>
    <row r="63" ht="15.75" customHeight="1">
      <c r="A63" s="10">
        <v>39.0</v>
      </c>
      <c r="B63" s="10">
        <v>5.8</v>
      </c>
      <c r="C63" s="9">
        <v>27.0</v>
      </c>
      <c r="D63" s="9">
        <f t="shared" si="1"/>
        <v>244.2</v>
      </c>
      <c r="E63" s="9">
        <f t="shared" si="2"/>
        <v>244.2</v>
      </c>
      <c r="F63" s="9">
        <f t="shared" si="3"/>
        <v>-5375.4</v>
      </c>
      <c r="H63" s="9">
        <f t="shared" si="4"/>
        <v>216</v>
      </c>
      <c r="K63" s="9">
        <f t="shared" si="5"/>
        <v>1.602059991</v>
      </c>
      <c r="L63" s="9">
        <f t="shared" si="6"/>
        <v>8.651123953</v>
      </c>
      <c r="N63" s="9">
        <f t="shared" si="7"/>
        <v>0.025</v>
      </c>
      <c r="O63" s="9">
        <f t="shared" si="8"/>
        <v>0.135</v>
      </c>
      <c r="Q63" s="2"/>
      <c r="R63" s="2"/>
      <c r="S63" s="2"/>
      <c r="T63" s="2"/>
      <c r="U63" s="2"/>
      <c r="V63" s="2"/>
      <c r="W63" s="2"/>
      <c r="X63" s="2"/>
      <c r="Y63" s="2"/>
      <c r="Z63" s="2"/>
      <c r="AG63" s="10">
        <f t="shared" si="9"/>
        <v>5.20769342</v>
      </c>
      <c r="AH63" s="10">
        <f t="shared" si="10"/>
        <v>27.12007076</v>
      </c>
      <c r="AI63" s="10">
        <f t="shared" si="11"/>
        <v>73.22419104</v>
      </c>
      <c r="AM63" s="10">
        <f t="shared" si="12"/>
        <v>5.20769342</v>
      </c>
      <c r="AN63" s="10">
        <f t="shared" si="13"/>
        <v>14.06077223</v>
      </c>
      <c r="AP63" s="10">
        <f t="shared" si="14"/>
        <v>9</v>
      </c>
      <c r="AQ63" s="10">
        <f t="shared" si="15"/>
        <v>24.3</v>
      </c>
    </row>
    <row r="64" ht="15.75" customHeight="1">
      <c r="A64" s="10">
        <v>59.0</v>
      </c>
      <c r="B64" s="10">
        <v>6.3</v>
      </c>
      <c r="C64" s="9">
        <v>27.0</v>
      </c>
      <c r="D64" s="9">
        <f t="shared" si="1"/>
        <v>250.5</v>
      </c>
      <c r="E64" s="9">
        <f t="shared" si="2"/>
        <v>250.5</v>
      </c>
      <c r="F64" s="9">
        <f t="shared" si="3"/>
        <v>-5619.6</v>
      </c>
      <c r="H64" s="9">
        <f t="shared" si="4"/>
        <v>45.9</v>
      </c>
      <c r="K64" s="9">
        <f t="shared" si="5"/>
        <v>1.707570176</v>
      </c>
      <c r="L64" s="9">
        <f t="shared" si="6"/>
        <v>1.536813158</v>
      </c>
      <c r="N64" s="9">
        <f t="shared" si="7"/>
        <v>0.01960784314</v>
      </c>
      <c r="O64" s="9">
        <f t="shared" si="8"/>
        <v>0.01764705882</v>
      </c>
      <c r="Q64" s="2"/>
      <c r="R64" s="2"/>
      <c r="S64" s="2"/>
      <c r="T64" s="2"/>
      <c r="U64" s="2"/>
      <c r="V64" s="2"/>
      <c r="W64" s="2"/>
      <c r="X64" s="2"/>
      <c r="Y64" s="2"/>
      <c r="Z64" s="2"/>
      <c r="AG64" s="10">
        <f t="shared" si="9"/>
        <v>-4.79230658</v>
      </c>
      <c r="AH64" s="10">
        <f t="shared" si="10"/>
        <v>22.96620236</v>
      </c>
      <c r="AI64" s="10">
        <f t="shared" si="11"/>
        <v>124.0174927</v>
      </c>
      <c r="AM64" s="10">
        <f t="shared" si="12"/>
        <v>4.79230658</v>
      </c>
      <c r="AN64" s="10">
        <f t="shared" si="13"/>
        <v>25.87845553</v>
      </c>
      <c r="AP64" s="10">
        <f t="shared" si="14"/>
        <v>1</v>
      </c>
      <c r="AQ64" s="10">
        <f t="shared" si="15"/>
        <v>5.4</v>
      </c>
    </row>
    <row r="65" ht="15.75" customHeight="1">
      <c r="A65" s="10">
        <v>35.0</v>
      </c>
      <c r="B65" s="10">
        <v>4.9</v>
      </c>
      <c r="C65" s="9">
        <v>27.0</v>
      </c>
      <c r="D65" s="9">
        <f t="shared" si="1"/>
        <v>255.4</v>
      </c>
      <c r="E65" s="9">
        <f t="shared" si="2"/>
        <v>255.4</v>
      </c>
      <c r="F65" s="9">
        <f t="shared" si="3"/>
        <v>-5870.1</v>
      </c>
      <c r="H65" s="9">
        <f t="shared" si="4"/>
        <v>226.2</v>
      </c>
      <c r="K65" s="9">
        <f t="shared" si="5"/>
        <v>1.591064607</v>
      </c>
      <c r="L65" s="9">
        <f t="shared" si="6"/>
        <v>9.228174721</v>
      </c>
      <c r="N65" s="9">
        <f t="shared" si="7"/>
        <v>0.02564102564</v>
      </c>
      <c r="O65" s="9">
        <f t="shared" si="8"/>
        <v>0.1487179487</v>
      </c>
      <c r="Q65" s="2"/>
      <c r="R65" s="2"/>
      <c r="S65" s="2"/>
      <c r="T65" s="2"/>
      <c r="U65" s="2"/>
      <c r="V65" s="2"/>
      <c r="W65" s="2"/>
      <c r="X65" s="2"/>
      <c r="Y65" s="2"/>
      <c r="Z65" s="2"/>
      <c r="AG65" s="10">
        <f t="shared" si="9"/>
        <v>6.20769342</v>
      </c>
      <c r="AH65" s="10">
        <f t="shared" si="10"/>
        <v>38.5354576</v>
      </c>
      <c r="AI65" s="10">
        <f t="shared" si="11"/>
        <v>34.68191184</v>
      </c>
      <c r="AM65" s="10">
        <f t="shared" si="12"/>
        <v>6.20769342</v>
      </c>
      <c r="AN65" s="10">
        <f t="shared" si="13"/>
        <v>5.586924078</v>
      </c>
      <c r="AP65" s="10">
        <f t="shared" si="14"/>
        <v>10</v>
      </c>
      <c r="AQ65" s="10">
        <f t="shared" si="15"/>
        <v>9</v>
      </c>
    </row>
    <row r="66" ht="15.75" customHeight="1">
      <c r="A66" s="10">
        <v>33.0</v>
      </c>
      <c r="B66" s="10">
        <v>2.7</v>
      </c>
      <c r="C66" s="9">
        <v>27.0</v>
      </c>
      <c r="D66" s="9">
        <f t="shared" si="1"/>
        <v>258.1</v>
      </c>
      <c r="E66" s="9">
        <f t="shared" si="2"/>
        <v>258.1</v>
      </c>
      <c r="F66" s="9">
        <f t="shared" si="3"/>
        <v>-6125.5</v>
      </c>
      <c r="H66" s="9">
        <f t="shared" si="4"/>
        <v>371.7</v>
      </c>
      <c r="K66" s="9">
        <f t="shared" si="5"/>
        <v>1.770852012</v>
      </c>
      <c r="L66" s="9">
        <f t="shared" si="6"/>
        <v>11.15636767</v>
      </c>
      <c r="N66" s="9">
        <f t="shared" si="7"/>
        <v>0.01694915254</v>
      </c>
      <c r="O66" s="9">
        <f t="shared" si="8"/>
        <v>0.106779661</v>
      </c>
      <c r="Q66" s="2"/>
      <c r="R66" s="2"/>
      <c r="S66" s="2"/>
      <c r="T66" s="2"/>
      <c r="U66" s="2"/>
      <c r="V66" s="2"/>
      <c r="W66" s="2"/>
      <c r="X66" s="2"/>
      <c r="Y66" s="2"/>
      <c r="Z66" s="2"/>
      <c r="AG66" s="10">
        <f t="shared" si="9"/>
        <v>-5.79230658</v>
      </c>
      <c r="AH66" s="10">
        <f t="shared" si="10"/>
        <v>33.55081552</v>
      </c>
      <c r="AI66" s="10">
        <f t="shared" si="11"/>
        <v>194.59473</v>
      </c>
      <c r="AM66" s="10">
        <f t="shared" si="12"/>
        <v>5.79230658</v>
      </c>
      <c r="AN66" s="10">
        <f t="shared" si="13"/>
        <v>33.59537816</v>
      </c>
      <c r="AP66" s="10">
        <f t="shared" si="14"/>
        <v>2</v>
      </c>
      <c r="AQ66" s="10">
        <f t="shared" si="15"/>
        <v>11.6</v>
      </c>
    </row>
    <row r="67" ht="15.75" customHeight="1">
      <c r="A67" s="10">
        <v>31.0</v>
      </c>
      <c r="B67" s="10">
        <v>3.1</v>
      </c>
      <c r="C67" s="9">
        <v>27.0</v>
      </c>
      <c r="D67" s="9">
        <f t="shared" si="1"/>
        <v>261.2</v>
      </c>
      <c r="E67" s="9">
        <f t="shared" si="2"/>
        <v>261.2</v>
      </c>
      <c r="F67" s="9">
        <f t="shared" si="3"/>
        <v>-6383.6</v>
      </c>
      <c r="H67" s="9">
        <f t="shared" si="4"/>
        <v>171.5</v>
      </c>
      <c r="K67" s="9">
        <f t="shared" si="5"/>
        <v>1.544068044</v>
      </c>
      <c r="L67" s="9">
        <f t="shared" si="6"/>
        <v>7.565933417</v>
      </c>
      <c r="N67" s="9">
        <f t="shared" si="7"/>
        <v>0.02857142857</v>
      </c>
      <c r="O67" s="9">
        <f t="shared" si="8"/>
        <v>0.14</v>
      </c>
      <c r="Q67" s="2"/>
      <c r="R67" s="11"/>
      <c r="S67" s="11"/>
      <c r="T67" s="11"/>
      <c r="U67" s="11"/>
      <c r="V67" s="2"/>
      <c r="W67" s="11"/>
      <c r="X67" s="11"/>
      <c r="Y67" s="2"/>
      <c r="Z67" s="2"/>
      <c r="AG67" s="10">
        <f t="shared" si="9"/>
        <v>14.20769342</v>
      </c>
      <c r="AH67" s="10">
        <f t="shared" si="10"/>
        <v>201.8585523</v>
      </c>
      <c r="AI67" s="10">
        <f t="shared" si="11"/>
        <v>1271.70888</v>
      </c>
      <c r="AM67" s="10">
        <f t="shared" si="12"/>
        <v>14.20769342</v>
      </c>
      <c r="AN67" s="10">
        <f t="shared" si="13"/>
        <v>89.50846855</v>
      </c>
      <c r="AP67" s="10">
        <f t="shared" si="14"/>
        <v>18</v>
      </c>
      <c r="AQ67" s="10">
        <f t="shared" si="15"/>
        <v>113.4</v>
      </c>
    </row>
    <row r="68" ht="15.75" customHeight="1">
      <c r="A68" s="10">
        <v>44.0</v>
      </c>
      <c r="B68" s="10">
        <v>4.5</v>
      </c>
      <c r="C68" s="9">
        <v>27.0</v>
      </c>
      <c r="D68" s="9">
        <f t="shared" si="1"/>
        <v>265.7</v>
      </c>
      <c r="E68" s="9">
        <f t="shared" si="2"/>
        <v>265.7</v>
      </c>
      <c r="F68" s="9">
        <f t="shared" si="3"/>
        <v>-6644.8</v>
      </c>
      <c r="H68" s="9">
        <f t="shared" si="4"/>
        <v>89.1</v>
      </c>
      <c r="K68" s="9">
        <f t="shared" si="5"/>
        <v>1.51851394</v>
      </c>
      <c r="L68" s="9">
        <f t="shared" si="6"/>
        <v>4.099987638</v>
      </c>
      <c r="N68" s="9">
        <f t="shared" si="7"/>
        <v>0.0303030303</v>
      </c>
      <c r="O68" s="9">
        <f t="shared" si="8"/>
        <v>0.08181818182</v>
      </c>
      <c r="Q68" s="2"/>
      <c r="R68" s="2"/>
      <c r="S68" s="2"/>
      <c r="T68" s="2"/>
      <c r="U68" s="2"/>
      <c r="V68" s="2"/>
      <c r="W68" s="2"/>
      <c r="X68" s="2"/>
      <c r="Y68" s="2"/>
      <c r="Z68" s="2"/>
      <c r="AG68" s="10">
        <f t="shared" si="9"/>
        <v>-9.79230658</v>
      </c>
      <c r="AH68" s="10">
        <f t="shared" si="10"/>
        <v>95.88926816</v>
      </c>
      <c r="AI68" s="10">
        <f t="shared" si="11"/>
        <v>469.857414</v>
      </c>
      <c r="AM68" s="10">
        <f t="shared" si="12"/>
        <v>9.79230658</v>
      </c>
      <c r="AN68" s="10">
        <f t="shared" si="13"/>
        <v>47.98230224</v>
      </c>
      <c r="AP68" s="10">
        <f t="shared" si="14"/>
        <v>6</v>
      </c>
      <c r="AQ68" s="10">
        <f t="shared" si="15"/>
        <v>29.4</v>
      </c>
    </row>
    <row r="69" ht="15.75" customHeight="1">
      <c r="A69" s="10">
        <v>37.0</v>
      </c>
      <c r="B69" s="10">
        <v>4.5</v>
      </c>
      <c r="C69" s="9">
        <v>27.0</v>
      </c>
      <c r="D69" s="9">
        <f t="shared" si="1"/>
        <v>270.2</v>
      </c>
      <c r="E69" s="9">
        <f t="shared" si="2"/>
        <v>270.2</v>
      </c>
      <c r="F69" s="9">
        <f t="shared" si="3"/>
        <v>-6910.5</v>
      </c>
      <c r="H69" s="9">
        <f t="shared" si="4"/>
        <v>96.1</v>
      </c>
      <c r="K69" s="9">
        <f t="shared" si="5"/>
        <v>1.491361694</v>
      </c>
      <c r="L69" s="9">
        <f t="shared" si="6"/>
        <v>4.623221251</v>
      </c>
      <c r="N69" s="9">
        <f t="shared" si="7"/>
        <v>0.03225806452</v>
      </c>
      <c r="O69" s="9">
        <f t="shared" si="8"/>
        <v>0.1</v>
      </c>
      <c r="Q69" s="2"/>
      <c r="R69" s="2"/>
      <c r="S69" s="2"/>
      <c r="T69" s="2"/>
      <c r="U69" s="2"/>
      <c r="V69" s="2"/>
      <c r="W69" s="2"/>
      <c r="X69" s="2"/>
      <c r="Y69" s="2"/>
      <c r="Z69" s="2"/>
      <c r="AG69" s="10">
        <f t="shared" si="9"/>
        <v>-11.79230658</v>
      </c>
      <c r="AH69" s="10">
        <f t="shared" si="10"/>
        <v>139.0584945</v>
      </c>
      <c r="AI69" s="10">
        <f t="shared" si="11"/>
        <v>375.4579351</v>
      </c>
      <c r="AM69" s="10">
        <f t="shared" si="12"/>
        <v>11.79230658</v>
      </c>
      <c r="AN69" s="10">
        <f t="shared" si="13"/>
        <v>31.83922777</v>
      </c>
      <c r="AP69" s="10">
        <f t="shared" si="14"/>
        <v>8</v>
      </c>
      <c r="AQ69" s="10">
        <f t="shared" si="15"/>
        <v>21.6</v>
      </c>
    </row>
    <row r="70" ht="15.75" customHeight="1">
      <c r="A70" s="10">
        <v>33.0</v>
      </c>
      <c r="B70" s="10">
        <v>5.4</v>
      </c>
      <c r="C70" s="9">
        <v>27.0</v>
      </c>
      <c r="D70" s="9">
        <f t="shared" si="1"/>
        <v>275.6</v>
      </c>
      <c r="E70" s="9">
        <f t="shared" si="2"/>
        <v>275.6</v>
      </c>
      <c r="F70" s="9">
        <f t="shared" si="3"/>
        <v>-7180.7</v>
      </c>
      <c r="H70" s="9">
        <f t="shared" si="4"/>
        <v>198</v>
      </c>
      <c r="K70" s="9">
        <f t="shared" si="5"/>
        <v>1.643452676</v>
      </c>
      <c r="L70" s="9">
        <f t="shared" si="6"/>
        <v>7.395537044</v>
      </c>
      <c r="N70" s="9">
        <f t="shared" si="7"/>
        <v>0.02272727273</v>
      </c>
      <c r="O70" s="9">
        <f t="shared" si="8"/>
        <v>0.1022727273</v>
      </c>
      <c r="Q70" s="2"/>
      <c r="R70" s="2"/>
      <c r="S70" s="2"/>
      <c r="T70" s="2"/>
      <c r="U70" s="2"/>
      <c r="V70" s="2"/>
      <c r="W70" s="2"/>
      <c r="X70" s="2"/>
      <c r="Y70" s="2"/>
      <c r="Z70" s="2"/>
      <c r="AG70" s="10">
        <f t="shared" si="9"/>
        <v>-13.79230658</v>
      </c>
      <c r="AH70" s="10">
        <f t="shared" si="10"/>
        <v>190.2277208</v>
      </c>
      <c r="AI70" s="10">
        <f t="shared" si="11"/>
        <v>589.7059345</v>
      </c>
      <c r="AM70" s="10">
        <f t="shared" si="12"/>
        <v>13.79230658</v>
      </c>
      <c r="AN70" s="10">
        <f t="shared" si="13"/>
        <v>42.7561504</v>
      </c>
      <c r="AP70" s="10">
        <f t="shared" si="14"/>
        <v>10</v>
      </c>
      <c r="AQ70" s="10">
        <f t="shared" si="15"/>
        <v>31</v>
      </c>
    </row>
    <row r="71" ht="15.75" customHeight="1">
      <c r="A71" s="10">
        <v>33.0</v>
      </c>
      <c r="B71" s="10">
        <v>6.3</v>
      </c>
      <c r="C71" s="9">
        <v>27.0</v>
      </c>
      <c r="D71" s="9">
        <f t="shared" si="1"/>
        <v>281.9</v>
      </c>
      <c r="E71" s="9">
        <f t="shared" si="2"/>
        <v>281.9</v>
      </c>
      <c r="F71" s="9">
        <f t="shared" si="3"/>
        <v>-7456.3</v>
      </c>
      <c r="H71" s="9">
        <f t="shared" si="4"/>
        <v>166.5</v>
      </c>
      <c r="K71" s="9">
        <f t="shared" si="5"/>
        <v>1.568201724</v>
      </c>
      <c r="L71" s="9">
        <f t="shared" si="6"/>
        <v>7.056907758</v>
      </c>
      <c r="N71" s="9">
        <f t="shared" si="7"/>
        <v>0.02702702703</v>
      </c>
      <c r="O71" s="9">
        <f t="shared" si="8"/>
        <v>0.1216216216</v>
      </c>
      <c r="Q71" s="2"/>
      <c r="R71" s="2"/>
      <c r="S71" s="2"/>
      <c r="T71" s="2"/>
      <c r="U71" s="2"/>
      <c r="V71" s="2"/>
      <c r="W71" s="2"/>
      <c r="X71" s="2"/>
      <c r="Y71" s="2"/>
      <c r="Z71" s="2"/>
      <c r="AG71" s="10">
        <f t="shared" si="9"/>
        <v>-0.79230658</v>
      </c>
      <c r="AH71" s="10">
        <f t="shared" si="10"/>
        <v>0.6277497167</v>
      </c>
      <c r="AI71" s="10">
        <f t="shared" si="11"/>
        <v>2.824873725</v>
      </c>
      <c r="AM71" s="10">
        <f t="shared" si="12"/>
        <v>0.79230658</v>
      </c>
      <c r="AN71" s="10">
        <f t="shared" si="13"/>
        <v>3.56537961</v>
      </c>
      <c r="AP71" s="10">
        <f t="shared" si="14"/>
        <v>3</v>
      </c>
      <c r="AQ71" s="10">
        <f t="shared" si="15"/>
        <v>13.5</v>
      </c>
    </row>
    <row r="72" ht="15.75" customHeight="1">
      <c r="A72" s="10">
        <v>26.0</v>
      </c>
      <c r="B72" s="10">
        <v>4.5</v>
      </c>
      <c r="C72" s="9">
        <v>27.0</v>
      </c>
      <c r="D72" s="9">
        <f t="shared" si="1"/>
        <v>286.4</v>
      </c>
      <c r="E72" s="9">
        <f t="shared" si="2"/>
        <v>286.4</v>
      </c>
      <c r="F72" s="9">
        <f t="shared" si="3"/>
        <v>-7738.2</v>
      </c>
      <c r="H72" s="9">
        <f t="shared" si="4"/>
        <v>178.2</v>
      </c>
      <c r="K72" s="9">
        <f t="shared" si="5"/>
        <v>1.51851394</v>
      </c>
      <c r="L72" s="9">
        <f t="shared" si="6"/>
        <v>8.199975275</v>
      </c>
      <c r="N72" s="9">
        <f t="shared" si="7"/>
        <v>0.0303030303</v>
      </c>
      <c r="O72" s="9">
        <f t="shared" si="8"/>
        <v>0.1636363636</v>
      </c>
      <c r="Q72" s="2"/>
      <c r="R72" s="2"/>
      <c r="S72" s="2"/>
      <c r="T72" s="2"/>
      <c r="U72" s="2"/>
      <c r="V72" s="2"/>
      <c r="W72" s="2"/>
      <c r="X72" s="2"/>
      <c r="Y72" s="2"/>
      <c r="Z72" s="2"/>
      <c r="AG72" s="10">
        <f t="shared" si="9"/>
        <v>-7.79230658</v>
      </c>
      <c r="AH72" s="10">
        <f t="shared" si="10"/>
        <v>60.72004184</v>
      </c>
      <c r="AI72" s="10">
        <f t="shared" si="11"/>
        <v>273.2401883</v>
      </c>
      <c r="AM72" s="10">
        <f t="shared" si="12"/>
        <v>7.79230658</v>
      </c>
      <c r="AN72" s="10">
        <f t="shared" si="13"/>
        <v>35.06537961</v>
      </c>
      <c r="AP72" s="10">
        <f t="shared" si="14"/>
        <v>4</v>
      </c>
      <c r="AQ72" s="10">
        <f t="shared" si="15"/>
        <v>18</v>
      </c>
    </row>
    <row r="73" ht="15.75" customHeight="1">
      <c r="A73" s="10">
        <v>27.0</v>
      </c>
      <c r="B73" s="10">
        <v>7.6</v>
      </c>
      <c r="C73" s="9">
        <v>27.0</v>
      </c>
      <c r="D73" s="9">
        <f t="shared" si="1"/>
        <v>294</v>
      </c>
      <c r="E73" s="9">
        <f t="shared" si="2"/>
        <v>294</v>
      </c>
      <c r="F73" s="9">
        <f t="shared" si="3"/>
        <v>-8024.6</v>
      </c>
      <c r="H73" s="9">
        <f t="shared" si="4"/>
        <v>207.9</v>
      </c>
      <c r="K73" s="9">
        <f t="shared" si="5"/>
        <v>1.51851394</v>
      </c>
      <c r="L73" s="9">
        <f t="shared" si="6"/>
        <v>9.566637821</v>
      </c>
      <c r="N73" s="9">
        <f t="shared" si="7"/>
        <v>0.0303030303</v>
      </c>
      <c r="O73" s="9">
        <f t="shared" si="8"/>
        <v>0.1909090909</v>
      </c>
      <c r="Q73" s="2"/>
      <c r="R73" s="2"/>
      <c r="S73" s="2"/>
      <c r="T73" s="2"/>
      <c r="U73" s="2"/>
      <c r="V73" s="2"/>
      <c r="W73" s="2"/>
      <c r="X73" s="2"/>
      <c r="Y73" s="2"/>
      <c r="Z73" s="2"/>
      <c r="AG73" s="10">
        <f t="shared" si="9"/>
        <v>-11.79230658</v>
      </c>
      <c r="AH73" s="10">
        <f t="shared" si="10"/>
        <v>139.0584945</v>
      </c>
      <c r="AI73" s="10">
        <f t="shared" si="11"/>
        <v>750.9158702</v>
      </c>
      <c r="AM73" s="10">
        <f t="shared" si="12"/>
        <v>11.79230658</v>
      </c>
      <c r="AN73" s="10">
        <f t="shared" si="13"/>
        <v>63.67845553</v>
      </c>
      <c r="AP73" s="10">
        <f t="shared" si="14"/>
        <v>8</v>
      </c>
      <c r="AQ73" s="10">
        <f t="shared" si="15"/>
        <v>43.2</v>
      </c>
    </row>
    <row r="74" ht="15.75" customHeight="1">
      <c r="A74" s="10">
        <v>37.0</v>
      </c>
      <c r="B74" s="10">
        <v>3.6</v>
      </c>
      <c r="C74" s="9">
        <v>27.0</v>
      </c>
      <c r="D74" s="9">
        <f t="shared" si="1"/>
        <v>297.6</v>
      </c>
      <c r="E74" s="9">
        <f t="shared" si="2"/>
        <v>297.6</v>
      </c>
      <c r="F74" s="9">
        <f t="shared" si="3"/>
        <v>-8318.6</v>
      </c>
      <c r="H74" s="9">
        <f t="shared" si="4"/>
        <v>117</v>
      </c>
      <c r="K74" s="9">
        <f t="shared" si="5"/>
        <v>1.414973348</v>
      </c>
      <c r="L74" s="9">
        <f t="shared" si="6"/>
        <v>6.367380066</v>
      </c>
      <c r="N74" s="9">
        <f t="shared" si="7"/>
        <v>0.03846153846</v>
      </c>
      <c r="O74" s="9">
        <f t="shared" si="8"/>
        <v>0.1730769231</v>
      </c>
      <c r="Q74" s="2"/>
      <c r="R74" s="2"/>
      <c r="S74" s="2"/>
      <c r="T74" s="2"/>
      <c r="U74" s="2"/>
      <c r="V74" s="2"/>
      <c r="W74" s="2"/>
      <c r="X74" s="2"/>
      <c r="Y74" s="2"/>
      <c r="Z74" s="2"/>
      <c r="AG74" s="10">
        <f t="shared" si="9"/>
        <v>-11.79230658</v>
      </c>
      <c r="AH74" s="10">
        <f t="shared" si="10"/>
        <v>139.0584945</v>
      </c>
      <c r="AI74" s="10">
        <f t="shared" si="11"/>
        <v>876.0685152</v>
      </c>
      <c r="AM74" s="10">
        <f t="shared" si="12"/>
        <v>11.79230658</v>
      </c>
      <c r="AN74" s="10">
        <f t="shared" si="13"/>
        <v>74.29153145</v>
      </c>
      <c r="AP74" s="10">
        <f t="shared" si="14"/>
        <v>8</v>
      </c>
      <c r="AQ74" s="10">
        <f t="shared" si="15"/>
        <v>50.4</v>
      </c>
    </row>
    <row r="75" ht="15.75" customHeight="1">
      <c r="A75" s="10">
        <v>25.0</v>
      </c>
      <c r="B75" s="10">
        <v>6.3</v>
      </c>
      <c r="C75" s="9">
        <v>27.0</v>
      </c>
      <c r="D75" s="9">
        <f t="shared" si="1"/>
        <v>303.9</v>
      </c>
      <c r="E75" s="9">
        <f t="shared" si="2"/>
        <v>303.9</v>
      </c>
      <c r="F75" s="9">
        <f t="shared" si="3"/>
        <v>-8616.2</v>
      </c>
      <c r="H75" s="9">
        <f t="shared" si="4"/>
        <v>205.2</v>
      </c>
      <c r="K75" s="9">
        <f t="shared" si="5"/>
        <v>1.431363764</v>
      </c>
      <c r="L75" s="9">
        <f t="shared" si="6"/>
        <v>10.87836461</v>
      </c>
      <c r="N75" s="9">
        <f t="shared" si="7"/>
        <v>0.03703703704</v>
      </c>
      <c r="O75" s="9">
        <f t="shared" si="8"/>
        <v>0.2814814815</v>
      </c>
      <c r="Q75" s="2"/>
      <c r="R75" s="2"/>
      <c r="S75" s="2"/>
      <c r="T75" s="2"/>
      <c r="U75" s="2"/>
      <c r="V75" s="2"/>
      <c r="W75" s="2"/>
      <c r="X75" s="2"/>
      <c r="Y75" s="2"/>
      <c r="Z75" s="2"/>
      <c r="AG75" s="10">
        <f t="shared" si="9"/>
        <v>-18.79230658</v>
      </c>
      <c r="AH75" s="10">
        <f t="shared" si="10"/>
        <v>353.1507866</v>
      </c>
      <c r="AI75" s="10">
        <f t="shared" si="11"/>
        <v>1589.17854</v>
      </c>
      <c r="AM75" s="10">
        <f t="shared" si="12"/>
        <v>18.79230658</v>
      </c>
      <c r="AN75" s="10">
        <f t="shared" si="13"/>
        <v>84.56537961</v>
      </c>
      <c r="AP75" s="10">
        <f t="shared" si="14"/>
        <v>15</v>
      </c>
      <c r="AQ75" s="10">
        <f t="shared" si="15"/>
        <v>67.5</v>
      </c>
    </row>
    <row r="76" ht="15.75" customHeight="1">
      <c r="A76" s="10">
        <v>43.0</v>
      </c>
      <c r="B76" s="10">
        <v>4.5</v>
      </c>
      <c r="C76" s="9">
        <v>27.0</v>
      </c>
      <c r="D76" s="9">
        <f t="shared" si="1"/>
        <v>308.4</v>
      </c>
      <c r="E76" s="9">
        <f t="shared" si="2"/>
        <v>308.4</v>
      </c>
      <c r="F76" s="9">
        <f t="shared" si="3"/>
        <v>-8920.1</v>
      </c>
      <c r="H76" s="9">
        <f t="shared" si="4"/>
        <v>133.2</v>
      </c>
      <c r="K76" s="9">
        <f t="shared" si="5"/>
        <v>1.568201724</v>
      </c>
      <c r="L76" s="9">
        <f t="shared" si="6"/>
        <v>5.645526207</v>
      </c>
      <c r="N76" s="9">
        <f t="shared" si="7"/>
        <v>0.02702702703</v>
      </c>
      <c r="O76" s="9">
        <f t="shared" si="8"/>
        <v>0.0972972973</v>
      </c>
      <c r="AG76" s="10">
        <f t="shared" si="9"/>
        <v>-17.79230658</v>
      </c>
      <c r="AH76" s="10">
        <f t="shared" si="10"/>
        <v>316.5661734</v>
      </c>
      <c r="AI76" s="10">
        <f t="shared" si="11"/>
        <v>2405.902918</v>
      </c>
      <c r="AM76" s="10">
        <f t="shared" si="12"/>
        <v>17.79230658</v>
      </c>
      <c r="AN76" s="10">
        <f t="shared" si="13"/>
        <v>135.22153</v>
      </c>
      <c r="AP76" s="10">
        <f t="shared" si="14"/>
        <v>14</v>
      </c>
      <c r="AQ76" s="10">
        <f t="shared" si="15"/>
        <v>106.4</v>
      </c>
    </row>
    <row r="77" ht="15.75" customHeight="1">
      <c r="A77" s="10">
        <v>30.0</v>
      </c>
      <c r="B77" s="10">
        <v>1.3</v>
      </c>
      <c r="C77" s="9">
        <v>27.0</v>
      </c>
      <c r="D77" s="9">
        <f t="shared" si="1"/>
        <v>309.7</v>
      </c>
      <c r="E77" s="9">
        <f t="shared" si="2"/>
        <v>309.7</v>
      </c>
      <c r="F77" s="9">
        <f t="shared" si="3"/>
        <v>-9228.5</v>
      </c>
      <c r="H77" s="9">
        <f t="shared" si="4"/>
        <v>157.5</v>
      </c>
      <c r="K77" s="9">
        <f t="shared" si="5"/>
        <v>1.397940009</v>
      </c>
      <c r="L77" s="9">
        <f t="shared" si="6"/>
        <v>8.807022055</v>
      </c>
      <c r="N77" s="9">
        <f t="shared" si="7"/>
        <v>0.04</v>
      </c>
      <c r="O77" s="9">
        <f t="shared" si="8"/>
        <v>0.252</v>
      </c>
      <c r="AG77" s="10">
        <f t="shared" si="9"/>
        <v>-7.79230658</v>
      </c>
      <c r="AH77" s="10">
        <f t="shared" si="10"/>
        <v>60.72004184</v>
      </c>
      <c r="AI77" s="10">
        <f t="shared" si="11"/>
        <v>218.5921506</v>
      </c>
      <c r="AM77" s="10">
        <f t="shared" si="12"/>
        <v>7.79230658</v>
      </c>
      <c r="AN77" s="10">
        <f t="shared" si="13"/>
        <v>28.05230369</v>
      </c>
      <c r="AP77" s="10">
        <f t="shared" si="14"/>
        <v>4</v>
      </c>
      <c r="AQ77" s="10">
        <f t="shared" si="15"/>
        <v>14.4</v>
      </c>
    </row>
    <row r="78" ht="15.75" customHeight="1">
      <c r="A78" s="10">
        <v>79.0</v>
      </c>
      <c r="B78" s="10">
        <v>3.1</v>
      </c>
      <c r="C78" s="9">
        <v>27.0</v>
      </c>
      <c r="D78" s="9">
        <f t="shared" si="1"/>
        <v>312.8</v>
      </c>
      <c r="E78" s="9">
        <f t="shared" si="2"/>
        <v>312.8</v>
      </c>
      <c r="F78" s="9">
        <f t="shared" si="3"/>
        <v>-9538.2</v>
      </c>
      <c r="H78" s="9">
        <f t="shared" si="4"/>
        <v>193.5</v>
      </c>
      <c r="K78" s="9">
        <f t="shared" si="5"/>
        <v>1.633468456</v>
      </c>
      <c r="L78" s="9">
        <f t="shared" si="6"/>
        <v>7.35060805</v>
      </c>
      <c r="N78" s="9">
        <f t="shared" si="7"/>
        <v>0.02325581395</v>
      </c>
      <c r="O78" s="9">
        <f t="shared" si="8"/>
        <v>0.1046511628</v>
      </c>
      <c r="AG78" s="10">
        <f t="shared" si="9"/>
        <v>-19.79230658</v>
      </c>
      <c r="AH78" s="10">
        <f t="shared" si="10"/>
        <v>391.7353998</v>
      </c>
      <c r="AI78" s="10">
        <f t="shared" si="11"/>
        <v>2467.933018</v>
      </c>
      <c r="AM78" s="10">
        <f t="shared" si="12"/>
        <v>19.79230658</v>
      </c>
      <c r="AN78" s="10">
        <f t="shared" si="13"/>
        <v>124.6915315</v>
      </c>
      <c r="AP78" s="10">
        <f t="shared" si="14"/>
        <v>16</v>
      </c>
      <c r="AQ78" s="10">
        <f t="shared" si="15"/>
        <v>100.8</v>
      </c>
    </row>
    <row r="79" ht="15.75" customHeight="1">
      <c r="A79" s="10">
        <v>43.0</v>
      </c>
      <c r="B79" s="10">
        <v>3.1</v>
      </c>
      <c r="C79" s="9">
        <v>27.0</v>
      </c>
      <c r="D79" s="9">
        <f t="shared" si="1"/>
        <v>315.9</v>
      </c>
      <c r="E79" s="9">
        <f t="shared" si="2"/>
        <v>315.9</v>
      </c>
      <c r="F79" s="9">
        <f t="shared" si="3"/>
        <v>-9851</v>
      </c>
      <c r="H79" s="9">
        <f t="shared" si="4"/>
        <v>39</v>
      </c>
      <c r="K79" s="9">
        <f t="shared" si="5"/>
        <v>1.477121255</v>
      </c>
      <c r="L79" s="9">
        <f t="shared" si="6"/>
        <v>1.920257631</v>
      </c>
      <c r="N79" s="9">
        <f t="shared" si="7"/>
        <v>0.03333333333</v>
      </c>
      <c r="O79" s="9">
        <f t="shared" si="8"/>
        <v>0.04333333333</v>
      </c>
      <c r="AG79" s="10">
        <f t="shared" si="9"/>
        <v>-1.79230658</v>
      </c>
      <c r="AH79" s="10">
        <f t="shared" si="10"/>
        <v>3.212362877</v>
      </c>
      <c r="AI79" s="10">
        <f t="shared" si="11"/>
        <v>14.45563295</v>
      </c>
      <c r="AM79" s="10">
        <f t="shared" si="12"/>
        <v>1.79230658</v>
      </c>
      <c r="AN79" s="10">
        <f t="shared" si="13"/>
        <v>8.06537961</v>
      </c>
      <c r="AP79" s="10">
        <f t="shared" si="14"/>
        <v>2</v>
      </c>
      <c r="AQ79" s="10">
        <f t="shared" si="15"/>
        <v>9</v>
      </c>
    </row>
    <row r="80" ht="15.75" customHeight="1">
      <c r="A80" s="10">
        <v>72.0</v>
      </c>
      <c r="B80" s="10">
        <v>3.1</v>
      </c>
      <c r="C80" s="9">
        <v>27.0</v>
      </c>
      <c r="D80" s="9">
        <f t="shared" si="1"/>
        <v>319</v>
      </c>
      <c r="E80" s="9">
        <f t="shared" si="2"/>
        <v>319</v>
      </c>
      <c r="F80" s="9">
        <f t="shared" si="3"/>
        <v>-10166.9</v>
      </c>
      <c r="H80" s="9">
        <f t="shared" si="4"/>
        <v>244.9</v>
      </c>
      <c r="K80" s="9">
        <f t="shared" si="5"/>
        <v>1.897627091</v>
      </c>
      <c r="L80" s="9">
        <f t="shared" si="6"/>
        <v>5.882643983</v>
      </c>
      <c r="N80" s="9">
        <f t="shared" si="7"/>
        <v>0.01265822785</v>
      </c>
      <c r="O80" s="9">
        <f t="shared" si="8"/>
        <v>0.03924050633</v>
      </c>
      <c r="AG80" s="10">
        <f t="shared" si="9"/>
        <v>-14.79230658</v>
      </c>
      <c r="AH80" s="10">
        <f t="shared" si="10"/>
        <v>218.812334</v>
      </c>
      <c r="AI80" s="10">
        <f t="shared" si="11"/>
        <v>284.4560341</v>
      </c>
      <c r="AM80" s="10">
        <f t="shared" si="12"/>
        <v>14.79230658</v>
      </c>
      <c r="AN80" s="10">
        <f t="shared" si="13"/>
        <v>19.22999855</v>
      </c>
      <c r="AP80" s="10">
        <f t="shared" si="14"/>
        <v>11</v>
      </c>
      <c r="AQ80" s="10">
        <f t="shared" si="15"/>
        <v>14.3</v>
      </c>
    </row>
    <row r="81" ht="15.75" customHeight="1">
      <c r="A81" s="10">
        <v>66.0</v>
      </c>
      <c r="B81" s="10">
        <v>2.7</v>
      </c>
      <c r="C81" s="9">
        <v>27.0</v>
      </c>
      <c r="D81" s="9">
        <f t="shared" si="1"/>
        <v>321.7</v>
      </c>
      <c r="E81" s="9">
        <f t="shared" si="2"/>
        <v>321.7</v>
      </c>
      <c r="F81" s="9">
        <f t="shared" si="3"/>
        <v>-10485.9</v>
      </c>
      <c r="H81" s="9">
        <f t="shared" si="4"/>
        <v>133.3</v>
      </c>
      <c r="K81" s="9">
        <f t="shared" si="5"/>
        <v>1.633468456</v>
      </c>
      <c r="L81" s="9">
        <f t="shared" si="6"/>
        <v>5.063752212</v>
      </c>
      <c r="N81" s="9">
        <f t="shared" si="7"/>
        <v>0.02325581395</v>
      </c>
      <c r="O81" s="9">
        <f t="shared" si="8"/>
        <v>0.07209302326</v>
      </c>
      <c r="R81" s="2"/>
      <c r="S81" s="2"/>
      <c r="T81" s="2"/>
      <c r="U81" s="2"/>
      <c r="V81" s="2"/>
      <c r="W81" s="2"/>
      <c r="X81" s="2"/>
      <c r="Y81" s="2"/>
      <c r="Z81" s="2"/>
      <c r="AG81" s="10">
        <f t="shared" si="9"/>
        <v>34.20769342</v>
      </c>
      <c r="AH81" s="10">
        <f t="shared" si="10"/>
        <v>1170.166289</v>
      </c>
      <c r="AI81" s="10">
        <f t="shared" si="11"/>
        <v>3627.515496</v>
      </c>
      <c r="AM81" s="10">
        <f t="shared" si="12"/>
        <v>34.20769342</v>
      </c>
      <c r="AN81" s="10">
        <f t="shared" si="13"/>
        <v>106.0438496</v>
      </c>
      <c r="AP81" s="10">
        <f t="shared" si="14"/>
        <v>38</v>
      </c>
      <c r="AQ81" s="10">
        <f t="shared" si="15"/>
        <v>117.8</v>
      </c>
    </row>
    <row r="82" ht="15.75" customHeight="1">
      <c r="A82" s="10">
        <v>19.0</v>
      </c>
      <c r="B82" s="10">
        <v>6.7</v>
      </c>
      <c r="C82" s="9">
        <v>27.0</v>
      </c>
      <c r="D82" s="9">
        <f t="shared" si="1"/>
        <v>328.4</v>
      </c>
      <c r="E82" s="9">
        <f t="shared" si="2"/>
        <v>328.4</v>
      </c>
      <c r="F82" s="9">
        <f t="shared" si="3"/>
        <v>-10807.6</v>
      </c>
      <c r="H82" s="9">
        <f t="shared" si="4"/>
        <v>223.2</v>
      </c>
      <c r="K82" s="9">
        <f t="shared" si="5"/>
        <v>1.857332496</v>
      </c>
      <c r="L82" s="9">
        <f t="shared" si="6"/>
        <v>5.757730739</v>
      </c>
      <c r="N82" s="9">
        <f t="shared" si="7"/>
        <v>0.01388888889</v>
      </c>
      <c r="O82" s="9">
        <f t="shared" si="8"/>
        <v>0.04305555556</v>
      </c>
      <c r="R82" s="11" t="s">
        <v>77</v>
      </c>
      <c r="U82" s="2"/>
      <c r="V82" s="2"/>
      <c r="W82" s="11" t="s">
        <v>78</v>
      </c>
      <c r="Y82" s="2"/>
      <c r="Z82" s="2"/>
      <c r="AG82" s="10">
        <f t="shared" si="9"/>
        <v>-1.79230658</v>
      </c>
      <c r="AH82" s="10">
        <f t="shared" si="10"/>
        <v>3.212362877</v>
      </c>
      <c r="AI82" s="10">
        <f t="shared" si="11"/>
        <v>9.958324918</v>
      </c>
      <c r="AM82" s="10">
        <f t="shared" si="12"/>
        <v>1.79230658</v>
      </c>
      <c r="AN82" s="10">
        <f t="shared" si="13"/>
        <v>5.556150398</v>
      </c>
      <c r="AP82" s="10">
        <f t="shared" si="14"/>
        <v>2</v>
      </c>
      <c r="AQ82" s="10">
        <f t="shared" si="15"/>
        <v>6.2</v>
      </c>
    </row>
    <row r="83" ht="15.75" customHeight="1">
      <c r="A83" s="10">
        <v>39.0</v>
      </c>
      <c r="B83" s="10">
        <v>6.3</v>
      </c>
      <c r="C83" s="9">
        <v>27.0</v>
      </c>
      <c r="D83" s="9">
        <f t="shared" si="1"/>
        <v>334.7</v>
      </c>
      <c r="E83" s="9">
        <f t="shared" si="2"/>
        <v>334.7</v>
      </c>
      <c r="F83" s="9">
        <f t="shared" si="3"/>
        <v>-11136</v>
      </c>
      <c r="H83" s="9">
        <f t="shared" si="4"/>
        <v>178.2</v>
      </c>
      <c r="K83" s="9">
        <f t="shared" si="5"/>
        <v>1.819543936</v>
      </c>
      <c r="L83" s="9">
        <f t="shared" si="6"/>
        <v>4.912768626</v>
      </c>
      <c r="N83" s="9">
        <f t="shared" si="7"/>
        <v>0.01515151515</v>
      </c>
      <c r="O83" s="9">
        <f t="shared" si="8"/>
        <v>0.04090909091</v>
      </c>
      <c r="AG83" s="10">
        <f t="shared" si="9"/>
        <v>27.20769342</v>
      </c>
      <c r="AH83" s="10">
        <f t="shared" si="10"/>
        <v>740.2585812</v>
      </c>
      <c r="AI83" s="10">
        <f t="shared" si="11"/>
        <v>2294.801602</v>
      </c>
      <c r="AM83" s="10">
        <f t="shared" si="12"/>
        <v>27.20769342</v>
      </c>
      <c r="AN83" s="10">
        <f t="shared" si="13"/>
        <v>84.3438496</v>
      </c>
      <c r="AP83" s="10">
        <f t="shared" si="14"/>
        <v>31</v>
      </c>
      <c r="AQ83" s="10">
        <f t="shared" si="15"/>
        <v>96.1</v>
      </c>
    </row>
    <row r="84" ht="15.75" customHeight="1">
      <c r="A84" s="10">
        <v>44.0</v>
      </c>
      <c r="B84" s="10">
        <v>2.2</v>
      </c>
      <c r="C84" s="9">
        <v>27.0</v>
      </c>
      <c r="D84" s="9">
        <f t="shared" si="1"/>
        <v>336.9</v>
      </c>
      <c r="E84" s="9">
        <f t="shared" si="2"/>
        <v>336.9</v>
      </c>
      <c r="F84" s="9">
        <f t="shared" si="3"/>
        <v>-11470.7</v>
      </c>
      <c r="H84" s="9">
        <f t="shared" si="4"/>
        <v>127.3</v>
      </c>
      <c r="K84" s="9">
        <f t="shared" si="5"/>
        <v>1.278753601</v>
      </c>
      <c r="L84" s="9">
        <f t="shared" si="6"/>
        <v>8.567649126</v>
      </c>
      <c r="N84" s="9">
        <f t="shared" si="7"/>
        <v>0.05263157895</v>
      </c>
      <c r="O84" s="9">
        <f t="shared" si="8"/>
        <v>0.3526315789</v>
      </c>
      <c r="AG84" s="10">
        <f t="shared" si="9"/>
        <v>21.20769342</v>
      </c>
      <c r="AH84" s="10">
        <f t="shared" si="10"/>
        <v>449.7662602</v>
      </c>
      <c r="AI84" s="10">
        <f t="shared" si="11"/>
        <v>1214.368903</v>
      </c>
      <c r="AM84" s="10">
        <f t="shared" si="12"/>
        <v>21.20769342</v>
      </c>
      <c r="AN84" s="10">
        <f t="shared" si="13"/>
        <v>57.26077223</v>
      </c>
      <c r="AP84" s="10">
        <f t="shared" si="14"/>
        <v>25</v>
      </c>
      <c r="AQ84" s="10">
        <f t="shared" si="15"/>
        <v>67.5</v>
      </c>
    </row>
    <row r="85" ht="15.75" customHeight="1">
      <c r="A85" s="10">
        <v>51.0</v>
      </c>
      <c r="B85" s="10">
        <v>4.5</v>
      </c>
      <c r="C85" s="9">
        <v>27.0</v>
      </c>
      <c r="D85" s="9">
        <f t="shared" si="1"/>
        <v>341.4</v>
      </c>
      <c r="E85" s="9">
        <f t="shared" si="2"/>
        <v>341.4</v>
      </c>
      <c r="F85" s="9">
        <f t="shared" si="3"/>
        <v>-11807.6</v>
      </c>
      <c r="H85" s="9">
        <f t="shared" si="4"/>
        <v>245.7</v>
      </c>
      <c r="K85" s="9">
        <f t="shared" si="5"/>
        <v>1.591064607</v>
      </c>
      <c r="L85" s="9">
        <f t="shared" si="6"/>
        <v>10.02370702</v>
      </c>
      <c r="N85" s="9">
        <f t="shared" si="7"/>
        <v>0.02564102564</v>
      </c>
      <c r="O85" s="9">
        <f t="shared" si="8"/>
        <v>0.1615384615</v>
      </c>
      <c r="AG85" s="10">
        <f t="shared" si="9"/>
        <v>-25.79230658</v>
      </c>
      <c r="AH85" s="10">
        <f t="shared" si="10"/>
        <v>665.2430787</v>
      </c>
      <c r="AI85" s="10">
        <f t="shared" si="11"/>
        <v>4457.128627</v>
      </c>
      <c r="AM85" s="10">
        <f t="shared" si="12"/>
        <v>25.79230658</v>
      </c>
      <c r="AN85" s="10">
        <f t="shared" si="13"/>
        <v>172.8084541</v>
      </c>
      <c r="AP85" s="10">
        <f t="shared" si="14"/>
        <v>22</v>
      </c>
      <c r="AQ85" s="10">
        <f t="shared" si="15"/>
        <v>147.4</v>
      </c>
    </row>
    <row r="86" ht="15.75" customHeight="1">
      <c r="A86" s="10">
        <v>47.0</v>
      </c>
      <c r="B86" s="10">
        <v>0.9</v>
      </c>
      <c r="C86" s="9">
        <v>28.0</v>
      </c>
      <c r="D86" s="9">
        <f t="shared" si="1"/>
        <v>342.3</v>
      </c>
      <c r="E86" s="9">
        <f t="shared" si="2"/>
        <v>342.3</v>
      </c>
      <c r="F86" s="9">
        <f t="shared" si="3"/>
        <v>-12149</v>
      </c>
      <c r="H86" s="9">
        <f t="shared" si="4"/>
        <v>96.8</v>
      </c>
      <c r="K86" s="9">
        <f t="shared" si="5"/>
        <v>1.643452676</v>
      </c>
      <c r="L86" s="9">
        <f t="shared" si="6"/>
        <v>3.615595888</v>
      </c>
      <c r="N86" s="9">
        <f t="shared" si="7"/>
        <v>0.02272727273</v>
      </c>
      <c r="O86" s="9">
        <f t="shared" si="8"/>
        <v>0.05</v>
      </c>
      <c r="AG86" s="10">
        <f t="shared" si="9"/>
        <v>-5.79230658</v>
      </c>
      <c r="AH86" s="10">
        <f t="shared" si="10"/>
        <v>33.55081552</v>
      </c>
      <c r="AI86" s="10">
        <f t="shared" si="11"/>
        <v>211.3701378</v>
      </c>
      <c r="AM86" s="10">
        <f t="shared" si="12"/>
        <v>5.79230658</v>
      </c>
      <c r="AN86" s="10">
        <f t="shared" si="13"/>
        <v>36.49153145</v>
      </c>
      <c r="AP86" s="10">
        <f t="shared" si="14"/>
        <v>2</v>
      </c>
      <c r="AQ86" s="10">
        <f t="shared" si="15"/>
        <v>12.6</v>
      </c>
    </row>
    <row r="87" ht="15.75" customHeight="1">
      <c r="A87" s="10">
        <v>45.0</v>
      </c>
      <c r="B87" s="10">
        <v>3.6</v>
      </c>
      <c r="C87" s="9">
        <v>28.0</v>
      </c>
      <c r="D87" s="9">
        <f t="shared" si="1"/>
        <v>345.9</v>
      </c>
      <c r="E87" s="9">
        <f t="shared" si="2"/>
        <v>345.9</v>
      </c>
      <c r="F87" s="9">
        <f t="shared" si="3"/>
        <v>-12491.3</v>
      </c>
      <c r="H87" s="9">
        <f t="shared" si="4"/>
        <v>229.5</v>
      </c>
      <c r="K87" s="9">
        <f t="shared" si="5"/>
        <v>1.707570176</v>
      </c>
      <c r="L87" s="9">
        <f t="shared" si="6"/>
        <v>7.684065792</v>
      </c>
      <c r="N87" s="9">
        <f t="shared" si="7"/>
        <v>0.01960784314</v>
      </c>
      <c r="O87" s="9">
        <f t="shared" si="8"/>
        <v>0.08823529412</v>
      </c>
      <c r="AG87" s="10">
        <f t="shared" si="9"/>
        <v>-0.79230658</v>
      </c>
      <c r="AH87" s="10">
        <f t="shared" si="10"/>
        <v>0.6277497167</v>
      </c>
      <c r="AI87" s="10">
        <f t="shared" si="11"/>
        <v>1.381049377</v>
      </c>
      <c r="AM87" s="10">
        <f t="shared" si="12"/>
        <v>0.79230658</v>
      </c>
      <c r="AN87" s="10">
        <f t="shared" si="13"/>
        <v>1.743074476</v>
      </c>
      <c r="AP87" s="10">
        <f t="shared" si="14"/>
        <v>3</v>
      </c>
      <c r="AQ87" s="10">
        <f t="shared" si="15"/>
        <v>6.6</v>
      </c>
    </row>
    <row r="88" ht="15.75" customHeight="1">
      <c r="A88" s="10">
        <v>15.0</v>
      </c>
      <c r="B88" s="10">
        <v>0.9</v>
      </c>
      <c r="C88" s="9">
        <v>28.0</v>
      </c>
      <c r="D88" s="9">
        <f t="shared" si="1"/>
        <v>346.8</v>
      </c>
      <c r="E88" s="9">
        <f t="shared" si="2"/>
        <v>346.8</v>
      </c>
      <c r="F88" s="9">
        <f t="shared" si="3"/>
        <v>-12837.2</v>
      </c>
      <c r="H88" s="9">
        <f t="shared" si="4"/>
        <v>42.3</v>
      </c>
      <c r="K88" s="9">
        <f t="shared" si="5"/>
        <v>1.672097858</v>
      </c>
      <c r="L88" s="9">
        <f t="shared" si="6"/>
        <v>1.504888072</v>
      </c>
      <c r="N88" s="9">
        <f t="shared" si="7"/>
        <v>0.02127659574</v>
      </c>
      <c r="O88" s="9">
        <f t="shared" si="8"/>
        <v>0.01914893617</v>
      </c>
      <c r="AG88" s="10">
        <f t="shared" si="9"/>
        <v>6.20769342</v>
      </c>
      <c r="AH88" s="10">
        <f t="shared" si="10"/>
        <v>38.5354576</v>
      </c>
      <c r="AI88" s="10">
        <f t="shared" si="11"/>
        <v>173.4095592</v>
      </c>
      <c r="AM88" s="10">
        <f t="shared" si="12"/>
        <v>6.20769342</v>
      </c>
      <c r="AN88" s="10">
        <f t="shared" si="13"/>
        <v>27.93462039</v>
      </c>
      <c r="AP88" s="10">
        <f t="shared" si="14"/>
        <v>10</v>
      </c>
      <c r="AQ88" s="10">
        <f t="shared" si="15"/>
        <v>45</v>
      </c>
    </row>
    <row r="89" ht="15.75" customHeight="1">
      <c r="A89" s="10">
        <v>27.0</v>
      </c>
      <c r="B89" s="10">
        <v>2.2</v>
      </c>
      <c r="C89" s="9">
        <v>28.0</v>
      </c>
      <c r="D89" s="9">
        <f t="shared" si="1"/>
        <v>349</v>
      </c>
      <c r="E89" s="9">
        <f t="shared" si="2"/>
        <v>349</v>
      </c>
      <c r="F89" s="9">
        <f t="shared" si="3"/>
        <v>-13184</v>
      </c>
      <c r="H89" s="9">
        <f t="shared" si="4"/>
        <v>162</v>
      </c>
      <c r="K89" s="9">
        <f t="shared" si="5"/>
        <v>1.653212514</v>
      </c>
      <c r="L89" s="9">
        <f t="shared" si="6"/>
        <v>5.95156505</v>
      </c>
      <c r="N89" s="9">
        <f t="shared" si="7"/>
        <v>0.02222222222</v>
      </c>
      <c r="O89" s="9">
        <f t="shared" si="8"/>
        <v>0.08</v>
      </c>
      <c r="AG89" s="10">
        <f t="shared" si="9"/>
        <v>2.20769342</v>
      </c>
      <c r="AH89" s="10">
        <f t="shared" si="10"/>
        <v>4.873910237</v>
      </c>
      <c r="AI89" s="10">
        <f t="shared" si="11"/>
        <v>4.386519213</v>
      </c>
      <c r="AM89" s="10">
        <f t="shared" si="12"/>
        <v>2.20769342</v>
      </c>
      <c r="AN89" s="10">
        <f t="shared" si="13"/>
        <v>1.986924078</v>
      </c>
      <c r="AP89" s="10">
        <f t="shared" si="14"/>
        <v>6</v>
      </c>
      <c r="AQ89" s="10">
        <f t="shared" si="15"/>
        <v>5.4</v>
      </c>
    </row>
    <row r="90" ht="15.75" customHeight="1">
      <c r="A90" s="10">
        <v>34.0</v>
      </c>
      <c r="B90" s="10">
        <v>2.2</v>
      </c>
      <c r="C90" s="9">
        <v>28.0</v>
      </c>
      <c r="D90" s="9">
        <f t="shared" si="1"/>
        <v>351.2</v>
      </c>
      <c r="E90" s="9">
        <f t="shared" si="2"/>
        <v>351.2</v>
      </c>
      <c r="F90" s="9">
        <f t="shared" si="3"/>
        <v>-13533</v>
      </c>
      <c r="H90" s="9">
        <f t="shared" si="4"/>
        <v>13.5</v>
      </c>
      <c r="K90" s="9">
        <f t="shared" si="5"/>
        <v>1.176091259</v>
      </c>
      <c r="L90" s="9">
        <f t="shared" si="6"/>
        <v>1.058482133</v>
      </c>
      <c r="N90" s="9">
        <f t="shared" si="7"/>
        <v>0.06666666667</v>
      </c>
      <c r="O90" s="9">
        <f t="shared" si="8"/>
        <v>0.06</v>
      </c>
      <c r="AG90" s="10">
        <f t="shared" si="9"/>
        <v>0.20769342</v>
      </c>
      <c r="AH90" s="10">
        <f t="shared" si="10"/>
        <v>0.04313655671</v>
      </c>
      <c r="AI90" s="10">
        <f t="shared" si="11"/>
        <v>0.1552916042</v>
      </c>
      <c r="AM90" s="10">
        <f t="shared" si="12"/>
        <v>0.20769342</v>
      </c>
      <c r="AN90" s="10">
        <f t="shared" si="13"/>
        <v>0.747696312</v>
      </c>
      <c r="AP90" s="10">
        <f t="shared" si="14"/>
        <v>4</v>
      </c>
      <c r="AQ90" s="10">
        <f t="shared" si="15"/>
        <v>14.4</v>
      </c>
    </row>
    <row r="91" ht="15.75" customHeight="1">
      <c r="A91" s="10">
        <v>36.0</v>
      </c>
      <c r="B91" s="10">
        <v>3.6</v>
      </c>
      <c r="C91" s="9">
        <v>28.0</v>
      </c>
      <c r="D91" s="9">
        <f t="shared" si="1"/>
        <v>354.8</v>
      </c>
      <c r="E91" s="9">
        <f t="shared" si="2"/>
        <v>354.8</v>
      </c>
      <c r="F91" s="9">
        <f t="shared" si="3"/>
        <v>-13884.2</v>
      </c>
      <c r="H91" s="9">
        <f t="shared" si="4"/>
        <v>59.4</v>
      </c>
      <c r="K91" s="9">
        <f t="shared" si="5"/>
        <v>1.431363764</v>
      </c>
      <c r="L91" s="9">
        <f t="shared" si="6"/>
        <v>3.149000281</v>
      </c>
      <c r="N91" s="9">
        <f t="shared" si="7"/>
        <v>0.03703703704</v>
      </c>
      <c r="O91" s="9">
        <f t="shared" si="8"/>
        <v>0.08148148148</v>
      </c>
      <c r="AG91" s="10">
        <f t="shared" si="9"/>
        <v>-29.79230658</v>
      </c>
      <c r="AH91" s="10">
        <f t="shared" si="10"/>
        <v>887.5815314</v>
      </c>
      <c r="AI91" s="10">
        <f t="shared" si="11"/>
        <v>798.8233782</v>
      </c>
      <c r="AM91" s="10">
        <f t="shared" si="12"/>
        <v>29.79230658</v>
      </c>
      <c r="AN91" s="10">
        <f t="shared" si="13"/>
        <v>26.81307592</v>
      </c>
      <c r="AP91" s="10">
        <f t="shared" si="14"/>
        <v>26</v>
      </c>
      <c r="AQ91" s="10">
        <f t="shared" si="15"/>
        <v>23.4</v>
      </c>
    </row>
    <row r="92" ht="15.75" customHeight="1">
      <c r="A92" s="10">
        <v>25.0</v>
      </c>
      <c r="B92" s="10">
        <v>4.9</v>
      </c>
      <c r="C92" s="9">
        <v>28.0</v>
      </c>
      <c r="D92" s="9">
        <f t="shared" si="1"/>
        <v>359.7</v>
      </c>
      <c r="E92" s="9">
        <f t="shared" si="2"/>
        <v>359.7</v>
      </c>
      <c r="F92" s="9">
        <f t="shared" si="3"/>
        <v>-14239</v>
      </c>
      <c r="H92" s="9">
        <f t="shared" si="4"/>
        <v>74.8</v>
      </c>
      <c r="K92" s="9">
        <f t="shared" si="5"/>
        <v>1.531478917</v>
      </c>
      <c r="L92" s="9">
        <f t="shared" si="6"/>
        <v>3.369253617</v>
      </c>
      <c r="N92" s="9">
        <f t="shared" si="7"/>
        <v>0.02941176471</v>
      </c>
      <c r="O92" s="9">
        <f t="shared" si="8"/>
        <v>0.06470588235</v>
      </c>
      <c r="AG92" s="10">
        <f t="shared" si="9"/>
        <v>-17.79230658</v>
      </c>
      <c r="AH92" s="10">
        <f t="shared" si="10"/>
        <v>316.5661734</v>
      </c>
      <c r="AI92" s="10">
        <f t="shared" si="11"/>
        <v>696.4455816</v>
      </c>
      <c r="AM92" s="10">
        <f t="shared" si="12"/>
        <v>17.79230658</v>
      </c>
      <c r="AN92" s="10">
        <f t="shared" si="13"/>
        <v>39.14307448</v>
      </c>
      <c r="AP92" s="10">
        <f t="shared" si="14"/>
        <v>14</v>
      </c>
      <c r="AQ92" s="10">
        <f t="shared" si="15"/>
        <v>30.8</v>
      </c>
    </row>
    <row r="93" ht="15.75" customHeight="1">
      <c r="A93" s="10">
        <v>59.0</v>
      </c>
      <c r="B93" s="10">
        <v>5.8</v>
      </c>
      <c r="C93" s="9">
        <v>28.0</v>
      </c>
      <c r="D93" s="9">
        <f t="shared" si="1"/>
        <v>365.5</v>
      </c>
      <c r="E93" s="9">
        <f t="shared" si="2"/>
        <v>365.5</v>
      </c>
      <c r="F93" s="9">
        <f t="shared" si="3"/>
        <v>-14598.7</v>
      </c>
      <c r="H93" s="9">
        <f t="shared" si="4"/>
        <v>129.6</v>
      </c>
      <c r="K93" s="9">
        <f t="shared" si="5"/>
        <v>1.556302501</v>
      </c>
      <c r="L93" s="9">
        <f t="shared" si="6"/>
        <v>5.602689003</v>
      </c>
      <c r="N93" s="9">
        <f t="shared" si="7"/>
        <v>0.02777777778</v>
      </c>
      <c r="O93" s="9">
        <f t="shared" si="8"/>
        <v>0.1</v>
      </c>
      <c r="AG93" s="10">
        <f t="shared" si="9"/>
        <v>-10.79230658</v>
      </c>
      <c r="AH93" s="10">
        <f t="shared" si="10"/>
        <v>116.4738813</v>
      </c>
      <c r="AI93" s="10">
        <f t="shared" si="11"/>
        <v>256.2425389</v>
      </c>
      <c r="AM93" s="10">
        <f t="shared" si="12"/>
        <v>10.79230658</v>
      </c>
      <c r="AN93" s="10">
        <f t="shared" si="13"/>
        <v>23.74307448</v>
      </c>
      <c r="AP93" s="10">
        <f t="shared" si="14"/>
        <v>7</v>
      </c>
      <c r="AQ93" s="10">
        <f t="shared" si="15"/>
        <v>15.4</v>
      </c>
    </row>
    <row r="94" ht="15.75" customHeight="1">
      <c r="A94" s="10">
        <v>24.0</v>
      </c>
      <c r="B94" s="10">
        <v>5.4</v>
      </c>
      <c r="C94" s="9">
        <v>28.0</v>
      </c>
      <c r="D94" s="9">
        <f t="shared" si="1"/>
        <v>370.9</v>
      </c>
      <c r="E94" s="9">
        <f t="shared" si="2"/>
        <v>370.9</v>
      </c>
      <c r="F94" s="9">
        <f t="shared" si="3"/>
        <v>-14964.2</v>
      </c>
      <c r="H94" s="9">
        <f t="shared" si="4"/>
        <v>122.5</v>
      </c>
      <c r="K94" s="9">
        <f t="shared" si="5"/>
        <v>1.397940009</v>
      </c>
      <c r="L94" s="9">
        <f t="shared" si="6"/>
        <v>6.849906042</v>
      </c>
      <c r="N94" s="9">
        <f t="shared" si="7"/>
        <v>0.04</v>
      </c>
      <c r="O94" s="9">
        <f t="shared" si="8"/>
        <v>0.196</v>
      </c>
      <c r="AG94" s="10">
        <f t="shared" si="9"/>
        <v>-8.79230658</v>
      </c>
      <c r="AH94" s="10">
        <f t="shared" si="10"/>
        <v>77.304655</v>
      </c>
      <c r="AI94" s="10">
        <f t="shared" si="11"/>
        <v>278.296758</v>
      </c>
      <c r="AM94" s="10">
        <f t="shared" si="12"/>
        <v>8.79230658</v>
      </c>
      <c r="AN94" s="10">
        <f t="shared" si="13"/>
        <v>31.65230369</v>
      </c>
      <c r="AP94" s="10">
        <f t="shared" si="14"/>
        <v>5</v>
      </c>
      <c r="AQ94" s="10">
        <f t="shared" si="15"/>
        <v>18</v>
      </c>
    </row>
    <row r="95" ht="15.75" customHeight="1">
      <c r="A95" s="10">
        <v>32.0</v>
      </c>
      <c r="B95" s="10">
        <v>6.3</v>
      </c>
      <c r="C95" s="9">
        <v>28.0</v>
      </c>
      <c r="D95" s="9">
        <f t="shared" si="1"/>
        <v>377.2</v>
      </c>
      <c r="E95" s="9">
        <f t="shared" si="2"/>
        <v>377.2</v>
      </c>
      <c r="F95" s="9">
        <f t="shared" si="3"/>
        <v>-15335.1</v>
      </c>
      <c r="H95" s="9">
        <f t="shared" si="4"/>
        <v>342.2</v>
      </c>
      <c r="K95" s="9">
        <f t="shared" si="5"/>
        <v>1.770852012</v>
      </c>
      <c r="L95" s="9">
        <f t="shared" si="6"/>
        <v>10.27094167</v>
      </c>
      <c r="N95" s="9">
        <f t="shared" si="7"/>
        <v>0.01694915254</v>
      </c>
      <c r="O95" s="9">
        <f t="shared" si="8"/>
        <v>0.09830508475</v>
      </c>
      <c r="AG95" s="10">
        <f t="shared" si="9"/>
        <v>-19.79230658</v>
      </c>
      <c r="AH95" s="10">
        <f t="shared" si="10"/>
        <v>391.7353998</v>
      </c>
      <c r="AI95" s="10">
        <f t="shared" si="11"/>
        <v>1919.503459</v>
      </c>
      <c r="AM95" s="10">
        <f t="shared" si="12"/>
        <v>19.79230658</v>
      </c>
      <c r="AN95" s="10">
        <f t="shared" si="13"/>
        <v>96.98230224</v>
      </c>
      <c r="AP95" s="10">
        <f t="shared" si="14"/>
        <v>16</v>
      </c>
      <c r="AQ95" s="10">
        <f t="shared" si="15"/>
        <v>78.4</v>
      </c>
    </row>
    <row r="96" ht="15.75" customHeight="1">
      <c r="A96" s="10">
        <v>43.0</v>
      </c>
      <c r="B96" s="10">
        <v>4.9</v>
      </c>
      <c r="C96" s="9">
        <v>28.0</v>
      </c>
      <c r="D96" s="9">
        <f t="shared" si="1"/>
        <v>382.1</v>
      </c>
      <c r="E96" s="9">
        <f t="shared" si="2"/>
        <v>382.1</v>
      </c>
      <c r="F96" s="9">
        <f t="shared" si="3"/>
        <v>-15712.3</v>
      </c>
      <c r="H96" s="9">
        <f t="shared" si="4"/>
        <v>129.6</v>
      </c>
      <c r="K96" s="9">
        <f t="shared" si="5"/>
        <v>1.380211242</v>
      </c>
      <c r="L96" s="9">
        <f t="shared" si="6"/>
        <v>7.453140705</v>
      </c>
      <c r="N96" s="9">
        <f t="shared" si="7"/>
        <v>0.04166666667</v>
      </c>
      <c r="O96" s="9">
        <f t="shared" si="8"/>
        <v>0.225</v>
      </c>
      <c r="AG96" s="10">
        <f t="shared" si="9"/>
        <v>14.20769342</v>
      </c>
      <c r="AH96" s="10">
        <f t="shared" si="10"/>
        <v>201.8585523</v>
      </c>
      <c r="AI96" s="10">
        <f t="shared" si="11"/>
        <v>1170.779603</v>
      </c>
      <c r="AM96" s="10">
        <f t="shared" si="12"/>
        <v>14.20769342</v>
      </c>
      <c r="AN96" s="10">
        <f t="shared" si="13"/>
        <v>82.40462184</v>
      </c>
      <c r="AP96" s="10">
        <f t="shared" si="14"/>
        <v>18</v>
      </c>
      <c r="AQ96" s="10">
        <f t="shared" si="15"/>
        <v>104.4</v>
      </c>
    </row>
    <row r="97" ht="15.75" customHeight="1">
      <c r="A97" s="10">
        <v>22.0</v>
      </c>
      <c r="B97" s="10">
        <v>2.7</v>
      </c>
      <c r="C97" s="9">
        <v>29.0</v>
      </c>
      <c r="D97" s="9">
        <f t="shared" si="1"/>
        <v>384.8</v>
      </c>
      <c r="E97" s="9">
        <f t="shared" si="2"/>
        <v>384.8</v>
      </c>
      <c r="F97" s="9">
        <f t="shared" si="3"/>
        <v>-16094.4</v>
      </c>
      <c r="H97" s="9">
        <f t="shared" si="4"/>
        <v>201.6</v>
      </c>
      <c r="K97" s="9">
        <f t="shared" si="5"/>
        <v>1.505149978</v>
      </c>
      <c r="L97" s="9">
        <f t="shared" si="6"/>
        <v>9.482444863</v>
      </c>
      <c r="N97" s="9">
        <f t="shared" si="7"/>
        <v>0.03125</v>
      </c>
      <c r="O97" s="9">
        <f t="shared" si="8"/>
        <v>0.196875</v>
      </c>
      <c r="AG97" s="10">
        <f t="shared" si="9"/>
        <v>-20.79230658</v>
      </c>
      <c r="AH97" s="10">
        <f t="shared" si="10"/>
        <v>432.3200129</v>
      </c>
      <c r="AI97" s="10">
        <f t="shared" si="11"/>
        <v>2334.52807</v>
      </c>
      <c r="AM97" s="10">
        <f t="shared" si="12"/>
        <v>20.79230658</v>
      </c>
      <c r="AN97" s="10">
        <f t="shared" si="13"/>
        <v>112.2784555</v>
      </c>
      <c r="AP97" s="10">
        <f t="shared" si="14"/>
        <v>17</v>
      </c>
      <c r="AQ97" s="10">
        <f t="shared" si="15"/>
        <v>91.8</v>
      </c>
    </row>
    <row r="98" ht="15.75" customHeight="1">
      <c r="A98" s="10">
        <v>64.0</v>
      </c>
      <c r="B98" s="10">
        <v>1.3</v>
      </c>
      <c r="C98" s="9">
        <v>29.0</v>
      </c>
      <c r="D98" s="9">
        <f t="shared" si="1"/>
        <v>386.1</v>
      </c>
      <c r="E98" s="9">
        <f t="shared" si="2"/>
        <v>386.1</v>
      </c>
      <c r="F98" s="9">
        <f t="shared" si="3"/>
        <v>-16479.2</v>
      </c>
      <c r="H98" s="9">
        <f t="shared" si="4"/>
        <v>210.7</v>
      </c>
      <c r="K98" s="9">
        <f t="shared" si="5"/>
        <v>1.633468456</v>
      </c>
      <c r="L98" s="9">
        <f t="shared" si="6"/>
        <v>8.003995432</v>
      </c>
      <c r="N98" s="9">
        <f t="shared" si="7"/>
        <v>0.02325581395</v>
      </c>
      <c r="O98" s="9">
        <f t="shared" si="8"/>
        <v>0.1139534884</v>
      </c>
      <c r="AG98" s="10">
        <f t="shared" si="9"/>
        <v>-12.79230658</v>
      </c>
      <c r="AH98" s="10">
        <f t="shared" si="10"/>
        <v>163.6431076</v>
      </c>
      <c r="AI98" s="10">
        <f t="shared" si="11"/>
        <v>1030.951578</v>
      </c>
      <c r="AM98" s="10">
        <f t="shared" si="12"/>
        <v>12.79230658</v>
      </c>
      <c r="AN98" s="10">
        <f t="shared" si="13"/>
        <v>80.59153145</v>
      </c>
      <c r="AP98" s="10">
        <f t="shared" si="14"/>
        <v>9</v>
      </c>
      <c r="AQ98" s="10">
        <f t="shared" si="15"/>
        <v>56.7</v>
      </c>
    </row>
    <row r="99" ht="15.75" customHeight="1">
      <c r="A99" s="10">
        <v>48.0</v>
      </c>
      <c r="B99" s="10">
        <v>1.8</v>
      </c>
      <c r="C99" s="9">
        <v>29.0</v>
      </c>
      <c r="D99" s="9">
        <f t="shared" si="1"/>
        <v>387.9</v>
      </c>
      <c r="E99" s="9">
        <f t="shared" si="2"/>
        <v>387.9</v>
      </c>
      <c r="F99" s="9">
        <f t="shared" si="3"/>
        <v>-16865.3</v>
      </c>
      <c r="H99" s="9">
        <f t="shared" si="4"/>
        <v>59.4</v>
      </c>
      <c r="K99" s="9">
        <f t="shared" si="5"/>
        <v>1.342422681</v>
      </c>
      <c r="L99" s="9">
        <f t="shared" si="6"/>
        <v>3.624541238</v>
      </c>
      <c r="N99" s="9">
        <f t="shared" si="7"/>
        <v>0.04545454545</v>
      </c>
      <c r="O99" s="9">
        <f t="shared" si="8"/>
        <v>0.1227272727</v>
      </c>
      <c r="AG99" s="10">
        <f t="shared" si="9"/>
        <v>-1.79230658</v>
      </c>
      <c r="AH99" s="10">
        <f t="shared" si="10"/>
        <v>3.212362877</v>
      </c>
      <c r="AI99" s="10">
        <f t="shared" si="11"/>
        <v>15.7405781</v>
      </c>
      <c r="AM99" s="10">
        <f t="shared" si="12"/>
        <v>1.79230658</v>
      </c>
      <c r="AN99" s="10">
        <f t="shared" si="13"/>
        <v>8.782302242</v>
      </c>
      <c r="AP99" s="10">
        <f t="shared" si="14"/>
        <v>2</v>
      </c>
      <c r="AQ99" s="10">
        <f t="shared" si="15"/>
        <v>9.8</v>
      </c>
    </row>
    <row r="100" ht="15.75" customHeight="1">
      <c r="A100" s="10">
        <v>24.0</v>
      </c>
      <c r="B100" s="10">
        <v>5.4</v>
      </c>
      <c r="C100" s="9">
        <v>29.0</v>
      </c>
      <c r="D100" s="9">
        <f t="shared" si="1"/>
        <v>393.3</v>
      </c>
      <c r="E100" s="9">
        <f t="shared" si="2"/>
        <v>393.3</v>
      </c>
      <c r="F100" s="9">
        <f t="shared" si="3"/>
        <v>-17253.2</v>
      </c>
      <c r="H100" s="9">
        <f t="shared" si="4"/>
        <v>83.2</v>
      </c>
      <c r="K100" s="9">
        <f t="shared" si="5"/>
        <v>1.806179974</v>
      </c>
      <c r="L100" s="9">
        <f t="shared" si="6"/>
        <v>2.348033966</v>
      </c>
      <c r="N100" s="9">
        <f t="shared" si="7"/>
        <v>0.015625</v>
      </c>
      <c r="O100" s="9">
        <f t="shared" si="8"/>
        <v>0.0203125</v>
      </c>
      <c r="AG100" s="10">
        <f t="shared" si="9"/>
        <v>-22.79230658</v>
      </c>
      <c r="AH100" s="10">
        <f t="shared" si="10"/>
        <v>519.4892392</v>
      </c>
      <c r="AI100" s="10">
        <f t="shared" si="11"/>
        <v>1402.620946</v>
      </c>
      <c r="AM100" s="10">
        <f t="shared" si="12"/>
        <v>22.79230658</v>
      </c>
      <c r="AN100" s="10">
        <f t="shared" si="13"/>
        <v>61.53922777</v>
      </c>
      <c r="AP100" s="10">
        <f t="shared" si="14"/>
        <v>19</v>
      </c>
      <c r="AQ100" s="10">
        <f t="shared" si="15"/>
        <v>51.3</v>
      </c>
    </row>
    <row r="101" ht="15.75" customHeight="1">
      <c r="A101" s="10">
        <v>87.0</v>
      </c>
      <c r="B101" s="10">
        <v>4.5</v>
      </c>
      <c r="C101" s="9">
        <v>29.0</v>
      </c>
      <c r="D101" s="9">
        <f t="shared" si="1"/>
        <v>397.8</v>
      </c>
      <c r="E101" s="9">
        <f t="shared" si="2"/>
        <v>397.8</v>
      </c>
      <c r="F101" s="9">
        <f t="shared" si="3"/>
        <v>-17646.5</v>
      </c>
      <c r="H101" s="9">
        <f t="shared" si="4"/>
        <v>86.4</v>
      </c>
      <c r="K101" s="9">
        <f t="shared" si="5"/>
        <v>1.681241237</v>
      </c>
      <c r="L101" s="9">
        <f t="shared" si="6"/>
        <v>3.026234227</v>
      </c>
      <c r="N101" s="9">
        <f t="shared" si="7"/>
        <v>0.02083333333</v>
      </c>
      <c r="O101" s="9">
        <f t="shared" si="8"/>
        <v>0.0375</v>
      </c>
      <c r="AG101" s="10">
        <f t="shared" si="9"/>
        <v>19.20769342</v>
      </c>
      <c r="AH101" s="10">
        <f t="shared" si="10"/>
        <v>368.9354865</v>
      </c>
      <c r="AI101" s="10">
        <f t="shared" si="11"/>
        <v>479.6161325</v>
      </c>
      <c r="AM101" s="10">
        <f t="shared" si="12"/>
        <v>19.20769342</v>
      </c>
      <c r="AN101" s="10">
        <f t="shared" si="13"/>
        <v>24.97000145</v>
      </c>
      <c r="AP101" s="10">
        <f t="shared" si="14"/>
        <v>23</v>
      </c>
      <c r="AQ101" s="10">
        <f t="shared" si="15"/>
        <v>29.9</v>
      </c>
    </row>
    <row r="102" ht="15.75" customHeight="1">
      <c r="A102" s="10">
        <v>39.0</v>
      </c>
      <c r="B102" s="10">
        <v>5.4</v>
      </c>
      <c r="C102" s="9">
        <v>29.0</v>
      </c>
      <c r="D102" s="9">
        <f t="shared" si="1"/>
        <v>403.2</v>
      </c>
      <c r="E102" s="9">
        <f t="shared" si="2"/>
        <v>403.2</v>
      </c>
      <c r="F102" s="9">
        <f t="shared" si="3"/>
        <v>-18044.3</v>
      </c>
      <c r="H102" s="9">
        <f t="shared" si="4"/>
        <v>129.6</v>
      </c>
      <c r="K102" s="9">
        <f t="shared" si="5"/>
        <v>1.380211242</v>
      </c>
      <c r="L102" s="9">
        <f t="shared" si="6"/>
        <v>7.453140705</v>
      </c>
      <c r="N102" s="9">
        <f t="shared" si="7"/>
        <v>0.04166666667</v>
      </c>
      <c r="O102" s="9">
        <f t="shared" si="8"/>
        <v>0.225</v>
      </c>
      <c r="AG102" s="10">
        <f t="shared" si="9"/>
        <v>3.20769342</v>
      </c>
      <c r="AH102" s="10">
        <f t="shared" si="10"/>
        <v>10.28929708</v>
      </c>
      <c r="AI102" s="10">
        <f t="shared" si="11"/>
        <v>18.52073474</v>
      </c>
      <c r="AM102" s="10">
        <f t="shared" si="12"/>
        <v>3.20769342</v>
      </c>
      <c r="AN102" s="10">
        <f t="shared" si="13"/>
        <v>5.773848156</v>
      </c>
      <c r="AP102" s="10">
        <f t="shared" si="14"/>
        <v>7</v>
      </c>
      <c r="AQ102" s="10">
        <f t="shared" si="15"/>
        <v>12.6</v>
      </c>
    </row>
    <row r="103" ht="15.75" customHeight="1">
      <c r="A103" s="10">
        <v>39.0</v>
      </c>
      <c r="B103" s="10">
        <v>5.4</v>
      </c>
      <c r="C103" s="9">
        <v>29.0</v>
      </c>
      <c r="D103" s="9">
        <f t="shared" si="1"/>
        <v>408.6</v>
      </c>
      <c r="E103" s="9">
        <f t="shared" si="2"/>
        <v>408.6</v>
      </c>
      <c r="F103" s="9">
        <f t="shared" si="3"/>
        <v>-18447.5</v>
      </c>
      <c r="H103" s="9">
        <f t="shared" si="4"/>
        <v>391.5</v>
      </c>
      <c r="K103" s="9">
        <f t="shared" si="5"/>
        <v>1.939519253</v>
      </c>
      <c r="L103" s="9">
        <f t="shared" si="6"/>
        <v>8.727836637</v>
      </c>
      <c r="N103" s="9">
        <f t="shared" si="7"/>
        <v>0.01149425287</v>
      </c>
      <c r="O103" s="9">
        <f t="shared" si="8"/>
        <v>0.05172413793</v>
      </c>
      <c r="AG103" s="10">
        <f t="shared" si="9"/>
        <v>-20.79230658</v>
      </c>
      <c r="AH103" s="10">
        <f t="shared" si="10"/>
        <v>432.3200129</v>
      </c>
      <c r="AI103" s="10">
        <f t="shared" si="11"/>
        <v>2334.52807</v>
      </c>
      <c r="AM103" s="10">
        <f t="shared" si="12"/>
        <v>20.79230658</v>
      </c>
      <c r="AN103" s="10">
        <f t="shared" si="13"/>
        <v>112.2784555</v>
      </c>
      <c r="AP103" s="10">
        <f t="shared" si="14"/>
        <v>17</v>
      </c>
      <c r="AQ103" s="10">
        <f t="shared" si="15"/>
        <v>91.8</v>
      </c>
    </row>
    <row r="104" ht="15.75" customHeight="1">
      <c r="A104" s="10">
        <v>66.0</v>
      </c>
      <c r="B104" s="10">
        <v>5.4</v>
      </c>
      <c r="C104" s="9">
        <v>29.0</v>
      </c>
      <c r="D104" s="9">
        <f t="shared" si="1"/>
        <v>414</v>
      </c>
      <c r="E104" s="9">
        <f t="shared" si="2"/>
        <v>414</v>
      </c>
      <c r="F104" s="9">
        <f t="shared" si="3"/>
        <v>-18856.1</v>
      </c>
      <c r="H104" s="9">
        <f t="shared" si="4"/>
        <v>210.6</v>
      </c>
      <c r="K104" s="9">
        <f t="shared" si="5"/>
        <v>1.591064607</v>
      </c>
      <c r="L104" s="9">
        <f t="shared" si="6"/>
        <v>8.591748878</v>
      </c>
      <c r="N104" s="9">
        <f t="shared" si="7"/>
        <v>0.02564102564</v>
      </c>
      <c r="O104" s="9">
        <f t="shared" si="8"/>
        <v>0.1384615385</v>
      </c>
      <c r="AG104" s="10">
        <f t="shared" si="9"/>
        <v>42.20769342</v>
      </c>
      <c r="AH104" s="10">
        <f t="shared" si="10"/>
        <v>1781.489384</v>
      </c>
      <c r="AI104" s="10">
        <f t="shared" si="11"/>
        <v>8016.702227</v>
      </c>
      <c r="AM104" s="10">
        <f t="shared" si="12"/>
        <v>42.20769342</v>
      </c>
      <c r="AN104" s="10">
        <f t="shared" si="13"/>
        <v>189.9346204</v>
      </c>
      <c r="AP104" s="10">
        <f t="shared" si="14"/>
        <v>46</v>
      </c>
      <c r="AQ104" s="10">
        <f t="shared" si="15"/>
        <v>207</v>
      </c>
    </row>
    <row r="105" ht="15.75" customHeight="1">
      <c r="A105" s="10">
        <v>40.0</v>
      </c>
      <c r="B105" s="10">
        <v>4.0</v>
      </c>
      <c r="C105" s="9">
        <v>29.0</v>
      </c>
      <c r="D105" s="9">
        <f t="shared" si="1"/>
        <v>418</v>
      </c>
      <c r="E105" s="9">
        <f t="shared" si="2"/>
        <v>418</v>
      </c>
      <c r="F105" s="9">
        <f t="shared" si="3"/>
        <v>-19270.1</v>
      </c>
      <c r="H105" s="9">
        <f t="shared" si="4"/>
        <v>210.6</v>
      </c>
      <c r="K105" s="9">
        <f t="shared" si="5"/>
        <v>1.591064607</v>
      </c>
      <c r="L105" s="9">
        <f t="shared" si="6"/>
        <v>8.591748878</v>
      </c>
      <c r="N105" s="9">
        <f t="shared" si="7"/>
        <v>0.02564102564</v>
      </c>
      <c r="O105" s="9">
        <f t="shared" si="8"/>
        <v>0.1384615385</v>
      </c>
      <c r="AG105" s="10">
        <f t="shared" si="9"/>
        <v>-5.79230658</v>
      </c>
      <c r="AH105" s="10">
        <f t="shared" si="10"/>
        <v>33.55081552</v>
      </c>
      <c r="AI105" s="10">
        <f t="shared" si="11"/>
        <v>181.1744038</v>
      </c>
      <c r="AM105" s="10">
        <f t="shared" si="12"/>
        <v>5.79230658</v>
      </c>
      <c r="AN105" s="10">
        <f t="shared" si="13"/>
        <v>31.27845553</v>
      </c>
      <c r="AP105" s="10">
        <f t="shared" si="14"/>
        <v>2</v>
      </c>
      <c r="AQ105" s="10">
        <f t="shared" si="15"/>
        <v>10.8</v>
      </c>
    </row>
    <row r="106" ht="15.75" customHeight="1">
      <c r="A106" s="10">
        <v>29.0</v>
      </c>
      <c r="B106" s="10">
        <v>4.5</v>
      </c>
      <c r="C106" s="9">
        <v>30.0</v>
      </c>
      <c r="D106" s="9">
        <f t="shared" si="1"/>
        <v>422.5</v>
      </c>
      <c r="E106" s="9">
        <f t="shared" si="2"/>
        <v>422.5</v>
      </c>
      <c r="F106" s="9">
        <f t="shared" si="3"/>
        <v>-19688.1</v>
      </c>
      <c r="H106" s="9">
        <f t="shared" si="4"/>
        <v>356.4</v>
      </c>
      <c r="K106" s="9">
        <f t="shared" si="5"/>
        <v>1.819543936</v>
      </c>
      <c r="L106" s="9">
        <f t="shared" si="6"/>
        <v>9.825537252</v>
      </c>
      <c r="N106" s="9">
        <f t="shared" si="7"/>
        <v>0.01515151515</v>
      </c>
      <c r="O106" s="9">
        <f t="shared" si="8"/>
        <v>0.08181818182</v>
      </c>
      <c r="AG106" s="10">
        <f t="shared" si="9"/>
        <v>-5.79230658</v>
      </c>
      <c r="AH106" s="10">
        <f t="shared" si="10"/>
        <v>33.55081552</v>
      </c>
      <c r="AI106" s="10">
        <f t="shared" si="11"/>
        <v>181.1744038</v>
      </c>
      <c r="AM106" s="10">
        <f t="shared" si="12"/>
        <v>5.79230658</v>
      </c>
      <c r="AN106" s="10">
        <f t="shared" si="13"/>
        <v>31.27845553</v>
      </c>
      <c r="AP106" s="10">
        <f t="shared" si="14"/>
        <v>2</v>
      </c>
      <c r="AQ106" s="10">
        <f t="shared" si="15"/>
        <v>10.8</v>
      </c>
    </row>
    <row r="107" ht="15.75" customHeight="1">
      <c r="A107" s="10">
        <v>78.0</v>
      </c>
      <c r="B107" s="10">
        <v>3.1</v>
      </c>
      <c r="C107" s="9">
        <v>30.0</v>
      </c>
      <c r="D107" s="9">
        <f t="shared" si="1"/>
        <v>425.6</v>
      </c>
      <c r="E107" s="9">
        <f t="shared" si="2"/>
        <v>425.6</v>
      </c>
      <c r="F107" s="9">
        <f t="shared" si="3"/>
        <v>-20110.6</v>
      </c>
      <c r="H107" s="9">
        <f t="shared" si="4"/>
        <v>160</v>
      </c>
      <c r="K107" s="9">
        <f t="shared" si="5"/>
        <v>1.602059991</v>
      </c>
      <c r="L107" s="9">
        <f t="shared" si="6"/>
        <v>6.408239965</v>
      </c>
      <c r="N107" s="9">
        <f t="shared" si="7"/>
        <v>0.025</v>
      </c>
      <c r="O107" s="9">
        <f t="shared" si="8"/>
        <v>0.1</v>
      </c>
      <c r="AG107" s="10">
        <f t="shared" si="9"/>
        <v>21.20769342</v>
      </c>
      <c r="AH107" s="10">
        <f t="shared" si="10"/>
        <v>449.7662602</v>
      </c>
      <c r="AI107" s="10">
        <f t="shared" si="11"/>
        <v>2428.737805</v>
      </c>
      <c r="AM107" s="10">
        <f t="shared" si="12"/>
        <v>21.20769342</v>
      </c>
      <c r="AN107" s="10">
        <f t="shared" si="13"/>
        <v>114.5215445</v>
      </c>
      <c r="AP107" s="10">
        <f t="shared" si="14"/>
        <v>25</v>
      </c>
      <c r="AQ107" s="10">
        <f t="shared" si="15"/>
        <v>135</v>
      </c>
    </row>
    <row r="108" ht="15.75" customHeight="1">
      <c r="A108" s="10">
        <v>52.0</v>
      </c>
      <c r="B108" s="10">
        <v>6.3</v>
      </c>
      <c r="C108" s="9">
        <v>30.0</v>
      </c>
      <c r="D108" s="9">
        <f t="shared" si="1"/>
        <v>431.9</v>
      </c>
      <c r="E108" s="9">
        <f t="shared" si="2"/>
        <v>431.9</v>
      </c>
      <c r="F108" s="9">
        <f t="shared" si="3"/>
        <v>-20536.2</v>
      </c>
      <c r="H108" s="9">
        <f t="shared" si="4"/>
        <v>130.5</v>
      </c>
      <c r="K108" s="9">
        <f t="shared" si="5"/>
        <v>1.462397998</v>
      </c>
      <c r="L108" s="9">
        <f t="shared" si="6"/>
        <v>6.580790991</v>
      </c>
      <c r="N108" s="9">
        <f t="shared" si="7"/>
        <v>0.03448275862</v>
      </c>
      <c r="O108" s="9">
        <f t="shared" si="8"/>
        <v>0.1551724138</v>
      </c>
      <c r="AG108" s="10">
        <f t="shared" si="9"/>
        <v>-4.79230658</v>
      </c>
      <c r="AH108" s="10">
        <f t="shared" si="10"/>
        <v>22.96620236</v>
      </c>
      <c r="AI108" s="10">
        <f t="shared" si="11"/>
        <v>91.86480943</v>
      </c>
      <c r="AM108" s="10">
        <f t="shared" si="12"/>
        <v>4.79230658</v>
      </c>
      <c r="AN108" s="10">
        <f t="shared" si="13"/>
        <v>19.16922632</v>
      </c>
      <c r="AP108" s="10">
        <f t="shared" si="14"/>
        <v>1</v>
      </c>
      <c r="AQ108" s="10">
        <f t="shared" si="15"/>
        <v>4</v>
      </c>
    </row>
    <row r="109" ht="15.75" customHeight="1">
      <c r="A109" s="10">
        <v>29.0</v>
      </c>
      <c r="B109" s="10">
        <v>3.1</v>
      </c>
      <c r="C109" s="9">
        <v>30.0</v>
      </c>
      <c r="D109" s="9">
        <f t="shared" si="1"/>
        <v>435</v>
      </c>
      <c r="E109" s="9">
        <f t="shared" si="2"/>
        <v>435</v>
      </c>
      <c r="F109" s="9">
        <f t="shared" si="3"/>
        <v>-20968.1</v>
      </c>
      <c r="H109" s="9">
        <f t="shared" si="4"/>
        <v>241.8</v>
      </c>
      <c r="K109" s="9">
        <f t="shared" si="5"/>
        <v>1.892094603</v>
      </c>
      <c r="L109" s="9">
        <f t="shared" si="6"/>
        <v>5.865493268</v>
      </c>
      <c r="N109" s="9">
        <f t="shared" si="7"/>
        <v>0.01282051282</v>
      </c>
      <c r="O109" s="9">
        <f t="shared" si="8"/>
        <v>0.03974358974</v>
      </c>
      <c r="AG109" s="10">
        <f t="shared" si="9"/>
        <v>-15.79230658</v>
      </c>
      <c r="AH109" s="10">
        <f t="shared" si="10"/>
        <v>249.3969471</v>
      </c>
      <c r="AI109" s="10">
        <f t="shared" si="11"/>
        <v>1122.286262</v>
      </c>
      <c r="AM109" s="10">
        <f t="shared" si="12"/>
        <v>15.79230658</v>
      </c>
      <c r="AN109" s="10">
        <f t="shared" si="13"/>
        <v>71.06537961</v>
      </c>
      <c r="AP109" s="10">
        <f t="shared" si="14"/>
        <v>12</v>
      </c>
      <c r="AQ109" s="10">
        <f t="shared" si="15"/>
        <v>54</v>
      </c>
    </row>
    <row r="110" ht="15.75" customHeight="1">
      <c r="A110" s="10">
        <v>33.0</v>
      </c>
      <c r="B110" s="10">
        <v>3.1</v>
      </c>
      <c r="C110" s="9">
        <v>30.0</v>
      </c>
      <c r="D110" s="9">
        <f t="shared" si="1"/>
        <v>438.1</v>
      </c>
      <c r="E110" s="9">
        <f t="shared" si="2"/>
        <v>438.1</v>
      </c>
      <c r="F110" s="9">
        <f t="shared" si="3"/>
        <v>-21403.1</v>
      </c>
      <c r="H110" s="9">
        <f t="shared" si="4"/>
        <v>327.6</v>
      </c>
      <c r="K110" s="9">
        <f t="shared" si="5"/>
        <v>1.716003344</v>
      </c>
      <c r="L110" s="9">
        <f t="shared" si="6"/>
        <v>10.81082106</v>
      </c>
      <c r="N110" s="9">
        <f t="shared" si="7"/>
        <v>0.01923076923</v>
      </c>
      <c r="O110" s="9">
        <f t="shared" si="8"/>
        <v>0.1211538462</v>
      </c>
      <c r="AG110" s="10">
        <f t="shared" si="9"/>
        <v>33.20769342</v>
      </c>
      <c r="AH110" s="10">
        <f t="shared" si="10"/>
        <v>1102.750902</v>
      </c>
      <c r="AI110" s="10">
        <f t="shared" si="11"/>
        <v>3418.527797</v>
      </c>
      <c r="AM110" s="10">
        <f t="shared" si="12"/>
        <v>33.20769342</v>
      </c>
      <c r="AN110" s="10">
        <f t="shared" si="13"/>
        <v>102.9438496</v>
      </c>
      <c r="AP110" s="10">
        <f t="shared" si="14"/>
        <v>37</v>
      </c>
      <c r="AQ110" s="10">
        <f t="shared" si="15"/>
        <v>114.7</v>
      </c>
    </row>
    <row r="111" ht="15.75" customHeight="1">
      <c r="A111" s="10">
        <v>45.0</v>
      </c>
      <c r="B111" s="10">
        <v>3.1</v>
      </c>
      <c r="C111" s="9">
        <v>30.0</v>
      </c>
      <c r="D111" s="9">
        <f t="shared" si="1"/>
        <v>441.2</v>
      </c>
      <c r="E111" s="9">
        <f t="shared" si="2"/>
        <v>441.2</v>
      </c>
      <c r="F111" s="9">
        <f t="shared" si="3"/>
        <v>-21841.2</v>
      </c>
      <c r="H111" s="9">
        <f t="shared" si="4"/>
        <v>89.9</v>
      </c>
      <c r="K111" s="9">
        <f t="shared" si="5"/>
        <v>1.462397998</v>
      </c>
      <c r="L111" s="9">
        <f t="shared" si="6"/>
        <v>4.533433793</v>
      </c>
      <c r="N111" s="9">
        <f t="shared" si="7"/>
        <v>0.03448275862</v>
      </c>
      <c r="O111" s="9">
        <f t="shared" si="8"/>
        <v>0.1068965517</v>
      </c>
      <c r="AG111" s="10">
        <f t="shared" si="9"/>
        <v>7.20769342</v>
      </c>
      <c r="AH111" s="10">
        <f t="shared" si="10"/>
        <v>51.95084444</v>
      </c>
      <c r="AI111" s="10">
        <f t="shared" si="11"/>
        <v>327.29032</v>
      </c>
      <c r="AM111" s="10">
        <f t="shared" si="12"/>
        <v>7.20769342</v>
      </c>
      <c r="AN111" s="10">
        <f t="shared" si="13"/>
        <v>45.40846855</v>
      </c>
      <c r="AP111" s="10">
        <f t="shared" si="14"/>
        <v>11</v>
      </c>
      <c r="AQ111" s="10">
        <f t="shared" si="15"/>
        <v>69.3</v>
      </c>
    </row>
    <row r="112" ht="15.75" customHeight="1">
      <c r="A112" s="10">
        <v>56.0</v>
      </c>
      <c r="B112" s="10">
        <v>5.4</v>
      </c>
      <c r="C112" s="9">
        <v>30.0</v>
      </c>
      <c r="D112" s="9">
        <f t="shared" si="1"/>
        <v>446.6</v>
      </c>
      <c r="E112" s="9">
        <f t="shared" si="2"/>
        <v>446.6</v>
      </c>
      <c r="F112" s="9">
        <f t="shared" si="3"/>
        <v>-22282.4</v>
      </c>
      <c r="H112" s="9">
        <f t="shared" si="4"/>
        <v>102.3</v>
      </c>
      <c r="K112" s="9">
        <f t="shared" si="5"/>
        <v>1.51851394</v>
      </c>
      <c r="L112" s="9">
        <f t="shared" si="6"/>
        <v>4.707393214</v>
      </c>
      <c r="N112" s="9">
        <f t="shared" si="7"/>
        <v>0.0303030303</v>
      </c>
      <c r="O112" s="9">
        <f t="shared" si="8"/>
        <v>0.09393939394</v>
      </c>
      <c r="AG112" s="10">
        <f t="shared" si="9"/>
        <v>-15.79230658</v>
      </c>
      <c r="AH112" s="10">
        <f t="shared" si="10"/>
        <v>249.3969471</v>
      </c>
      <c r="AI112" s="10">
        <f t="shared" si="11"/>
        <v>773.1305361</v>
      </c>
      <c r="AM112" s="10">
        <f t="shared" si="12"/>
        <v>15.79230658</v>
      </c>
      <c r="AN112" s="10">
        <f t="shared" si="13"/>
        <v>48.9561504</v>
      </c>
      <c r="AP112" s="10">
        <f t="shared" si="14"/>
        <v>12</v>
      </c>
      <c r="AQ112" s="10">
        <f t="shared" si="15"/>
        <v>37.2</v>
      </c>
    </row>
    <row r="113" ht="15.75" customHeight="1">
      <c r="A113" s="10">
        <v>43.0</v>
      </c>
      <c r="B113" s="10">
        <v>5.8</v>
      </c>
      <c r="C113" s="9">
        <v>31.0</v>
      </c>
      <c r="D113" s="9">
        <f t="shared" si="1"/>
        <v>452.4</v>
      </c>
      <c r="E113" s="9">
        <f t="shared" si="2"/>
        <v>452.4</v>
      </c>
      <c r="F113" s="9">
        <f t="shared" si="3"/>
        <v>-22729</v>
      </c>
      <c r="H113" s="9">
        <f t="shared" si="4"/>
        <v>139.5</v>
      </c>
      <c r="K113" s="9">
        <f t="shared" si="5"/>
        <v>1.653212514</v>
      </c>
      <c r="L113" s="9">
        <f t="shared" si="6"/>
        <v>5.124958793</v>
      </c>
      <c r="N113" s="9">
        <f t="shared" si="7"/>
        <v>0.02222222222</v>
      </c>
      <c r="O113" s="9">
        <f t="shared" si="8"/>
        <v>0.06888888889</v>
      </c>
      <c r="AG113" s="10">
        <f t="shared" si="9"/>
        <v>-11.79230658</v>
      </c>
      <c r="AH113" s="10">
        <f t="shared" si="10"/>
        <v>139.0584945</v>
      </c>
      <c r="AI113" s="10">
        <f t="shared" si="11"/>
        <v>431.0813329</v>
      </c>
      <c r="AM113" s="10">
        <f t="shared" si="12"/>
        <v>11.79230658</v>
      </c>
      <c r="AN113" s="10">
        <f t="shared" si="13"/>
        <v>36.5561504</v>
      </c>
      <c r="AP113" s="10">
        <f t="shared" si="14"/>
        <v>8</v>
      </c>
      <c r="AQ113" s="10">
        <f t="shared" si="15"/>
        <v>24.8</v>
      </c>
    </row>
    <row r="114" ht="15.75" customHeight="1">
      <c r="A114" s="10">
        <v>18.0</v>
      </c>
      <c r="B114" s="10">
        <v>4.5</v>
      </c>
      <c r="C114" s="9">
        <v>31.0</v>
      </c>
      <c r="D114" s="9">
        <f t="shared" si="1"/>
        <v>456.9</v>
      </c>
      <c r="E114" s="9">
        <f t="shared" si="2"/>
        <v>456.9</v>
      </c>
      <c r="F114" s="9">
        <f t="shared" si="3"/>
        <v>-23181.4</v>
      </c>
      <c r="H114" s="9">
        <f t="shared" si="4"/>
        <v>302.4</v>
      </c>
      <c r="K114" s="9">
        <f t="shared" si="5"/>
        <v>1.748188027</v>
      </c>
      <c r="L114" s="9">
        <f t="shared" si="6"/>
        <v>9.440215346</v>
      </c>
      <c r="N114" s="9">
        <f t="shared" si="7"/>
        <v>0.01785714286</v>
      </c>
      <c r="O114" s="9">
        <f t="shared" si="8"/>
        <v>0.09642857143</v>
      </c>
      <c r="AG114" s="10">
        <f t="shared" si="9"/>
        <v>0.20769342</v>
      </c>
      <c r="AH114" s="10">
        <f t="shared" si="10"/>
        <v>0.04313655671</v>
      </c>
      <c r="AI114" s="10">
        <f t="shared" si="11"/>
        <v>0.1337233258</v>
      </c>
      <c r="AM114" s="10">
        <f t="shared" si="12"/>
        <v>0.20769342</v>
      </c>
      <c r="AN114" s="10">
        <f t="shared" si="13"/>
        <v>0.643849602</v>
      </c>
      <c r="AP114" s="10">
        <f t="shared" si="14"/>
        <v>4</v>
      </c>
      <c r="AQ114" s="10">
        <f t="shared" si="15"/>
        <v>12.4</v>
      </c>
    </row>
    <row r="115" ht="15.75" customHeight="1">
      <c r="A115" s="10">
        <v>39.0</v>
      </c>
      <c r="B115" s="10">
        <v>3.6</v>
      </c>
      <c r="C115" s="9">
        <v>31.0</v>
      </c>
      <c r="D115" s="9">
        <f t="shared" si="1"/>
        <v>460.5</v>
      </c>
      <c r="E115" s="9">
        <f t="shared" si="2"/>
        <v>460.5</v>
      </c>
      <c r="F115" s="9">
        <f t="shared" si="3"/>
        <v>-23638.3</v>
      </c>
      <c r="H115" s="9">
        <f t="shared" si="4"/>
        <v>249.4</v>
      </c>
      <c r="K115" s="9">
        <f t="shared" si="5"/>
        <v>1.633468456</v>
      </c>
      <c r="L115" s="9">
        <f t="shared" si="6"/>
        <v>9.474117042</v>
      </c>
      <c r="N115" s="9">
        <f t="shared" si="7"/>
        <v>0.02325581395</v>
      </c>
      <c r="O115" s="9">
        <f t="shared" si="8"/>
        <v>0.1348837209</v>
      </c>
      <c r="AG115" s="10">
        <f t="shared" si="9"/>
        <v>11.20769342</v>
      </c>
      <c r="AH115" s="10">
        <f t="shared" si="10"/>
        <v>125.6123918</v>
      </c>
      <c r="AI115" s="10">
        <f t="shared" si="11"/>
        <v>678.3069157</v>
      </c>
      <c r="AM115" s="10">
        <f t="shared" si="12"/>
        <v>11.20769342</v>
      </c>
      <c r="AN115" s="10">
        <f t="shared" si="13"/>
        <v>60.52154447</v>
      </c>
      <c r="AP115" s="10">
        <f t="shared" si="14"/>
        <v>15</v>
      </c>
      <c r="AQ115" s="10">
        <f t="shared" si="15"/>
        <v>81</v>
      </c>
    </row>
    <row r="116" ht="15.75" customHeight="1">
      <c r="A116" s="10">
        <v>35.0</v>
      </c>
      <c r="B116" s="10">
        <v>2.7</v>
      </c>
      <c r="C116" s="9">
        <v>31.0</v>
      </c>
      <c r="D116" s="9">
        <f t="shared" si="1"/>
        <v>463.2</v>
      </c>
      <c r="E116" s="9">
        <f t="shared" si="2"/>
        <v>463.2</v>
      </c>
      <c r="F116" s="9">
        <f t="shared" si="3"/>
        <v>-24098.8</v>
      </c>
      <c r="H116" s="9">
        <f t="shared" si="4"/>
        <v>81</v>
      </c>
      <c r="K116" s="9">
        <f t="shared" si="5"/>
        <v>1.255272505</v>
      </c>
      <c r="L116" s="9">
        <f t="shared" si="6"/>
        <v>5.648726273</v>
      </c>
      <c r="N116" s="9">
        <f t="shared" si="7"/>
        <v>0.05555555556</v>
      </c>
      <c r="O116" s="9">
        <f t="shared" si="8"/>
        <v>0.25</v>
      </c>
      <c r="AG116" s="10">
        <f t="shared" si="9"/>
        <v>-1.79230658</v>
      </c>
      <c r="AH116" s="10">
        <f t="shared" si="10"/>
        <v>3.212362877</v>
      </c>
      <c r="AI116" s="10">
        <f t="shared" si="11"/>
        <v>18.63170468</v>
      </c>
      <c r="AM116" s="10">
        <f t="shared" si="12"/>
        <v>1.79230658</v>
      </c>
      <c r="AN116" s="10">
        <f t="shared" si="13"/>
        <v>10.39537816</v>
      </c>
      <c r="AP116" s="10">
        <f t="shared" si="14"/>
        <v>2</v>
      </c>
      <c r="AQ116" s="10">
        <f t="shared" si="15"/>
        <v>11.6</v>
      </c>
    </row>
    <row r="117" ht="15.75" customHeight="1">
      <c r="A117" s="10">
        <v>27.0</v>
      </c>
      <c r="B117" s="10">
        <v>7.6</v>
      </c>
      <c r="C117" s="9">
        <v>31.0</v>
      </c>
      <c r="D117" s="9">
        <f t="shared" si="1"/>
        <v>470.8</v>
      </c>
      <c r="E117" s="9">
        <f t="shared" si="2"/>
        <v>470.8</v>
      </c>
      <c r="F117" s="9">
        <f t="shared" si="3"/>
        <v>-24562</v>
      </c>
      <c r="H117" s="9">
        <f t="shared" si="4"/>
        <v>140.4</v>
      </c>
      <c r="K117" s="9">
        <f t="shared" si="5"/>
        <v>1.591064607</v>
      </c>
      <c r="L117" s="9">
        <f t="shared" si="6"/>
        <v>5.727832585</v>
      </c>
      <c r="N117" s="9">
        <f t="shared" si="7"/>
        <v>0.02564102564</v>
      </c>
      <c r="O117" s="9">
        <f t="shared" si="8"/>
        <v>0.09230769231</v>
      </c>
      <c r="AG117" s="10">
        <f t="shared" si="9"/>
        <v>-26.79230658</v>
      </c>
      <c r="AH117" s="10">
        <f t="shared" si="10"/>
        <v>717.8276919</v>
      </c>
      <c r="AI117" s="10">
        <f t="shared" si="11"/>
        <v>3230.224613</v>
      </c>
      <c r="AM117" s="10">
        <f t="shared" si="12"/>
        <v>26.79230658</v>
      </c>
      <c r="AN117" s="10">
        <f t="shared" si="13"/>
        <v>120.5653796</v>
      </c>
      <c r="AP117" s="10">
        <f t="shared" si="14"/>
        <v>23</v>
      </c>
      <c r="AQ117" s="10">
        <f t="shared" si="15"/>
        <v>103.5</v>
      </c>
    </row>
    <row r="118" ht="15.75" customHeight="1">
      <c r="A118" s="10">
        <v>27.0</v>
      </c>
      <c r="B118" s="10">
        <v>6.3</v>
      </c>
      <c r="C118" s="9">
        <v>31.0</v>
      </c>
      <c r="D118" s="9">
        <f t="shared" si="1"/>
        <v>477.1</v>
      </c>
      <c r="E118" s="9">
        <f t="shared" si="2"/>
        <v>477.1</v>
      </c>
      <c r="F118" s="9">
        <f t="shared" si="3"/>
        <v>-25032.8</v>
      </c>
      <c r="H118" s="9">
        <f t="shared" si="4"/>
        <v>94.5</v>
      </c>
      <c r="K118" s="9">
        <f t="shared" si="5"/>
        <v>1.544068044</v>
      </c>
      <c r="L118" s="9">
        <f t="shared" si="6"/>
        <v>4.16898372</v>
      </c>
      <c r="N118" s="9">
        <f t="shared" si="7"/>
        <v>0.02857142857</v>
      </c>
      <c r="O118" s="9">
        <f t="shared" si="8"/>
        <v>0.07714285714</v>
      </c>
      <c r="AG118" s="10">
        <f t="shared" si="9"/>
        <v>-5.79230658</v>
      </c>
      <c r="AH118" s="10">
        <f t="shared" si="10"/>
        <v>33.55081552</v>
      </c>
      <c r="AI118" s="10">
        <f t="shared" si="11"/>
        <v>120.7829359</v>
      </c>
      <c r="AM118" s="10">
        <f t="shared" si="12"/>
        <v>5.79230658</v>
      </c>
      <c r="AN118" s="10">
        <f t="shared" si="13"/>
        <v>20.85230369</v>
      </c>
      <c r="AP118" s="10">
        <f t="shared" si="14"/>
        <v>2</v>
      </c>
      <c r="AQ118" s="10">
        <f t="shared" si="15"/>
        <v>7.2</v>
      </c>
    </row>
    <row r="119" ht="15.75" customHeight="1">
      <c r="A119" s="10">
        <v>30.0</v>
      </c>
      <c r="B119" s="10">
        <v>6.3</v>
      </c>
      <c r="C119" s="9">
        <v>31.0</v>
      </c>
      <c r="D119" s="9">
        <f t="shared" si="1"/>
        <v>483.4</v>
      </c>
      <c r="E119" s="9">
        <f t="shared" si="2"/>
        <v>483.4</v>
      </c>
      <c r="F119" s="9">
        <f t="shared" si="3"/>
        <v>-25509.9</v>
      </c>
      <c r="H119" s="9">
        <f t="shared" si="4"/>
        <v>205.2</v>
      </c>
      <c r="K119" s="9">
        <f t="shared" si="5"/>
        <v>1.431363764</v>
      </c>
      <c r="L119" s="9">
        <f t="shared" si="6"/>
        <v>10.87836461</v>
      </c>
      <c r="N119" s="9">
        <f t="shared" si="7"/>
        <v>0.03703703704</v>
      </c>
      <c r="O119" s="9">
        <f t="shared" si="8"/>
        <v>0.2814814815</v>
      </c>
      <c r="AG119" s="10">
        <f t="shared" si="9"/>
        <v>-9.79230658</v>
      </c>
      <c r="AH119" s="10">
        <f t="shared" si="10"/>
        <v>95.88926816</v>
      </c>
      <c r="AI119" s="10">
        <f t="shared" si="11"/>
        <v>258.901024</v>
      </c>
      <c r="AM119" s="10">
        <f t="shared" si="12"/>
        <v>9.79230658</v>
      </c>
      <c r="AN119" s="10">
        <f t="shared" si="13"/>
        <v>26.43922777</v>
      </c>
      <c r="AP119" s="10">
        <f t="shared" si="14"/>
        <v>6</v>
      </c>
      <c r="AQ119" s="10">
        <f t="shared" si="15"/>
        <v>16.2</v>
      </c>
    </row>
    <row r="120" ht="15.75" customHeight="1">
      <c r="A120" s="10">
        <v>27.0</v>
      </c>
      <c r="B120" s="10">
        <v>4.9</v>
      </c>
      <c r="C120" s="9">
        <v>32.0</v>
      </c>
      <c r="D120" s="9">
        <f t="shared" si="1"/>
        <v>488.3</v>
      </c>
      <c r="E120" s="9">
        <f t="shared" si="2"/>
        <v>488.3</v>
      </c>
      <c r="F120" s="9">
        <f t="shared" si="3"/>
        <v>-25993.3</v>
      </c>
      <c r="H120" s="9">
        <f t="shared" si="4"/>
        <v>170.1</v>
      </c>
      <c r="K120" s="9">
        <f t="shared" si="5"/>
        <v>1.431363764</v>
      </c>
      <c r="L120" s="9">
        <f t="shared" si="6"/>
        <v>9.017591714</v>
      </c>
      <c r="N120" s="9">
        <f t="shared" si="7"/>
        <v>0.03703703704</v>
      </c>
      <c r="O120" s="9">
        <f t="shared" si="8"/>
        <v>0.2333333333</v>
      </c>
      <c r="AG120" s="10">
        <f t="shared" si="9"/>
        <v>-17.79230658</v>
      </c>
      <c r="AH120" s="10">
        <f t="shared" si="10"/>
        <v>316.5661734</v>
      </c>
      <c r="AI120" s="10">
        <f t="shared" si="11"/>
        <v>2405.902918</v>
      </c>
      <c r="AM120" s="10">
        <f t="shared" si="12"/>
        <v>17.79230658</v>
      </c>
      <c r="AN120" s="10">
        <f t="shared" si="13"/>
        <v>135.22153</v>
      </c>
      <c r="AP120" s="10">
        <f t="shared" si="14"/>
        <v>14</v>
      </c>
      <c r="AQ120" s="10">
        <f t="shared" si="15"/>
        <v>106.4</v>
      </c>
    </row>
    <row r="121" ht="15.75" customHeight="1">
      <c r="A121" s="10">
        <v>30.0</v>
      </c>
      <c r="B121" s="10">
        <v>4.0</v>
      </c>
      <c r="C121" s="9">
        <v>32.0</v>
      </c>
      <c r="D121" s="9">
        <f t="shared" si="1"/>
        <v>492.3</v>
      </c>
      <c r="E121" s="9">
        <f t="shared" si="2"/>
        <v>492.3</v>
      </c>
      <c r="F121" s="9">
        <f t="shared" si="3"/>
        <v>-26481.6</v>
      </c>
      <c r="H121" s="9">
        <f t="shared" si="4"/>
        <v>189</v>
      </c>
      <c r="K121" s="9">
        <f t="shared" si="5"/>
        <v>1.477121255</v>
      </c>
      <c r="L121" s="9">
        <f t="shared" si="6"/>
        <v>9.305863905</v>
      </c>
      <c r="N121" s="9">
        <f t="shared" si="7"/>
        <v>0.03333333333</v>
      </c>
      <c r="O121" s="9">
        <f t="shared" si="8"/>
        <v>0.21</v>
      </c>
      <c r="AG121" s="10">
        <f t="shared" si="9"/>
        <v>-17.79230658</v>
      </c>
      <c r="AH121" s="10">
        <f t="shared" si="10"/>
        <v>316.5661734</v>
      </c>
      <c r="AI121" s="10">
        <f t="shared" si="11"/>
        <v>1994.366893</v>
      </c>
      <c r="AM121" s="10">
        <f t="shared" si="12"/>
        <v>17.79230658</v>
      </c>
      <c r="AN121" s="10">
        <f t="shared" si="13"/>
        <v>112.0915315</v>
      </c>
      <c r="AP121" s="10">
        <f t="shared" si="14"/>
        <v>14</v>
      </c>
      <c r="AQ121" s="10">
        <f t="shared" si="15"/>
        <v>88.2</v>
      </c>
    </row>
    <row r="122" ht="15.75" customHeight="1">
      <c r="A122" s="10">
        <v>36.0</v>
      </c>
      <c r="B122" s="10">
        <v>3.1</v>
      </c>
      <c r="C122" s="9">
        <v>32.0</v>
      </c>
      <c r="D122" s="9">
        <f t="shared" si="1"/>
        <v>495.4</v>
      </c>
      <c r="E122" s="9">
        <f t="shared" si="2"/>
        <v>495.4</v>
      </c>
      <c r="F122" s="9">
        <f t="shared" si="3"/>
        <v>-26973.9</v>
      </c>
      <c r="H122" s="9">
        <f t="shared" si="4"/>
        <v>132.3</v>
      </c>
      <c r="K122" s="9">
        <f t="shared" si="5"/>
        <v>1.431363764</v>
      </c>
      <c r="L122" s="9">
        <f t="shared" si="6"/>
        <v>7.013682444</v>
      </c>
      <c r="N122" s="9">
        <f t="shared" si="7"/>
        <v>0.03703703704</v>
      </c>
      <c r="O122" s="9">
        <f t="shared" si="8"/>
        <v>0.1814814815</v>
      </c>
      <c r="AG122" s="10">
        <f t="shared" si="9"/>
        <v>-14.79230658</v>
      </c>
      <c r="AH122" s="10">
        <f t="shared" si="10"/>
        <v>218.812334</v>
      </c>
      <c r="AI122" s="10">
        <f t="shared" si="11"/>
        <v>1378.517704</v>
      </c>
      <c r="AM122" s="10">
        <f t="shared" si="12"/>
        <v>14.79230658</v>
      </c>
      <c r="AN122" s="10">
        <f t="shared" si="13"/>
        <v>93.19153145</v>
      </c>
      <c r="AP122" s="10">
        <f t="shared" si="14"/>
        <v>11</v>
      </c>
      <c r="AQ122" s="10">
        <f t="shared" si="15"/>
        <v>69.3</v>
      </c>
    </row>
    <row r="123" ht="15.75" customHeight="1">
      <c r="A123" s="10">
        <v>74.0</v>
      </c>
      <c r="B123" s="10">
        <v>2.2</v>
      </c>
      <c r="C123" s="9">
        <v>32.0</v>
      </c>
      <c r="D123" s="9">
        <f t="shared" si="1"/>
        <v>497.6</v>
      </c>
      <c r="E123" s="9">
        <f t="shared" si="2"/>
        <v>497.6</v>
      </c>
      <c r="F123" s="9">
        <f t="shared" si="3"/>
        <v>-27469.3</v>
      </c>
      <c r="H123" s="9">
        <f t="shared" si="4"/>
        <v>120</v>
      </c>
      <c r="K123" s="9">
        <f t="shared" si="5"/>
        <v>1.477121255</v>
      </c>
      <c r="L123" s="9">
        <f t="shared" si="6"/>
        <v>5.908485019</v>
      </c>
      <c r="N123" s="9">
        <f t="shared" si="7"/>
        <v>0.03333333333</v>
      </c>
      <c r="O123" s="9">
        <f t="shared" si="8"/>
        <v>0.1333333333</v>
      </c>
      <c r="AG123" s="10">
        <f t="shared" si="9"/>
        <v>-17.79230658</v>
      </c>
      <c r="AH123" s="10">
        <f t="shared" si="10"/>
        <v>316.5661734</v>
      </c>
      <c r="AI123" s="10">
        <f t="shared" si="11"/>
        <v>1551.17425</v>
      </c>
      <c r="AM123" s="10">
        <f t="shared" si="12"/>
        <v>17.79230658</v>
      </c>
      <c r="AN123" s="10">
        <f t="shared" si="13"/>
        <v>87.18230224</v>
      </c>
      <c r="AP123" s="10">
        <f t="shared" si="14"/>
        <v>14</v>
      </c>
      <c r="AQ123" s="10">
        <f t="shared" si="15"/>
        <v>68.6</v>
      </c>
    </row>
    <row r="124" ht="15.75" customHeight="1">
      <c r="A124" s="10">
        <v>43.0</v>
      </c>
      <c r="B124" s="10">
        <v>5.4</v>
      </c>
      <c r="C124" s="9">
        <v>32.0</v>
      </c>
      <c r="D124" s="9">
        <f t="shared" si="1"/>
        <v>503</v>
      </c>
      <c r="E124" s="9">
        <f t="shared" si="2"/>
        <v>503</v>
      </c>
      <c r="F124" s="9">
        <f t="shared" si="3"/>
        <v>-27966.9</v>
      </c>
      <c r="H124" s="9">
        <f t="shared" si="4"/>
        <v>111.6</v>
      </c>
      <c r="K124" s="9">
        <f t="shared" si="5"/>
        <v>1.556302501</v>
      </c>
      <c r="L124" s="9">
        <f t="shared" si="6"/>
        <v>4.824537752</v>
      </c>
      <c r="N124" s="9">
        <f t="shared" si="7"/>
        <v>0.02777777778</v>
      </c>
      <c r="O124" s="9">
        <f t="shared" si="8"/>
        <v>0.08611111111</v>
      </c>
      <c r="AG124" s="10">
        <f t="shared" si="9"/>
        <v>-14.79230658</v>
      </c>
      <c r="AH124" s="10">
        <f t="shared" si="10"/>
        <v>218.812334</v>
      </c>
      <c r="AI124" s="10">
        <f t="shared" si="11"/>
        <v>875.2493358</v>
      </c>
      <c r="AM124" s="10">
        <f t="shared" si="12"/>
        <v>14.79230658</v>
      </c>
      <c r="AN124" s="10">
        <f t="shared" si="13"/>
        <v>59.16922632</v>
      </c>
      <c r="AP124" s="10">
        <f t="shared" si="14"/>
        <v>11</v>
      </c>
      <c r="AQ124" s="10">
        <f t="shared" si="15"/>
        <v>44</v>
      </c>
    </row>
    <row r="125" ht="15.75" customHeight="1">
      <c r="A125" s="10">
        <v>42.0</v>
      </c>
      <c r="B125" s="10">
        <v>5.4</v>
      </c>
      <c r="C125" s="9">
        <v>32.0</v>
      </c>
      <c r="D125" s="9">
        <f t="shared" si="1"/>
        <v>508.4</v>
      </c>
      <c r="E125" s="9">
        <f t="shared" si="2"/>
        <v>508.4</v>
      </c>
      <c r="F125" s="9">
        <f t="shared" si="3"/>
        <v>-28469.9</v>
      </c>
      <c r="H125" s="9">
        <f t="shared" si="4"/>
        <v>162.8</v>
      </c>
      <c r="K125" s="9">
        <f t="shared" si="5"/>
        <v>1.86923172</v>
      </c>
      <c r="L125" s="9">
        <f t="shared" si="6"/>
        <v>4.112309783</v>
      </c>
      <c r="N125" s="9">
        <f t="shared" si="7"/>
        <v>0.01351351351</v>
      </c>
      <c r="O125" s="9">
        <f t="shared" si="8"/>
        <v>0.02972972973</v>
      </c>
      <c r="AG125" s="10">
        <f t="shared" si="9"/>
        <v>-8.79230658</v>
      </c>
      <c r="AH125" s="10">
        <f t="shared" si="10"/>
        <v>77.304655</v>
      </c>
      <c r="AI125" s="10">
        <f t="shared" si="11"/>
        <v>239.6444305</v>
      </c>
      <c r="AM125" s="10">
        <f t="shared" si="12"/>
        <v>8.79230658</v>
      </c>
      <c r="AN125" s="10">
        <f t="shared" si="13"/>
        <v>27.2561504</v>
      </c>
      <c r="AP125" s="10">
        <f t="shared" si="14"/>
        <v>5</v>
      </c>
      <c r="AQ125" s="10">
        <f t="shared" si="15"/>
        <v>15.5</v>
      </c>
    </row>
    <row r="126" ht="15.75" customHeight="1">
      <c r="A126" s="10">
        <v>45.0</v>
      </c>
      <c r="B126" s="10">
        <v>3.1</v>
      </c>
      <c r="C126" s="9">
        <v>32.0</v>
      </c>
      <c r="D126" s="9">
        <f t="shared" si="1"/>
        <v>511.5</v>
      </c>
      <c r="E126" s="9">
        <f t="shared" si="2"/>
        <v>511.5</v>
      </c>
      <c r="F126" s="9">
        <f t="shared" si="3"/>
        <v>-28978.3</v>
      </c>
      <c r="H126" s="9">
        <f t="shared" si="4"/>
        <v>232.2</v>
      </c>
      <c r="K126" s="9">
        <f t="shared" si="5"/>
        <v>1.633468456</v>
      </c>
      <c r="L126" s="9">
        <f t="shared" si="6"/>
        <v>8.82072966</v>
      </c>
      <c r="N126" s="9">
        <f t="shared" si="7"/>
        <v>0.02325581395</v>
      </c>
      <c r="O126" s="9">
        <f t="shared" si="8"/>
        <v>0.1255813953</v>
      </c>
      <c r="AG126" s="10">
        <f t="shared" si="9"/>
        <v>29.20769342</v>
      </c>
      <c r="AH126" s="10">
        <f t="shared" si="10"/>
        <v>853.0893549</v>
      </c>
      <c r="AI126" s="10">
        <f t="shared" si="11"/>
        <v>1876.796581</v>
      </c>
      <c r="AM126" s="10">
        <f t="shared" si="12"/>
        <v>29.20769342</v>
      </c>
      <c r="AN126" s="10">
        <f t="shared" si="13"/>
        <v>64.25692552</v>
      </c>
      <c r="AP126" s="10">
        <f t="shared" si="14"/>
        <v>33</v>
      </c>
      <c r="AQ126" s="10">
        <f t="shared" si="15"/>
        <v>72.6</v>
      </c>
    </row>
    <row r="127" ht="15.75" customHeight="1">
      <c r="A127" s="10">
        <v>50.0</v>
      </c>
      <c r="B127" s="10">
        <v>5.4</v>
      </c>
      <c r="C127" s="9">
        <v>32.0</v>
      </c>
      <c r="D127" s="9">
        <f t="shared" si="1"/>
        <v>516.9</v>
      </c>
      <c r="E127" s="9">
        <f t="shared" si="2"/>
        <v>516.9</v>
      </c>
      <c r="F127" s="9">
        <f t="shared" si="3"/>
        <v>-29489.8</v>
      </c>
      <c r="H127" s="9">
        <f t="shared" si="4"/>
        <v>226.8</v>
      </c>
      <c r="K127" s="9">
        <f t="shared" si="5"/>
        <v>1.62324929</v>
      </c>
      <c r="L127" s="9">
        <f t="shared" si="6"/>
        <v>8.765546168</v>
      </c>
      <c r="N127" s="9">
        <f t="shared" si="7"/>
        <v>0.02380952381</v>
      </c>
      <c r="O127" s="9">
        <f t="shared" si="8"/>
        <v>0.1285714286</v>
      </c>
      <c r="AG127" s="10">
        <f t="shared" si="9"/>
        <v>-1.79230658</v>
      </c>
      <c r="AH127" s="10">
        <f t="shared" si="10"/>
        <v>3.212362877</v>
      </c>
      <c r="AI127" s="10">
        <f t="shared" si="11"/>
        <v>17.34675953</v>
      </c>
      <c r="AM127" s="10">
        <f t="shared" si="12"/>
        <v>1.79230658</v>
      </c>
      <c r="AN127" s="10">
        <f t="shared" si="13"/>
        <v>9.678455532</v>
      </c>
      <c r="AP127" s="10">
        <f t="shared" si="14"/>
        <v>2</v>
      </c>
      <c r="AQ127" s="10">
        <f t="shared" si="15"/>
        <v>10.8</v>
      </c>
    </row>
    <row r="128" ht="15.75" customHeight="1">
      <c r="A128" s="10">
        <v>24.0</v>
      </c>
      <c r="B128" s="10">
        <v>5.4</v>
      </c>
      <c r="C128" s="9">
        <v>32.0</v>
      </c>
      <c r="D128" s="9">
        <f t="shared" si="1"/>
        <v>522.3</v>
      </c>
      <c r="E128" s="9">
        <f t="shared" si="2"/>
        <v>522.3</v>
      </c>
      <c r="F128" s="9">
        <f t="shared" si="3"/>
        <v>-30006.7</v>
      </c>
      <c r="H128" s="9">
        <f t="shared" si="4"/>
        <v>139.5</v>
      </c>
      <c r="K128" s="9">
        <f t="shared" si="5"/>
        <v>1.653212514</v>
      </c>
      <c r="L128" s="9">
        <f t="shared" si="6"/>
        <v>5.124958793</v>
      </c>
      <c r="N128" s="9">
        <f t="shared" si="7"/>
        <v>0.02222222222</v>
      </c>
      <c r="O128" s="9">
        <f t="shared" si="8"/>
        <v>0.06888888889</v>
      </c>
      <c r="AG128" s="10">
        <f t="shared" si="9"/>
        <v>-2.79230658</v>
      </c>
      <c r="AH128" s="10">
        <f t="shared" si="10"/>
        <v>7.796976037</v>
      </c>
      <c r="AI128" s="10">
        <f t="shared" si="11"/>
        <v>42.1036706</v>
      </c>
      <c r="AM128" s="10">
        <f t="shared" si="12"/>
        <v>2.79230658</v>
      </c>
      <c r="AN128" s="10">
        <f t="shared" si="13"/>
        <v>15.07845553</v>
      </c>
      <c r="AP128" s="10">
        <f t="shared" si="14"/>
        <v>1</v>
      </c>
      <c r="AQ128" s="10">
        <f t="shared" si="15"/>
        <v>5.4</v>
      </c>
    </row>
    <row r="129" ht="15.75" customHeight="1">
      <c r="A129" s="10">
        <v>49.0</v>
      </c>
      <c r="B129" s="10">
        <v>2.2</v>
      </c>
      <c r="C129" s="9">
        <v>32.0</v>
      </c>
      <c r="D129" s="9">
        <f t="shared" si="1"/>
        <v>524.5</v>
      </c>
      <c r="E129" s="9">
        <f t="shared" si="2"/>
        <v>524.5</v>
      </c>
      <c r="F129" s="9">
        <f t="shared" si="3"/>
        <v>-30529</v>
      </c>
      <c r="H129" s="9">
        <f t="shared" si="4"/>
        <v>270</v>
      </c>
      <c r="K129" s="9">
        <f t="shared" si="5"/>
        <v>1.698970004</v>
      </c>
      <c r="L129" s="9">
        <f t="shared" si="6"/>
        <v>9.174438023</v>
      </c>
      <c r="N129" s="9">
        <f t="shared" si="7"/>
        <v>0.02</v>
      </c>
      <c r="O129" s="9">
        <f t="shared" si="8"/>
        <v>0.108</v>
      </c>
      <c r="AG129" s="10">
        <f t="shared" si="9"/>
        <v>0.20769342</v>
      </c>
      <c r="AH129" s="10">
        <f t="shared" si="10"/>
        <v>0.04313655671</v>
      </c>
      <c r="AI129" s="10">
        <f t="shared" si="11"/>
        <v>0.1337233258</v>
      </c>
      <c r="AM129" s="10">
        <f t="shared" si="12"/>
        <v>0.20769342</v>
      </c>
      <c r="AN129" s="10">
        <f t="shared" si="13"/>
        <v>0.643849602</v>
      </c>
      <c r="AP129" s="10">
        <f t="shared" si="14"/>
        <v>4</v>
      </c>
      <c r="AQ129" s="10">
        <f t="shared" si="15"/>
        <v>12.4</v>
      </c>
    </row>
    <row r="130" ht="15.75" customHeight="1">
      <c r="A130" s="10">
        <v>43.0</v>
      </c>
      <c r="B130" s="10">
        <v>3.1</v>
      </c>
      <c r="C130" s="9">
        <v>32.0</v>
      </c>
      <c r="D130" s="9">
        <f t="shared" si="1"/>
        <v>527.6</v>
      </c>
      <c r="E130" s="9">
        <f t="shared" si="2"/>
        <v>527.6</v>
      </c>
      <c r="F130" s="9">
        <f t="shared" si="3"/>
        <v>-31053.5</v>
      </c>
      <c r="H130" s="9">
        <f t="shared" si="4"/>
        <v>129.6</v>
      </c>
      <c r="K130" s="9">
        <f t="shared" si="5"/>
        <v>1.380211242</v>
      </c>
      <c r="L130" s="9">
        <f t="shared" si="6"/>
        <v>7.453140705</v>
      </c>
      <c r="N130" s="9">
        <f t="shared" si="7"/>
        <v>0.04166666667</v>
      </c>
      <c r="O130" s="9">
        <f t="shared" si="8"/>
        <v>0.225</v>
      </c>
      <c r="AG130" s="10">
        <f t="shared" si="9"/>
        <v>5.20769342</v>
      </c>
      <c r="AH130" s="10">
        <f t="shared" si="10"/>
        <v>27.12007076</v>
      </c>
      <c r="AI130" s="10">
        <f t="shared" si="11"/>
        <v>146.4483821</v>
      </c>
      <c r="AM130" s="10">
        <f t="shared" si="12"/>
        <v>5.20769342</v>
      </c>
      <c r="AN130" s="10">
        <f t="shared" si="13"/>
        <v>28.12154447</v>
      </c>
      <c r="AP130" s="10">
        <f t="shared" si="14"/>
        <v>9</v>
      </c>
      <c r="AQ130" s="10">
        <f t="shared" si="15"/>
        <v>48.6</v>
      </c>
    </row>
    <row r="131" ht="15.75" customHeight="1">
      <c r="A131" s="10">
        <v>46.0</v>
      </c>
      <c r="B131" s="10">
        <v>3.6</v>
      </c>
      <c r="C131" s="9">
        <v>32.0</v>
      </c>
      <c r="D131" s="9">
        <f t="shared" si="1"/>
        <v>531.2</v>
      </c>
      <c r="E131" s="9">
        <f t="shared" si="2"/>
        <v>531.2</v>
      </c>
      <c r="F131" s="9">
        <f t="shared" si="3"/>
        <v>-31581.1</v>
      </c>
      <c r="H131" s="9">
        <f t="shared" si="4"/>
        <v>107.8</v>
      </c>
      <c r="K131" s="9">
        <f t="shared" si="5"/>
        <v>1.69019608</v>
      </c>
      <c r="L131" s="9">
        <f t="shared" si="6"/>
        <v>3.718431376</v>
      </c>
      <c r="N131" s="9">
        <f t="shared" si="7"/>
        <v>0.02040816327</v>
      </c>
      <c r="O131" s="9">
        <f t="shared" si="8"/>
        <v>0.04489795918</v>
      </c>
      <c r="AG131" s="10">
        <f t="shared" si="9"/>
        <v>-20.79230658</v>
      </c>
      <c r="AH131" s="10">
        <f t="shared" si="10"/>
        <v>432.3200129</v>
      </c>
      <c r="AI131" s="10">
        <f t="shared" si="11"/>
        <v>2334.52807</v>
      </c>
      <c r="AM131" s="10">
        <f t="shared" si="12"/>
        <v>20.79230658</v>
      </c>
      <c r="AN131" s="10">
        <f t="shared" si="13"/>
        <v>112.2784555</v>
      </c>
      <c r="AP131" s="10">
        <f t="shared" si="14"/>
        <v>17</v>
      </c>
      <c r="AQ131" s="10">
        <f t="shared" si="15"/>
        <v>91.8</v>
      </c>
    </row>
    <row r="132" ht="15.75" customHeight="1">
      <c r="A132" s="10">
        <v>35.0</v>
      </c>
      <c r="B132" s="10">
        <v>0.9</v>
      </c>
      <c r="C132" s="9">
        <v>33.0</v>
      </c>
      <c r="D132" s="9">
        <f t="shared" si="1"/>
        <v>532.1</v>
      </c>
      <c r="E132" s="9">
        <f t="shared" si="2"/>
        <v>532.1</v>
      </c>
      <c r="F132" s="9">
        <f t="shared" si="3"/>
        <v>-32112.3</v>
      </c>
      <c r="H132" s="9">
        <f t="shared" si="4"/>
        <v>133.3</v>
      </c>
      <c r="K132" s="9">
        <f t="shared" si="5"/>
        <v>1.633468456</v>
      </c>
      <c r="L132" s="9">
        <f t="shared" si="6"/>
        <v>5.063752212</v>
      </c>
      <c r="N132" s="9">
        <f t="shared" si="7"/>
        <v>0.02325581395</v>
      </c>
      <c r="O132" s="9">
        <f t="shared" si="8"/>
        <v>0.07209302326</v>
      </c>
      <c r="AG132" s="10">
        <f t="shared" si="9"/>
        <v>4.20769342</v>
      </c>
      <c r="AH132" s="10">
        <f t="shared" si="10"/>
        <v>17.70468392</v>
      </c>
      <c r="AI132" s="10">
        <f t="shared" si="11"/>
        <v>38.95030462</v>
      </c>
      <c r="AM132" s="10">
        <f t="shared" si="12"/>
        <v>4.20769342</v>
      </c>
      <c r="AN132" s="10">
        <f t="shared" si="13"/>
        <v>9.256925524</v>
      </c>
      <c r="AP132" s="10">
        <f t="shared" si="14"/>
        <v>8</v>
      </c>
      <c r="AQ132" s="10">
        <f t="shared" si="15"/>
        <v>17.6</v>
      </c>
    </row>
    <row r="133" ht="15.75" customHeight="1">
      <c r="A133" s="10">
        <v>40.0</v>
      </c>
      <c r="B133" s="10">
        <v>2.7</v>
      </c>
      <c r="C133" s="9">
        <v>33.0</v>
      </c>
      <c r="D133" s="9">
        <f t="shared" si="1"/>
        <v>534.8</v>
      </c>
      <c r="E133" s="9">
        <f t="shared" si="2"/>
        <v>534.8</v>
      </c>
      <c r="F133" s="9">
        <f t="shared" si="3"/>
        <v>-32644.4</v>
      </c>
      <c r="H133" s="9">
        <f t="shared" si="4"/>
        <v>165.6</v>
      </c>
      <c r="K133" s="9">
        <f t="shared" si="5"/>
        <v>1.662757832</v>
      </c>
      <c r="L133" s="9">
        <f t="shared" si="6"/>
        <v>5.985928194</v>
      </c>
      <c r="N133" s="9">
        <f t="shared" si="7"/>
        <v>0.02173913043</v>
      </c>
      <c r="O133" s="9">
        <f t="shared" si="8"/>
        <v>0.07826086957</v>
      </c>
      <c r="AG133" s="10">
        <f t="shared" si="9"/>
        <v>-1.79230658</v>
      </c>
      <c r="AH133" s="10">
        <f t="shared" si="10"/>
        <v>3.212362877</v>
      </c>
      <c r="AI133" s="10">
        <f t="shared" si="11"/>
        <v>9.958324918</v>
      </c>
      <c r="AM133" s="10">
        <f t="shared" si="12"/>
        <v>1.79230658</v>
      </c>
      <c r="AN133" s="10">
        <f t="shared" si="13"/>
        <v>5.556150398</v>
      </c>
      <c r="AP133" s="10">
        <f t="shared" si="14"/>
        <v>2</v>
      </c>
      <c r="AQ133" s="10">
        <f t="shared" si="15"/>
        <v>6.2</v>
      </c>
    </row>
    <row r="134" ht="15.75" customHeight="1">
      <c r="A134" s="10">
        <v>39.0</v>
      </c>
      <c r="B134" s="10">
        <v>3.1</v>
      </c>
      <c r="C134" s="9">
        <v>33.0</v>
      </c>
      <c r="D134" s="9">
        <f t="shared" si="1"/>
        <v>537.9</v>
      </c>
      <c r="E134" s="9">
        <f t="shared" si="2"/>
        <v>537.9</v>
      </c>
      <c r="F134" s="9">
        <f t="shared" si="3"/>
        <v>-33179.2</v>
      </c>
      <c r="H134" s="9">
        <f t="shared" si="4"/>
        <v>31.5</v>
      </c>
      <c r="K134" s="9">
        <f t="shared" si="5"/>
        <v>1.544068044</v>
      </c>
      <c r="L134" s="9">
        <f t="shared" si="6"/>
        <v>1.38966124</v>
      </c>
      <c r="N134" s="9">
        <f t="shared" si="7"/>
        <v>0.02857142857</v>
      </c>
      <c r="O134" s="9">
        <f t="shared" si="8"/>
        <v>0.02571428571</v>
      </c>
      <c r="AG134" s="10">
        <f t="shared" si="9"/>
        <v>1.20769342</v>
      </c>
      <c r="AH134" s="10">
        <f t="shared" si="10"/>
        <v>1.458523397</v>
      </c>
      <c r="AI134" s="10">
        <f t="shared" si="11"/>
        <v>5.250684228</v>
      </c>
      <c r="AM134" s="10">
        <f t="shared" si="12"/>
        <v>1.20769342</v>
      </c>
      <c r="AN134" s="10">
        <f t="shared" si="13"/>
        <v>4.347696312</v>
      </c>
      <c r="AP134" s="10">
        <f t="shared" si="14"/>
        <v>5</v>
      </c>
      <c r="AQ134" s="10">
        <f t="shared" si="15"/>
        <v>18</v>
      </c>
    </row>
    <row r="135" ht="15.75" customHeight="1">
      <c r="A135" s="10">
        <v>46.0</v>
      </c>
      <c r="B135" s="10">
        <v>4.9</v>
      </c>
      <c r="C135" s="9">
        <v>33.0</v>
      </c>
      <c r="D135" s="9">
        <f t="shared" si="1"/>
        <v>542.8</v>
      </c>
      <c r="E135" s="9">
        <f t="shared" si="2"/>
        <v>542.8</v>
      </c>
      <c r="F135" s="9">
        <f t="shared" si="3"/>
        <v>-33717.1</v>
      </c>
      <c r="H135" s="9">
        <f t="shared" si="4"/>
        <v>108</v>
      </c>
      <c r="K135" s="9">
        <f t="shared" si="5"/>
        <v>1.602059991</v>
      </c>
      <c r="L135" s="9">
        <f t="shared" si="6"/>
        <v>4.325561977</v>
      </c>
      <c r="N135" s="9">
        <f t="shared" si="7"/>
        <v>0.025</v>
      </c>
      <c r="O135" s="9">
        <f t="shared" si="8"/>
        <v>0.0675</v>
      </c>
      <c r="AG135" s="10">
        <f t="shared" si="9"/>
        <v>-9.79230658</v>
      </c>
      <c r="AH135" s="10">
        <f t="shared" si="10"/>
        <v>95.88926816</v>
      </c>
      <c r="AI135" s="10">
        <f t="shared" si="11"/>
        <v>86.30034134</v>
      </c>
      <c r="AM135" s="10">
        <f t="shared" si="12"/>
        <v>9.79230658</v>
      </c>
      <c r="AN135" s="10">
        <f t="shared" si="13"/>
        <v>8.813075922</v>
      </c>
      <c r="AP135" s="10">
        <f t="shared" si="14"/>
        <v>6</v>
      </c>
      <c r="AQ135" s="10">
        <f t="shared" si="15"/>
        <v>5.4</v>
      </c>
    </row>
    <row r="136" ht="15.75" customHeight="1">
      <c r="A136" s="10">
        <v>42.0</v>
      </c>
      <c r="B136" s="10">
        <v>3.1</v>
      </c>
      <c r="C136" s="9">
        <v>33.0</v>
      </c>
      <c r="D136" s="9">
        <f t="shared" si="1"/>
        <v>545.9</v>
      </c>
      <c r="E136" s="9">
        <f t="shared" si="2"/>
        <v>545.9</v>
      </c>
      <c r="F136" s="9">
        <f t="shared" si="3"/>
        <v>-34259.9</v>
      </c>
      <c r="H136" s="9">
        <f t="shared" si="4"/>
        <v>120.9</v>
      </c>
      <c r="K136" s="9">
        <f t="shared" si="5"/>
        <v>1.591064607</v>
      </c>
      <c r="L136" s="9">
        <f t="shared" si="6"/>
        <v>4.932300282</v>
      </c>
      <c r="N136" s="9">
        <f t="shared" si="7"/>
        <v>0.02564102564</v>
      </c>
      <c r="O136" s="9">
        <f t="shared" si="8"/>
        <v>0.07948717949</v>
      </c>
      <c r="AG136" s="10">
        <f t="shared" si="9"/>
        <v>-4.79230658</v>
      </c>
      <c r="AH136" s="10">
        <f t="shared" si="10"/>
        <v>22.96620236</v>
      </c>
      <c r="AI136" s="10">
        <f t="shared" si="11"/>
        <v>62.00874636</v>
      </c>
      <c r="AM136" s="10">
        <f t="shared" si="12"/>
        <v>4.79230658</v>
      </c>
      <c r="AN136" s="10">
        <f t="shared" si="13"/>
        <v>12.93922777</v>
      </c>
      <c r="AP136" s="10">
        <f t="shared" si="14"/>
        <v>1</v>
      </c>
      <c r="AQ136" s="10">
        <f t="shared" si="15"/>
        <v>2.7</v>
      </c>
    </row>
    <row r="137" ht="15.75" customHeight="1">
      <c r="A137" s="10">
        <v>38.0</v>
      </c>
      <c r="B137" s="10">
        <v>2.7</v>
      </c>
      <c r="C137" s="9">
        <v>33.0</v>
      </c>
      <c r="D137" s="9">
        <f t="shared" si="1"/>
        <v>548.6</v>
      </c>
      <c r="E137" s="9">
        <f t="shared" si="2"/>
        <v>548.6</v>
      </c>
      <c r="F137" s="9">
        <f t="shared" si="3"/>
        <v>-34805.8</v>
      </c>
      <c r="H137" s="9">
        <f t="shared" si="4"/>
        <v>225.4</v>
      </c>
      <c r="K137" s="9">
        <f t="shared" si="5"/>
        <v>1.662757832</v>
      </c>
      <c r="L137" s="9">
        <f t="shared" si="6"/>
        <v>8.147513375</v>
      </c>
      <c r="N137" s="9">
        <f t="shared" si="7"/>
        <v>0.02173913043</v>
      </c>
      <c r="O137" s="9">
        <f t="shared" si="8"/>
        <v>0.1065217391</v>
      </c>
      <c r="AG137" s="10">
        <f t="shared" si="9"/>
        <v>-5.79230658</v>
      </c>
      <c r="AH137" s="10">
        <f t="shared" si="10"/>
        <v>33.55081552</v>
      </c>
      <c r="AI137" s="10">
        <f t="shared" si="11"/>
        <v>104.0075281</v>
      </c>
      <c r="AM137" s="10">
        <f t="shared" si="12"/>
        <v>5.79230658</v>
      </c>
      <c r="AN137" s="10">
        <f t="shared" si="13"/>
        <v>17.9561504</v>
      </c>
      <c r="AP137" s="10">
        <f t="shared" si="14"/>
        <v>2</v>
      </c>
      <c r="AQ137" s="10">
        <f t="shared" si="15"/>
        <v>6.2</v>
      </c>
    </row>
    <row r="138" ht="15.75" customHeight="1">
      <c r="A138" s="10">
        <v>52.0</v>
      </c>
      <c r="B138" s="10">
        <v>5.8</v>
      </c>
      <c r="C138" s="9">
        <v>33.0</v>
      </c>
      <c r="D138" s="9">
        <f t="shared" si="1"/>
        <v>554.4</v>
      </c>
      <c r="E138" s="9">
        <f t="shared" si="2"/>
        <v>554.4</v>
      </c>
      <c r="F138" s="9">
        <f t="shared" si="3"/>
        <v>-35354.4</v>
      </c>
      <c r="H138" s="9">
        <f t="shared" si="4"/>
        <v>130.2</v>
      </c>
      <c r="K138" s="9">
        <f t="shared" si="5"/>
        <v>1.62324929</v>
      </c>
      <c r="L138" s="9">
        <f t="shared" si="6"/>
        <v>5.0320728</v>
      </c>
      <c r="N138" s="9">
        <f t="shared" si="7"/>
        <v>0.02380952381</v>
      </c>
      <c r="O138" s="9">
        <f t="shared" si="8"/>
        <v>0.07380952381</v>
      </c>
      <c r="AG138" s="10">
        <f t="shared" si="9"/>
        <v>1.20769342</v>
      </c>
      <c r="AH138" s="10">
        <f t="shared" si="10"/>
        <v>1.458523397</v>
      </c>
      <c r="AI138" s="10">
        <f t="shared" si="11"/>
        <v>7.146764644</v>
      </c>
      <c r="AM138" s="10">
        <f t="shared" si="12"/>
        <v>1.20769342</v>
      </c>
      <c r="AN138" s="10">
        <f t="shared" si="13"/>
        <v>5.917697758</v>
      </c>
      <c r="AP138" s="10">
        <f t="shared" si="14"/>
        <v>5</v>
      </c>
      <c r="AQ138" s="10">
        <f t="shared" si="15"/>
        <v>24.5</v>
      </c>
    </row>
    <row r="139" ht="15.75" customHeight="1">
      <c r="A139" s="10">
        <v>58.0</v>
      </c>
      <c r="B139" s="10">
        <v>1.3</v>
      </c>
      <c r="C139" s="9">
        <v>33.0</v>
      </c>
      <c r="D139" s="9">
        <f t="shared" si="1"/>
        <v>555.7</v>
      </c>
      <c r="E139" s="9">
        <f t="shared" si="2"/>
        <v>555.7</v>
      </c>
      <c r="F139" s="9">
        <f t="shared" si="3"/>
        <v>-35908.8</v>
      </c>
      <c r="H139" s="9">
        <f t="shared" si="4"/>
        <v>102.6</v>
      </c>
      <c r="K139" s="9">
        <f t="shared" si="5"/>
        <v>1.579783597</v>
      </c>
      <c r="L139" s="9">
        <f t="shared" si="6"/>
        <v>4.265415711</v>
      </c>
      <c r="N139" s="9">
        <f t="shared" si="7"/>
        <v>0.02631578947</v>
      </c>
      <c r="O139" s="9">
        <f t="shared" si="8"/>
        <v>0.07105263158</v>
      </c>
      <c r="AG139" s="10">
        <f t="shared" si="9"/>
        <v>-2.79230658</v>
      </c>
      <c r="AH139" s="10">
        <f t="shared" si="10"/>
        <v>7.796976037</v>
      </c>
      <c r="AI139" s="10">
        <f t="shared" si="11"/>
        <v>24.17062571</v>
      </c>
      <c r="AM139" s="10">
        <f t="shared" si="12"/>
        <v>2.79230658</v>
      </c>
      <c r="AN139" s="10">
        <f t="shared" si="13"/>
        <v>8.656150398</v>
      </c>
      <c r="AP139" s="10">
        <f t="shared" si="14"/>
        <v>1</v>
      </c>
      <c r="AQ139" s="10">
        <f t="shared" si="15"/>
        <v>3.1</v>
      </c>
    </row>
    <row r="140" ht="15.75" customHeight="1">
      <c r="A140" s="10">
        <v>66.0</v>
      </c>
      <c r="B140" s="10">
        <v>3.1</v>
      </c>
      <c r="C140" s="9">
        <v>33.0</v>
      </c>
      <c r="D140" s="9">
        <f t="shared" si="1"/>
        <v>558.8</v>
      </c>
      <c r="E140" s="9">
        <f t="shared" si="2"/>
        <v>558.8</v>
      </c>
      <c r="F140" s="9">
        <f t="shared" si="3"/>
        <v>-36464.5</v>
      </c>
      <c r="H140" s="9">
        <f t="shared" si="4"/>
        <v>301.6</v>
      </c>
      <c r="K140" s="9">
        <f t="shared" si="5"/>
        <v>1.716003344</v>
      </c>
      <c r="L140" s="9">
        <f t="shared" si="6"/>
        <v>9.952819393</v>
      </c>
      <c r="N140" s="9">
        <f t="shared" si="7"/>
        <v>0.01923076923</v>
      </c>
      <c r="O140" s="9">
        <f t="shared" si="8"/>
        <v>0.1115384615</v>
      </c>
      <c r="AG140" s="10">
        <f t="shared" si="9"/>
        <v>-6.79230658</v>
      </c>
      <c r="AH140" s="10">
        <f t="shared" si="10"/>
        <v>46.13542868</v>
      </c>
      <c r="AI140" s="10">
        <f t="shared" si="11"/>
        <v>124.5656574</v>
      </c>
      <c r="AM140" s="10">
        <f t="shared" si="12"/>
        <v>6.79230658</v>
      </c>
      <c r="AN140" s="10">
        <f t="shared" si="13"/>
        <v>18.33922777</v>
      </c>
      <c r="AP140" s="10">
        <f t="shared" si="14"/>
        <v>3</v>
      </c>
      <c r="AQ140" s="10">
        <f t="shared" si="15"/>
        <v>8.1</v>
      </c>
    </row>
    <row r="141" ht="15.75" customHeight="1">
      <c r="A141" s="10">
        <v>42.0</v>
      </c>
      <c r="B141" s="10">
        <v>2.7</v>
      </c>
      <c r="C141" s="9">
        <v>33.0</v>
      </c>
      <c r="D141" s="9">
        <f t="shared" si="1"/>
        <v>561.5</v>
      </c>
      <c r="E141" s="9">
        <f t="shared" si="2"/>
        <v>561.5</v>
      </c>
      <c r="F141" s="9">
        <f t="shared" si="3"/>
        <v>-37023.3</v>
      </c>
      <c r="H141" s="9">
        <f t="shared" si="4"/>
        <v>75.4</v>
      </c>
      <c r="K141" s="9">
        <f t="shared" si="5"/>
        <v>1.763427994</v>
      </c>
      <c r="L141" s="9">
        <f t="shared" si="6"/>
        <v>2.292456392</v>
      </c>
      <c r="N141" s="9">
        <f t="shared" si="7"/>
        <v>0.01724137931</v>
      </c>
      <c r="O141" s="9">
        <f t="shared" si="8"/>
        <v>0.0224137931</v>
      </c>
      <c r="AG141" s="10">
        <f t="shared" si="9"/>
        <v>7.20769342</v>
      </c>
      <c r="AH141" s="10">
        <f t="shared" si="10"/>
        <v>51.95084444</v>
      </c>
      <c r="AI141" s="10">
        <f t="shared" si="11"/>
        <v>301.3148977</v>
      </c>
      <c r="AM141" s="10">
        <f t="shared" si="12"/>
        <v>7.20769342</v>
      </c>
      <c r="AN141" s="10">
        <f t="shared" si="13"/>
        <v>41.80462184</v>
      </c>
      <c r="AP141" s="10">
        <f t="shared" si="14"/>
        <v>11</v>
      </c>
      <c r="AQ141" s="10">
        <f t="shared" si="15"/>
        <v>63.8</v>
      </c>
    </row>
    <row r="142" ht="15.75" customHeight="1">
      <c r="A142" s="10">
        <v>38.0</v>
      </c>
      <c r="B142" s="10">
        <v>2.2</v>
      </c>
      <c r="C142" s="9">
        <v>33.0</v>
      </c>
      <c r="D142" s="9">
        <f t="shared" si="1"/>
        <v>563.7</v>
      </c>
      <c r="E142" s="9">
        <f t="shared" si="2"/>
        <v>563.7</v>
      </c>
      <c r="F142" s="9">
        <f t="shared" si="3"/>
        <v>-37584.8</v>
      </c>
      <c r="H142" s="9">
        <f t="shared" si="4"/>
        <v>204.6</v>
      </c>
      <c r="K142" s="9">
        <f t="shared" si="5"/>
        <v>1.819543936</v>
      </c>
      <c r="L142" s="9">
        <f t="shared" si="6"/>
        <v>5.6405862</v>
      </c>
      <c r="N142" s="9">
        <f t="shared" si="7"/>
        <v>0.01515151515</v>
      </c>
      <c r="O142" s="9">
        <f t="shared" si="8"/>
        <v>0.04696969697</v>
      </c>
      <c r="AG142" s="10">
        <f t="shared" si="9"/>
        <v>13.20769342</v>
      </c>
      <c r="AH142" s="10">
        <f t="shared" si="10"/>
        <v>174.4431655</v>
      </c>
      <c r="AI142" s="10">
        <f t="shared" si="11"/>
        <v>226.7761151</v>
      </c>
      <c r="AM142" s="10">
        <f t="shared" si="12"/>
        <v>13.20769342</v>
      </c>
      <c r="AN142" s="10">
        <f t="shared" si="13"/>
        <v>17.17000145</v>
      </c>
      <c r="AP142" s="10">
        <f t="shared" si="14"/>
        <v>17</v>
      </c>
      <c r="AQ142" s="10">
        <f t="shared" si="15"/>
        <v>22.1</v>
      </c>
    </row>
    <row r="143" ht="15.75" customHeight="1">
      <c r="A143" s="10">
        <v>39.0</v>
      </c>
      <c r="B143" s="10">
        <v>1.8</v>
      </c>
      <c r="C143" s="9">
        <v>33.0</v>
      </c>
      <c r="D143" s="9">
        <f t="shared" si="1"/>
        <v>565.5</v>
      </c>
      <c r="E143" s="9">
        <f t="shared" si="2"/>
        <v>565.5</v>
      </c>
      <c r="F143" s="9">
        <f t="shared" si="3"/>
        <v>-38148.5</v>
      </c>
      <c r="H143" s="9">
        <f t="shared" si="4"/>
        <v>113.4</v>
      </c>
      <c r="K143" s="9">
        <f t="shared" si="5"/>
        <v>1.62324929</v>
      </c>
      <c r="L143" s="9">
        <f t="shared" si="6"/>
        <v>4.382773084</v>
      </c>
      <c r="N143" s="9">
        <f t="shared" si="7"/>
        <v>0.02380952381</v>
      </c>
      <c r="O143" s="9">
        <f t="shared" si="8"/>
        <v>0.06428571429</v>
      </c>
      <c r="AG143" s="10">
        <f t="shared" si="9"/>
        <v>21.20769342</v>
      </c>
      <c r="AH143" s="10">
        <f t="shared" si="10"/>
        <v>449.7662602</v>
      </c>
      <c r="AI143" s="10">
        <f t="shared" si="11"/>
        <v>1394.275407</v>
      </c>
      <c r="AM143" s="10">
        <f t="shared" si="12"/>
        <v>21.20769342</v>
      </c>
      <c r="AN143" s="10">
        <f t="shared" si="13"/>
        <v>65.7438496</v>
      </c>
      <c r="AP143" s="10">
        <f t="shared" si="14"/>
        <v>25</v>
      </c>
      <c r="AQ143" s="10">
        <f t="shared" si="15"/>
        <v>77.5</v>
      </c>
    </row>
    <row r="144" ht="15.75" customHeight="1">
      <c r="A144" s="10">
        <v>31.0</v>
      </c>
      <c r="B144" s="10">
        <v>4.5</v>
      </c>
      <c r="C144" s="9">
        <v>33.0</v>
      </c>
      <c r="D144" s="9">
        <f t="shared" si="1"/>
        <v>570</v>
      </c>
      <c r="E144" s="9">
        <f t="shared" si="2"/>
        <v>570</v>
      </c>
      <c r="F144" s="9">
        <f t="shared" si="3"/>
        <v>-38714</v>
      </c>
      <c r="H144" s="9">
        <f t="shared" si="4"/>
        <v>83.6</v>
      </c>
      <c r="K144" s="9">
        <f t="shared" si="5"/>
        <v>1.579783597</v>
      </c>
      <c r="L144" s="9">
        <f t="shared" si="6"/>
        <v>3.475523913</v>
      </c>
      <c r="N144" s="9">
        <f t="shared" si="7"/>
        <v>0.02631578947</v>
      </c>
      <c r="O144" s="9">
        <f t="shared" si="8"/>
        <v>0.05789473684</v>
      </c>
      <c r="AG144" s="10">
        <f t="shared" si="9"/>
        <v>-2.79230658</v>
      </c>
      <c r="AH144" s="10">
        <f t="shared" si="10"/>
        <v>7.796976037</v>
      </c>
      <c r="AI144" s="10">
        <f t="shared" si="11"/>
        <v>21.0518353</v>
      </c>
      <c r="AM144" s="10">
        <f t="shared" si="12"/>
        <v>2.79230658</v>
      </c>
      <c r="AN144" s="10">
        <f t="shared" si="13"/>
        <v>7.539227766</v>
      </c>
      <c r="AP144" s="10">
        <f t="shared" si="14"/>
        <v>1</v>
      </c>
      <c r="AQ144" s="10">
        <f t="shared" si="15"/>
        <v>2.7</v>
      </c>
    </row>
    <row r="145" ht="15.75" customHeight="1">
      <c r="A145" s="10">
        <v>51.0</v>
      </c>
      <c r="B145" s="10">
        <v>8.9</v>
      </c>
      <c r="C145" s="9">
        <v>33.0</v>
      </c>
      <c r="D145" s="9">
        <f t="shared" si="1"/>
        <v>578.9</v>
      </c>
      <c r="E145" s="9">
        <f t="shared" si="2"/>
        <v>578.9</v>
      </c>
      <c r="F145" s="9">
        <f t="shared" si="3"/>
        <v>-39284</v>
      </c>
      <c r="H145" s="9">
        <f t="shared" si="4"/>
        <v>70.2</v>
      </c>
      <c r="K145" s="9">
        <f t="shared" si="5"/>
        <v>1.591064607</v>
      </c>
      <c r="L145" s="9">
        <f t="shared" si="6"/>
        <v>2.863916293</v>
      </c>
      <c r="N145" s="9">
        <f t="shared" si="7"/>
        <v>0.02564102564</v>
      </c>
      <c r="O145" s="9">
        <f t="shared" si="8"/>
        <v>0.04615384615</v>
      </c>
      <c r="AG145" s="10">
        <f t="shared" si="9"/>
        <v>-6.79230658</v>
      </c>
      <c r="AH145" s="10">
        <f t="shared" si="10"/>
        <v>46.13542868</v>
      </c>
      <c r="AI145" s="10">
        <f t="shared" si="11"/>
        <v>101.4979431</v>
      </c>
      <c r="AM145" s="10">
        <f t="shared" si="12"/>
        <v>6.79230658</v>
      </c>
      <c r="AN145" s="10">
        <f t="shared" si="13"/>
        <v>14.94307448</v>
      </c>
      <c r="AP145" s="10">
        <f t="shared" si="14"/>
        <v>3</v>
      </c>
      <c r="AQ145" s="10">
        <f t="shared" si="15"/>
        <v>6.6</v>
      </c>
    </row>
    <row r="146" ht="15.75" customHeight="1">
      <c r="A146" s="10">
        <v>53.0</v>
      </c>
      <c r="B146" s="10">
        <v>5.4</v>
      </c>
      <c r="C146" s="9">
        <v>33.0</v>
      </c>
      <c r="D146" s="9">
        <f t="shared" si="1"/>
        <v>584.3</v>
      </c>
      <c r="E146" s="9">
        <f t="shared" si="2"/>
        <v>584.3</v>
      </c>
      <c r="F146" s="9">
        <f t="shared" si="3"/>
        <v>-39862.9</v>
      </c>
      <c r="H146" s="9">
        <f t="shared" si="4"/>
        <v>139.5</v>
      </c>
      <c r="K146" s="9">
        <f t="shared" si="5"/>
        <v>1.491361694</v>
      </c>
      <c r="L146" s="9">
        <f t="shared" si="6"/>
        <v>6.711127622</v>
      </c>
      <c r="N146" s="9">
        <f t="shared" si="7"/>
        <v>0.03225806452</v>
      </c>
      <c r="O146" s="9">
        <f t="shared" si="8"/>
        <v>0.1451612903</v>
      </c>
      <c r="AG146" s="10">
        <f t="shared" si="9"/>
        <v>-5.79230658</v>
      </c>
      <c r="AH146" s="10">
        <f t="shared" si="10"/>
        <v>33.55081552</v>
      </c>
      <c r="AI146" s="10">
        <f t="shared" si="11"/>
        <v>60.39146793</v>
      </c>
      <c r="AM146" s="10">
        <f t="shared" si="12"/>
        <v>5.79230658</v>
      </c>
      <c r="AN146" s="10">
        <f t="shared" si="13"/>
        <v>10.42615184</v>
      </c>
      <c r="AP146" s="10">
        <f t="shared" si="14"/>
        <v>2</v>
      </c>
      <c r="AQ146" s="10">
        <f t="shared" si="15"/>
        <v>3.6</v>
      </c>
    </row>
    <row r="147" ht="15.75" customHeight="1">
      <c r="A147" s="10">
        <v>32.0</v>
      </c>
      <c r="B147" s="10">
        <v>5.4</v>
      </c>
      <c r="C147" s="9">
        <v>34.0</v>
      </c>
      <c r="D147" s="9">
        <f t="shared" si="1"/>
        <v>589.7</v>
      </c>
      <c r="E147" s="9">
        <f t="shared" si="2"/>
        <v>589.7</v>
      </c>
      <c r="F147" s="9">
        <f t="shared" si="3"/>
        <v>-40447.2</v>
      </c>
      <c r="H147" s="9">
        <f t="shared" si="4"/>
        <v>453.9</v>
      </c>
      <c r="K147" s="9">
        <f t="shared" si="5"/>
        <v>1.707570176</v>
      </c>
      <c r="L147" s="9">
        <f t="shared" si="6"/>
        <v>15.19737457</v>
      </c>
      <c r="N147" s="9">
        <f t="shared" si="7"/>
        <v>0.01960784314</v>
      </c>
      <c r="O147" s="9">
        <f t="shared" si="8"/>
        <v>0.1745098039</v>
      </c>
      <c r="AG147" s="10">
        <f t="shared" si="9"/>
        <v>-13.79230658</v>
      </c>
      <c r="AH147" s="10">
        <f t="shared" si="10"/>
        <v>190.2277208</v>
      </c>
      <c r="AI147" s="10">
        <f t="shared" si="11"/>
        <v>856.0247436</v>
      </c>
      <c r="AM147" s="10">
        <f t="shared" si="12"/>
        <v>13.79230658</v>
      </c>
      <c r="AN147" s="10">
        <f t="shared" si="13"/>
        <v>62.06537961</v>
      </c>
      <c r="AP147" s="10">
        <f t="shared" si="14"/>
        <v>10</v>
      </c>
      <c r="AQ147" s="10">
        <f t="shared" si="15"/>
        <v>45</v>
      </c>
    </row>
    <row r="148" ht="15.75" customHeight="1">
      <c r="A148" s="10">
        <v>22.0</v>
      </c>
      <c r="B148" s="10">
        <v>4.0</v>
      </c>
      <c r="C148" s="9">
        <v>34.0</v>
      </c>
      <c r="D148" s="9">
        <f t="shared" si="1"/>
        <v>593.7</v>
      </c>
      <c r="E148" s="9">
        <f t="shared" si="2"/>
        <v>593.7</v>
      </c>
      <c r="F148" s="9">
        <f t="shared" si="3"/>
        <v>-41036.9</v>
      </c>
      <c r="H148" s="9">
        <f t="shared" si="4"/>
        <v>286.2</v>
      </c>
      <c r="K148" s="9">
        <f t="shared" si="5"/>
        <v>1.72427587</v>
      </c>
      <c r="L148" s="9">
        <f t="shared" si="6"/>
        <v>9.311089696</v>
      </c>
      <c r="N148" s="9">
        <f t="shared" si="7"/>
        <v>0.01886792453</v>
      </c>
      <c r="O148" s="9">
        <f t="shared" si="8"/>
        <v>0.1018867925</v>
      </c>
      <c r="AG148" s="10">
        <f t="shared" si="9"/>
        <v>6.20769342</v>
      </c>
      <c r="AH148" s="10">
        <f t="shared" si="10"/>
        <v>38.5354576</v>
      </c>
      <c r="AI148" s="10">
        <f t="shared" si="11"/>
        <v>342.9655726</v>
      </c>
      <c r="AM148" s="10">
        <f t="shared" si="12"/>
        <v>6.20769342</v>
      </c>
      <c r="AN148" s="10">
        <f t="shared" si="13"/>
        <v>55.24847144</v>
      </c>
      <c r="AP148" s="10">
        <f t="shared" si="14"/>
        <v>10</v>
      </c>
      <c r="AQ148" s="10">
        <f t="shared" si="15"/>
        <v>89</v>
      </c>
    </row>
    <row r="149" ht="15.75" customHeight="1">
      <c r="A149" s="10">
        <v>40.0</v>
      </c>
      <c r="B149" s="10">
        <v>5.4</v>
      </c>
      <c r="C149" s="9">
        <v>34.0</v>
      </c>
      <c r="D149" s="9">
        <f t="shared" si="1"/>
        <v>599.1</v>
      </c>
      <c r="E149" s="9">
        <f t="shared" si="2"/>
        <v>599.1</v>
      </c>
      <c r="F149" s="9">
        <f t="shared" si="3"/>
        <v>-41630.6</v>
      </c>
      <c r="H149" s="9">
        <f t="shared" si="4"/>
        <v>172.8</v>
      </c>
      <c r="K149" s="9">
        <f t="shared" si="5"/>
        <v>1.505149978</v>
      </c>
      <c r="L149" s="9">
        <f t="shared" si="6"/>
        <v>8.127809883</v>
      </c>
      <c r="N149" s="9">
        <f t="shared" si="7"/>
        <v>0.03125</v>
      </c>
      <c r="O149" s="9">
        <f t="shared" si="8"/>
        <v>0.16875</v>
      </c>
      <c r="AG149" s="10">
        <f t="shared" si="9"/>
        <v>8.20769342</v>
      </c>
      <c r="AH149" s="10">
        <f t="shared" si="10"/>
        <v>67.36623128</v>
      </c>
      <c r="AI149" s="10">
        <f t="shared" si="11"/>
        <v>363.7776489</v>
      </c>
      <c r="AM149" s="10">
        <f t="shared" si="12"/>
        <v>8.20769342</v>
      </c>
      <c r="AN149" s="10">
        <f t="shared" si="13"/>
        <v>44.32154447</v>
      </c>
      <c r="AP149" s="10">
        <f t="shared" si="14"/>
        <v>12</v>
      </c>
      <c r="AQ149" s="10">
        <f t="shared" si="15"/>
        <v>64.8</v>
      </c>
    </row>
    <row r="150" ht="15.75" customHeight="1">
      <c r="A150" s="10">
        <v>28.0</v>
      </c>
      <c r="B150" s="10">
        <v>3.6</v>
      </c>
      <c r="C150" s="9">
        <v>34.0</v>
      </c>
      <c r="D150" s="9">
        <f t="shared" si="1"/>
        <v>602.7</v>
      </c>
      <c r="E150" s="9">
        <f t="shared" si="2"/>
        <v>602.7</v>
      </c>
      <c r="F150" s="9">
        <f t="shared" si="3"/>
        <v>-42229.7</v>
      </c>
      <c r="H150" s="9">
        <f t="shared" si="4"/>
        <v>88</v>
      </c>
      <c r="K150" s="9">
        <f t="shared" si="5"/>
        <v>1.342422681</v>
      </c>
      <c r="L150" s="9">
        <f t="shared" si="6"/>
        <v>5.369690723</v>
      </c>
      <c r="N150" s="9">
        <f t="shared" si="7"/>
        <v>0.04545454545</v>
      </c>
      <c r="O150" s="9">
        <f t="shared" si="8"/>
        <v>0.1818181818</v>
      </c>
      <c r="AG150" s="10">
        <f t="shared" si="9"/>
        <v>-12.79230658</v>
      </c>
      <c r="AH150" s="10">
        <f t="shared" si="10"/>
        <v>163.6431076</v>
      </c>
      <c r="AI150" s="10">
        <f t="shared" si="11"/>
        <v>883.6727812</v>
      </c>
      <c r="AM150" s="10">
        <f t="shared" si="12"/>
        <v>12.79230658</v>
      </c>
      <c r="AN150" s="10">
        <f t="shared" si="13"/>
        <v>69.07845553</v>
      </c>
      <c r="AP150" s="10">
        <f t="shared" si="14"/>
        <v>9</v>
      </c>
      <c r="AQ150" s="10">
        <f t="shared" si="15"/>
        <v>48.6</v>
      </c>
    </row>
    <row r="151" ht="15.75" customHeight="1">
      <c r="A151" s="10">
        <v>43.0</v>
      </c>
      <c r="B151" s="10">
        <v>6.7</v>
      </c>
      <c r="C151" s="9">
        <v>34.0</v>
      </c>
      <c r="D151" s="9">
        <f t="shared" si="1"/>
        <v>609.4</v>
      </c>
      <c r="E151" s="9">
        <f t="shared" si="2"/>
        <v>609.4</v>
      </c>
      <c r="F151" s="9">
        <f t="shared" si="3"/>
        <v>-42832.4</v>
      </c>
      <c r="H151" s="9">
        <f t="shared" si="4"/>
        <v>216</v>
      </c>
      <c r="K151" s="9">
        <f t="shared" si="5"/>
        <v>1.602059991</v>
      </c>
      <c r="L151" s="9">
        <f t="shared" si="6"/>
        <v>8.651123953</v>
      </c>
      <c r="N151" s="9">
        <f t="shared" si="7"/>
        <v>0.025</v>
      </c>
      <c r="O151" s="9">
        <f t="shared" si="8"/>
        <v>0.135</v>
      </c>
      <c r="AG151" s="10">
        <f t="shared" si="9"/>
        <v>-22.79230658</v>
      </c>
      <c r="AH151" s="10">
        <f t="shared" si="10"/>
        <v>519.4892392</v>
      </c>
      <c r="AI151" s="10">
        <f t="shared" si="11"/>
        <v>2077.956957</v>
      </c>
      <c r="AM151" s="10">
        <f t="shared" si="12"/>
        <v>22.79230658</v>
      </c>
      <c r="AN151" s="10">
        <f t="shared" si="13"/>
        <v>91.16922632</v>
      </c>
      <c r="AP151" s="10">
        <f t="shared" si="14"/>
        <v>19</v>
      </c>
      <c r="AQ151" s="10">
        <f t="shared" si="15"/>
        <v>76</v>
      </c>
    </row>
    <row r="152" ht="15.75" customHeight="1">
      <c r="A152" s="10">
        <v>25.0</v>
      </c>
      <c r="B152" s="10">
        <v>4.5</v>
      </c>
      <c r="C152" s="9">
        <v>34.0</v>
      </c>
      <c r="D152" s="9">
        <f t="shared" si="1"/>
        <v>613.9</v>
      </c>
      <c r="E152" s="9">
        <f t="shared" si="2"/>
        <v>613.9</v>
      </c>
      <c r="F152" s="9">
        <f t="shared" si="3"/>
        <v>-43441.8</v>
      </c>
      <c r="H152" s="9">
        <f t="shared" si="4"/>
        <v>100.8</v>
      </c>
      <c r="K152" s="9">
        <f t="shared" si="5"/>
        <v>1.447158031</v>
      </c>
      <c r="L152" s="9">
        <f t="shared" si="6"/>
        <v>5.209768913</v>
      </c>
      <c r="N152" s="9">
        <f t="shared" si="7"/>
        <v>0.03571428571</v>
      </c>
      <c r="O152" s="9">
        <f t="shared" si="8"/>
        <v>0.1285714286</v>
      </c>
      <c r="AG152" s="10">
        <f t="shared" si="9"/>
        <v>-4.79230658</v>
      </c>
      <c r="AH152" s="10">
        <f t="shared" si="10"/>
        <v>22.96620236</v>
      </c>
      <c r="AI152" s="10">
        <f t="shared" si="11"/>
        <v>124.0174927</v>
      </c>
      <c r="AM152" s="10">
        <f t="shared" si="12"/>
        <v>4.79230658</v>
      </c>
      <c r="AN152" s="10">
        <f t="shared" si="13"/>
        <v>25.87845553</v>
      </c>
      <c r="AP152" s="10">
        <f t="shared" si="14"/>
        <v>1</v>
      </c>
      <c r="AQ152" s="10">
        <f t="shared" si="15"/>
        <v>5.4</v>
      </c>
    </row>
    <row r="153" ht="15.75" customHeight="1">
      <c r="A153" s="10">
        <v>39.0</v>
      </c>
      <c r="B153" s="10">
        <v>5.4</v>
      </c>
      <c r="C153" s="9">
        <v>34.0</v>
      </c>
      <c r="D153" s="9">
        <f t="shared" si="1"/>
        <v>619.3</v>
      </c>
      <c r="E153" s="9">
        <f t="shared" si="2"/>
        <v>619.3</v>
      </c>
      <c r="F153" s="9">
        <f t="shared" si="3"/>
        <v>-44055.7</v>
      </c>
      <c r="H153" s="9">
        <f t="shared" si="4"/>
        <v>288.1</v>
      </c>
      <c r="K153" s="9">
        <f t="shared" si="5"/>
        <v>1.633468456</v>
      </c>
      <c r="L153" s="9">
        <f t="shared" si="6"/>
        <v>10.94423865</v>
      </c>
      <c r="N153" s="9">
        <f t="shared" si="7"/>
        <v>0.02325581395</v>
      </c>
      <c r="O153" s="9">
        <f t="shared" si="8"/>
        <v>0.1558139535</v>
      </c>
      <c r="AG153" s="10">
        <f t="shared" si="9"/>
        <v>-16.79230658</v>
      </c>
      <c r="AH153" s="10">
        <f t="shared" si="10"/>
        <v>281.9815603</v>
      </c>
      <c r="AI153" s="10">
        <f t="shared" si="11"/>
        <v>1015.133617</v>
      </c>
      <c r="AM153" s="10">
        <f t="shared" si="12"/>
        <v>16.79230658</v>
      </c>
      <c r="AN153" s="10">
        <f t="shared" si="13"/>
        <v>60.45230369</v>
      </c>
      <c r="AP153" s="10">
        <f t="shared" si="14"/>
        <v>13</v>
      </c>
      <c r="AQ153" s="10">
        <f t="shared" si="15"/>
        <v>46.8</v>
      </c>
    </row>
    <row r="154" ht="15.75" customHeight="1">
      <c r="A154" s="10">
        <v>29.0</v>
      </c>
      <c r="B154" s="10">
        <v>2.2</v>
      </c>
      <c r="C154" s="9">
        <v>34.0</v>
      </c>
      <c r="D154" s="9">
        <f t="shared" si="1"/>
        <v>621.5</v>
      </c>
      <c r="E154" s="9">
        <f t="shared" si="2"/>
        <v>621.5</v>
      </c>
      <c r="F154" s="9">
        <f t="shared" si="3"/>
        <v>-44675</v>
      </c>
      <c r="H154" s="9">
        <f t="shared" si="4"/>
        <v>112.5</v>
      </c>
      <c r="K154" s="9">
        <f t="shared" si="5"/>
        <v>1.397940009</v>
      </c>
      <c r="L154" s="9">
        <f t="shared" si="6"/>
        <v>6.290730039</v>
      </c>
      <c r="N154" s="9">
        <f t="shared" si="7"/>
        <v>0.04</v>
      </c>
      <c r="O154" s="9">
        <f t="shared" si="8"/>
        <v>0.18</v>
      </c>
      <c r="AG154" s="10">
        <f t="shared" si="9"/>
        <v>-1.79230658</v>
      </c>
      <c r="AH154" s="10">
        <f t="shared" si="10"/>
        <v>3.212362877</v>
      </c>
      <c r="AI154" s="10">
        <f t="shared" si="11"/>
        <v>21.52283127</v>
      </c>
      <c r="AM154" s="10">
        <f t="shared" si="12"/>
        <v>1.79230658</v>
      </c>
      <c r="AN154" s="10">
        <f t="shared" si="13"/>
        <v>12.00845409</v>
      </c>
      <c r="AP154" s="10">
        <f t="shared" si="14"/>
        <v>2</v>
      </c>
      <c r="AQ154" s="10">
        <f t="shared" si="15"/>
        <v>13.4</v>
      </c>
    </row>
    <row r="155" ht="15.75" customHeight="1">
      <c r="A155" s="10">
        <v>43.0</v>
      </c>
      <c r="B155" s="10">
        <v>1.8</v>
      </c>
      <c r="C155" s="9">
        <v>34.0</v>
      </c>
      <c r="D155" s="9">
        <f t="shared" si="1"/>
        <v>623.3</v>
      </c>
      <c r="E155" s="9">
        <f t="shared" si="2"/>
        <v>623.3</v>
      </c>
      <c r="F155" s="9">
        <f t="shared" si="3"/>
        <v>-45296.5</v>
      </c>
      <c r="H155" s="9">
        <f t="shared" si="4"/>
        <v>210.6</v>
      </c>
      <c r="K155" s="9">
        <f t="shared" si="5"/>
        <v>1.591064607</v>
      </c>
      <c r="L155" s="9">
        <f t="shared" si="6"/>
        <v>8.591748878</v>
      </c>
      <c r="N155" s="9">
        <f t="shared" si="7"/>
        <v>0.02564102564</v>
      </c>
      <c r="O155" s="9">
        <f t="shared" si="8"/>
        <v>0.1384615385</v>
      </c>
      <c r="AG155" s="10">
        <f t="shared" si="9"/>
        <v>-19.79230658</v>
      </c>
      <c r="AH155" s="10">
        <f t="shared" si="10"/>
        <v>391.7353998</v>
      </c>
      <c r="AI155" s="10">
        <f t="shared" si="11"/>
        <v>1762.809299</v>
      </c>
      <c r="AM155" s="10">
        <f t="shared" si="12"/>
        <v>19.79230658</v>
      </c>
      <c r="AN155" s="10">
        <f t="shared" si="13"/>
        <v>89.06537961</v>
      </c>
      <c r="AP155" s="10">
        <f t="shared" si="14"/>
        <v>16</v>
      </c>
      <c r="AQ155" s="10">
        <f t="shared" si="15"/>
        <v>72</v>
      </c>
    </row>
    <row r="156" ht="15.75" customHeight="1">
      <c r="A156" s="10">
        <v>47.0</v>
      </c>
      <c r="B156" s="10">
        <v>4.9</v>
      </c>
      <c r="C156" s="9">
        <v>34.0</v>
      </c>
      <c r="D156" s="9">
        <f t="shared" si="1"/>
        <v>628.2</v>
      </c>
      <c r="E156" s="9">
        <f t="shared" si="2"/>
        <v>628.2</v>
      </c>
      <c r="F156" s="9">
        <f t="shared" si="3"/>
        <v>-45919.8</v>
      </c>
      <c r="H156" s="9">
        <f t="shared" si="4"/>
        <v>63.8</v>
      </c>
      <c r="K156" s="9">
        <f t="shared" si="5"/>
        <v>1.462397998</v>
      </c>
      <c r="L156" s="9">
        <f t="shared" si="6"/>
        <v>3.217275595</v>
      </c>
      <c r="N156" s="9">
        <f t="shared" si="7"/>
        <v>0.03448275862</v>
      </c>
      <c r="O156" s="9">
        <f t="shared" si="8"/>
        <v>0.07586206897</v>
      </c>
      <c r="AG156" s="10">
        <f t="shared" si="9"/>
        <v>-5.79230658</v>
      </c>
      <c r="AH156" s="10">
        <f t="shared" si="10"/>
        <v>33.55081552</v>
      </c>
      <c r="AI156" s="10">
        <f t="shared" si="11"/>
        <v>181.1744038</v>
      </c>
      <c r="AM156" s="10">
        <f t="shared" si="12"/>
        <v>5.79230658</v>
      </c>
      <c r="AN156" s="10">
        <f t="shared" si="13"/>
        <v>31.27845553</v>
      </c>
      <c r="AP156" s="10">
        <f t="shared" si="14"/>
        <v>2</v>
      </c>
      <c r="AQ156" s="10">
        <f t="shared" si="15"/>
        <v>10.8</v>
      </c>
    </row>
    <row r="157" ht="15.75" customHeight="1">
      <c r="A157" s="10">
        <v>27.0</v>
      </c>
      <c r="B157" s="10">
        <v>2.7</v>
      </c>
      <c r="C157" s="9">
        <v>34.0</v>
      </c>
      <c r="D157" s="9">
        <f t="shared" si="1"/>
        <v>630.9</v>
      </c>
      <c r="E157" s="9">
        <f t="shared" si="2"/>
        <v>630.9</v>
      </c>
      <c r="F157" s="9">
        <f t="shared" si="3"/>
        <v>-46548</v>
      </c>
      <c r="H157" s="9">
        <f t="shared" si="4"/>
        <v>77.4</v>
      </c>
      <c r="K157" s="9">
        <f t="shared" si="5"/>
        <v>1.633468456</v>
      </c>
      <c r="L157" s="9">
        <f t="shared" si="6"/>
        <v>2.94024322</v>
      </c>
      <c r="N157" s="9">
        <f t="shared" si="7"/>
        <v>0.02325581395</v>
      </c>
      <c r="O157" s="9">
        <f t="shared" si="8"/>
        <v>0.04186046512</v>
      </c>
      <c r="AG157" s="10">
        <f t="shared" si="9"/>
        <v>-15.79230658</v>
      </c>
      <c r="AH157" s="10">
        <f t="shared" si="10"/>
        <v>249.3969471</v>
      </c>
      <c r="AI157" s="10">
        <f t="shared" si="11"/>
        <v>548.6732837</v>
      </c>
      <c r="AM157" s="10">
        <f t="shared" si="12"/>
        <v>15.79230658</v>
      </c>
      <c r="AN157" s="10">
        <f t="shared" si="13"/>
        <v>34.74307448</v>
      </c>
      <c r="AP157" s="10">
        <f t="shared" si="14"/>
        <v>12</v>
      </c>
      <c r="AQ157" s="10">
        <f t="shared" si="15"/>
        <v>26.4</v>
      </c>
    </row>
    <row r="158" ht="15.75" customHeight="1">
      <c r="A158" s="10">
        <v>47.0</v>
      </c>
      <c r="B158" s="10">
        <v>1.3</v>
      </c>
      <c r="C158" s="9">
        <v>34.0</v>
      </c>
      <c r="D158" s="9">
        <f t="shared" si="1"/>
        <v>632.2</v>
      </c>
      <c r="E158" s="9">
        <f t="shared" si="2"/>
        <v>632.2</v>
      </c>
      <c r="F158" s="9">
        <f t="shared" si="3"/>
        <v>-47178.9</v>
      </c>
      <c r="H158" s="9">
        <f t="shared" si="4"/>
        <v>230.3</v>
      </c>
      <c r="K158" s="9">
        <f t="shared" si="5"/>
        <v>1.672097858</v>
      </c>
      <c r="L158" s="9">
        <f t="shared" si="6"/>
        <v>8.193279504</v>
      </c>
      <c r="N158" s="9">
        <f t="shared" si="7"/>
        <v>0.02127659574</v>
      </c>
      <c r="O158" s="9">
        <f t="shared" si="8"/>
        <v>0.1042553191</v>
      </c>
      <c r="AG158" s="10">
        <f t="shared" si="9"/>
        <v>-1.79230658</v>
      </c>
      <c r="AH158" s="10">
        <f t="shared" si="10"/>
        <v>3.212362877</v>
      </c>
      <c r="AI158" s="10">
        <f t="shared" si="11"/>
        <v>5.782253178</v>
      </c>
      <c r="AM158" s="10">
        <f t="shared" si="12"/>
        <v>1.79230658</v>
      </c>
      <c r="AN158" s="10">
        <f t="shared" si="13"/>
        <v>3.226151844</v>
      </c>
      <c r="AP158" s="10">
        <f t="shared" si="14"/>
        <v>2</v>
      </c>
      <c r="AQ158" s="10">
        <f t="shared" si="15"/>
        <v>3.6</v>
      </c>
    </row>
    <row r="159" ht="15.75" customHeight="1">
      <c r="A159" s="10">
        <v>27.0</v>
      </c>
      <c r="B159" s="10">
        <v>2.2</v>
      </c>
      <c r="C159" s="9">
        <v>34.0</v>
      </c>
      <c r="D159" s="9">
        <f t="shared" si="1"/>
        <v>634.4</v>
      </c>
      <c r="E159" s="9">
        <f t="shared" si="2"/>
        <v>634.4</v>
      </c>
      <c r="F159" s="9">
        <f t="shared" si="3"/>
        <v>-47811.1</v>
      </c>
      <c r="H159" s="9">
        <f t="shared" si="4"/>
        <v>72.9</v>
      </c>
      <c r="K159" s="9">
        <f t="shared" si="5"/>
        <v>1.431363764</v>
      </c>
      <c r="L159" s="9">
        <f t="shared" si="6"/>
        <v>3.864682163</v>
      </c>
      <c r="N159" s="9">
        <f t="shared" si="7"/>
        <v>0.03703703704</v>
      </c>
      <c r="O159" s="9">
        <f t="shared" si="8"/>
        <v>0.1</v>
      </c>
      <c r="AG159" s="10">
        <f t="shared" si="9"/>
        <v>2.20769342</v>
      </c>
      <c r="AH159" s="10">
        <f t="shared" si="10"/>
        <v>4.873910237</v>
      </c>
      <c r="AI159" s="10">
        <f t="shared" si="11"/>
        <v>23.88216016</v>
      </c>
      <c r="AM159" s="10">
        <f t="shared" si="12"/>
        <v>2.20769342</v>
      </c>
      <c r="AN159" s="10">
        <f t="shared" si="13"/>
        <v>10.81769776</v>
      </c>
      <c r="AP159" s="10">
        <f t="shared" si="14"/>
        <v>6</v>
      </c>
      <c r="AQ159" s="10">
        <f t="shared" si="15"/>
        <v>29.4</v>
      </c>
    </row>
    <row r="160" ht="15.75" customHeight="1">
      <c r="A160" s="10">
        <v>45.0</v>
      </c>
      <c r="B160" s="10">
        <v>3.6</v>
      </c>
      <c r="C160" s="9">
        <v>34.0</v>
      </c>
      <c r="D160" s="9">
        <f t="shared" si="1"/>
        <v>638</v>
      </c>
      <c r="E160" s="9">
        <f t="shared" si="2"/>
        <v>638</v>
      </c>
      <c r="F160" s="9">
        <f t="shared" si="3"/>
        <v>-48445.5</v>
      </c>
      <c r="H160" s="9">
        <f t="shared" si="4"/>
        <v>61.1</v>
      </c>
      <c r="K160" s="9">
        <f t="shared" si="5"/>
        <v>1.672097858</v>
      </c>
      <c r="L160" s="9">
        <f t="shared" si="6"/>
        <v>2.173727215</v>
      </c>
      <c r="N160" s="9">
        <f t="shared" si="7"/>
        <v>0.02127659574</v>
      </c>
      <c r="O160" s="9">
        <f t="shared" si="8"/>
        <v>0.02765957447</v>
      </c>
      <c r="AG160" s="10">
        <f t="shared" si="9"/>
        <v>-17.79230658</v>
      </c>
      <c r="AH160" s="10">
        <f t="shared" si="10"/>
        <v>316.5661734</v>
      </c>
      <c r="AI160" s="10">
        <f t="shared" si="11"/>
        <v>854.7286683</v>
      </c>
      <c r="AM160" s="10">
        <f t="shared" si="12"/>
        <v>17.79230658</v>
      </c>
      <c r="AN160" s="10">
        <f t="shared" si="13"/>
        <v>48.03922777</v>
      </c>
      <c r="AP160" s="10">
        <f t="shared" si="14"/>
        <v>14</v>
      </c>
      <c r="AQ160" s="10">
        <f t="shared" si="15"/>
        <v>37.8</v>
      </c>
    </row>
    <row r="161" ht="15.75" customHeight="1">
      <c r="A161" s="10">
        <v>35.0</v>
      </c>
      <c r="B161" s="10">
        <v>4.0</v>
      </c>
      <c r="C161" s="9">
        <v>34.0</v>
      </c>
      <c r="D161" s="9">
        <f t="shared" si="1"/>
        <v>642</v>
      </c>
      <c r="E161" s="9">
        <f t="shared" si="2"/>
        <v>642</v>
      </c>
      <c r="F161" s="9">
        <f t="shared" si="3"/>
        <v>-49083.5</v>
      </c>
      <c r="H161" s="9">
        <f t="shared" si="4"/>
        <v>59.4</v>
      </c>
      <c r="K161" s="9">
        <f t="shared" si="5"/>
        <v>1.431363764</v>
      </c>
      <c r="L161" s="9">
        <f t="shared" si="6"/>
        <v>3.149000281</v>
      </c>
      <c r="N161" s="9">
        <f t="shared" si="7"/>
        <v>0.03703703704</v>
      </c>
      <c r="O161" s="9">
        <f t="shared" si="8"/>
        <v>0.08148148148</v>
      </c>
      <c r="AG161" s="10">
        <f t="shared" si="9"/>
        <v>2.20769342</v>
      </c>
      <c r="AH161" s="10">
        <f t="shared" si="10"/>
        <v>4.873910237</v>
      </c>
      <c r="AI161" s="10">
        <f t="shared" si="11"/>
        <v>6.336083308</v>
      </c>
      <c r="AM161" s="10">
        <f t="shared" si="12"/>
        <v>2.20769342</v>
      </c>
      <c r="AN161" s="10">
        <f t="shared" si="13"/>
        <v>2.870001446</v>
      </c>
      <c r="AP161" s="10">
        <f t="shared" si="14"/>
        <v>6</v>
      </c>
      <c r="AQ161" s="10">
        <f t="shared" si="15"/>
        <v>7.8</v>
      </c>
    </row>
    <row r="162" ht="15.75" customHeight="1">
      <c r="A162" s="10">
        <v>34.0</v>
      </c>
      <c r="B162" s="10">
        <v>5.8</v>
      </c>
      <c r="C162" s="9">
        <v>34.0</v>
      </c>
      <c r="D162" s="9">
        <f t="shared" si="1"/>
        <v>647.8</v>
      </c>
      <c r="E162" s="9">
        <f t="shared" si="2"/>
        <v>647.8</v>
      </c>
      <c r="F162" s="9">
        <f t="shared" si="3"/>
        <v>-49725.5</v>
      </c>
      <c r="H162" s="9">
        <f t="shared" si="4"/>
        <v>162</v>
      </c>
      <c r="K162" s="9">
        <f t="shared" si="5"/>
        <v>1.653212514</v>
      </c>
      <c r="L162" s="9">
        <f t="shared" si="6"/>
        <v>5.95156505</v>
      </c>
      <c r="N162" s="9">
        <f t="shared" si="7"/>
        <v>0.02222222222</v>
      </c>
      <c r="O162" s="9">
        <f t="shared" si="8"/>
        <v>0.08</v>
      </c>
      <c r="AG162" s="10">
        <f t="shared" si="9"/>
        <v>-17.79230658</v>
      </c>
      <c r="AH162" s="10">
        <f t="shared" si="10"/>
        <v>316.5661734</v>
      </c>
      <c r="AI162" s="10">
        <f t="shared" si="11"/>
        <v>696.4455816</v>
      </c>
      <c r="AM162" s="10">
        <f t="shared" si="12"/>
        <v>17.79230658</v>
      </c>
      <c r="AN162" s="10">
        <f t="shared" si="13"/>
        <v>39.14307448</v>
      </c>
      <c r="AP162" s="10">
        <f t="shared" si="14"/>
        <v>14</v>
      </c>
      <c r="AQ162" s="10">
        <f t="shared" si="15"/>
        <v>30.8</v>
      </c>
    </row>
    <row r="163" ht="15.75" customHeight="1">
      <c r="A163" s="10">
        <v>29.0</v>
      </c>
      <c r="B163" s="10">
        <v>3.1</v>
      </c>
      <c r="C163" s="9">
        <v>35.0</v>
      </c>
      <c r="D163" s="9">
        <f t="shared" si="1"/>
        <v>650.9</v>
      </c>
      <c r="E163" s="9">
        <f t="shared" si="2"/>
        <v>650.9</v>
      </c>
      <c r="F163" s="9">
        <f t="shared" si="3"/>
        <v>-50373.3</v>
      </c>
      <c r="H163" s="9">
        <f t="shared" si="4"/>
        <v>140</v>
      </c>
      <c r="K163" s="9">
        <f t="shared" si="5"/>
        <v>1.544068044</v>
      </c>
      <c r="L163" s="9">
        <f t="shared" si="6"/>
        <v>6.176272177</v>
      </c>
      <c r="N163" s="9">
        <f t="shared" si="7"/>
        <v>0.02857142857</v>
      </c>
      <c r="O163" s="9">
        <f t="shared" si="8"/>
        <v>0.1142857143</v>
      </c>
      <c r="AG163" s="10">
        <f t="shared" si="9"/>
        <v>0.20769342</v>
      </c>
      <c r="AH163" s="10">
        <f t="shared" si="10"/>
        <v>0.04313655671</v>
      </c>
      <c r="AI163" s="10">
        <f t="shared" si="11"/>
        <v>0.1552916042</v>
      </c>
      <c r="AM163" s="10">
        <f t="shared" si="12"/>
        <v>0.20769342</v>
      </c>
      <c r="AN163" s="10">
        <f t="shared" si="13"/>
        <v>0.747696312</v>
      </c>
      <c r="AP163" s="10">
        <f t="shared" si="14"/>
        <v>4</v>
      </c>
      <c r="AQ163" s="10">
        <f t="shared" si="15"/>
        <v>14.4</v>
      </c>
    </row>
    <row r="164" ht="15.75" customHeight="1">
      <c r="A164" s="10">
        <v>41.0</v>
      </c>
      <c r="B164" s="10">
        <v>4.0</v>
      </c>
      <c r="C164" s="9">
        <v>35.0</v>
      </c>
      <c r="D164" s="9">
        <f t="shared" si="1"/>
        <v>654.9</v>
      </c>
      <c r="E164" s="9">
        <f t="shared" si="2"/>
        <v>654.9</v>
      </c>
      <c r="F164" s="9">
        <f t="shared" si="3"/>
        <v>-51024.2</v>
      </c>
      <c r="H164" s="9">
        <f t="shared" si="4"/>
        <v>197.2</v>
      </c>
      <c r="K164" s="9">
        <f t="shared" si="5"/>
        <v>1.531478917</v>
      </c>
      <c r="L164" s="9">
        <f t="shared" si="6"/>
        <v>8.882577719</v>
      </c>
      <c r="N164" s="9">
        <f t="shared" si="7"/>
        <v>0.02941176471</v>
      </c>
      <c r="O164" s="9">
        <f t="shared" si="8"/>
        <v>0.1705882353</v>
      </c>
      <c r="AG164" s="10">
        <f t="shared" si="9"/>
        <v>-9.79230658</v>
      </c>
      <c r="AH164" s="10">
        <f t="shared" si="10"/>
        <v>95.88926816</v>
      </c>
      <c r="AI164" s="10">
        <f t="shared" si="11"/>
        <v>383.5570726</v>
      </c>
      <c r="AM164" s="10">
        <f t="shared" si="12"/>
        <v>9.79230658</v>
      </c>
      <c r="AN164" s="10">
        <f t="shared" si="13"/>
        <v>39.16922632</v>
      </c>
      <c r="AP164" s="10">
        <f t="shared" si="14"/>
        <v>6</v>
      </c>
      <c r="AQ164" s="10">
        <f t="shared" si="15"/>
        <v>24</v>
      </c>
    </row>
    <row r="165" ht="15.75" customHeight="1">
      <c r="A165" s="10">
        <v>31.0</v>
      </c>
      <c r="B165" s="10">
        <v>8.5</v>
      </c>
      <c r="C165" s="9">
        <v>35.0</v>
      </c>
      <c r="D165" s="9">
        <f t="shared" si="1"/>
        <v>663.4</v>
      </c>
      <c r="E165" s="9">
        <f t="shared" si="2"/>
        <v>663.4</v>
      </c>
      <c r="F165" s="9">
        <f t="shared" si="3"/>
        <v>-51679.1</v>
      </c>
      <c r="H165" s="9">
        <f t="shared" si="4"/>
        <v>89.9</v>
      </c>
      <c r="K165" s="9">
        <f t="shared" si="5"/>
        <v>1.462397998</v>
      </c>
      <c r="L165" s="9">
        <f t="shared" si="6"/>
        <v>4.533433793</v>
      </c>
      <c r="N165" s="9">
        <f t="shared" si="7"/>
        <v>0.03448275862</v>
      </c>
      <c r="O165" s="9">
        <f t="shared" si="8"/>
        <v>0.1068965517</v>
      </c>
      <c r="AG165" s="10">
        <f t="shared" si="9"/>
        <v>-10.79230658</v>
      </c>
      <c r="AH165" s="10">
        <f t="shared" si="10"/>
        <v>116.4738813</v>
      </c>
      <c r="AI165" s="10">
        <f t="shared" si="11"/>
        <v>675.5485116</v>
      </c>
      <c r="AM165" s="10">
        <f t="shared" si="12"/>
        <v>10.79230658</v>
      </c>
      <c r="AN165" s="10">
        <f t="shared" si="13"/>
        <v>62.59537816</v>
      </c>
      <c r="AP165" s="10">
        <f t="shared" si="14"/>
        <v>7</v>
      </c>
      <c r="AQ165" s="10">
        <f t="shared" si="15"/>
        <v>40.6</v>
      </c>
    </row>
    <row r="166" ht="15.75" customHeight="1">
      <c r="A166" s="10">
        <v>56.0</v>
      </c>
      <c r="B166" s="10">
        <v>1.8</v>
      </c>
      <c r="C166" s="9">
        <v>35.0</v>
      </c>
      <c r="D166" s="9">
        <f t="shared" si="1"/>
        <v>665.2</v>
      </c>
      <c r="E166" s="9">
        <f t="shared" si="2"/>
        <v>665.2</v>
      </c>
      <c r="F166" s="9">
        <f t="shared" si="3"/>
        <v>-52342.5</v>
      </c>
      <c r="H166" s="9">
        <f t="shared" si="4"/>
        <v>164</v>
      </c>
      <c r="K166" s="9">
        <f t="shared" si="5"/>
        <v>1.612783857</v>
      </c>
      <c r="L166" s="9">
        <f t="shared" si="6"/>
        <v>6.451135427</v>
      </c>
      <c r="N166" s="9">
        <f t="shared" si="7"/>
        <v>0.0243902439</v>
      </c>
      <c r="O166" s="9">
        <f t="shared" si="8"/>
        <v>0.09756097561</v>
      </c>
      <c r="AG166" s="10">
        <f t="shared" si="9"/>
        <v>-15.79230658</v>
      </c>
      <c r="AH166" s="10">
        <f t="shared" si="10"/>
        <v>249.3969471</v>
      </c>
      <c r="AI166" s="10">
        <f t="shared" si="11"/>
        <v>773.1305361</v>
      </c>
      <c r="AM166" s="10">
        <f t="shared" si="12"/>
        <v>15.79230658</v>
      </c>
      <c r="AN166" s="10">
        <f t="shared" si="13"/>
        <v>48.9561504</v>
      </c>
      <c r="AP166" s="10">
        <f t="shared" si="14"/>
        <v>12</v>
      </c>
      <c r="AQ166" s="10">
        <f t="shared" si="15"/>
        <v>37.2</v>
      </c>
    </row>
    <row r="167" ht="15.75" customHeight="1">
      <c r="A167" s="10">
        <v>67.0</v>
      </c>
      <c r="B167" s="10">
        <v>2.2</v>
      </c>
      <c r="C167" s="9">
        <v>35.0</v>
      </c>
      <c r="D167" s="9">
        <f t="shared" si="1"/>
        <v>667.4</v>
      </c>
      <c r="E167" s="9">
        <f t="shared" si="2"/>
        <v>667.4</v>
      </c>
      <c r="F167" s="9">
        <f t="shared" si="3"/>
        <v>-53007.7</v>
      </c>
      <c r="H167" s="9">
        <f t="shared" si="4"/>
        <v>263.5</v>
      </c>
      <c r="K167" s="9">
        <f t="shared" si="5"/>
        <v>1.491361694</v>
      </c>
      <c r="L167" s="9">
        <f t="shared" si="6"/>
        <v>12.6765744</v>
      </c>
      <c r="N167" s="9">
        <f t="shared" si="7"/>
        <v>0.03225806452</v>
      </c>
      <c r="O167" s="9">
        <f t="shared" si="8"/>
        <v>0.2741935484</v>
      </c>
      <c r="AG167" s="10">
        <f t="shared" si="9"/>
        <v>-3.79230658</v>
      </c>
      <c r="AH167" s="10">
        <f t="shared" si="10"/>
        <v>14.3815892</v>
      </c>
      <c r="AI167" s="10">
        <f t="shared" si="11"/>
        <v>57.52635679</v>
      </c>
      <c r="AM167" s="10">
        <f t="shared" si="12"/>
        <v>3.79230658</v>
      </c>
      <c r="AN167" s="10">
        <f t="shared" si="13"/>
        <v>15.16922632</v>
      </c>
      <c r="AP167" s="10">
        <f t="shared" si="14"/>
        <v>0</v>
      </c>
      <c r="AQ167" s="10">
        <f t="shared" si="15"/>
        <v>0</v>
      </c>
    </row>
    <row r="168" ht="15.75" customHeight="1">
      <c r="A168" s="10">
        <v>70.0</v>
      </c>
      <c r="B168" s="10">
        <v>4.5</v>
      </c>
      <c r="C168" s="9">
        <v>35.0</v>
      </c>
      <c r="D168" s="9">
        <f t="shared" si="1"/>
        <v>671.9</v>
      </c>
      <c r="E168" s="9">
        <f t="shared" si="2"/>
        <v>671.9</v>
      </c>
      <c r="F168" s="9">
        <f t="shared" si="3"/>
        <v>-53675.1</v>
      </c>
      <c r="H168" s="9">
        <f t="shared" si="4"/>
        <v>100.8</v>
      </c>
      <c r="K168" s="9">
        <f t="shared" si="5"/>
        <v>1.748188027</v>
      </c>
      <c r="L168" s="9">
        <f t="shared" si="6"/>
        <v>3.146738449</v>
      </c>
      <c r="N168" s="9">
        <f t="shared" si="7"/>
        <v>0.01785714286</v>
      </c>
      <c r="O168" s="9">
        <f t="shared" si="8"/>
        <v>0.03214285714</v>
      </c>
      <c r="AG168" s="10">
        <f t="shared" si="9"/>
        <v>-13.79230658</v>
      </c>
      <c r="AH168" s="10">
        <f t="shared" si="10"/>
        <v>190.2277208</v>
      </c>
      <c r="AI168" s="10">
        <f t="shared" si="11"/>
        <v>1616.935627</v>
      </c>
      <c r="AM168" s="10">
        <f t="shared" si="12"/>
        <v>13.79230658</v>
      </c>
      <c r="AN168" s="10">
        <f t="shared" si="13"/>
        <v>117.2346059</v>
      </c>
      <c r="AP168" s="10">
        <f t="shared" si="14"/>
        <v>10</v>
      </c>
      <c r="AQ168" s="10">
        <f t="shared" si="15"/>
        <v>85</v>
      </c>
    </row>
    <row r="169" ht="15.75" customHeight="1">
      <c r="A169" s="10">
        <v>47.0</v>
      </c>
      <c r="B169" s="10">
        <v>0.9</v>
      </c>
      <c r="C169" s="9">
        <v>35.0</v>
      </c>
      <c r="D169" s="9">
        <f t="shared" si="1"/>
        <v>672.8</v>
      </c>
      <c r="E169" s="9">
        <f t="shared" si="2"/>
        <v>672.8</v>
      </c>
      <c r="F169" s="9">
        <f t="shared" si="3"/>
        <v>-54347</v>
      </c>
      <c r="H169" s="9">
        <f t="shared" si="4"/>
        <v>147.4</v>
      </c>
      <c r="K169" s="9">
        <f t="shared" si="5"/>
        <v>1.826074803</v>
      </c>
      <c r="L169" s="9">
        <f t="shared" si="6"/>
        <v>4.017364566</v>
      </c>
      <c r="N169" s="9">
        <f t="shared" si="7"/>
        <v>0.01492537313</v>
      </c>
      <c r="O169" s="9">
        <f t="shared" si="8"/>
        <v>0.0328358209</v>
      </c>
      <c r="AG169" s="10">
        <f t="shared" si="9"/>
        <v>11.20769342</v>
      </c>
      <c r="AH169" s="10">
        <f t="shared" si="10"/>
        <v>125.6123918</v>
      </c>
      <c r="AI169" s="10">
        <f t="shared" si="11"/>
        <v>226.1023052</v>
      </c>
      <c r="AM169" s="10">
        <f t="shared" si="12"/>
        <v>11.20769342</v>
      </c>
      <c r="AN169" s="10">
        <f t="shared" si="13"/>
        <v>20.17384816</v>
      </c>
      <c r="AP169" s="10">
        <f t="shared" si="14"/>
        <v>15</v>
      </c>
      <c r="AQ169" s="10">
        <f t="shared" si="15"/>
        <v>27</v>
      </c>
    </row>
    <row r="170" ht="15.75" customHeight="1">
      <c r="A170" s="10">
        <v>33.0</v>
      </c>
      <c r="B170" s="10">
        <v>4.5</v>
      </c>
      <c r="C170" s="9">
        <v>35.0</v>
      </c>
      <c r="D170" s="9">
        <f t="shared" si="1"/>
        <v>677.3</v>
      </c>
      <c r="E170" s="9">
        <f t="shared" si="2"/>
        <v>677.3</v>
      </c>
      <c r="F170" s="9">
        <f t="shared" si="3"/>
        <v>-55019.8</v>
      </c>
      <c r="H170" s="9">
        <f t="shared" si="4"/>
        <v>315</v>
      </c>
      <c r="K170" s="9">
        <f t="shared" si="5"/>
        <v>1.84509804</v>
      </c>
      <c r="L170" s="9">
        <f t="shared" si="6"/>
        <v>8.30294118</v>
      </c>
      <c r="N170" s="9">
        <f t="shared" si="7"/>
        <v>0.01428571429</v>
      </c>
      <c r="O170" s="9">
        <f t="shared" si="8"/>
        <v>0.06428571429</v>
      </c>
      <c r="AG170" s="10">
        <f t="shared" si="9"/>
        <v>22.20769342</v>
      </c>
      <c r="AH170" s="10">
        <f t="shared" si="10"/>
        <v>493.181647</v>
      </c>
      <c r="AI170" s="10">
        <f t="shared" si="11"/>
        <v>1084.999623</v>
      </c>
      <c r="AM170" s="10">
        <f t="shared" si="12"/>
        <v>22.20769342</v>
      </c>
      <c r="AN170" s="10">
        <f t="shared" si="13"/>
        <v>48.85692552</v>
      </c>
      <c r="AP170" s="10">
        <f t="shared" si="14"/>
        <v>26</v>
      </c>
      <c r="AQ170" s="10">
        <f t="shared" si="15"/>
        <v>57.2</v>
      </c>
    </row>
    <row r="171" ht="15.75" customHeight="1">
      <c r="A171" s="10">
        <v>26.0</v>
      </c>
      <c r="B171" s="10">
        <v>9.4</v>
      </c>
      <c r="C171" s="9">
        <v>35.0</v>
      </c>
      <c r="D171" s="9">
        <f t="shared" si="1"/>
        <v>686.7</v>
      </c>
      <c r="E171" s="9">
        <f t="shared" si="2"/>
        <v>686.7</v>
      </c>
      <c r="F171" s="9">
        <f t="shared" si="3"/>
        <v>-55697.1</v>
      </c>
      <c r="H171" s="9">
        <f t="shared" si="4"/>
        <v>42.3</v>
      </c>
      <c r="K171" s="9">
        <f t="shared" si="5"/>
        <v>1.672097858</v>
      </c>
      <c r="L171" s="9">
        <f t="shared" si="6"/>
        <v>1.504888072</v>
      </c>
      <c r="N171" s="9">
        <f t="shared" si="7"/>
        <v>0.02127659574</v>
      </c>
      <c r="O171" s="9">
        <f t="shared" si="8"/>
        <v>0.01914893617</v>
      </c>
      <c r="AG171" s="10">
        <f t="shared" si="9"/>
        <v>25.20769342</v>
      </c>
      <c r="AH171" s="10">
        <f t="shared" si="10"/>
        <v>635.4278076</v>
      </c>
      <c r="AI171" s="10">
        <f t="shared" si="11"/>
        <v>2859.425134</v>
      </c>
      <c r="AM171" s="10">
        <f t="shared" si="12"/>
        <v>25.20769342</v>
      </c>
      <c r="AN171" s="10">
        <f t="shared" si="13"/>
        <v>113.4346204</v>
      </c>
      <c r="AP171" s="10">
        <f t="shared" si="14"/>
        <v>29</v>
      </c>
      <c r="AQ171" s="10">
        <f t="shared" si="15"/>
        <v>130.5</v>
      </c>
    </row>
    <row r="172" ht="15.75" customHeight="1">
      <c r="A172" s="10">
        <v>45.0</v>
      </c>
      <c r="B172" s="10">
        <v>2.2</v>
      </c>
      <c r="C172" s="9">
        <v>35.0</v>
      </c>
      <c r="D172" s="9">
        <f t="shared" si="1"/>
        <v>688.9</v>
      </c>
      <c r="E172" s="9">
        <f t="shared" si="2"/>
        <v>688.9</v>
      </c>
      <c r="F172" s="9">
        <f t="shared" si="3"/>
        <v>-56383.8</v>
      </c>
      <c r="H172" s="9">
        <f t="shared" si="4"/>
        <v>148.5</v>
      </c>
      <c r="K172" s="9">
        <f t="shared" si="5"/>
        <v>1.51851394</v>
      </c>
      <c r="L172" s="9">
        <f t="shared" si="6"/>
        <v>6.833312729</v>
      </c>
      <c r="N172" s="9">
        <f t="shared" si="7"/>
        <v>0.0303030303</v>
      </c>
      <c r="O172" s="9">
        <f t="shared" si="8"/>
        <v>0.1363636364</v>
      </c>
      <c r="AG172" s="10">
        <f t="shared" si="9"/>
        <v>2.20769342</v>
      </c>
      <c r="AH172" s="10">
        <f t="shared" si="10"/>
        <v>4.873910237</v>
      </c>
      <c r="AI172" s="10">
        <f t="shared" si="11"/>
        <v>4.386519213</v>
      </c>
      <c r="AM172" s="10">
        <f t="shared" si="12"/>
        <v>2.20769342</v>
      </c>
      <c r="AN172" s="10">
        <f t="shared" si="13"/>
        <v>1.986924078</v>
      </c>
      <c r="AP172" s="10">
        <f t="shared" si="14"/>
        <v>6</v>
      </c>
      <c r="AQ172" s="10">
        <f t="shared" si="15"/>
        <v>5.4</v>
      </c>
    </row>
    <row r="173" ht="15.75" customHeight="1">
      <c r="A173" s="10">
        <v>35.0</v>
      </c>
      <c r="B173" s="10">
        <v>1.8</v>
      </c>
      <c r="C173" s="9">
        <v>35.0</v>
      </c>
      <c r="D173" s="9">
        <f t="shared" si="1"/>
        <v>690.7</v>
      </c>
      <c r="E173" s="9">
        <f t="shared" si="2"/>
        <v>690.7</v>
      </c>
      <c r="F173" s="9">
        <f t="shared" si="3"/>
        <v>-57072.7</v>
      </c>
      <c r="H173" s="9">
        <f t="shared" si="4"/>
        <v>244.4</v>
      </c>
      <c r="K173" s="9">
        <f t="shared" si="5"/>
        <v>1.414973348</v>
      </c>
      <c r="L173" s="9">
        <f t="shared" si="6"/>
        <v>13.30074947</v>
      </c>
      <c r="N173" s="9">
        <f t="shared" si="7"/>
        <v>0.03846153846</v>
      </c>
      <c r="O173" s="9">
        <f t="shared" si="8"/>
        <v>0.3615384615</v>
      </c>
      <c r="AG173" s="10">
        <f t="shared" si="9"/>
        <v>-11.79230658</v>
      </c>
      <c r="AH173" s="10">
        <f t="shared" si="10"/>
        <v>139.0584945</v>
      </c>
      <c r="AI173" s="10">
        <f t="shared" si="11"/>
        <v>625.7632251</v>
      </c>
      <c r="AM173" s="10">
        <f t="shared" si="12"/>
        <v>11.79230658</v>
      </c>
      <c r="AN173" s="10">
        <f t="shared" si="13"/>
        <v>53.06537961</v>
      </c>
      <c r="AP173" s="10">
        <f t="shared" si="14"/>
        <v>8</v>
      </c>
      <c r="AQ173" s="10">
        <f t="shared" si="15"/>
        <v>36</v>
      </c>
    </row>
    <row r="174" ht="15.75" customHeight="1">
      <c r="A174" s="10">
        <v>50.0</v>
      </c>
      <c r="B174" s="10">
        <v>4.0</v>
      </c>
      <c r="C174" s="9">
        <v>35.0</v>
      </c>
      <c r="D174" s="9">
        <f t="shared" si="1"/>
        <v>694.7</v>
      </c>
      <c r="E174" s="9">
        <f t="shared" si="2"/>
        <v>694.7</v>
      </c>
      <c r="F174" s="9">
        <f t="shared" si="3"/>
        <v>-57763.4</v>
      </c>
      <c r="H174" s="9">
        <f t="shared" si="4"/>
        <v>99</v>
      </c>
      <c r="K174" s="9">
        <f t="shared" si="5"/>
        <v>1.653212514</v>
      </c>
      <c r="L174" s="9">
        <f t="shared" si="6"/>
        <v>3.63706753</v>
      </c>
      <c r="N174" s="9">
        <f t="shared" si="7"/>
        <v>0.02222222222</v>
      </c>
      <c r="O174" s="9">
        <f t="shared" si="8"/>
        <v>0.04888888889</v>
      </c>
      <c r="AG174" s="10">
        <f t="shared" si="9"/>
        <v>-18.79230658</v>
      </c>
      <c r="AH174" s="10">
        <f t="shared" si="10"/>
        <v>353.1507866</v>
      </c>
      <c r="AI174" s="10">
        <f t="shared" si="11"/>
        <v>3319.617394</v>
      </c>
      <c r="AM174" s="10">
        <f t="shared" si="12"/>
        <v>18.79230658</v>
      </c>
      <c r="AN174" s="10">
        <f t="shared" si="13"/>
        <v>176.6476819</v>
      </c>
      <c r="AP174" s="10">
        <f t="shared" si="14"/>
        <v>15</v>
      </c>
      <c r="AQ174" s="10">
        <f t="shared" si="15"/>
        <v>141</v>
      </c>
    </row>
    <row r="175" ht="15.75" customHeight="1">
      <c r="A175" s="10">
        <v>39.0</v>
      </c>
      <c r="B175" s="10">
        <v>5.4</v>
      </c>
      <c r="C175" s="9">
        <v>35.0</v>
      </c>
      <c r="D175" s="9">
        <f t="shared" si="1"/>
        <v>700.1</v>
      </c>
      <c r="E175" s="9">
        <f t="shared" si="2"/>
        <v>700.1</v>
      </c>
      <c r="F175" s="9">
        <f t="shared" si="3"/>
        <v>-58458.1</v>
      </c>
      <c r="H175" s="9">
        <f t="shared" si="4"/>
        <v>63</v>
      </c>
      <c r="K175" s="9">
        <f t="shared" si="5"/>
        <v>1.544068044</v>
      </c>
      <c r="L175" s="9">
        <f t="shared" si="6"/>
        <v>2.77932248</v>
      </c>
      <c r="N175" s="9">
        <f t="shared" si="7"/>
        <v>0.02857142857</v>
      </c>
      <c r="O175" s="9">
        <f t="shared" si="8"/>
        <v>0.05142857143</v>
      </c>
      <c r="AG175" s="10">
        <f t="shared" si="9"/>
        <v>0.20769342</v>
      </c>
      <c r="AH175" s="10">
        <f t="shared" si="10"/>
        <v>0.04313655671</v>
      </c>
      <c r="AI175" s="10">
        <f t="shared" si="11"/>
        <v>0.09490042476</v>
      </c>
      <c r="AM175" s="10">
        <f t="shared" si="12"/>
        <v>0.20769342</v>
      </c>
      <c r="AN175" s="10">
        <f t="shared" si="13"/>
        <v>0.456925524</v>
      </c>
      <c r="AP175" s="10">
        <f t="shared" si="14"/>
        <v>4</v>
      </c>
      <c r="AQ175" s="10">
        <f t="shared" si="15"/>
        <v>8.8</v>
      </c>
    </row>
    <row r="176" ht="15.75" customHeight="1">
      <c r="A176" s="10">
        <v>39.0</v>
      </c>
      <c r="B176" s="10">
        <v>2.2</v>
      </c>
      <c r="C176" s="9">
        <v>35.0</v>
      </c>
      <c r="D176" s="9">
        <f t="shared" si="1"/>
        <v>702.3</v>
      </c>
      <c r="E176" s="9">
        <f t="shared" si="2"/>
        <v>702.3</v>
      </c>
      <c r="F176" s="9">
        <f t="shared" si="3"/>
        <v>-59158.2</v>
      </c>
      <c r="H176" s="9">
        <f t="shared" si="4"/>
        <v>200</v>
      </c>
      <c r="K176" s="9">
        <f t="shared" si="5"/>
        <v>1.698970004</v>
      </c>
      <c r="L176" s="9">
        <f t="shared" si="6"/>
        <v>6.795880017</v>
      </c>
      <c r="N176" s="9">
        <f t="shared" si="7"/>
        <v>0.02</v>
      </c>
      <c r="O176" s="9">
        <f t="shared" si="8"/>
        <v>0.08</v>
      </c>
      <c r="AG176" s="10">
        <f t="shared" si="9"/>
        <v>-9.79230658</v>
      </c>
      <c r="AH176" s="10">
        <f t="shared" si="10"/>
        <v>95.88926816</v>
      </c>
      <c r="AI176" s="10">
        <f t="shared" si="11"/>
        <v>172.6006827</v>
      </c>
      <c r="AM176" s="10">
        <f t="shared" si="12"/>
        <v>9.79230658</v>
      </c>
      <c r="AN176" s="10">
        <f t="shared" si="13"/>
        <v>17.62615184</v>
      </c>
      <c r="AP176" s="10">
        <f t="shared" si="14"/>
        <v>6</v>
      </c>
      <c r="AQ176" s="10">
        <f t="shared" si="15"/>
        <v>10.8</v>
      </c>
    </row>
    <row r="177" ht="15.75" customHeight="1">
      <c r="A177" s="10">
        <v>53.0</v>
      </c>
      <c r="B177" s="10">
        <v>1.8</v>
      </c>
      <c r="C177" s="9">
        <v>35.0</v>
      </c>
      <c r="D177" s="9">
        <f t="shared" si="1"/>
        <v>704.1</v>
      </c>
      <c r="E177" s="9">
        <f t="shared" si="2"/>
        <v>704.1</v>
      </c>
      <c r="F177" s="9">
        <f t="shared" si="3"/>
        <v>-59860.5</v>
      </c>
      <c r="H177" s="9">
        <f t="shared" si="4"/>
        <v>210.6</v>
      </c>
      <c r="K177" s="9">
        <f t="shared" si="5"/>
        <v>1.591064607</v>
      </c>
      <c r="L177" s="9">
        <f t="shared" si="6"/>
        <v>8.591748878</v>
      </c>
      <c r="N177" s="9">
        <f t="shared" si="7"/>
        <v>0.02564102564</v>
      </c>
      <c r="O177" s="9">
        <f t="shared" si="8"/>
        <v>0.1384615385</v>
      </c>
      <c r="AG177" s="10">
        <f t="shared" si="9"/>
        <v>5.20769342</v>
      </c>
      <c r="AH177" s="10">
        <f t="shared" si="10"/>
        <v>27.12007076</v>
      </c>
      <c r="AI177" s="10">
        <f t="shared" si="11"/>
        <v>108.480283</v>
      </c>
      <c r="AM177" s="10">
        <f t="shared" si="12"/>
        <v>5.20769342</v>
      </c>
      <c r="AN177" s="10">
        <f t="shared" si="13"/>
        <v>20.83077368</v>
      </c>
      <c r="AP177" s="10">
        <f t="shared" si="14"/>
        <v>9</v>
      </c>
      <c r="AQ177" s="10">
        <f t="shared" si="15"/>
        <v>36</v>
      </c>
    </row>
    <row r="178" ht="15.75" customHeight="1">
      <c r="A178" s="10">
        <v>39.0</v>
      </c>
      <c r="B178" s="10">
        <v>4.9</v>
      </c>
      <c r="C178" s="9">
        <v>35.0</v>
      </c>
      <c r="D178" s="9">
        <f t="shared" si="1"/>
        <v>709</v>
      </c>
      <c r="E178" s="9">
        <f t="shared" si="2"/>
        <v>709</v>
      </c>
      <c r="F178" s="9">
        <f t="shared" si="3"/>
        <v>-60564.6</v>
      </c>
      <c r="H178" s="9">
        <f t="shared" si="4"/>
        <v>85.8</v>
      </c>
      <c r="K178" s="9">
        <f t="shared" si="5"/>
        <v>1.591064607</v>
      </c>
      <c r="L178" s="9">
        <f t="shared" si="6"/>
        <v>3.500342135</v>
      </c>
      <c r="N178" s="9">
        <f t="shared" si="7"/>
        <v>0.02564102564</v>
      </c>
      <c r="O178" s="9">
        <f t="shared" si="8"/>
        <v>0.05641025641</v>
      </c>
      <c r="AG178" s="10">
        <f t="shared" si="9"/>
        <v>-5.79230658</v>
      </c>
      <c r="AH178" s="10">
        <f t="shared" si="10"/>
        <v>33.55081552</v>
      </c>
      <c r="AI178" s="10">
        <f t="shared" si="11"/>
        <v>181.1744038</v>
      </c>
      <c r="AM178" s="10">
        <f t="shared" si="12"/>
        <v>5.79230658</v>
      </c>
      <c r="AN178" s="10">
        <f t="shared" si="13"/>
        <v>31.27845553</v>
      </c>
      <c r="AP178" s="10">
        <f t="shared" si="14"/>
        <v>2</v>
      </c>
      <c r="AQ178" s="10">
        <f t="shared" si="15"/>
        <v>10.8</v>
      </c>
    </row>
    <row r="179" ht="15.75" customHeight="1">
      <c r="A179" s="10">
        <v>54.0</v>
      </c>
      <c r="B179" s="10">
        <v>5.8</v>
      </c>
      <c r="C179" s="9">
        <v>35.0</v>
      </c>
      <c r="D179" s="9">
        <f t="shared" si="1"/>
        <v>714.8</v>
      </c>
      <c r="E179" s="9">
        <f t="shared" si="2"/>
        <v>714.8</v>
      </c>
      <c r="F179" s="9">
        <f t="shared" si="3"/>
        <v>-61273.6</v>
      </c>
      <c r="H179" s="9">
        <f t="shared" si="4"/>
        <v>95.4</v>
      </c>
      <c r="K179" s="9">
        <f t="shared" si="5"/>
        <v>1.72427587</v>
      </c>
      <c r="L179" s="9">
        <f t="shared" si="6"/>
        <v>3.103696565</v>
      </c>
      <c r="N179" s="9">
        <f t="shared" si="7"/>
        <v>0.01886792453</v>
      </c>
      <c r="O179" s="9">
        <f t="shared" si="8"/>
        <v>0.03396226415</v>
      </c>
      <c r="AG179" s="10">
        <f t="shared" si="9"/>
        <v>-5.79230658</v>
      </c>
      <c r="AH179" s="10">
        <f t="shared" si="10"/>
        <v>33.55081552</v>
      </c>
      <c r="AI179" s="10">
        <f t="shared" si="11"/>
        <v>73.81179414</v>
      </c>
      <c r="AM179" s="10">
        <f t="shared" si="12"/>
        <v>5.79230658</v>
      </c>
      <c r="AN179" s="10">
        <f t="shared" si="13"/>
        <v>12.74307448</v>
      </c>
      <c r="AP179" s="10">
        <f t="shared" si="14"/>
        <v>2</v>
      </c>
      <c r="AQ179" s="10">
        <f t="shared" si="15"/>
        <v>4.4</v>
      </c>
    </row>
    <row r="180" ht="15.75" customHeight="1">
      <c r="A180" s="10">
        <v>44.0</v>
      </c>
      <c r="B180" s="10">
        <v>2.7</v>
      </c>
      <c r="C180" s="9">
        <v>35.0</v>
      </c>
      <c r="D180" s="9">
        <f t="shared" si="1"/>
        <v>717.5</v>
      </c>
      <c r="E180" s="9">
        <f t="shared" si="2"/>
        <v>717.5</v>
      </c>
      <c r="F180" s="9">
        <f t="shared" si="3"/>
        <v>-61988.4</v>
      </c>
      <c r="H180" s="9">
        <f t="shared" si="4"/>
        <v>191.1</v>
      </c>
      <c r="K180" s="9">
        <f t="shared" si="5"/>
        <v>1.591064607</v>
      </c>
      <c r="L180" s="9">
        <f t="shared" si="6"/>
        <v>7.796216574</v>
      </c>
      <c r="N180" s="9">
        <f t="shared" si="7"/>
        <v>0.02564102564</v>
      </c>
      <c r="O180" s="9">
        <f t="shared" si="8"/>
        <v>0.1256410256</v>
      </c>
      <c r="AG180" s="10">
        <f t="shared" si="9"/>
        <v>8.20769342</v>
      </c>
      <c r="AH180" s="10">
        <f t="shared" si="10"/>
        <v>67.36623128</v>
      </c>
      <c r="AI180" s="10">
        <f t="shared" si="11"/>
        <v>121.2592163</v>
      </c>
      <c r="AM180" s="10">
        <f t="shared" si="12"/>
        <v>8.20769342</v>
      </c>
      <c r="AN180" s="10">
        <f t="shared" si="13"/>
        <v>14.77384816</v>
      </c>
      <c r="AP180" s="10">
        <f t="shared" si="14"/>
        <v>12</v>
      </c>
      <c r="AQ180" s="10">
        <f t="shared" si="15"/>
        <v>21.6</v>
      </c>
    </row>
    <row r="181" ht="15.75" customHeight="1">
      <c r="A181" s="10">
        <v>45.0</v>
      </c>
      <c r="B181" s="10">
        <v>2.2</v>
      </c>
      <c r="C181" s="9">
        <v>35.0</v>
      </c>
      <c r="D181" s="9">
        <f t="shared" si="1"/>
        <v>719.7</v>
      </c>
      <c r="E181" s="9">
        <f t="shared" si="2"/>
        <v>719.7</v>
      </c>
      <c r="F181" s="9">
        <f t="shared" si="3"/>
        <v>-62705.9</v>
      </c>
      <c r="H181" s="9">
        <f t="shared" si="4"/>
        <v>313.2</v>
      </c>
      <c r="K181" s="9">
        <f t="shared" si="5"/>
        <v>1.73239376</v>
      </c>
      <c r="L181" s="9">
        <f t="shared" si="6"/>
        <v>10.04788381</v>
      </c>
      <c r="N181" s="9">
        <f t="shared" si="7"/>
        <v>0.01851851852</v>
      </c>
      <c r="O181" s="9">
        <f t="shared" si="8"/>
        <v>0.1074074074</v>
      </c>
      <c r="AG181" s="10">
        <f t="shared" si="9"/>
        <v>-5.79230658</v>
      </c>
      <c r="AH181" s="10">
        <f t="shared" si="10"/>
        <v>33.55081552</v>
      </c>
      <c r="AI181" s="10">
        <f t="shared" si="11"/>
        <v>164.398996</v>
      </c>
      <c r="AM181" s="10">
        <f t="shared" si="12"/>
        <v>5.79230658</v>
      </c>
      <c r="AN181" s="10">
        <f t="shared" si="13"/>
        <v>28.38230224</v>
      </c>
      <c r="AP181" s="10">
        <f t="shared" si="14"/>
        <v>2</v>
      </c>
      <c r="AQ181" s="10">
        <f t="shared" si="15"/>
        <v>9.8</v>
      </c>
    </row>
    <row r="182" ht="15.75" customHeight="1">
      <c r="A182" s="10">
        <v>66.0</v>
      </c>
      <c r="B182" s="10">
        <v>5.4</v>
      </c>
      <c r="C182" s="9">
        <v>35.0</v>
      </c>
      <c r="D182" s="9">
        <f t="shared" si="1"/>
        <v>725.1</v>
      </c>
      <c r="E182" s="9">
        <f t="shared" si="2"/>
        <v>725.1</v>
      </c>
      <c r="F182" s="9">
        <f t="shared" si="3"/>
        <v>-63425.6</v>
      </c>
      <c r="H182" s="9">
        <f t="shared" si="4"/>
        <v>118.8</v>
      </c>
      <c r="K182" s="9">
        <f t="shared" si="5"/>
        <v>1.643452676</v>
      </c>
      <c r="L182" s="9">
        <f t="shared" si="6"/>
        <v>4.437322227</v>
      </c>
      <c r="N182" s="9">
        <f t="shared" si="7"/>
        <v>0.02272727273</v>
      </c>
      <c r="O182" s="9">
        <f t="shared" si="8"/>
        <v>0.06136363636</v>
      </c>
      <c r="AG182" s="10">
        <f t="shared" si="9"/>
        <v>9.20769342</v>
      </c>
      <c r="AH182" s="10">
        <f t="shared" si="10"/>
        <v>84.78161812</v>
      </c>
      <c r="AI182" s="10">
        <f t="shared" si="11"/>
        <v>491.7333851</v>
      </c>
      <c r="AM182" s="10">
        <f t="shared" si="12"/>
        <v>9.20769342</v>
      </c>
      <c r="AN182" s="10">
        <f t="shared" si="13"/>
        <v>53.40462184</v>
      </c>
      <c r="AP182" s="10">
        <f t="shared" si="14"/>
        <v>13</v>
      </c>
      <c r="AQ182" s="10">
        <f t="shared" si="15"/>
        <v>75.4</v>
      </c>
    </row>
    <row r="183" ht="15.75" customHeight="1">
      <c r="A183" s="10">
        <v>32.0</v>
      </c>
      <c r="B183" s="10">
        <v>6.7</v>
      </c>
      <c r="C183" s="9">
        <v>36.0</v>
      </c>
      <c r="D183" s="9">
        <f t="shared" si="1"/>
        <v>731.8</v>
      </c>
      <c r="E183" s="9">
        <f t="shared" si="2"/>
        <v>731.8</v>
      </c>
      <c r="F183" s="9">
        <f t="shared" si="3"/>
        <v>-64150.7</v>
      </c>
      <c r="H183" s="9">
        <f t="shared" si="4"/>
        <v>99</v>
      </c>
      <c r="K183" s="9">
        <f t="shared" si="5"/>
        <v>1.653212514</v>
      </c>
      <c r="L183" s="9">
        <f t="shared" si="6"/>
        <v>3.63706753</v>
      </c>
      <c r="N183" s="9">
        <f t="shared" si="7"/>
        <v>0.02222222222</v>
      </c>
      <c r="O183" s="9">
        <f t="shared" si="8"/>
        <v>0.04888888889</v>
      </c>
      <c r="AG183" s="10">
        <f t="shared" si="9"/>
        <v>-0.79230658</v>
      </c>
      <c r="AH183" s="10">
        <f t="shared" si="10"/>
        <v>0.6277497167</v>
      </c>
      <c r="AI183" s="10">
        <f t="shared" si="11"/>
        <v>1.694924235</v>
      </c>
      <c r="AM183" s="10">
        <f t="shared" si="12"/>
        <v>0.79230658</v>
      </c>
      <c r="AN183" s="10">
        <f t="shared" si="13"/>
        <v>2.139227766</v>
      </c>
      <c r="AP183" s="10">
        <f t="shared" si="14"/>
        <v>3</v>
      </c>
      <c r="AQ183" s="10">
        <f t="shared" si="15"/>
        <v>8.1</v>
      </c>
    </row>
    <row r="184" ht="15.75" customHeight="1">
      <c r="A184" s="10">
        <v>32.0</v>
      </c>
      <c r="B184" s="10">
        <v>4.0</v>
      </c>
      <c r="C184" s="9">
        <v>36.0</v>
      </c>
      <c r="D184" s="9">
        <f t="shared" si="1"/>
        <v>735.8</v>
      </c>
      <c r="E184" s="9">
        <f t="shared" si="2"/>
        <v>735.8</v>
      </c>
      <c r="F184" s="9">
        <f t="shared" si="3"/>
        <v>-64882.5</v>
      </c>
      <c r="H184" s="9">
        <f t="shared" si="4"/>
        <v>356.4</v>
      </c>
      <c r="K184" s="9">
        <f t="shared" si="5"/>
        <v>1.819543936</v>
      </c>
      <c r="L184" s="9">
        <f t="shared" si="6"/>
        <v>9.825537252</v>
      </c>
      <c r="N184" s="9">
        <f t="shared" si="7"/>
        <v>0.01515151515</v>
      </c>
      <c r="O184" s="9">
        <f t="shared" si="8"/>
        <v>0.08181818182</v>
      </c>
      <c r="AG184" s="10">
        <f t="shared" si="9"/>
        <v>0.20769342</v>
      </c>
      <c r="AH184" s="10">
        <f t="shared" si="10"/>
        <v>0.04313655671</v>
      </c>
      <c r="AI184" s="10">
        <f t="shared" si="11"/>
        <v>0.09490042476</v>
      </c>
      <c r="AM184" s="10">
        <f t="shared" si="12"/>
        <v>0.20769342</v>
      </c>
      <c r="AN184" s="10">
        <f t="shared" si="13"/>
        <v>0.456925524</v>
      </c>
      <c r="AP184" s="10">
        <f t="shared" si="14"/>
        <v>4</v>
      </c>
      <c r="AQ184" s="10">
        <f t="shared" si="15"/>
        <v>8.8</v>
      </c>
    </row>
    <row r="185" ht="15.75" customHeight="1">
      <c r="A185" s="10">
        <v>53.0</v>
      </c>
      <c r="B185" s="10">
        <v>2.2</v>
      </c>
      <c r="C185" s="9">
        <v>36.0</v>
      </c>
      <c r="D185" s="9">
        <f t="shared" si="1"/>
        <v>738</v>
      </c>
      <c r="E185" s="9">
        <f t="shared" si="2"/>
        <v>738</v>
      </c>
      <c r="F185" s="9">
        <f t="shared" si="3"/>
        <v>-65618.3</v>
      </c>
      <c r="H185" s="9">
        <f t="shared" si="4"/>
        <v>214.4</v>
      </c>
      <c r="K185" s="9">
        <f t="shared" si="5"/>
        <v>1.505149978</v>
      </c>
      <c r="L185" s="9">
        <f t="shared" si="6"/>
        <v>10.08450485</v>
      </c>
      <c r="N185" s="9">
        <f t="shared" si="7"/>
        <v>0.03125</v>
      </c>
      <c r="O185" s="9">
        <f t="shared" si="8"/>
        <v>0.209375</v>
      </c>
      <c r="AG185" s="10">
        <f t="shared" si="9"/>
        <v>21.20769342</v>
      </c>
      <c r="AH185" s="10">
        <f t="shared" si="10"/>
        <v>449.7662602</v>
      </c>
      <c r="AI185" s="10">
        <f t="shared" si="11"/>
        <v>2428.737805</v>
      </c>
      <c r="AM185" s="10">
        <f t="shared" si="12"/>
        <v>21.20769342</v>
      </c>
      <c r="AN185" s="10">
        <f t="shared" si="13"/>
        <v>114.5215445</v>
      </c>
      <c r="AP185" s="10">
        <f t="shared" si="14"/>
        <v>25</v>
      </c>
      <c r="AQ185" s="10">
        <f t="shared" si="15"/>
        <v>135</v>
      </c>
    </row>
    <row r="186" ht="15.75" customHeight="1">
      <c r="A186" s="10">
        <v>45.0</v>
      </c>
      <c r="B186" s="10">
        <v>4.5</v>
      </c>
      <c r="C186" s="9">
        <v>36.0</v>
      </c>
      <c r="D186" s="9">
        <f t="shared" si="1"/>
        <v>742.5</v>
      </c>
      <c r="E186" s="9">
        <f t="shared" si="2"/>
        <v>742.5</v>
      </c>
      <c r="F186" s="9">
        <f t="shared" si="3"/>
        <v>-66356.3</v>
      </c>
      <c r="H186" s="9">
        <f t="shared" si="4"/>
        <v>128</v>
      </c>
      <c r="K186" s="9">
        <f t="shared" si="5"/>
        <v>1.505149978</v>
      </c>
      <c r="L186" s="9">
        <f t="shared" si="6"/>
        <v>6.020599913</v>
      </c>
      <c r="N186" s="9">
        <f t="shared" si="7"/>
        <v>0.03125</v>
      </c>
      <c r="O186" s="9">
        <f t="shared" si="8"/>
        <v>0.125</v>
      </c>
      <c r="AG186" s="10">
        <f t="shared" si="9"/>
        <v>-12.79230658</v>
      </c>
      <c r="AH186" s="10">
        <f t="shared" si="10"/>
        <v>163.6431076</v>
      </c>
      <c r="AI186" s="10">
        <f t="shared" si="11"/>
        <v>1096.408821</v>
      </c>
      <c r="AM186" s="10">
        <f t="shared" si="12"/>
        <v>12.79230658</v>
      </c>
      <c r="AN186" s="10">
        <f t="shared" si="13"/>
        <v>85.70845409</v>
      </c>
      <c r="AP186" s="10">
        <f t="shared" si="14"/>
        <v>9</v>
      </c>
      <c r="AQ186" s="10">
        <f t="shared" si="15"/>
        <v>60.3</v>
      </c>
    </row>
    <row r="187" ht="15.75" customHeight="1">
      <c r="A187" s="10">
        <v>34.0</v>
      </c>
      <c r="B187" s="10">
        <v>4.9</v>
      </c>
      <c r="C187" s="9">
        <v>36.0</v>
      </c>
      <c r="D187" s="9">
        <f t="shared" si="1"/>
        <v>747.4</v>
      </c>
      <c r="E187" s="9">
        <f t="shared" si="2"/>
        <v>747.4</v>
      </c>
      <c r="F187" s="9">
        <f t="shared" si="3"/>
        <v>-67098.8</v>
      </c>
      <c r="H187" s="9">
        <f t="shared" si="4"/>
        <v>116.6</v>
      </c>
      <c r="K187" s="9">
        <f t="shared" si="5"/>
        <v>1.72427587</v>
      </c>
      <c r="L187" s="9">
        <f t="shared" si="6"/>
        <v>3.793406913</v>
      </c>
      <c r="N187" s="9">
        <f t="shared" si="7"/>
        <v>0.01886792453</v>
      </c>
      <c r="O187" s="9">
        <f t="shared" si="8"/>
        <v>0.04150943396</v>
      </c>
      <c r="AG187" s="10">
        <f t="shared" si="9"/>
        <v>-12.79230658</v>
      </c>
      <c r="AH187" s="10">
        <f t="shared" si="10"/>
        <v>163.6431076</v>
      </c>
      <c r="AI187" s="10">
        <f t="shared" si="11"/>
        <v>654.5724305</v>
      </c>
      <c r="AM187" s="10">
        <f t="shared" si="12"/>
        <v>12.79230658</v>
      </c>
      <c r="AN187" s="10">
        <f t="shared" si="13"/>
        <v>51.16922632</v>
      </c>
      <c r="AP187" s="10">
        <f t="shared" si="14"/>
        <v>9</v>
      </c>
      <c r="AQ187" s="10">
        <f t="shared" si="15"/>
        <v>36</v>
      </c>
    </row>
    <row r="188" ht="15.75" customHeight="1">
      <c r="A188" s="10">
        <v>46.0</v>
      </c>
      <c r="B188" s="10">
        <v>3.1</v>
      </c>
      <c r="C188" s="9">
        <v>36.0</v>
      </c>
      <c r="D188" s="9">
        <f t="shared" si="1"/>
        <v>750.5</v>
      </c>
      <c r="E188" s="9">
        <f t="shared" si="2"/>
        <v>750.5</v>
      </c>
      <c r="F188" s="9">
        <f t="shared" si="3"/>
        <v>-67846.2</v>
      </c>
      <c r="H188" s="9">
        <f t="shared" si="4"/>
        <v>202.5</v>
      </c>
      <c r="K188" s="9">
        <f t="shared" si="5"/>
        <v>1.653212514</v>
      </c>
      <c r="L188" s="9">
        <f t="shared" si="6"/>
        <v>7.439456312</v>
      </c>
      <c r="N188" s="9">
        <f t="shared" si="7"/>
        <v>0.02222222222</v>
      </c>
      <c r="O188" s="9">
        <f t="shared" si="8"/>
        <v>0.1</v>
      </c>
      <c r="AG188" s="10">
        <f t="shared" si="9"/>
        <v>8.20769342</v>
      </c>
      <c r="AH188" s="10">
        <f t="shared" si="10"/>
        <v>67.36623128</v>
      </c>
      <c r="AI188" s="10">
        <f t="shared" si="11"/>
        <v>148.2057088</v>
      </c>
      <c r="AM188" s="10">
        <f t="shared" si="12"/>
        <v>8.20769342</v>
      </c>
      <c r="AN188" s="10">
        <f t="shared" si="13"/>
        <v>18.05692552</v>
      </c>
      <c r="AP188" s="10">
        <f t="shared" si="14"/>
        <v>12</v>
      </c>
      <c r="AQ188" s="10">
        <f t="shared" si="15"/>
        <v>26.4</v>
      </c>
    </row>
    <row r="189" ht="15.75" customHeight="1">
      <c r="A189" s="10">
        <v>39.0</v>
      </c>
      <c r="B189" s="10">
        <v>5.8</v>
      </c>
      <c r="C189" s="9">
        <v>36.0</v>
      </c>
      <c r="D189" s="9">
        <f t="shared" si="1"/>
        <v>756.3</v>
      </c>
      <c r="E189" s="9">
        <f t="shared" si="2"/>
        <v>756.3</v>
      </c>
      <c r="F189" s="9">
        <f t="shared" si="3"/>
        <v>-68596.7</v>
      </c>
      <c r="H189" s="9">
        <f t="shared" si="4"/>
        <v>166.6</v>
      </c>
      <c r="K189" s="9">
        <f t="shared" si="5"/>
        <v>1.531478917</v>
      </c>
      <c r="L189" s="9">
        <f t="shared" si="6"/>
        <v>7.504246694</v>
      </c>
      <c r="N189" s="9">
        <f t="shared" si="7"/>
        <v>0.02941176471</v>
      </c>
      <c r="O189" s="9">
        <f t="shared" si="8"/>
        <v>0.1441176471</v>
      </c>
      <c r="AG189" s="10">
        <f t="shared" si="9"/>
        <v>0.20769342</v>
      </c>
      <c r="AH189" s="10">
        <f t="shared" si="10"/>
        <v>0.04313655671</v>
      </c>
      <c r="AI189" s="10">
        <f t="shared" si="11"/>
        <v>0.1941145052</v>
      </c>
      <c r="AM189" s="10">
        <f t="shared" si="12"/>
        <v>0.20769342</v>
      </c>
      <c r="AN189" s="10">
        <f t="shared" si="13"/>
        <v>0.93462039</v>
      </c>
      <c r="AP189" s="10">
        <f t="shared" si="14"/>
        <v>4</v>
      </c>
      <c r="AQ189" s="10">
        <f t="shared" si="15"/>
        <v>18</v>
      </c>
    </row>
    <row r="190" ht="15.75" customHeight="1">
      <c r="A190" s="10">
        <v>42.0</v>
      </c>
      <c r="B190" s="10">
        <v>2.2</v>
      </c>
      <c r="C190" s="9">
        <v>36.0</v>
      </c>
      <c r="D190" s="9">
        <f t="shared" si="1"/>
        <v>758.5</v>
      </c>
      <c r="E190" s="9">
        <f t="shared" si="2"/>
        <v>758.5</v>
      </c>
      <c r="F190" s="9">
        <f t="shared" si="3"/>
        <v>-69353</v>
      </c>
      <c r="H190" s="9">
        <f t="shared" si="4"/>
        <v>142.6</v>
      </c>
      <c r="K190" s="9">
        <f t="shared" si="5"/>
        <v>1.662757832</v>
      </c>
      <c r="L190" s="9">
        <f t="shared" si="6"/>
        <v>5.154549278</v>
      </c>
      <c r="N190" s="9">
        <f t="shared" si="7"/>
        <v>0.02173913043</v>
      </c>
      <c r="O190" s="9">
        <f t="shared" si="8"/>
        <v>0.06739130435</v>
      </c>
      <c r="AG190" s="10">
        <f t="shared" si="9"/>
        <v>-10.79230658</v>
      </c>
      <c r="AH190" s="10">
        <f t="shared" si="10"/>
        <v>116.4738813</v>
      </c>
      <c r="AI190" s="10">
        <f t="shared" si="11"/>
        <v>570.7220185</v>
      </c>
      <c r="AM190" s="10">
        <f t="shared" si="12"/>
        <v>10.79230658</v>
      </c>
      <c r="AN190" s="10">
        <f t="shared" si="13"/>
        <v>52.88230224</v>
      </c>
      <c r="AP190" s="10">
        <f t="shared" si="14"/>
        <v>7</v>
      </c>
      <c r="AQ190" s="10">
        <f t="shared" si="15"/>
        <v>34.3</v>
      </c>
    </row>
    <row r="191" ht="15.75" customHeight="1">
      <c r="A191" s="10">
        <v>42.0</v>
      </c>
      <c r="B191" s="10">
        <v>0.9</v>
      </c>
      <c r="C191" s="9">
        <v>36.0</v>
      </c>
      <c r="D191" s="9">
        <f t="shared" si="1"/>
        <v>759.4</v>
      </c>
      <c r="E191" s="9">
        <f t="shared" si="2"/>
        <v>759.4</v>
      </c>
      <c r="F191" s="9">
        <f t="shared" si="3"/>
        <v>-70111.5</v>
      </c>
      <c r="H191" s="9">
        <f t="shared" si="4"/>
        <v>226.2</v>
      </c>
      <c r="K191" s="9">
        <f t="shared" si="5"/>
        <v>1.591064607</v>
      </c>
      <c r="L191" s="9">
        <f t="shared" si="6"/>
        <v>9.228174721</v>
      </c>
      <c r="N191" s="9">
        <f t="shared" si="7"/>
        <v>0.02564102564</v>
      </c>
      <c r="O191" s="9">
        <f t="shared" si="8"/>
        <v>0.1487179487</v>
      </c>
      <c r="AG191" s="10">
        <f t="shared" si="9"/>
        <v>1.20769342</v>
      </c>
      <c r="AH191" s="10">
        <f t="shared" si="10"/>
        <v>1.458523397</v>
      </c>
      <c r="AI191" s="10">
        <f t="shared" si="11"/>
        <v>4.52142253</v>
      </c>
      <c r="AM191" s="10">
        <f t="shared" si="12"/>
        <v>1.20769342</v>
      </c>
      <c r="AN191" s="10">
        <f t="shared" si="13"/>
        <v>3.743849602</v>
      </c>
      <c r="AP191" s="10">
        <f t="shared" si="14"/>
        <v>5</v>
      </c>
      <c r="AQ191" s="10">
        <f t="shared" si="15"/>
        <v>15.5</v>
      </c>
    </row>
    <row r="192" ht="15.75" customHeight="1">
      <c r="A192" s="10">
        <v>60.0</v>
      </c>
      <c r="B192" s="10">
        <v>4.0</v>
      </c>
      <c r="C192" s="9">
        <v>37.0</v>
      </c>
      <c r="D192" s="9">
        <f t="shared" si="1"/>
        <v>763.4</v>
      </c>
      <c r="E192" s="9">
        <f t="shared" si="2"/>
        <v>763.4</v>
      </c>
      <c r="F192" s="9">
        <f t="shared" si="3"/>
        <v>-70870.9</v>
      </c>
      <c r="H192" s="9">
        <f t="shared" si="4"/>
        <v>92.4</v>
      </c>
      <c r="K192" s="9">
        <f t="shared" si="5"/>
        <v>1.62324929</v>
      </c>
      <c r="L192" s="9">
        <f t="shared" si="6"/>
        <v>3.571148439</v>
      </c>
      <c r="N192" s="9">
        <f t="shared" si="7"/>
        <v>0.02380952381</v>
      </c>
      <c r="O192" s="9">
        <f t="shared" si="8"/>
        <v>0.05238095238</v>
      </c>
      <c r="AG192" s="10">
        <f t="shared" si="9"/>
        <v>-5.79230658</v>
      </c>
      <c r="AH192" s="10">
        <f t="shared" si="10"/>
        <v>33.55081552</v>
      </c>
      <c r="AI192" s="10">
        <f t="shared" si="11"/>
        <v>194.59473</v>
      </c>
      <c r="AM192" s="10">
        <f t="shared" si="12"/>
        <v>5.79230658</v>
      </c>
      <c r="AN192" s="10">
        <f t="shared" si="13"/>
        <v>33.59537816</v>
      </c>
      <c r="AP192" s="10">
        <f t="shared" si="14"/>
        <v>2</v>
      </c>
      <c r="AQ192" s="10">
        <f t="shared" si="15"/>
        <v>11.6</v>
      </c>
    </row>
    <row r="193" ht="15.75" customHeight="1">
      <c r="A193" s="10">
        <v>33.0</v>
      </c>
      <c r="B193" s="10">
        <v>4.0</v>
      </c>
      <c r="C193" s="9">
        <v>37.0</v>
      </c>
      <c r="D193" s="9">
        <f t="shared" si="1"/>
        <v>767.4</v>
      </c>
      <c r="E193" s="9">
        <f t="shared" si="2"/>
        <v>767.4</v>
      </c>
      <c r="F193" s="9">
        <f t="shared" si="3"/>
        <v>-71634.3</v>
      </c>
      <c r="H193" s="9">
        <f t="shared" si="4"/>
        <v>37.8</v>
      </c>
      <c r="K193" s="9">
        <f t="shared" si="5"/>
        <v>1.62324929</v>
      </c>
      <c r="L193" s="9">
        <f t="shared" si="6"/>
        <v>1.460924361</v>
      </c>
      <c r="N193" s="9">
        <f t="shared" si="7"/>
        <v>0.02380952381</v>
      </c>
      <c r="O193" s="9">
        <f t="shared" si="8"/>
        <v>0.02142857143</v>
      </c>
      <c r="AG193" s="10">
        <f t="shared" si="9"/>
        <v>-2.79230658</v>
      </c>
      <c r="AH193" s="10">
        <f t="shared" si="10"/>
        <v>7.796976037</v>
      </c>
      <c r="AI193" s="10">
        <f t="shared" si="11"/>
        <v>17.15334728</v>
      </c>
      <c r="AM193" s="10">
        <f t="shared" si="12"/>
        <v>2.79230658</v>
      </c>
      <c r="AN193" s="10">
        <f t="shared" si="13"/>
        <v>6.143074476</v>
      </c>
      <c r="AP193" s="10">
        <f t="shared" si="14"/>
        <v>1</v>
      </c>
      <c r="AQ193" s="10">
        <f t="shared" si="15"/>
        <v>2.2</v>
      </c>
    </row>
    <row r="194" ht="15.75" customHeight="1">
      <c r="A194" s="10">
        <v>28.0</v>
      </c>
      <c r="B194" s="10">
        <v>2.7</v>
      </c>
      <c r="C194" s="9">
        <v>37.0</v>
      </c>
      <c r="D194" s="9">
        <f t="shared" si="1"/>
        <v>770.1</v>
      </c>
      <c r="E194" s="9">
        <f t="shared" si="2"/>
        <v>770.1</v>
      </c>
      <c r="F194" s="9">
        <f t="shared" si="3"/>
        <v>-72401.7</v>
      </c>
      <c r="H194" s="9">
        <f t="shared" si="4"/>
        <v>240</v>
      </c>
      <c r="K194" s="9">
        <f t="shared" si="5"/>
        <v>1.77815125</v>
      </c>
      <c r="L194" s="9">
        <f t="shared" si="6"/>
        <v>7.112605002</v>
      </c>
      <c r="N194" s="9">
        <f t="shared" si="7"/>
        <v>0.01666666667</v>
      </c>
      <c r="O194" s="9">
        <f t="shared" si="8"/>
        <v>0.06666666667</v>
      </c>
      <c r="AG194" s="10">
        <f t="shared" si="9"/>
        <v>-2.79230658</v>
      </c>
      <c r="AH194" s="10">
        <f t="shared" si="10"/>
        <v>7.796976037</v>
      </c>
      <c r="AI194" s="10">
        <f t="shared" si="11"/>
        <v>7.017278433</v>
      </c>
      <c r="AM194" s="10">
        <f t="shared" si="12"/>
        <v>2.79230658</v>
      </c>
      <c r="AN194" s="10">
        <f t="shared" si="13"/>
        <v>2.513075922</v>
      </c>
      <c r="AP194" s="10">
        <f t="shared" si="14"/>
        <v>1</v>
      </c>
      <c r="AQ194" s="10">
        <f t="shared" si="15"/>
        <v>0.9</v>
      </c>
    </row>
    <row r="195" ht="15.75" customHeight="1">
      <c r="A195" s="10">
        <v>22.0</v>
      </c>
      <c r="B195" s="10">
        <v>4.5</v>
      </c>
      <c r="C195" s="9">
        <v>37.0</v>
      </c>
      <c r="D195" s="9">
        <f t="shared" si="1"/>
        <v>774.6</v>
      </c>
      <c r="E195" s="9">
        <f t="shared" si="2"/>
        <v>774.6</v>
      </c>
      <c r="F195" s="9">
        <f t="shared" si="3"/>
        <v>-73171.8</v>
      </c>
      <c r="H195" s="9">
        <f t="shared" si="4"/>
        <v>132</v>
      </c>
      <c r="K195" s="9">
        <f t="shared" si="5"/>
        <v>1.51851394</v>
      </c>
      <c r="L195" s="9">
        <f t="shared" si="6"/>
        <v>6.07405576</v>
      </c>
      <c r="N195" s="9">
        <f t="shared" si="7"/>
        <v>0.0303030303</v>
      </c>
      <c r="O195" s="9">
        <f t="shared" si="8"/>
        <v>0.1212121212</v>
      </c>
      <c r="AG195" s="10">
        <f t="shared" si="9"/>
        <v>15.20769342</v>
      </c>
      <c r="AH195" s="10">
        <f t="shared" si="10"/>
        <v>231.2739392</v>
      </c>
      <c r="AI195" s="10">
        <f t="shared" si="11"/>
        <v>925.0957566</v>
      </c>
      <c r="AM195" s="10">
        <f t="shared" si="12"/>
        <v>15.20769342</v>
      </c>
      <c r="AN195" s="10">
        <f t="shared" si="13"/>
        <v>60.83077368</v>
      </c>
      <c r="AP195" s="10">
        <f t="shared" si="14"/>
        <v>19</v>
      </c>
      <c r="AQ195" s="10">
        <f t="shared" si="15"/>
        <v>76</v>
      </c>
    </row>
    <row r="196" ht="15.75" customHeight="1">
      <c r="A196" s="10">
        <v>25.0</v>
      </c>
      <c r="B196" s="10">
        <v>4.0</v>
      </c>
      <c r="C196" s="9">
        <v>37.0</v>
      </c>
      <c r="D196" s="9">
        <f t="shared" si="1"/>
        <v>778.6</v>
      </c>
      <c r="E196" s="9">
        <f t="shared" si="2"/>
        <v>778.6</v>
      </c>
      <c r="F196" s="9">
        <f t="shared" si="3"/>
        <v>-73946.4</v>
      </c>
      <c r="H196" s="9">
        <f t="shared" si="4"/>
        <v>75.6</v>
      </c>
      <c r="K196" s="9">
        <f t="shared" si="5"/>
        <v>1.447158031</v>
      </c>
      <c r="L196" s="9">
        <f t="shared" si="6"/>
        <v>3.907326685</v>
      </c>
      <c r="N196" s="9">
        <f t="shared" si="7"/>
        <v>0.03571428571</v>
      </c>
      <c r="O196" s="9">
        <f t="shared" si="8"/>
        <v>0.09642857143</v>
      </c>
      <c r="AG196" s="10">
        <f t="shared" si="9"/>
        <v>-11.79230658</v>
      </c>
      <c r="AH196" s="10">
        <f t="shared" si="10"/>
        <v>139.0584945</v>
      </c>
      <c r="AI196" s="10">
        <f t="shared" si="11"/>
        <v>556.2339779</v>
      </c>
      <c r="AM196" s="10">
        <f t="shared" si="12"/>
        <v>11.79230658</v>
      </c>
      <c r="AN196" s="10">
        <f t="shared" si="13"/>
        <v>47.16922632</v>
      </c>
      <c r="AP196" s="10">
        <f t="shared" si="14"/>
        <v>8</v>
      </c>
      <c r="AQ196" s="10">
        <f t="shared" si="15"/>
        <v>32</v>
      </c>
    </row>
    <row r="197" ht="15.75" customHeight="1">
      <c r="A197" s="10">
        <v>22.0</v>
      </c>
      <c r="B197" s="10">
        <v>4.5</v>
      </c>
      <c r="C197" s="9">
        <v>37.0</v>
      </c>
      <c r="D197" s="9">
        <f t="shared" si="1"/>
        <v>783.1</v>
      </c>
      <c r="E197" s="9">
        <f t="shared" si="2"/>
        <v>783.1</v>
      </c>
      <c r="F197" s="9">
        <f t="shared" si="3"/>
        <v>-74725</v>
      </c>
      <c r="H197" s="9">
        <f t="shared" si="4"/>
        <v>99</v>
      </c>
      <c r="K197" s="9">
        <f t="shared" si="5"/>
        <v>1.342422681</v>
      </c>
      <c r="L197" s="9">
        <f t="shared" si="6"/>
        <v>6.040902064</v>
      </c>
      <c r="N197" s="9">
        <f t="shared" si="7"/>
        <v>0.04545454545</v>
      </c>
      <c r="O197" s="9">
        <f t="shared" si="8"/>
        <v>0.2045454545</v>
      </c>
      <c r="AG197" s="10">
        <f t="shared" si="9"/>
        <v>-16.79230658</v>
      </c>
      <c r="AH197" s="10">
        <f t="shared" si="10"/>
        <v>281.9815603</v>
      </c>
      <c r="AI197" s="10">
        <f t="shared" si="11"/>
        <v>761.3502127</v>
      </c>
      <c r="AM197" s="10">
        <f t="shared" si="12"/>
        <v>16.79230658</v>
      </c>
      <c r="AN197" s="10">
        <f t="shared" si="13"/>
        <v>45.33922777</v>
      </c>
      <c r="AP197" s="10">
        <f t="shared" si="14"/>
        <v>13</v>
      </c>
      <c r="AQ197" s="10">
        <f t="shared" si="15"/>
        <v>35.1</v>
      </c>
    </row>
    <row r="198" ht="15.75" customHeight="1">
      <c r="A198" s="10">
        <v>36.0</v>
      </c>
      <c r="B198" s="10">
        <v>5.4</v>
      </c>
      <c r="C198" s="9">
        <v>37.0</v>
      </c>
      <c r="D198" s="9">
        <f t="shared" si="1"/>
        <v>788.5</v>
      </c>
      <c r="E198" s="9">
        <f t="shared" si="2"/>
        <v>788.5</v>
      </c>
      <c r="F198" s="9">
        <f t="shared" si="3"/>
        <v>-75508.1</v>
      </c>
      <c r="H198" s="9">
        <f t="shared" si="4"/>
        <v>100</v>
      </c>
      <c r="K198" s="9">
        <f t="shared" si="5"/>
        <v>1.397940009</v>
      </c>
      <c r="L198" s="9">
        <f t="shared" si="6"/>
        <v>5.591760035</v>
      </c>
      <c r="N198" s="9">
        <f t="shared" si="7"/>
        <v>0.04</v>
      </c>
      <c r="O198" s="9">
        <f t="shared" si="8"/>
        <v>0.16</v>
      </c>
      <c r="AG198" s="10">
        <f t="shared" si="9"/>
        <v>-22.79230658</v>
      </c>
      <c r="AH198" s="10">
        <f t="shared" si="10"/>
        <v>519.4892392</v>
      </c>
      <c r="AI198" s="10">
        <f t="shared" si="11"/>
        <v>2337.701577</v>
      </c>
      <c r="AM198" s="10">
        <f t="shared" si="12"/>
        <v>22.79230658</v>
      </c>
      <c r="AN198" s="10">
        <f t="shared" si="13"/>
        <v>102.5653796</v>
      </c>
      <c r="AP198" s="10">
        <f t="shared" si="14"/>
        <v>19</v>
      </c>
      <c r="AQ198" s="10">
        <f t="shared" si="15"/>
        <v>85.5</v>
      </c>
    </row>
    <row r="199" ht="15.75" customHeight="1">
      <c r="A199" s="10">
        <v>54.0</v>
      </c>
      <c r="B199" s="10">
        <v>5.8</v>
      </c>
      <c r="C199" s="9">
        <v>37.0</v>
      </c>
      <c r="D199" s="9">
        <f t="shared" si="1"/>
        <v>794.3</v>
      </c>
      <c r="E199" s="9">
        <f t="shared" si="2"/>
        <v>794.3</v>
      </c>
      <c r="F199" s="9">
        <f t="shared" si="3"/>
        <v>-76296.6</v>
      </c>
      <c r="H199" s="9">
        <f t="shared" si="4"/>
        <v>99</v>
      </c>
      <c r="K199" s="9">
        <f t="shared" si="5"/>
        <v>1.342422681</v>
      </c>
      <c r="L199" s="9">
        <f t="shared" si="6"/>
        <v>6.040902064</v>
      </c>
      <c r="N199" s="9">
        <f t="shared" si="7"/>
        <v>0.04545454545</v>
      </c>
      <c r="O199" s="9">
        <f t="shared" si="8"/>
        <v>0.2045454545</v>
      </c>
      <c r="AG199" s="10">
        <f t="shared" si="9"/>
        <v>-19.79230658</v>
      </c>
      <c r="AH199" s="10">
        <f t="shared" si="10"/>
        <v>391.7353998</v>
      </c>
      <c r="AI199" s="10">
        <f t="shared" si="11"/>
        <v>1566.941599</v>
      </c>
      <c r="AM199" s="10">
        <f t="shared" si="12"/>
        <v>19.79230658</v>
      </c>
      <c r="AN199" s="10">
        <f t="shared" si="13"/>
        <v>79.16922632</v>
      </c>
      <c r="AP199" s="10">
        <f t="shared" si="14"/>
        <v>16</v>
      </c>
      <c r="AQ199" s="10">
        <f t="shared" si="15"/>
        <v>64</v>
      </c>
    </row>
    <row r="200" ht="15.75" customHeight="1">
      <c r="A200" s="10">
        <v>15.0</v>
      </c>
      <c r="B200" s="10">
        <v>0.9</v>
      </c>
      <c r="C200" s="9">
        <v>38.0</v>
      </c>
      <c r="D200" s="9">
        <f t="shared" si="1"/>
        <v>795.2</v>
      </c>
      <c r="E200" s="9">
        <f t="shared" si="2"/>
        <v>795.2</v>
      </c>
      <c r="F200" s="9">
        <f t="shared" si="3"/>
        <v>-77090.9</v>
      </c>
      <c r="H200" s="9">
        <f t="shared" si="4"/>
        <v>194.4</v>
      </c>
      <c r="K200" s="9">
        <f t="shared" si="5"/>
        <v>1.556302501</v>
      </c>
      <c r="L200" s="9">
        <f t="shared" si="6"/>
        <v>8.404033504</v>
      </c>
      <c r="N200" s="9">
        <f t="shared" si="7"/>
        <v>0.02777777778</v>
      </c>
      <c r="O200" s="9">
        <f t="shared" si="8"/>
        <v>0.15</v>
      </c>
      <c r="AG200" s="10">
        <f t="shared" si="9"/>
        <v>-22.79230658</v>
      </c>
      <c r="AH200" s="10">
        <f t="shared" si="10"/>
        <v>519.4892392</v>
      </c>
      <c r="AI200" s="10">
        <f t="shared" si="11"/>
        <v>2337.701577</v>
      </c>
      <c r="AM200" s="10">
        <f t="shared" si="12"/>
        <v>22.79230658</v>
      </c>
      <c r="AN200" s="10">
        <f t="shared" si="13"/>
        <v>102.5653796</v>
      </c>
      <c r="AP200" s="10">
        <f t="shared" si="14"/>
        <v>19</v>
      </c>
      <c r="AQ200" s="10">
        <f t="shared" si="15"/>
        <v>85.5</v>
      </c>
    </row>
    <row r="201" ht="15.75" customHeight="1">
      <c r="A201" s="10">
        <v>59.0</v>
      </c>
      <c r="B201" s="10">
        <v>6.3</v>
      </c>
      <c r="C201" s="9">
        <v>38.0</v>
      </c>
      <c r="D201" s="9">
        <f t="shared" si="1"/>
        <v>801.5</v>
      </c>
      <c r="E201" s="9">
        <f t="shared" si="2"/>
        <v>801.5</v>
      </c>
      <c r="F201" s="9">
        <f t="shared" si="3"/>
        <v>-77886.1</v>
      </c>
      <c r="H201" s="9">
        <f t="shared" si="4"/>
        <v>313.2</v>
      </c>
      <c r="K201" s="9">
        <f t="shared" si="5"/>
        <v>1.73239376</v>
      </c>
      <c r="L201" s="9">
        <f t="shared" si="6"/>
        <v>10.04788381</v>
      </c>
      <c r="N201" s="9">
        <f t="shared" si="7"/>
        <v>0.01851851852</v>
      </c>
      <c r="O201" s="9">
        <f t="shared" si="8"/>
        <v>0.1074074074</v>
      </c>
      <c r="AG201" s="10">
        <f t="shared" si="9"/>
        <v>-8.79230658</v>
      </c>
      <c r="AH201" s="10">
        <f t="shared" si="10"/>
        <v>77.304655</v>
      </c>
      <c r="AI201" s="10">
        <f t="shared" si="11"/>
        <v>417.445137</v>
      </c>
      <c r="AM201" s="10">
        <f t="shared" si="12"/>
        <v>8.79230658</v>
      </c>
      <c r="AN201" s="10">
        <f t="shared" si="13"/>
        <v>47.47845553</v>
      </c>
      <c r="AP201" s="10">
        <f t="shared" si="14"/>
        <v>5</v>
      </c>
      <c r="AQ201" s="10">
        <f t="shared" si="15"/>
        <v>27</v>
      </c>
    </row>
    <row r="202" ht="15.75" customHeight="1">
      <c r="A202" s="10">
        <v>38.0</v>
      </c>
      <c r="B202" s="10">
        <v>3.6</v>
      </c>
      <c r="C202" s="9">
        <v>38.0</v>
      </c>
      <c r="D202" s="9">
        <f t="shared" si="1"/>
        <v>805.1</v>
      </c>
      <c r="E202" s="9">
        <f t="shared" si="2"/>
        <v>805.1</v>
      </c>
      <c r="F202" s="9">
        <f t="shared" si="3"/>
        <v>-78687.6</v>
      </c>
      <c r="H202" s="9">
        <f t="shared" si="4"/>
        <v>13.5</v>
      </c>
      <c r="K202" s="9">
        <f t="shared" si="5"/>
        <v>1.176091259</v>
      </c>
      <c r="L202" s="9">
        <f t="shared" si="6"/>
        <v>1.058482133</v>
      </c>
      <c r="N202" s="9">
        <f t="shared" si="7"/>
        <v>0.06666666667</v>
      </c>
      <c r="O202" s="9">
        <f t="shared" si="8"/>
        <v>0.06</v>
      </c>
      <c r="AG202" s="10">
        <f t="shared" si="9"/>
        <v>9.20769342</v>
      </c>
      <c r="AH202" s="10">
        <f t="shared" si="10"/>
        <v>84.78161812</v>
      </c>
      <c r="AI202" s="10">
        <f t="shared" si="11"/>
        <v>491.7333851</v>
      </c>
      <c r="AM202" s="10">
        <f t="shared" si="12"/>
        <v>9.20769342</v>
      </c>
      <c r="AN202" s="10">
        <f t="shared" si="13"/>
        <v>53.40462184</v>
      </c>
      <c r="AP202" s="10">
        <f t="shared" si="14"/>
        <v>13</v>
      </c>
      <c r="AQ202" s="10">
        <f t="shared" si="15"/>
        <v>75.4</v>
      </c>
    </row>
    <row r="203" ht="15.75" customHeight="1">
      <c r="A203" s="10">
        <v>33.0</v>
      </c>
      <c r="B203" s="10">
        <v>2.2</v>
      </c>
      <c r="C203" s="9">
        <v>38.0</v>
      </c>
      <c r="D203" s="9">
        <f t="shared" si="1"/>
        <v>807.3</v>
      </c>
      <c r="E203" s="9">
        <f t="shared" si="2"/>
        <v>807.3</v>
      </c>
      <c r="F203" s="9">
        <f t="shared" si="3"/>
        <v>-79492.7</v>
      </c>
      <c r="H203" s="9">
        <f t="shared" si="4"/>
        <v>371.7</v>
      </c>
      <c r="K203" s="9">
        <f t="shared" si="5"/>
        <v>1.770852012</v>
      </c>
      <c r="L203" s="9">
        <f t="shared" si="6"/>
        <v>11.15636767</v>
      </c>
      <c r="N203" s="9">
        <f t="shared" si="7"/>
        <v>0.01694915254</v>
      </c>
      <c r="O203" s="9">
        <f t="shared" si="8"/>
        <v>0.106779661</v>
      </c>
      <c r="AG203" s="10">
        <f t="shared" si="9"/>
        <v>-29.79230658</v>
      </c>
      <c r="AH203" s="10">
        <f t="shared" si="10"/>
        <v>887.5815314</v>
      </c>
      <c r="AI203" s="10">
        <f t="shared" si="11"/>
        <v>798.8233782</v>
      </c>
      <c r="AM203" s="10">
        <f t="shared" si="12"/>
        <v>29.79230658</v>
      </c>
      <c r="AN203" s="10">
        <f t="shared" si="13"/>
        <v>26.81307592</v>
      </c>
      <c r="AP203" s="10">
        <f t="shared" si="14"/>
        <v>26</v>
      </c>
      <c r="AQ203" s="10">
        <f t="shared" si="15"/>
        <v>23.4</v>
      </c>
    </row>
    <row r="204" ht="15.75" customHeight="1">
      <c r="A204" s="10">
        <v>54.0</v>
      </c>
      <c r="B204" s="10">
        <v>3.6</v>
      </c>
      <c r="C204" s="9">
        <v>38.0</v>
      </c>
      <c r="D204" s="9">
        <f t="shared" si="1"/>
        <v>810.9</v>
      </c>
      <c r="E204" s="9">
        <f t="shared" si="2"/>
        <v>810.9</v>
      </c>
      <c r="F204" s="9">
        <f t="shared" si="3"/>
        <v>-80300</v>
      </c>
      <c r="H204" s="9">
        <f t="shared" si="4"/>
        <v>136.8</v>
      </c>
      <c r="K204" s="9">
        <f t="shared" si="5"/>
        <v>1.579783597</v>
      </c>
      <c r="L204" s="9">
        <f t="shared" si="6"/>
        <v>5.687220948</v>
      </c>
      <c r="N204" s="9">
        <f t="shared" si="7"/>
        <v>0.02631578947</v>
      </c>
      <c r="O204" s="9">
        <f t="shared" si="8"/>
        <v>0.09473684211</v>
      </c>
      <c r="AG204" s="10">
        <f t="shared" si="9"/>
        <v>14.20769342</v>
      </c>
      <c r="AH204" s="10">
        <f t="shared" si="10"/>
        <v>201.8585523</v>
      </c>
      <c r="AI204" s="10">
        <f t="shared" si="11"/>
        <v>1271.70888</v>
      </c>
      <c r="AM204" s="10">
        <f t="shared" si="12"/>
        <v>14.20769342</v>
      </c>
      <c r="AN204" s="10">
        <f t="shared" si="13"/>
        <v>89.50846855</v>
      </c>
      <c r="AP204" s="10">
        <f t="shared" si="14"/>
        <v>18</v>
      </c>
      <c r="AQ204" s="10">
        <f t="shared" si="15"/>
        <v>113.4</v>
      </c>
    </row>
    <row r="205" ht="15.75" customHeight="1">
      <c r="A205" s="10">
        <v>68.0</v>
      </c>
      <c r="B205" s="10">
        <v>2.2</v>
      </c>
      <c r="C205" s="9">
        <v>38.0</v>
      </c>
      <c r="D205" s="9">
        <f t="shared" si="1"/>
        <v>813.1</v>
      </c>
      <c r="E205" s="9">
        <f t="shared" si="2"/>
        <v>813.1</v>
      </c>
      <c r="F205" s="9">
        <f t="shared" si="3"/>
        <v>-81110.9</v>
      </c>
      <c r="H205" s="9">
        <f t="shared" si="4"/>
        <v>72.6</v>
      </c>
      <c r="K205" s="9">
        <f t="shared" si="5"/>
        <v>1.51851394</v>
      </c>
      <c r="L205" s="9">
        <f t="shared" si="6"/>
        <v>3.340730668</v>
      </c>
      <c r="N205" s="9">
        <f t="shared" si="7"/>
        <v>0.0303030303</v>
      </c>
      <c r="O205" s="9">
        <f t="shared" si="8"/>
        <v>0.06666666667</v>
      </c>
      <c r="AG205" s="10">
        <f t="shared" si="9"/>
        <v>-6.79230658</v>
      </c>
      <c r="AH205" s="10">
        <f t="shared" si="10"/>
        <v>46.13542868</v>
      </c>
      <c r="AI205" s="10">
        <f t="shared" si="11"/>
        <v>166.0875432</v>
      </c>
      <c r="AM205" s="10">
        <f t="shared" si="12"/>
        <v>6.79230658</v>
      </c>
      <c r="AN205" s="10">
        <f t="shared" si="13"/>
        <v>24.45230369</v>
      </c>
      <c r="AP205" s="10">
        <f t="shared" si="14"/>
        <v>3</v>
      </c>
      <c r="AQ205" s="10">
        <f t="shared" si="15"/>
        <v>10.8</v>
      </c>
    </row>
    <row r="206" ht="15.75" customHeight="1">
      <c r="A206" s="10">
        <v>37.0</v>
      </c>
      <c r="B206" s="10">
        <v>2.7</v>
      </c>
      <c r="C206" s="9">
        <v>38.0</v>
      </c>
      <c r="D206" s="9">
        <f t="shared" si="1"/>
        <v>815.8</v>
      </c>
      <c r="E206" s="9">
        <f t="shared" si="2"/>
        <v>815.8</v>
      </c>
      <c r="F206" s="9">
        <f t="shared" si="3"/>
        <v>-81924</v>
      </c>
      <c r="H206" s="9">
        <f t="shared" si="4"/>
        <v>194.4</v>
      </c>
      <c r="K206" s="9">
        <f t="shared" si="5"/>
        <v>1.73239376</v>
      </c>
      <c r="L206" s="9">
        <f t="shared" si="6"/>
        <v>6.236617535</v>
      </c>
      <c r="N206" s="9">
        <f t="shared" si="7"/>
        <v>0.01851851852</v>
      </c>
      <c r="O206" s="9">
        <f t="shared" si="8"/>
        <v>0.06666666667</v>
      </c>
      <c r="AG206" s="10">
        <f t="shared" si="9"/>
        <v>-11.79230658</v>
      </c>
      <c r="AH206" s="10">
        <f t="shared" si="10"/>
        <v>139.0584945</v>
      </c>
      <c r="AI206" s="10">
        <f t="shared" si="11"/>
        <v>305.9286878</v>
      </c>
      <c r="AM206" s="10">
        <f t="shared" si="12"/>
        <v>11.79230658</v>
      </c>
      <c r="AN206" s="10">
        <f t="shared" si="13"/>
        <v>25.94307448</v>
      </c>
      <c r="AP206" s="10">
        <f t="shared" si="14"/>
        <v>8</v>
      </c>
      <c r="AQ206" s="10">
        <f t="shared" si="15"/>
        <v>17.6</v>
      </c>
    </row>
    <row r="207" ht="15.75" customHeight="1">
      <c r="A207" s="10">
        <v>64.0</v>
      </c>
      <c r="B207" s="10">
        <v>4.0</v>
      </c>
      <c r="C207" s="9">
        <v>38.0</v>
      </c>
      <c r="D207" s="9">
        <f t="shared" si="1"/>
        <v>819.8</v>
      </c>
      <c r="E207" s="9">
        <f t="shared" si="2"/>
        <v>819.8</v>
      </c>
      <c r="F207" s="9">
        <f t="shared" si="3"/>
        <v>-82739.8</v>
      </c>
      <c r="H207" s="9">
        <f t="shared" si="4"/>
        <v>149.6</v>
      </c>
      <c r="K207" s="9">
        <f t="shared" si="5"/>
        <v>1.832508913</v>
      </c>
      <c r="L207" s="9">
        <f t="shared" si="6"/>
        <v>4.031519608</v>
      </c>
      <c r="N207" s="9">
        <f t="shared" si="7"/>
        <v>0.01470588235</v>
      </c>
      <c r="O207" s="9">
        <f t="shared" si="8"/>
        <v>0.03235294118</v>
      </c>
      <c r="AG207" s="10">
        <f t="shared" si="9"/>
        <v>9.20769342</v>
      </c>
      <c r="AH207" s="10">
        <f t="shared" si="10"/>
        <v>84.78161812</v>
      </c>
      <c r="AI207" s="10">
        <f t="shared" si="11"/>
        <v>305.2138252</v>
      </c>
      <c r="AM207" s="10">
        <f t="shared" si="12"/>
        <v>9.20769342</v>
      </c>
      <c r="AN207" s="10">
        <f t="shared" si="13"/>
        <v>33.14769631</v>
      </c>
      <c r="AP207" s="10">
        <f t="shared" si="14"/>
        <v>13</v>
      </c>
      <c r="AQ207" s="10">
        <f t="shared" si="15"/>
        <v>46.8</v>
      </c>
    </row>
    <row r="208" ht="15.75" customHeight="1">
      <c r="A208" s="10">
        <v>34.0</v>
      </c>
      <c r="B208" s="10">
        <v>1.8</v>
      </c>
      <c r="C208" s="9">
        <v>38.0</v>
      </c>
      <c r="D208" s="9">
        <f t="shared" si="1"/>
        <v>821.6</v>
      </c>
      <c r="E208" s="9">
        <f t="shared" si="2"/>
        <v>821.6</v>
      </c>
      <c r="F208" s="9">
        <f t="shared" si="3"/>
        <v>-83559.6</v>
      </c>
      <c r="H208" s="9">
        <f t="shared" si="4"/>
        <v>99.9</v>
      </c>
      <c r="K208" s="9">
        <f t="shared" si="5"/>
        <v>1.568201724</v>
      </c>
      <c r="L208" s="9">
        <f t="shared" si="6"/>
        <v>4.234144655</v>
      </c>
      <c r="N208" s="9">
        <f t="shared" si="7"/>
        <v>0.02702702703</v>
      </c>
      <c r="O208" s="9">
        <f t="shared" si="8"/>
        <v>0.07297297297</v>
      </c>
      <c r="AG208" s="10">
        <f t="shared" si="9"/>
        <v>23.20769342</v>
      </c>
      <c r="AH208" s="10">
        <f t="shared" si="10"/>
        <v>538.5970339</v>
      </c>
      <c r="AI208" s="10">
        <f t="shared" si="11"/>
        <v>1184.913475</v>
      </c>
      <c r="AM208" s="10">
        <f t="shared" si="12"/>
        <v>23.20769342</v>
      </c>
      <c r="AN208" s="10">
        <f t="shared" si="13"/>
        <v>51.05692552</v>
      </c>
      <c r="AP208" s="10">
        <f t="shared" si="14"/>
        <v>27</v>
      </c>
      <c r="AQ208" s="10">
        <f t="shared" si="15"/>
        <v>59.4</v>
      </c>
    </row>
    <row r="209" ht="15.75" customHeight="1">
      <c r="A209" s="10">
        <v>31.0</v>
      </c>
      <c r="B209" s="10">
        <v>7.2</v>
      </c>
      <c r="C209" s="9">
        <v>38.0</v>
      </c>
      <c r="D209" s="9">
        <f t="shared" si="1"/>
        <v>828.8</v>
      </c>
      <c r="E209" s="9">
        <f t="shared" si="2"/>
        <v>828.8</v>
      </c>
      <c r="F209" s="9">
        <f t="shared" si="3"/>
        <v>-84381.2</v>
      </c>
      <c r="H209" s="9">
        <f t="shared" si="4"/>
        <v>256</v>
      </c>
      <c r="K209" s="9">
        <f t="shared" si="5"/>
        <v>1.806179974</v>
      </c>
      <c r="L209" s="9">
        <f t="shared" si="6"/>
        <v>7.224719896</v>
      </c>
      <c r="N209" s="9">
        <f t="shared" si="7"/>
        <v>0.015625</v>
      </c>
      <c r="O209" s="9">
        <f t="shared" si="8"/>
        <v>0.0625</v>
      </c>
      <c r="AG209" s="10">
        <f t="shared" si="9"/>
        <v>-7.79230658</v>
      </c>
      <c r="AH209" s="10">
        <f t="shared" si="10"/>
        <v>60.72004184</v>
      </c>
      <c r="AI209" s="10">
        <f t="shared" si="11"/>
        <v>163.944113</v>
      </c>
      <c r="AM209" s="10">
        <f t="shared" si="12"/>
        <v>7.79230658</v>
      </c>
      <c r="AN209" s="10">
        <f t="shared" si="13"/>
        <v>21.03922777</v>
      </c>
      <c r="AP209" s="10">
        <f t="shared" si="14"/>
        <v>4</v>
      </c>
      <c r="AQ209" s="10">
        <f t="shared" si="15"/>
        <v>10.8</v>
      </c>
    </row>
    <row r="210" ht="15.75" customHeight="1">
      <c r="A210" s="10">
        <v>37.0</v>
      </c>
      <c r="B210" s="10">
        <v>2.2</v>
      </c>
      <c r="C210" s="9">
        <v>38.0</v>
      </c>
      <c r="D210" s="9">
        <f t="shared" si="1"/>
        <v>831</v>
      </c>
      <c r="E210" s="9">
        <f t="shared" si="2"/>
        <v>831</v>
      </c>
      <c r="F210" s="9">
        <f t="shared" si="3"/>
        <v>-85210</v>
      </c>
      <c r="H210" s="9">
        <f t="shared" si="4"/>
        <v>61.2</v>
      </c>
      <c r="K210" s="9">
        <f t="shared" si="5"/>
        <v>1.531478917</v>
      </c>
      <c r="L210" s="9">
        <f t="shared" si="6"/>
        <v>2.756662051</v>
      </c>
      <c r="N210" s="9">
        <f t="shared" si="7"/>
        <v>0.02941176471</v>
      </c>
      <c r="O210" s="9">
        <f t="shared" si="8"/>
        <v>0.05294117647</v>
      </c>
      <c r="AG210" s="10">
        <f t="shared" si="9"/>
        <v>19.20769342</v>
      </c>
      <c r="AH210" s="10">
        <f t="shared" si="10"/>
        <v>368.9354865</v>
      </c>
      <c r="AI210" s="10">
        <f t="shared" si="11"/>
        <v>1475.741946</v>
      </c>
      <c r="AM210" s="10">
        <f t="shared" si="12"/>
        <v>19.20769342</v>
      </c>
      <c r="AN210" s="10">
        <f t="shared" si="13"/>
        <v>76.83077368</v>
      </c>
      <c r="AP210" s="10">
        <f t="shared" si="14"/>
        <v>23</v>
      </c>
      <c r="AQ210" s="10">
        <f t="shared" si="15"/>
        <v>92</v>
      </c>
    </row>
    <row r="211" ht="15.75" customHeight="1">
      <c r="A211" s="10">
        <v>33.0</v>
      </c>
      <c r="B211" s="10">
        <v>6.3</v>
      </c>
      <c r="C211" s="9">
        <v>39.0</v>
      </c>
      <c r="D211" s="9">
        <f t="shared" si="1"/>
        <v>837.3</v>
      </c>
      <c r="E211" s="9">
        <f t="shared" si="2"/>
        <v>837.3</v>
      </c>
      <c r="F211" s="9">
        <f t="shared" si="3"/>
        <v>-86041</v>
      </c>
      <c r="H211" s="9">
        <f t="shared" si="4"/>
        <v>223.2</v>
      </c>
      <c r="K211" s="9">
        <f t="shared" si="5"/>
        <v>1.491361694</v>
      </c>
      <c r="L211" s="9">
        <f t="shared" si="6"/>
        <v>10.7378042</v>
      </c>
      <c r="N211" s="9">
        <f t="shared" si="7"/>
        <v>0.03225806452</v>
      </c>
      <c r="O211" s="9">
        <f t="shared" si="8"/>
        <v>0.2322580645</v>
      </c>
      <c r="AG211" s="10">
        <f t="shared" si="9"/>
        <v>-10.79230658</v>
      </c>
      <c r="AH211" s="10">
        <f t="shared" si="10"/>
        <v>116.4738813</v>
      </c>
      <c r="AI211" s="10">
        <f t="shared" si="11"/>
        <v>209.6529864</v>
      </c>
      <c r="AM211" s="10">
        <f t="shared" si="12"/>
        <v>10.79230658</v>
      </c>
      <c r="AN211" s="10">
        <f t="shared" si="13"/>
        <v>19.42615184</v>
      </c>
      <c r="AP211" s="10">
        <f t="shared" si="14"/>
        <v>7</v>
      </c>
      <c r="AQ211" s="10">
        <f t="shared" si="15"/>
        <v>12.6</v>
      </c>
    </row>
    <row r="212" ht="15.75" customHeight="1">
      <c r="A212" s="10">
        <v>26.0</v>
      </c>
      <c r="B212" s="10">
        <v>4.9</v>
      </c>
      <c r="C212" s="9">
        <v>39.0</v>
      </c>
      <c r="D212" s="9">
        <f t="shared" si="1"/>
        <v>842.2</v>
      </c>
      <c r="E212" s="9">
        <f t="shared" si="2"/>
        <v>842.2</v>
      </c>
      <c r="F212" s="9">
        <f t="shared" si="3"/>
        <v>-86878.3</v>
      </c>
      <c r="H212" s="9">
        <f t="shared" si="4"/>
        <v>81.4</v>
      </c>
      <c r="K212" s="9">
        <f t="shared" si="5"/>
        <v>1.568201724</v>
      </c>
      <c r="L212" s="9">
        <f t="shared" si="6"/>
        <v>3.450043793</v>
      </c>
      <c r="N212" s="9">
        <f t="shared" si="7"/>
        <v>0.02702702703</v>
      </c>
      <c r="O212" s="9">
        <f t="shared" si="8"/>
        <v>0.05945945946</v>
      </c>
      <c r="AG212" s="10">
        <f t="shared" si="9"/>
        <v>-13.79230658</v>
      </c>
      <c r="AH212" s="10">
        <f t="shared" si="10"/>
        <v>190.2277208</v>
      </c>
      <c r="AI212" s="10">
        <f t="shared" si="11"/>
        <v>1369.63959</v>
      </c>
      <c r="AM212" s="10">
        <f t="shared" si="12"/>
        <v>13.79230658</v>
      </c>
      <c r="AN212" s="10">
        <f t="shared" si="13"/>
        <v>99.30460738</v>
      </c>
      <c r="AP212" s="10">
        <f t="shared" si="14"/>
        <v>10</v>
      </c>
      <c r="AQ212" s="10">
        <f t="shared" si="15"/>
        <v>72</v>
      </c>
    </row>
    <row r="213" ht="15.75" customHeight="1">
      <c r="A213" s="10">
        <v>25.0</v>
      </c>
      <c r="B213" s="10">
        <v>3.1</v>
      </c>
      <c r="C213" s="9">
        <v>39.0</v>
      </c>
      <c r="D213" s="9">
        <f t="shared" si="1"/>
        <v>845.3</v>
      </c>
      <c r="E213" s="9">
        <f t="shared" si="2"/>
        <v>845.3</v>
      </c>
      <c r="F213" s="9">
        <f t="shared" si="3"/>
        <v>-87720.5</v>
      </c>
      <c r="H213" s="9">
        <f t="shared" si="4"/>
        <v>207.9</v>
      </c>
      <c r="K213" s="9">
        <f t="shared" si="5"/>
        <v>1.51851394</v>
      </c>
      <c r="L213" s="9">
        <f t="shared" si="6"/>
        <v>9.566637821</v>
      </c>
      <c r="N213" s="9">
        <f t="shared" si="7"/>
        <v>0.0303030303</v>
      </c>
      <c r="O213" s="9">
        <f t="shared" si="8"/>
        <v>0.1909090909</v>
      </c>
      <c r="AG213" s="10">
        <f t="shared" si="9"/>
        <v>-7.79230658</v>
      </c>
      <c r="AH213" s="10">
        <f t="shared" si="10"/>
        <v>60.72004184</v>
      </c>
      <c r="AI213" s="10">
        <f t="shared" si="11"/>
        <v>133.584092</v>
      </c>
      <c r="AM213" s="10">
        <f t="shared" si="12"/>
        <v>7.79230658</v>
      </c>
      <c r="AN213" s="10">
        <f t="shared" si="13"/>
        <v>17.14307448</v>
      </c>
      <c r="AP213" s="10">
        <f t="shared" si="14"/>
        <v>4</v>
      </c>
      <c r="AQ213" s="10">
        <f t="shared" si="15"/>
        <v>8.8</v>
      </c>
    </row>
    <row r="214" ht="15.75" customHeight="1">
      <c r="A214" s="10">
        <v>96.0</v>
      </c>
      <c r="B214" s="10">
        <v>5.8</v>
      </c>
      <c r="C214" s="9">
        <v>39.0</v>
      </c>
      <c r="D214" s="9">
        <f t="shared" si="1"/>
        <v>851.1</v>
      </c>
      <c r="E214" s="9">
        <f t="shared" si="2"/>
        <v>851.1</v>
      </c>
      <c r="F214" s="9">
        <f t="shared" si="3"/>
        <v>-88565.8</v>
      </c>
      <c r="H214" s="9">
        <f t="shared" si="4"/>
        <v>127.4</v>
      </c>
      <c r="K214" s="9">
        <f t="shared" si="5"/>
        <v>1.414973348</v>
      </c>
      <c r="L214" s="9">
        <f t="shared" si="6"/>
        <v>6.933369405</v>
      </c>
      <c r="N214" s="9">
        <f t="shared" si="7"/>
        <v>0.03846153846</v>
      </c>
      <c r="O214" s="9">
        <f t="shared" si="8"/>
        <v>0.1884615385</v>
      </c>
      <c r="AG214" s="10">
        <f t="shared" si="9"/>
        <v>-11.79230658</v>
      </c>
      <c r="AH214" s="10">
        <f t="shared" si="10"/>
        <v>139.0584945</v>
      </c>
      <c r="AI214" s="10">
        <f t="shared" si="11"/>
        <v>876.0685152</v>
      </c>
      <c r="AM214" s="10">
        <f t="shared" si="12"/>
        <v>11.79230658</v>
      </c>
      <c r="AN214" s="10">
        <f t="shared" si="13"/>
        <v>74.29153145</v>
      </c>
      <c r="AP214" s="10">
        <f t="shared" si="14"/>
        <v>8</v>
      </c>
      <c r="AQ214" s="10">
        <f t="shared" si="15"/>
        <v>50.4</v>
      </c>
    </row>
    <row r="215" ht="15.75" customHeight="1">
      <c r="A215" s="10">
        <v>47.0</v>
      </c>
      <c r="B215" s="10">
        <v>4.9</v>
      </c>
      <c r="C215" s="9">
        <v>39.0</v>
      </c>
      <c r="D215" s="9">
        <f t="shared" si="1"/>
        <v>856</v>
      </c>
      <c r="E215" s="9">
        <f t="shared" si="2"/>
        <v>856</v>
      </c>
      <c r="F215" s="9">
        <f t="shared" si="3"/>
        <v>-89416.9</v>
      </c>
      <c r="H215" s="9">
        <f t="shared" si="4"/>
        <v>77.5</v>
      </c>
      <c r="K215" s="9">
        <f t="shared" si="5"/>
        <v>1.397940009</v>
      </c>
      <c r="L215" s="9">
        <f t="shared" si="6"/>
        <v>4.333614027</v>
      </c>
      <c r="N215" s="9">
        <f t="shared" si="7"/>
        <v>0.04</v>
      </c>
      <c r="O215" s="9">
        <f t="shared" si="8"/>
        <v>0.124</v>
      </c>
      <c r="AG215" s="10">
        <f t="shared" si="9"/>
        <v>-18.79230658</v>
      </c>
      <c r="AH215" s="10">
        <f t="shared" si="10"/>
        <v>353.1507866</v>
      </c>
      <c r="AI215" s="10">
        <f t="shared" si="11"/>
        <v>1730.438854</v>
      </c>
      <c r="AM215" s="10">
        <f t="shared" si="12"/>
        <v>18.79230658</v>
      </c>
      <c r="AN215" s="10">
        <f t="shared" si="13"/>
        <v>92.08230224</v>
      </c>
      <c r="AP215" s="10">
        <f t="shared" si="14"/>
        <v>15</v>
      </c>
      <c r="AQ215" s="10">
        <f t="shared" si="15"/>
        <v>73.5</v>
      </c>
    </row>
    <row r="216" ht="15.75" customHeight="1">
      <c r="A216" s="10">
        <v>46.0</v>
      </c>
      <c r="B216" s="10">
        <v>5.8</v>
      </c>
      <c r="C216" s="9">
        <v>39.0</v>
      </c>
      <c r="D216" s="9">
        <f t="shared" si="1"/>
        <v>861.8</v>
      </c>
      <c r="E216" s="9">
        <f t="shared" si="2"/>
        <v>861.8</v>
      </c>
      <c r="F216" s="9">
        <f t="shared" si="3"/>
        <v>-90272.9</v>
      </c>
      <c r="H216" s="9">
        <f t="shared" si="4"/>
        <v>556.8</v>
      </c>
      <c r="K216" s="9">
        <f t="shared" si="5"/>
        <v>1.982271233</v>
      </c>
      <c r="L216" s="9">
        <f t="shared" si="6"/>
        <v>11.49717315</v>
      </c>
      <c r="N216" s="9">
        <f t="shared" si="7"/>
        <v>0.01041666667</v>
      </c>
      <c r="O216" s="9">
        <f t="shared" si="8"/>
        <v>0.06041666667</v>
      </c>
      <c r="AG216" s="10">
        <f t="shared" si="9"/>
        <v>-19.79230658</v>
      </c>
      <c r="AH216" s="10">
        <f t="shared" si="10"/>
        <v>391.7353998</v>
      </c>
      <c r="AI216" s="10">
        <f t="shared" si="11"/>
        <v>1214.379739</v>
      </c>
      <c r="AM216" s="10">
        <f t="shared" si="12"/>
        <v>19.79230658</v>
      </c>
      <c r="AN216" s="10">
        <f t="shared" si="13"/>
        <v>61.3561504</v>
      </c>
      <c r="AP216" s="10">
        <f t="shared" si="14"/>
        <v>16</v>
      </c>
      <c r="AQ216" s="10">
        <f t="shared" si="15"/>
        <v>49.6</v>
      </c>
    </row>
    <row r="217" ht="15.75" customHeight="1">
      <c r="A217" s="10">
        <v>27.0</v>
      </c>
      <c r="B217" s="10">
        <v>4.9</v>
      </c>
      <c r="C217" s="9">
        <v>39.0</v>
      </c>
      <c r="D217" s="9">
        <f t="shared" si="1"/>
        <v>866.7</v>
      </c>
      <c r="E217" s="9">
        <f t="shared" si="2"/>
        <v>866.7</v>
      </c>
      <c r="F217" s="9">
        <f t="shared" si="3"/>
        <v>-91134.7</v>
      </c>
      <c r="H217" s="9">
        <f t="shared" si="4"/>
        <v>230.3</v>
      </c>
      <c r="K217" s="9">
        <f t="shared" si="5"/>
        <v>1.672097858</v>
      </c>
      <c r="L217" s="9">
        <f t="shared" si="6"/>
        <v>8.193279504</v>
      </c>
      <c r="N217" s="9">
        <f t="shared" si="7"/>
        <v>0.02127659574</v>
      </c>
      <c r="O217" s="9">
        <f t="shared" si="8"/>
        <v>0.1042553191</v>
      </c>
      <c r="AG217" s="10">
        <f t="shared" si="9"/>
        <v>51.20769342</v>
      </c>
      <c r="AH217" s="10">
        <f t="shared" si="10"/>
        <v>2622.227865</v>
      </c>
      <c r="AI217" s="10">
        <f t="shared" si="11"/>
        <v>15208.92162</v>
      </c>
      <c r="AM217" s="10">
        <f t="shared" si="12"/>
        <v>51.20769342</v>
      </c>
      <c r="AN217" s="10">
        <f t="shared" si="13"/>
        <v>297.0046218</v>
      </c>
      <c r="AP217" s="10">
        <f t="shared" si="14"/>
        <v>55</v>
      </c>
      <c r="AQ217" s="10">
        <f t="shared" si="15"/>
        <v>319</v>
      </c>
    </row>
    <row r="218" ht="15.75" customHeight="1">
      <c r="A218" s="10">
        <v>27.0</v>
      </c>
      <c r="B218" s="10">
        <v>4.9</v>
      </c>
      <c r="C218" s="9">
        <v>39.0</v>
      </c>
      <c r="D218" s="9">
        <f t="shared" si="1"/>
        <v>871.6</v>
      </c>
      <c r="E218" s="9">
        <f t="shared" si="2"/>
        <v>871.6</v>
      </c>
      <c r="F218" s="9">
        <f t="shared" si="3"/>
        <v>-92001.4</v>
      </c>
      <c r="H218" s="9">
        <f t="shared" si="4"/>
        <v>266.8</v>
      </c>
      <c r="K218" s="9">
        <f t="shared" si="5"/>
        <v>1.662757832</v>
      </c>
      <c r="L218" s="9">
        <f t="shared" si="6"/>
        <v>9.643995424</v>
      </c>
      <c r="N218" s="9">
        <f t="shared" si="7"/>
        <v>0.02173913043</v>
      </c>
      <c r="O218" s="9">
        <f t="shared" si="8"/>
        <v>0.1260869565</v>
      </c>
      <c r="AG218" s="10">
        <f t="shared" si="9"/>
        <v>2.20769342</v>
      </c>
      <c r="AH218" s="10">
        <f t="shared" si="10"/>
        <v>4.873910237</v>
      </c>
      <c r="AI218" s="10">
        <f t="shared" si="11"/>
        <v>23.88216016</v>
      </c>
      <c r="AM218" s="10">
        <f t="shared" si="12"/>
        <v>2.20769342</v>
      </c>
      <c r="AN218" s="10">
        <f t="shared" si="13"/>
        <v>10.81769776</v>
      </c>
      <c r="AP218" s="10">
        <f t="shared" si="14"/>
        <v>6</v>
      </c>
      <c r="AQ218" s="10">
        <f t="shared" si="15"/>
        <v>29.4</v>
      </c>
    </row>
    <row r="219" ht="15.75" customHeight="1">
      <c r="A219" s="10">
        <v>60.0</v>
      </c>
      <c r="B219" s="10">
        <v>1.3</v>
      </c>
      <c r="C219" s="9">
        <v>39.0</v>
      </c>
      <c r="D219" s="9">
        <f t="shared" si="1"/>
        <v>872.9</v>
      </c>
      <c r="E219" s="9">
        <f t="shared" si="2"/>
        <v>872.9</v>
      </c>
      <c r="F219" s="9">
        <f t="shared" si="3"/>
        <v>-92873</v>
      </c>
      <c r="H219" s="9">
        <f t="shared" si="4"/>
        <v>132.3</v>
      </c>
      <c r="K219" s="9">
        <f t="shared" si="5"/>
        <v>1.431363764</v>
      </c>
      <c r="L219" s="9">
        <f t="shared" si="6"/>
        <v>7.013682444</v>
      </c>
      <c r="N219" s="9">
        <f t="shared" si="7"/>
        <v>0.03703703704</v>
      </c>
      <c r="O219" s="9">
        <f t="shared" si="8"/>
        <v>0.1814814815</v>
      </c>
      <c r="AG219" s="10">
        <f t="shared" si="9"/>
        <v>1.20769342</v>
      </c>
      <c r="AH219" s="10">
        <f t="shared" si="10"/>
        <v>1.458523397</v>
      </c>
      <c r="AI219" s="10">
        <f t="shared" si="11"/>
        <v>8.459435701</v>
      </c>
      <c r="AM219" s="10">
        <f t="shared" si="12"/>
        <v>1.20769342</v>
      </c>
      <c r="AN219" s="10">
        <f t="shared" si="13"/>
        <v>7.004621836</v>
      </c>
      <c r="AP219" s="10">
        <f t="shared" si="14"/>
        <v>5</v>
      </c>
      <c r="AQ219" s="10">
        <f t="shared" si="15"/>
        <v>29</v>
      </c>
    </row>
    <row r="220" ht="15.75" customHeight="1">
      <c r="A220" s="10">
        <v>73.0</v>
      </c>
      <c r="B220" s="10">
        <v>6.3</v>
      </c>
      <c r="C220" s="9">
        <v>39.0</v>
      </c>
      <c r="D220" s="9">
        <f t="shared" si="1"/>
        <v>879.2</v>
      </c>
      <c r="E220" s="9">
        <f t="shared" si="2"/>
        <v>879.2</v>
      </c>
      <c r="F220" s="9">
        <f t="shared" si="3"/>
        <v>-93745.9</v>
      </c>
      <c r="H220" s="9">
        <f t="shared" si="4"/>
        <v>132.3</v>
      </c>
      <c r="K220" s="9">
        <f t="shared" si="5"/>
        <v>1.431363764</v>
      </c>
      <c r="L220" s="9">
        <f t="shared" si="6"/>
        <v>7.013682444</v>
      </c>
      <c r="N220" s="9">
        <f t="shared" si="7"/>
        <v>0.03703703704</v>
      </c>
      <c r="O220" s="9">
        <f t="shared" si="8"/>
        <v>0.1814814815</v>
      </c>
      <c r="AG220" s="10">
        <f t="shared" si="9"/>
        <v>-17.79230658</v>
      </c>
      <c r="AH220" s="10">
        <f t="shared" si="10"/>
        <v>316.5661734</v>
      </c>
      <c r="AI220" s="10">
        <f t="shared" si="11"/>
        <v>1551.17425</v>
      </c>
      <c r="AM220" s="10">
        <f t="shared" si="12"/>
        <v>17.79230658</v>
      </c>
      <c r="AN220" s="10">
        <f t="shared" si="13"/>
        <v>87.18230224</v>
      </c>
      <c r="AP220" s="10">
        <f t="shared" si="14"/>
        <v>14</v>
      </c>
      <c r="AQ220" s="10">
        <f t="shared" si="15"/>
        <v>68.6</v>
      </c>
    </row>
    <row r="221" ht="15.75" customHeight="1">
      <c r="A221" s="10">
        <v>19.0</v>
      </c>
      <c r="B221" s="10">
        <v>1.3</v>
      </c>
      <c r="C221" s="9">
        <v>39.0</v>
      </c>
      <c r="D221" s="9">
        <f t="shared" si="1"/>
        <v>880.5</v>
      </c>
      <c r="E221" s="9">
        <f t="shared" si="2"/>
        <v>880.5</v>
      </c>
      <c r="F221" s="9">
        <f t="shared" si="3"/>
        <v>-94625.1</v>
      </c>
      <c r="H221" s="9">
        <f t="shared" si="4"/>
        <v>78</v>
      </c>
      <c r="K221" s="9">
        <f t="shared" si="5"/>
        <v>1.77815125</v>
      </c>
      <c r="L221" s="9">
        <f t="shared" si="6"/>
        <v>2.311596625</v>
      </c>
      <c r="N221" s="9">
        <f t="shared" si="7"/>
        <v>0.01666666667</v>
      </c>
      <c r="O221" s="9">
        <f t="shared" si="8"/>
        <v>0.02166666667</v>
      </c>
      <c r="AG221" s="10">
        <f t="shared" si="9"/>
        <v>-17.79230658</v>
      </c>
      <c r="AH221" s="10">
        <f t="shared" si="10"/>
        <v>316.5661734</v>
      </c>
      <c r="AI221" s="10">
        <f t="shared" si="11"/>
        <v>1551.17425</v>
      </c>
      <c r="AM221" s="10">
        <f t="shared" si="12"/>
        <v>17.79230658</v>
      </c>
      <c r="AN221" s="10">
        <f t="shared" si="13"/>
        <v>87.18230224</v>
      </c>
      <c r="AP221" s="10">
        <f t="shared" si="14"/>
        <v>14</v>
      </c>
      <c r="AQ221" s="10">
        <f t="shared" si="15"/>
        <v>68.6</v>
      </c>
    </row>
    <row r="222" ht="15.75" customHeight="1">
      <c r="A222" s="10">
        <v>27.0</v>
      </c>
      <c r="B222" s="10">
        <v>3.1</v>
      </c>
      <c r="C222" s="9">
        <v>39.0</v>
      </c>
      <c r="D222" s="9">
        <f t="shared" si="1"/>
        <v>883.6</v>
      </c>
      <c r="E222" s="9">
        <f t="shared" si="2"/>
        <v>883.6</v>
      </c>
      <c r="F222" s="9">
        <f t="shared" si="3"/>
        <v>-95505.6</v>
      </c>
      <c r="H222" s="9">
        <f t="shared" si="4"/>
        <v>459.9</v>
      </c>
      <c r="K222" s="9">
        <f t="shared" si="5"/>
        <v>1.86332286</v>
      </c>
      <c r="L222" s="9">
        <f t="shared" si="6"/>
        <v>11.73893402</v>
      </c>
      <c r="N222" s="9">
        <f t="shared" si="7"/>
        <v>0.01369863014</v>
      </c>
      <c r="O222" s="9">
        <f t="shared" si="8"/>
        <v>0.08630136986</v>
      </c>
      <c r="AG222" s="10">
        <f t="shared" si="9"/>
        <v>15.20769342</v>
      </c>
      <c r="AH222" s="10">
        <f t="shared" si="10"/>
        <v>231.2739392</v>
      </c>
      <c r="AI222" s="10">
        <f t="shared" si="11"/>
        <v>300.6561209</v>
      </c>
      <c r="AM222" s="10">
        <f t="shared" si="12"/>
        <v>15.20769342</v>
      </c>
      <c r="AN222" s="10">
        <f t="shared" si="13"/>
        <v>19.77000145</v>
      </c>
      <c r="AP222" s="10">
        <f t="shared" si="14"/>
        <v>19</v>
      </c>
      <c r="AQ222" s="10">
        <f t="shared" si="15"/>
        <v>24.7</v>
      </c>
    </row>
    <row r="223" ht="15.75" customHeight="1">
      <c r="A223" s="10">
        <v>59.0</v>
      </c>
      <c r="B223" s="10">
        <v>3.1</v>
      </c>
      <c r="C223" s="9">
        <v>39.0</v>
      </c>
      <c r="D223" s="9">
        <f t="shared" si="1"/>
        <v>886.7</v>
      </c>
      <c r="E223" s="9">
        <f t="shared" si="2"/>
        <v>886.7</v>
      </c>
      <c r="F223" s="9">
        <f t="shared" si="3"/>
        <v>-96389.2</v>
      </c>
      <c r="H223" s="9">
        <f t="shared" si="4"/>
        <v>24.7</v>
      </c>
      <c r="K223" s="9">
        <f t="shared" si="5"/>
        <v>1.278753601</v>
      </c>
      <c r="L223" s="9">
        <f t="shared" si="6"/>
        <v>1.662379681</v>
      </c>
      <c r="N223" s="9">
        <f t="shared" si="7"/>
        <v>0.05263157895</v>
      </c>
      <c r="O223" s="9">
        <f t="shared" si="8"/>
        <v>0.06842105263</v>
      </c>
      <c r="AG223" s="10">
        <f t="shared" si="9"/>
        <v>28.20769342</v>
      </c>
      <c r="AH223" s="10">
        <f t="shared" si="10"/>
        <v>795.6739681</v>
      </c>
      <c r="AI223" s="10">
        <f t="shared" si="11"/>
        <v>5012.745999</v>
      </c>
      <c r="AM223" s="10">
        <f t="shared" si="12"/>
        <v>28.20769342</v>
      </c>
      <c r="AN223" s="10">
        <f t="shared" si="13"/>
        <v>177.7084685</v>
      </c>
      <c r="AP223" s="10">
        <f t="shared" si="14"/>
        <v>32</v>
      </c>
      <c r="AQ223" s="10">
        <f t="shared" si="15"/>
        <v>201.6</v>
      </c>
    </row>
    <row r="224" ht="15.75" customHeight="1">
      <c r="A224" s="10">
        <v>49.0</v>
      </c>
      <c r="B224" s="10">
        <v>3.6</v>
      </c>
      <c r="C224" s="9">
        <v>39.0</v>
      </c>
      <c r="D224" s="9">
        <f t="shared" si="1"/>
        <v>890.3</v>
      </c>
      <c r="E224" s="9">
        <f t="shared" si="2"/>
        <v>890.3</v>
      </c>
      <c r="F224" s="9">
        <f t="shared" si="3"/>
        <v>-97275.9</v>
      </c>
      <c r="H224" s="9">
        <f t="shared" si="4"/>
        <v>83.7</v>
      </c>
      <c r="K224" s="9">
        <f t="shared" si="5"/>
        <v>1.431363764</v>
      </c>
      <c r="L224" s="9">
        <f t="shared" si="6"/>
        <v>4.437227669</v>
      </c>
      <c r="N224" s="9">
        <f t="shared" si="7"/>
        <v>0.03703703704</v>
      </c>
      <c r="O224" s="9">
        <f t="shared" si="8"/>
        <v>0.1148148148</v>
      </c>
      <c r="AG224" s="10">
        <f t="shared" si="9"/>
        <v>-25.79230658</v>
      </c>
      <c r="AH224" s="10">
        <f t="shared" si="10"/>
        <v>665.2430787</v>
      </c>
      <c r="AI224" s="10">
        <f t="shared" si="11"/>
        <v>864.8160023</v>
      </c>
      <c r="AM224" s="10">
        <f t="shared" si="12"/>
        <v>25.79230658</v>
      </c>
      <c r="AN224" s="10">
        <f t="shared" si="13"/>
        <v>33.52999855</v>
      </c>
      <c r="AP224" s="10">
        <f t="shared" si="14"/>
        <v>22</v>
      </c>
      <c r="AQ224" s="10">
        <f t="shared" si="15"/>
        <v>28.6</v>
      </c>
    </row>
    <row r="225" ht="15.75" customHeight="1">
      <c r="A225" s="10">
        <v>46.0</v>
      </c>
      <c r="B225" s="10">
        <v>5.8</v>
      </c>
      <c r="C225" s="9">
        <v>39.0</v>
      </c>
      <c r="D225" s="9">
        <f t="shared" si="1"/>
        <v>896.1</v>
      </c>
      <c r="E225" s="9">
        <f t="shared" si="2"/>
        <v>896.1</v>
      </c>
      <c r="F225" s="9">
        <f t="shared" si="3"/>
        <v>-98166.2</v>
      </c>
      <c r="H225" s="9">
        <f t="shared" si="4"/>
        <v>182.9</v>
      </c>
      <c r="K225" s="9">
        <f t="shared" si="5"/>
        <v>1.770852012</v>
      </c>
      <c r="L225" s="9">
        <f t="shared" si="6"/>
        <v>5.489641236</v>
      </c>
      <c r="N225" s="9">
        <f t="shared" si="7"/>
        <v>0.01694915254</v>
      </c>
      <c r="O225" s="9">
        <f t="shared" si="8"/>
        <v>0.05254237288</v>
      </c>
      <c r="AG225" s="10">
        <f t="shared" si="9"/>
        <v>-17.79230658</v>
      </c>
      <c r="AH225" s="10">
        <f t="shared" si="10"/>
        <v>316.5661734</v>
      </c>
      <c r="AI225" s="10">
        <f t="shared" si="11"/>
        <v>981.3551377</v>
      </c>
      <c r="AM225" s="10">
        <f t="shared" si="12"/>
        <v>17.79230658</v>
      </c>
      <c r="AN225" s="10">
        <f t="shared" si="13"/>
        <v>55.1561504</v>
      </c>
      <c r="AP225" s="10">
        <f t="shared" si="14"/>
        <v>14</v>
      </c>
      <c r="AQ225" s="10">
        <f t="shared" si="15"/>
        <v>43.4</v>
      </c>
    </row>
    <row r="226" ht="15.75" customHeight="1">
      <c r="A226" s="10">
        <v>79.0</v>
      </c>
      <c r="B226" s="10">
        <v>3.6</v>
      </c>
      <c r="C226" s="9">
        <v>39.0</v>
      </c>
      <c r="D226" s="9">
        <f t="shared" si="1"/>
        <v>899.7</v>
      </c>
      <c r="E226" s="9">
        <f t="shared" si="2"/>
        <v>899.7</v>
      </c>
      <c r="F226" s="9">
        <f t="shared" si="3"/>
        <v>-99062.3</v>
      </c>
      <c r="H226" s="9">
        <f t="shared" si="4"/>
        <v>176.4</v>
      </c>
      <c r="K226" s="9">
        <f t="shared" si="5"/>
        <v>1.69019608</v>
      </c>
      <c r="L226" s="9">
        <f t="shared" si="6"/>
        <v>6.084705888</v>
      </c>
      <c r="N226" s="9">
        <f t="shared" si="7"/>
        <v>0.02040816327</v>
      </c>
      <c r="O226" s="9">
        <f t="shared" si="8"/>
        <v>0.07346938776</v>
      </c>
      <c r="AG226" s="10">
        <f t="shared" si="9"/>
        <v>14.20769342</v>
      </c>
      <c r="AH226" s="10">
        <f t="shared" si="10"/>
        <v>201.8585523</v>
      </c>
      <c r="AI226" s="10">
        <f t="shared" si="11"/>
        <v>625.7615122</v>
      </c>
      <c r="AM226" s="10">
        <f t="shared" si="12"/>
        <v>14.20769342</v>
      </c>
      <c r="AN226" s="10">
        <f t="shared" si="13"/>
        <v>44.0438496</v>
      </c>
      <c r="AP226" s="10">
        <f t="shared" si="14"/>
        <v>18</v>
      </c>
      <c r="AQ226" s="10">
        <f t="shared" si="15"/>
        <v>55.8</v>
      </c>
    </row>
    <row r="227" ht="15.75" customHeight="1">
      <c r="A227" s="10">
        <v>57.0</v>
      </c>
      <c r="B227" s="10">
        <v>4.5</v>
      </c>
      <c r="C227" s="9">
        <v>39.0</v>
      </c>
      <c r="D227" s="9">
        <f t="shared" si="1"/>
        <v>904.2</v>
      </c>
      <c r="E227" s="9">
        <f t="shared" si="2"/>
        <v>904.2</v>
      </c>
      <c r="F227" s="9">
        <f t="shared" si="3"/>
        <v>-99962</v>
      </c>
      <c r="H227" s="9">
        <f t="shared" si="4"/>
        <v>266.8</v>
      </c>
      <c r="K227" s="9">
        <f t="shared" si="5"/>
        <v>1.662757832</v>
      </c>
      <c r="L227" s="9">
        <f t="shared" si="6"/>
        <v>9.643995424</v>
      </c>
      <c r="N227" s="9">
        <f t="shared" si="7"/>
        <v>0.02173913043</v>
      </c>
      <c r="O227" s="9">
        <f t="shared" si="8"/>
        <v>0.1260869565</v>
      </c>
      <c r="AG227" s="10">
        <f t="shared" si="9"/>
        <v>4.20769342</v>
      </c>
      <c r="AH227" s="10">
        <f t="shared" si="10"/>
        <v>17.70468392</v>
      </c>
      <c r="AI227" s="10">
        <f t="shared" si="11"/>
        <v>63.7368621</v>
      </c>
      <c r="AM227" s="10">
        <f t="shared" si="12"/>
        <v>4.20769342</v>
      </c>
      <c r="AN227" s="10">
        <f t="shared" si="13"/>
        <v>15.14769631</v>
      </c>
      <c r="AP227" s="10">
        <f t="shared" si="14"/>
        <v>8</v>
      </c>
      <c r="AQ227" s="10">
        <f t="shared" si="15"/>
        <v>28.8</v>
      </c>
    </row>
    <row r="228" ht="15.75" customHeight="1">
      <c r="A228" s="10">
        <v>39.0</v>
      </c>
      <c r="B228" s="10">
        <v>4.9</v>
      </c>
      <c r="C228" s="9">
        <v>39.0</v>
      </c>
      <c r="D228" s="9">
        <f t="shared" si="1"/>
        <v>909.1</v>
      </c>
      <c r="E228" s="9">
        <f t="shared" si="2"/>
        <v>909.1</v>
      </c>
      <c r="F228" s="9">
        <f t="shared" si="3"/>
        <v>-100866.2</v>
      </c>
      <c r="H228" s="9">
        <f t="shared" si="4"/>
        <v>284.4</v>
      </c>
      <c r="K228" s="9">
        <f t="shared" si="5"/>
        <v>1.897627091</v>
      </c>
      <c r="L228" s="9">
        <f t="shared" si="6"/>
        <v>6.831457529</v>
      </c>
      <c r="N228" s="9">
        <f t="shared" si="7"/>
        <v>0.01265822785</v>
      </c>
      <c r="O228" s="9">
        <f t="shared" si="8"/>
        <v>0.04556962025</v>
      </c>
      <c r="AG228" s="10">
        <f t="shared" si="9"/>
        <v>1.20769342</v>
      </c>
      <c r="AH228" s="10">
        <f t="shared" si="10"/>
        <v>1.458523397</v>
      </c>
      <c r="AI228" s="10">
        <f t="shared" si="11"/>
        <v>8.459435701</v>
      </c>
      <c r="AM228" s="10">
        <f t="shared" si="12"/>
        <v>1.20769342</v>
      </c>
      <c r="AN228" s="10">
        <f t="shared" si="13"/>
        <v>7.004621836</v>
      </c>
      <c r="AP228" s="10">
        <f t="shared" si="14"/>
        <v>5</v>
      </c>
      <c r="AQ228" s="10">
        <f t="shared" si="15"/>
        <v>29</v>
      </c>
    </row>
    <row r="229" ht="15.75" customHeight="1">
      <c r="A229" s="10">
        <v>44.0</v>
      </c>
      <c r="B229" s="10">
        <v>4.0</v>
      </c>
      <c r="C229" s="9">
        <v>39.0</v>
      </c>
      <c r="D229" s="9">
        <f t="shared" si="1"/>
        <v>913.1</v>
      </c>
      <c r="E229" s="9">
        <f t="shared" si="2"/>
        <v>913.1</v>
      </c>
      <c r="F229" s="9">
        <f t="shared" si="3"/>
        <v>-101775.3</v>
      </c>
      <c r="H229" s="9">
        <f t="shared" si="4"/>
        <v>256.5</v>
      </c>
      <c r="K229" s="9">
        <f t="shared" si="5"/>
        <v>1.755874856</v>
      </c>
      <c r="L229" s="9">
        <f t="shared" si="6"/>
        <v>7.901436851</v>
      </c>
      <c r="N229" s="9">
        <f t="shared" si="7"/>
        <v>0.01754385965</v>
      </c>
      <c r="O229" s="9">
        <f t="shared" si="8"/>
        <v>0.07894736842</v>
      </c>
      <c r="AG229" s="10">
        <f t="shared" si="9"/>
        <v>34.20769342</v>
      </c>
      <c r="AH229" s="10">
        <f t="shared" si="10"/>
        <v>1170.166289</v>
      </c>
      <c r="AI229" s="10">
        <f t="shared" si="11"/>
        <v>4212.598641</v>
      </c>
      <c r="AM229" s="10">
        <f t="shared" si="12"/>
        <v>34.20769342</v>
      </c>
      <c r="AN229" s="10">
        <f t="shared" si="13"/>
        <v>123.1476963</v>
      </c>
      <c r="AP229" s="10">
        <f t="shared" si="14"/>
        <v>38</v>
      </c>
      <c r="AQ229" s="10">
        <f t="shared" si="15"/>
        <v>136.8</v>
      </c>
    </row>
    <row r="230" ht="15.75" customHeight="1">
      <c r="A230" s="10">
        <v>34.0</v>
      </c>
      <c r="B230" s="10">
        <v>4.5</v>
      </c>
      <c r="C230" s="9">
        <v>39.0</v>
      </c>
      <c r="D230" s="9">
        <f t="shared" si="1"/>
        <v>917.6</v>
      </c>
      <c r="E230" s="9">
        <f t="shared" si="2"/>
        <v>917.6</v>
      </c>
      <c r="F230" s="9">
        <f t="shared" si="3"/>
        <v>-102688.4</v>
      </c>
      <c r="H230" s="9">
        <f t="shared" si="4"/>
        <v>191.1</v>
      </c>
      <c r="K230" s="9">
        <f t="shared" si="5"/>
        <v>1.591064607</v>
      </c>
      <c r="L230" s="9">
        <f t="shared" si="6"/>
        <v>7.796216574</v>
      </c>
      <c r="N230" s="9">
        <f t="shared" si="7"/>
        <v>0.02564102564</v>
      </c>
      <c r="O230" s="9">
        <f t="shared" si="8"/>
        <v>0.1256410256</v>
      </c>
      <c r="AG230" s="10">
        <f t="shared" si="9"/>
        <v>12.20769342</v>
      </c>
      <c r="AH230" s="10">
        <f t="shared" si="10"/>
        <v>149.0277786</v>
      </c>
      <c r="AI230" s="10">
        <f t="shared" si="11"/>
        <v>670.6250039</v>
      </c>
      <c r="AM230" s="10">
        <f t="shared" si="12"/>
        <v>12.20769342</v>
      </c>
      <c r="AN230" s="10">
        <f t="shared" si="13"/>
        <v>54.93462039</v>
      </c>
      <c r="AP230" s="10">
        <f t="shared" si="14"/>
        <v>16</v>
      </c>
      <c r="AQ230" s="10">
        <f t="shared" si="15"/>
        <v>72</v>
      </c>
    </row>
    <row r="231" ht="15.75" customHeight="1">
      <c r="A231" s="10">
        <v>26.0</v>
      </c>
      <c r="B231" s="10">
        <v>3.1</v>
      </c>
      <c r="C231" s="9">
        <v>39.0</v>
      </c>
      <c r="D231" s="9">
        <f t="shared" si="1"/>
        <v>920.7</v>
      </c>
      <c r="E231" s="9">
        <f t="shared" si="2"/>
        <v>920.7</v>
      </c>
      <c r="F231" s="9">
        <f t="shared" si="3"/>
        <v>-103606</v>
      </c>
      <c r="H231" s="9">
        <f t="shared" si="4"/>
        <v>176</v>
      </c>
      <c r="K231" s="9">
        <f t="shared" si="5"/>
        <v>1.643452676</v>
      </c>
      <c r="L231" s="9">
        <f t="shared" si="6"/>
        <v>6.573810706</v>
      </c>
      <c r="N231" s="9">
        <f t="shared" si="7"/>
        <v>0.02272727273</v>
      </c>
      <c r="O231" s="9">
        <f t="shared" si="8"/>
        <v>0.09090909091</v>
      </c>
      <c r="AG231" s="10">
        <f t="shared" si="9"/>
        <v>-5.79230658</v>
      </c>
      <c r="AH231" s="10">
        <f t="shared" si="10"/>
        <v>33.55081552</v>
      </c>
      <c r="AI231" s="10">
        <f t="shared" si="11"/>
        <v>164.398996</v>
      </c>
      <c r="AM231" s="10">
        <f t="shared" si="12"/>
        <v>5.79230658</v>
      </c>
      <c r="AN231" s="10">
        <f t="shared" si="13"/>
        <v>28.38230224</v>
      </c>
      <c r="AP231" s="10">
        <f t="shared" si="14"/>
        <v>2</v>
      </c>
      <c r="AQ231" s="10">
        <f t="shared" si="15"/>
        <v>9.8</v>
      </c>
    </row>
    <row r="232" ht="15.75" customHeight="1">
      <c r="A232" s="10">
        <v>43.0</v>
      </c>
      <c r="B232" s="10">
        <v>4.0</v>
      </c>
      <c r="C232" s="9">
        <v>39.0</v>
      </c>
      <c r="D232" s="9">
        <f t="shared" si="1"/>
        <v>924.7</v>
      </c>
      <c r="E232" s="9">
        <f t="shared" si="2"/>
        <v>924.7</v>
      </c>
      <c r="F232" s="9">
        <f t="shared" si="3"/>
        <v>-104526.7</v>
      </c>
      <c r="H232" s="9">
        <f t="shared" si="4"/>
        <v>153</v>
      </c>
      <c r="K232" s="9">
        <f t="shared" si="5"/>
        <v>1.531478917</v>
      </c>
      <c r="L232" s="9">
        <f t="shared" si="6"/>
        <v>6.891655127</v>
      </c>
      <c r="N232" s="9">
        <f t="shared" si="7"/>
        <v>0.02941176471</v>
      </c>
      <c r="O232" s="9">
        <f t="shared" si="8"/>
        <v>0.1323529412</v>
      </c>
      <c r="AG232" s="10">
        <f t="shared" si="9"/>
        <v>-0.79230658</v>
      </c>
      <c r="AH232" s="10">
        <f t="shared" si="10"/>
        <v>0.6277497167</v>
      </c>
      <c r="AI232" s="10">
        <f t="shared" si="11"/>
        <v>2.510998867</v>
      </c>
      <c r="AM232" s="10">
        <f t="shared" si="12"/>
        <v>0.79230658</v>
      </c>
      <c r="AN232" s="10">
        <f t="shared" si="13"/>
        <v>3.16922632</v>
      </c>
      <c r="AP232" s="10">
        <f t="shared" si="14"/>
        <v>3</v>
      </c>
      <c r="AQ232" s="10">
        <f t="shared" si="15"/>
        <v>12</v>
      </c>
    </row>
    <row r="233" ht="15.75" customHeight="1">
      <c r="A233" s="10">
        <v>21.0</v>
      </c>
      <c r="B233" s="10">
        <v>4.5</v>
      </c>
      <c r="C233" s="9">
        <v>39.0</v>
      </c>
      <c r="D233" s="9">
        <f t="shared" si="1"/>
        <v>929.2</v>
      </c>
      <c r="E233" s="9">
        <f t="shared" si="2"/>
        <v>929.2</v>
      </c>
      <c r="F233" s="9">
        <f t="shared" si="3"/>
        <v>-105451.4</v>
      </c>
      <c r="H233" s="9">
        <f t="shared" si="4"/>
        <v>80.6</v>
      </c>
      <c r="K233" s="9">
        <f t="shared" si="5"/>
        <v>1.414973348</v>
      </c>
      <c r="L233" s="9">
        <f t="shared" si="6"/>
        <v>4.386417379</v>
      </c>
      <c r="N233" s="9">
        <f t="shared" si="7"/>
        <v>0.03846153846</v>
      </c>
      <c r="O233" s="9">
        <f t="shared" si="8"/>
        <v>0.1192307692</v>
      </c>
      <c r="AG233" s="10">
        <f t="shared" si="9"/>
        <v>-10.79230658</v>
      </c>
      <c r="AH233" s="10">
        <f t="shared" si="10"/>
        <v>116.4738813</v>
      </c>
      <c r="AI233" s="10">
        <f t="shared" si="11"/>
        <v>524.1324659</v>
      </c>
      <c r="AM233" s="10">
        <f t="shared" si="12"/>
        <v>10.79230658</v>
      </c>
      <c r="AN233" s="10">
        <f t="shared" si="13"/>
        <v>48.56537961</v>
      </c>
      <c r="AP233" s="10">
        <f t="shared" si="14"/>
        <v>7</v>
      </c>
      <c r="AQ233" s="10">
        <f t="shared" si="15"/>
        <v>31.5</v>
      </c>
    </row>
    <row r="234" ht="15.75" customHeight="1">
      <c r="A234" s="10">
        <v>27.0</v>
      </c>
      <c r="B234" s="10">
        <v>3.1</v>
      </c>
      <c r="C234" s="9">
        <v>39.0</v>
      </c>
      <c r="D234" s="9">
        <f t="shared" si="1"/>
        <v>932.3</v>
      </c>
      <c r="E234" s="9">
        <f t="shared" si="2"/>
        <v>932.3</v>
      </c>
      <c r="F234" s="9">
        <f t="shared" si="3"/>
        <v>-106380.6</v>
      </c>
      <c r="H234" s="9">
        <f t="shared" si="4"/>
        <v>172</v>
      </c>
      <c r="K234" s="9">
        <f t="shared" si="5"/>
        <v>1.633468456</v>
      </c>
      <c r="L234" s="9">
        <f t="shared" si="6"/>
        <v>6.533873822</v>
      </c>
      <c r="N234" s="9">
        <f t="shared" si="7"/>
        <v>0.02325581395</v>
      </c>
      <c r="O234" s="9">
        <f t="shared" si="8"/>
        <v>0.09302325581</v>
      </c>
      <c r="AG234" s="10">
        <f t="shared" si="9"/>
        <v>-18.79230658</v>
      </c>
      <c r="AH234" s="10">
        <f t="shared" si="10"/>
        <v>353.1507866</v>
      </c>
      <c r="AI234" s="10">
        <f t="shared" si="11"/>
        <v>1094.767438</v>
      </c>
      <c r="AM234" s="10">
        <f t="shared" si="12"/>
        <v>18.79230658</v>
      </c>
      <c r="AN234" s="10">
        <f t="shared" si="13"/>
        <v>58.2561504</v>
      </c>
      <c r="AP234" s="10">
        <f t="shared" si="14"/>
        <v>15</v>
      </c>
      <c r="AQ234" s="10">
        <f t="shared" si="15"/>
        <v>46.5</v>
      </c>
    </row>
    <row r="235" ht="15.75" customHeight="1">
      <c r="A235" s="10">
        <v>43.0</v>
      </c>
      <c r="B235" s="10">
        <v>2.7</v>
      </c>
      <c r="C235" s="9">
        <v>40.0</v>
      </c>
      <c r="D235" s="9">
        <f t="shared" si="1"/>
        <v>935</v>
      </c>
      <c r="E235" s="9">
        <f t="shared" si="2"/>
        <v>935</v>
      </c>
      <c r="F235" s="9">
        <f t="shared" si="3"/>
        <v>-107312.9</v>
      </c>
      <c r="H235" s="9">
        <f t="shared" si="4"/>
        <v>94.5</v>
      </c>
      <c r="K235" s="9">
        <f t="shared" si="5"/>
        <v>1.322219295</v>
      </c>
      <c r="L235" s="9">
        <f t="shared" si="6"/>
        <v>5.949986826</v>
      </c>
      <c r="N235" s="9">
        <f t="shared" si="7"/>
        <v>0.04761904762</v>
      </c>
      <c r="O235" s="9">
        <f t="shared" si="8"/>
        <v>0.2142857143</v>
      </c>
      <c r="AG235" s="10">
        <f t="shared" si="9"/>
        <v>-1.79230658</v>
      </c>
      <c r="AH235" s="10">
        <f t="shared" si="10"/>
        <v>3.212362877</v>
      </c>
      <c r="AI235" s="10">
        <f t="shared" si="11"/>
        <v>12.84945151</v>
      </c>
      <c r="AM235" s="10">
        <f t="shared" si="12"/>
        <v>1.79230658</v>
      </c>
      <c r="AN235" s="10">
        <f t="shared" si="13"/>
        <v>7.16922632</v>
      </c>
      <c r="AP235" s="10">
        <f t="shared" si="14"/>
        <v>2</v>
      </c>
      <c r="AQ235" s="10">
        <f t="shared" si="15"/>
        <v>8</v>
      </c>
    </row>
    <row r="236" ht="15.75" customHeight="1">
      <c r="A236" s="10">
        <v>36.0</v>
      </c>
      <c r="B236" s="10">
        <v>3.1</v>
      </c>
      <c r="C236" s="9">
        <v>40.0</v>
      </c>
      <c r="D236" s="9">
        <f t="shared" si="1"/>
        <v>938.1</v>
      </c>
      <c r="E236" s="9">
        <f t="shared" si="2"/>
        <v>938.1</v>
      </c>
      <c r="F236" s="9">
        <f t="shared" si="3"/>
        <v>-108247.9</v>
      </c>
      <c r="H236" s="9">
        <f t="shared" si="4"/>
        <v>83.7</v>
      </c>
      <c r="K236" s="9">
        <f t="shared" si="5"/>
        <v>1.431363764</v>
      </c>
      <c r="L236" s="9">
        <f t="shared" si="6"/>
        <v>4.437227669</v>
      </c>
      <c r="N236" s="9">
        <f t="shared" si="7"/>
        <v>0.03703703704</v>
      </c>
      <c r="O236" s="9">
        <f t="shared" si="8"/>
        <v>0.1148148148</v>
      </c>
      <c r="AG236" s="10">
        <f t="shared" si="9"/>
        <v>-23.79230658</v>
      </c>
      <c r="AH236" s="10">
        <f t="shared" si="10"/>
        <v>566.0738524</v>
      </c>
      <c r="AI236" s="10">
        <f t="shared" si="11"/>
        <v>2547.332336</v>
      </c>
      <c r="AM236" s="10">
        <f t="shared" si="12"/>
        <v>23.79230658</v>
      </c>
      <c r="AN236" s="10">
        <f t="shared" si="13"/>
        <v>107.0653796</v>
      </c>
      <c r="AP236" s="10">
        <f t="shared" si="14"/>
        <v>20</v>
      </c>
      <c r="AQ236" s="10">
        <f t="shared" si="15"/>
        <v>90</v>
      </c>
    </row>
    <row r="237" ht="15.75" customHeight="1">
      <c r="A237" s="10">
        <v>25.0</v>
      </c>
      <c r="B237" s="10">
        <v>3.1</v>
      </c>
      <c r="C237" s="9">
        <v>40.0</v>
      </c>
      <c r="D237" s="9">
        <f t="shared" si="1"/>
        <v>941.2</v>
      </c>
      <c r="E237" s="9">
        <f t="shared" si="2"/>
        <v>941.2</v>
      </c>
      <c r="F237" s="9">
        <f t="shared" si="3"/>
        <v>-109186</v>
      </c>
      <c r="H237" s="9">
        <f t="shared" si="4"/>
        <v>116.1</v>
      </c>
      <c r="K237" s="9">
        <f t="shared" si="5"/>
        <v>1.633468456</v>
      </c>
      <c r="L237" s="9">
        <f t="shared" si="6"/>
        <v>4.41036483</v>
      </c>
      <c r="N237" s="9">
        <f t="shared" si="7"/>
        <v>0.02325581395</v>
      </c>
      <c r="O237" s="9">
        <f t="shared" si="8"/>
        <v>0.06279069767</v>
      </c>
      <c r="AG237" s="10">
        <f t="shared" si="9"/>
        <v>-17.79230658</v>
      </c>
      <c r="AH237" s="10">
        <f t="shared" si="10"/>
        <v>316.5661734</v>
      </c>
      <c r="AI237" s="10">
        <f t="shared" si="11"/>
        <v>981.3551377</v>
      </c>
      <c r="AM237" s="10">
        <f t="shared" si="12"/>
        <v>17.79230658</v>
      </c>
      <c r="AN237" s="10">
        <f t="shared" si="13"/>
        <v>55.1561504</v>
      </c>
      <c r="AP237" s="10">
        <f t="shared" si="14"/>
        <v>14</v>
      </c>
      <c r="AQ237" s="10">
        <f t="shared" si="15"/>
        <v>43.4</v>
      </c>
    </row>
    <row r="238" ht="15.75" customHeight="1">
      <c r="A238" s="10">
        <v>41.0</v>
      </c>
      <c r="B238" s="10">
        <v>5.8</v>
      </c>
      <c r="C238" s="9">
        <v>40.0</v>
      </c>
      <c r="D238" s="9">
        <f t="shared" si="1"/>
        <v>947</v>
      </c>
      <c r="E238" s="9">
        <f t="shared" si="2"/>
        <v>947</v>
      </c>
      <c r="F238" s="9">
        <f t="shared" si="3"/>
        <v>-110127.2</v>
      </c>
      <c r="H238" s="9">
        <f t="shared" si="4"/>
        <v>111.6</v>
      </c>
      <c r="K238" s="9">
        <f t="shared" si="5"/>
        <v>1.556302501</v>
      </c>
      <c r="L238" s="9">
        <f t="shared" si="6"/>
        <v>4.824537752</v>
      </c>
      <c r="N238" s="9">
        <f t="shared" si="7"/>
        <v>0.02777777778</v>
      </c>
      <c r="O238" s="9">
        <f t="shared" si="8"/>
        <v>0.08611111111</v>
      </c>
      <c r="AG238" s="10">
        <f t="shared" si="9"/>
        <v>-1.79230658</v>
      </c>
      <c r="AH238" s="10">
        <f t="shared" si="10"/>
        <v>3.212362877</v>
      </c>
      <c r="AI238" s="10">
        <f t="shared" si="11"/>
        <v>8.673379767</v>
      </c>
      <c r="AM238" s="10">
        <f t="shared" si="12"/>
        <v>1.79230658</v>
      </c>
      <c r="AN238" s="10">
        <f t="shared" si="13"/>
        <v>4.839227766</v>
      </c>
      <c r="AP238" s="10">
        <f t="shared" si="14"/>
        <v>2</v>
      </c>
      <c r="AQ238" s="10">
        <f t="shared" si="15"/>
        <v>5.4</v>
      </c>
    </row>
    <row r="239" ht="15.75" customHeight="1">
      <c r="A239" s="10">
        <v>46.0</v>
      </c>
      <c r="B239" s="10">
        <v>1.8</v>
      </c>
      <c r="C239" s="9">
        <v>40.0</v>
      </c>
      <c r="D239" s="9">
        <f t="shared" si="1"/>
        <v>948.8</v>
      </c>
      <c r="E239" s="9">
        <f t="shared" si="2"/>
        <v>948.8</v>
      </c>
      <c r="F239" s="9">
        <f t="shared" si="3"/>
        <v>-111074.2</v>
      </c>
      <c r="H239" s="9">
        <f t="shared" si="4"/>
        <v>77.5</v>
      </c>
      <c r="K239" s="9">
        <f t="shared" si="5"/>
        <v>1.397940009</v>
      </c>
      <c r="L239" s="9">
        <f t="shared" si="6"/>
        <v>4.333614027</v>
      </c>
      <c r="N239" s="9">
        <f t="shared" si="7"/>
        <v>0.04</v>
      </c>
      <c r="O239" s="9">
        <f t="shared" si="8"/>
        <v>0.124</v>
      </c>
      <c r="AG239" s="10">
        <f t="shared" si="9"/>
        <v>-8.79230658</v>
      </c>
      <c r="AH239" s="10">
        <f t="shared" si="10"/>
        <v>77.304655</v>
      </c>
      <c r="AI239" s="10">
        <f t="shared" si="11"/>
        <v>239.6444305</v>
      </c>
      <c r="AM239" s="10">
        <f t="shared" si="12"/>
        <v>8.79230658</v>
      </c>
      <c r="AN239" s="10">
        <f t="shared" si="13"/>
        <v>27.2561504</v>
      </c>
      <c r="AP239" s="10">
        <f t="shared" si="14"/>
        <v>5</v>
      </c>
      <c r="AQ239" s="10">
        <f t="shared" si="15"/>
        <v>15.5</v>
      </c>
    </row>
    <row r="240" ht="15.75" customHeight="1">
      <c r="A240" s="10">
        <v>40.0</v>
      </c>
      <c r="B240" s="10">
        <v>2.2</v>
      </c>
      <c r="C240" s="9">
        <v>40.0</v>
      </c>
      <c r="D240" s="9">
        <f t="shared" si="1"/>
        <v>951</v>
      </c>
      <c r="E240" s="9">
        <f t="shared" si="2"/>
        <v>951</v>
      </c>
      <c r="F240" s="9">
        <f t="shared" si="3"/>
        <v>-112023</v>
      </c>
      <c r="H240" s="9">
        <f t="shared" si="4"/>
        <v>237.8</v>
      </c>
      <c r="K240" s="9">
        <f t="shared" si="5"/>
        <v>1.612783857</v>
      </c>
      <c r="L240" s="9">
        <f t="shared" si="6"/>
        <v>9.354146369</v>
      </c>
      <c r="N240" s="9">
        <f t="shared" si="7"/>
        <v>0.0243902439</v>
      </c>
      <c r="O240" s="9">
        <f t="shared" si="8"/>
        <v>0.1414634146</v>
      </c>
      <c r="AG240" s="10">
        <f t="shared" si="9"/>
        <v>-19.79230658</v>
      </c>
      <c r="AH240" s="10">
        <f t="shared" si="10"/>
        <v>391.7353998</v>
      </c>
      <c r="AI240" s="10">
        <f t="shared" si="11"/>
        <v>1214.379739</v>
      </c>
      <c r="AM240" s="10">
        <f t="shared" si="12"/>
        <v>19.79230658</v>
      </c>
      <c r="AN240" s="10">
        <f t="shared" si="13"/>
        <v>61.3561504</v>
      </c>
      <c r="AP240" s="10">
        <f t="shared" si="14"/>
        <v>16</v>
      </c>
      <c r="AQ240" s="10">
        <f t="shared" si="15"/>
        <v>49.6</v>
      </c>
    </row>
    <row r="241" ht="15.75" customHeight="1">
      <c r="A241" s="10">
        <v>27.0</v>
      </c>
      <c r="B241" s="10">
        <v>4.0</v>
      </c>
      <c r="C241" s="9">
        <v>40.0</v>
      </c>
      <c r="D241" s="9">
        <f t="shared" si="1"/>
        <v>955</v>
      </c>
      <c r="E241" s="9">
        <f t="shared" si="2"/>
        <v>955</v>
      </c>
      <c r="F241" s="9">
        <f t="shared" si="3"/>
        <v>-112974</v>
      </c>
      <c r="H241" s="9">
        <f t="shared" si="4"/>
        <v>82.8</v>
      </c>
      <c r="K241" s="9">
        <f t="shared" si="5"/>
        <v>1.662757832</v>
      </c>
      <c r="L241" s="9">
        <f t="shared" si="6"/>
        <v>2.992964097</v>
      </c>
      <c r="N241" s="9">
        <f t="shared" si="7"/>
        <v>0.02173913043</v>
      </c>
      <c r="O241" s="9">
        <f t="shared" si="8"/>
        <v>0.03913043478</v>
      </c>
      <c r="AG241" s="10">
        <f t="shared" si="9"/>
        <v>-3.79230658</v>
      </c>
      <c r="AH241" s="10">
        <f t="shared" si="10"/>
        <v>14.3815892</v>
      </c>
      <c r="AI241" s="10">
        <f t="shared" si="11"/>
        <v>83.41321734</v>
      </c>
      <c r="AM241" s="10">
        <f t="shared" si="12"/>
        <v>3.79230658</v>
      </c>
      <c r="AN241" s="10">
        <f t="shared" si="13"/>
        <v>21.99537816</v>
      </c>
      <c r="AP241" s="10">
        <f t="shared" si="14"/>
        <v>0</v>
      </c>
      <c r="AQ241" s="10">
        <f t="shared" si="15"/>
        <v>0</v>
      </c>
    </row>
    <row r="242" ht="15.75" customHeight="1">
      <c r="A242" s="10">
        <v>75.0</v>
      </c>
      <c r="B242" s="10">
        <v>1.8</v>
      </c>
      <c r="C242" s="9">
        <v>40.0</v>
      </c>
      <c r="D242" s="9">
        <f t="shared" si="1"/>
        <v>956.8</v>
      </c>
      <c r="E242" s="9">
        <f t="shared" si="2"/>
        <v>956.8</v>
      </c>
      <c r="F242" s="9">
        <f t="shared" si="3"/>
        <v>-113929</v>
      </c>
      <c r="H242" s="9">
        <f t="shared" si="4"/>
        <v>88</v>
      </c>
      <c r="K242" s="9">
        <f t="shared" si="5"/>
        <v>1.602059991</v>
      </c>
      <c r="L242" s="9">
        <f t="shared" si="6"/>
        <v>3.524531981</v>
      </c>
      <c r="N242" s="9">
        <f t="shared" si="7"/>
        <v>0.025</v>
      </c>
      <c r="O242" s="9">
        <f t="shared" si="8"/>
        <v>0.055</v>
      </c>
      <c r="AG242" s="10">
        <f t="shared" si="9"/>
        <v>1.20769342</v>
      </c>
      <c r="AH242" s="10">
        <f t="shared" si="10"/>
        <v>1.458523397</v>
      </c>
      <c r="AI242" s="10">
        <f t="shared" si="11"/>
        <v>2.625342114</v>
      </c>
      <c r="AM242" s="10">
        <f t="shared" si="12"/>
        <v>1.20769342</v>
      </c>
      <c r="AN242" s="10">
        <f t="shared" si="13"/>
        <v>2.173848156</v>
      </c>
      <c r="AP242" s="10">
        <f t="shared" si="14"/>
        <v>5</v>
      </c>
      <c r="AQ242" s="10">
        <f t="shared" si="15"/>
        <v>9</v>
      </c>
    </row>
    <row r="243" ht="15.75" customHeight="1">
      <c r="A243" s="10">
        <v>51.0</v>
      </c>
      <c r="B243" s="10">
        <v>2.7</v>
      </c>
      <c r="C243" s="9">
        <v>40.0</v>
      </c>
      <c r="D243" s="9">
        <f t="shared" si="1"/>
        <v>959.5</v>
      </c>
      <c r="E243" s="9">
        <f t="shared" si="2"/>
        <v>959.5</v>
      </c>
      <c r="F243" s="9">
        <f t="shared" si="3"/>
        <v>-114885.8</v>
      </c>
      <c r="H243" s="9">
        <f t="shared" si="4"/>
        <v>108</v>
      </c>
      <c r="K243" s="9">
        <f t="shared" si="5"/>
        <v>1.431363764</v>
      </c>
      <c r="L243" s="9">
        <f t="shared" si="6"/>
        <v>5.725455057</v>
      </c>
      <c r="N243" s="9">
        <f t="shared" si="7"/>
        <v>0.03703703704</v>
      </c>
      <c r="O243" s="9">
        <f t="shared" si="8"/>
        <v>0.1481481481</v>
      </c>
      <c r="AG243" s="10">
        <f t="shared" si="9"/>
        <v>-4.79230658</v>
      </c>
      <c r="AH243" s="10">
        <f t="shared" si="10"/>
        <v>22.96620236</v>
      </c>
      <c r="AI243" s="10">
        <f t="shared" si="11"/>
        <v>50.52564518</v>
      </c>
      <c r="AM243" s="10">
        <f t="shared" si="12"/>
        <v>4.79230658</v>
      </c>
      <c r="AN243" s="10">
        <f t="shared" si="13"/>
        <v>10.54307448</v>
      </c>
      <c r="AP243" s="10">
        <f t="shared" si="14"/>
        <v>1</v>
      </c>
      <c r="AQ243" s="10">
        <f t="shared" si="15"/>
        <v>2.2</v>
      </c>
    </row>
    <row r="244" ht="15.75" customHeight="1">
      <c r="A244" s="10">
        <v>20.0</v>
      </c>
      <c r="B244" s="10">
        <v>3.1</v>
      </c>
      <c r="C244" s="9">
        <v>40.0</v>
      </c>
      <c r="D244" s="9">
        <f t="shared" si="1"/>
        <v>962.6</v>
      </c>
      <c r="E244" s="9">
        <f t="shared" si="2"/>
        <v>962.6</v>
      </c>
      <c r="F244" s="9">
        <f t="shared" si="3"/>
        <v>-115845.3</v>
      </c>
      <c r="H244" s="9">
        <f t="shared" si="4"/>
        <v>135</v>
      </c>
      <c r="K244" s="9">
        <f t="shared" si="5"/>
        <v>1.875061263</v>
      </c>
      <c r="L244" s="9">
        <f t="shared" si="6"/>
        <v>3.375110274</v>
      </c>
      <c r="N244" s="9">
        <f t="shared" si="7"/>
        <v>0.01333333333</v>
      </c>
      <c r="O244" s="9">
        <f t="shared" si="8"/>
        <v>0.024</v>
      </c>
      <c r="AG244" s="10">
        <f t="shared" si="9"/>
        <v>-17.79230658</v>
      </c>
      <c r="AH244" s="10">
        <f t="shared" si="10"/>
        <v>316.5661734</v>
      </c>
      <c r="AI244" s="10">
        <f t="shared" si="11"/>
        <v>1266.264694</v>
      </c>
      <c r="AM244" s="10">
        <f t="shared" si="12"/>
        <v>17.79230658</v>
      </c>
      <c r="AN244" s="10">
        <f t="shared" si="13"/>
        <v>71.16922632</v>
      </c>
      <c r="AP244" s="10">
        <f t="shared" si="14"/>
        <v>14</v>
      </c>
      <c r="AQ244" s="10">
        <f t="shared" si="15"/>
        <v>56</v>
      </c>
    </row>
    <row r="245" ht="15.75" customHeight="1">
      <c r="A245" s="10">
        <v>66.0</v>
      </c>
      <c r="B245" s="10">
        <v>4.0</v>
      </c>
      <c r="C245" s="9">
        <v>40.0</v>
      </c>
      <c r="D245" s="9">
        <f t="shared" si="1"/>
        <v>966.6</v>
      </c>
      <c r="E245" s="9">
        <f t="shared" si="2"/>
        <v>966.6</v>
      </c>
      <c r="F245" s="9">
        <f t="shared" si="3"/>
        <v>-116807.9</v>
      </c>
      <c r="H245" s="9">
        <f t="shared" si="4"/>
        <v>137.7</v>
      </c>
      <c r="K245" s="9">
        <f t="shared" si="5"/>
        <v>1.707570176</v>
      </c>
      <c r="L245" s="9">
        <f t="shared" si="6"/>
        <v>4.610439475</v>
      </c>
      <c r="N245" s="9">
        <f t="shared" si="7"/>
        <v>0.01960784314</v>
      </c>
      <c r="O245" s="9">
        <f t="shared" si="8"/>
        <v>0.05294117647</v>
      </c>
      <c r="AG245" s="10">
        <f t="shared" si="9"/>
        <v>30.20769342</v>
      </c>
      <c r="AH245" s="10">
        <f t="shared" si="10"/>
        <v>912.5047418</v>
      </c>
      <c r="AI245" s="10">
        <f t="shared" si="11"/>
        <v>1642.508535</v>
      </c>
      <c r="AM245" s="10">
        <f t="shared" si="12"/>
        <v>30.20769342</v>
      </c>
      <c r="AN245" s="10">
        <f t="shared" si="13"/>
        <v>54.37384816</v>
      </c>
      <c r="AP245" s="10">
        <f t="shared" si="14"/>
        <v>34</v>
      </c>
      <c r="AQ245" s="10">
        <f t="shared" si="15"/>
        <v>61.2</v>
      </c>
    </row>
    <row r="246" ht="15.75" customHeight="1">
      <c r="A246" s="10">
        <v>73.0</v>
      </c>
      <c r="B246" s="10">
        <v>7.6</v>
      </c>
      <c r="C246" s="9">
        <v>40.0</v>
      </c>
      <c r="D246" s="9">
        <f t="shared" si="1"/>
        <v>974.2</v>
      </c>
      <c r="E246" s="9">
        <f t="shared" si="2"/>
        <v>974.2</v>
      </c>
      <c r="F246" s="9">
        <f t="shared" si="3"/>
        <v>-117774.5</v>
      </c>
      <c r="H246" s="9">
        <f t="shared" si="4"/>
        <v>62</v>
      </c>
      <c r="K246" s="9">
        <f t="shared" si="5"/>
        <v>1.301029996</v>
      </c>
      <c r="L246" s="9">
        <f t="shared" si="6"/>
        <v>4.033192987</v>
      </c>
      <c r="N246" s="9">
        <f t="shared" si="7"/>
        <v>0.05</v>
      </c>
      <c r="O246" s="9">
        <f t="shared" si="8"/>
        <v>0.155</v>
      </c>
      <c r="AG246" s="10">
        <f t="shared" si="9"/>
        <v>6.20769342</v>
      </c>
      <c r="AH246" s="10">
        <f t="shared" si="10"/>
        <v>38.5354576</v>
      </c>
      <c r="AI246" s="10">
        <f t="shared" si="11"/>
        <v>104.0457355</v>
      </c>
      <c r="AM246" s="10">
        <f t="shared" si="12"/>
        <v>6.20769342</v>
      </c>
      <c r="AN246" s="10">
        <f t="shared" si="13"/>
        <v>16.76077223</v>
      </c>
      <c r="AP246" s="10">
        <f t="shared" si="14"/>
        <v>10</v>
      </c>
      <c r="AQ246" s="10">
        <f t="shared" si="15"/>
        <v>27</v>
      </c>
    </row>
    <row r="247" ht="15.75" customHeight="1">
      <c r="A247" s="10">
        <v>54.0</v>
      </c>
      <c r="B247" s="10">
        <v>7.6</v>
      </c>
      <c r="C247" s="9">
        <v>40.0</v>
      </c>
      <c r="D247" s="9">
        <f t="shared" si="1"/>
        <v>981.8</v>
      </c>
      <c r="E247" s="9">
        <f t="shared" si="2"/>
        <v>981.8</v>
      </c>
      <c r="F247" s="9">
        <f t="shared" si="3"/>
        <v>-118748.7</v>
      </c>
      <c r="H247" s="9">
        <f t="shared" si="4"/>
        <v>264</v>
      </c>
      <c r="K247" s="9">
        <f t="shared" si="5"/>
        <v>1.819543936</v>
      </c>
      <c r="L247" s="9">
        <f t="shared" si="6"/>
        <v>7.278175742</v>
      </c>
      <c r="N247" s="9">
        <f t="shared" si="7"/>
        <v>0.01515151515</v>
      </c>
      <c r="O247" s="9">
        <f t="shared" si="8"/>
        <v>0.06060606061</v>
      </c>
      <c r="AG247" s="10">
        <f t="shared" si="9"/>
        <v>-24.79230658</v>
      </c>
      <c r="AH247" s="10">
        <f t="shared" si="10"/>
        <v>614.6584656</v>
      </c>
      <c r="AI247" s="10">
        <f t="shared" si="11"/>
        <v>1905.441243</v>
      </c>
      <c r="AM247" s="10">
        <f t="shared" si="12"/>
        <v>24.79230658</v>
      </c>
      <c r="AN247" s="10">
        <f t="shared" si="13"/>
        <v>76.8561504</v>
      </c>
      <c r="AP247" s="10">
        <f t="shared" si="14"/>
        <v>21</v>
      </c>
      <c r="AQ247" s="10">
        <f t="shared" si="15"/>
        <v>65.1</v>
      </c>
    </row>
    <row r="248" ht="15.75" customHeight="1">
      <c r="A248" s="10">
        <v>38.0</v>
      </c>
      <c r="B248" s="10">
        <v>6.3</v>
      </c>
      <c r="C248" s="9">
        <v>40.0</v>
      </c>
      <c r="D248" s="9">
        <f t="shared" si="1"/>
        <v>988.1</v>
      </c>
      <c r="E248" s="9">
        <f t="shared" si="2"/>
        <v>988.1</v>
      </c>
      <c r="F248" s="9">
        <f t="shared" si="3"/>
        <v>-119730.5</v>
      </c>
      <c r="H248" s="9">
        <f t="shared" si="4"/>
        <v>554.8</v>
      </c>
      <c r="K248" s="9">
        <f t="shared" si="5"/>
        <v>1.86332286</v>
      </c>
      <c r="L248" s="9">
        <f t="shared" si="6"/>
        <v>14.16125374</v>
      </c>
      <c r="N248" s="9">
        <f t="shared" si="7"/>
        <v>0.01369863014</v>
      </c>
      <c r="O248" s="9">
        <f t="shared" si="8"/>
        <v>0.104109589</v>
      </c>
      <c r="AG248" s="10">
        <f t="shared" si="9"/>
        <v>21.20769342</v>
      </c>
      <c r="AH248" s="10">
        <f t="shared" si="10"/>
        <v>449.7662602</v>
      </c>
      <c r="AI248" s="10">
        <f t="shared" si="11"/>
        <v>1799.065041</v>
      </c>
      <c r="AM248" s="10">
        <f t="shared" si="12"/>
        <v>21.20769342</v>
      </c>
      <c r="AN248" s="10">
        <f t="shared" si="13"/>
        <v>84.83077368</v>
      </c>
      <c r="AP248" s="10">
        <f t="shared" si="14"/>
        <v>25</v>
      </c>
      <c r="AQ248" s="10">
        <f t="shared" si="15"/>
        <v>100</v>
      </c>
    </row>
    <row r="249" ht="15.75" customHeight="1">
      <c r="A249" s="10">
        <v>39.0</v>
      </c>
      <c r="B249" s="10">
        <v>5.4</v>
      </c>
      <c r="C249" s="9">
        <v>40.0</v>
      </c>
      <c r="D249" s="9">
        <f t="shared" si="1"/>
        <v>993.5</v>
      </c>
      <c r="E249" s="9">
        <f t="shared" si="2"/>
        <v>993.5</v>
      </c>
      <c r="F249" s="9">
        <f t="shared" si="3"/>
        <v>-120718.6</v>
      </c>
      <c r="H249" s="9">
        <f t="shared" si="4"/>
        <v>410.4</v>
      </c>
      <c r="K249" s="9">
        <f t="shared" si="5"/>
        <v>1.73239376</v>
      </c>
      <c r="L249" s="9">
        <f t="shared" si="6"/>
        <v>13.16619257</v>
      </c>
      <c r="N249" s="9">
        <f t="shared" si="7"/>
        <v>0.01851851852</v>
      </c>
      <c r="O249" s="9">
        <f t="shared" si="8"/>
        <v>0.1407407407</v>
      </c>
      <c r="AG249" s="10">
        <f t="shared" si="9"/>
        <v>28.20769342</v>
      </c>
      <c r="AH249" s="10">
        <f t="shared" si="10"/>
        <v>795.6739681</v>
      </c>
      <c r="AI249" s="10">
        <f t="shared" si="11"/>
        <v>6047.122157</v>
      </c>
      <c r="AM249" s="10">
        <f t="shared" si="12"/>
        <v>28.20769342</v>
      </c>
      <c r="AN249" s="10">
        <f t="shared" si="13"/>
        <v>214.37847</v>
      </c>
      <c r="AP249" s="10">
        <f t="shared" si="14"/>
        <v>32</v>
      </c>
      <c r="AQ249" s="10">
        <f t="shared" si="15"/>
        <v>243.2</v>
      </c>
    </row>
    <row r="250" ht="15.75" customHeight="1">
      <c r="A250" s="10">
        <v>70.0</v>
      </c>
      <c r="B250" s="10">
        <v>2.2</v>
      </c>
      <c r="C250" s="9">
        <v>41.0</v>
      </c>
      <c r="D250" s="9">
        <f t="shared" si="1"/>
        <v>995.7</v>
      </c>
      <c r="E250" s="9">
        <f t="shared" si="2"/>
        <v>995.7</v>
      </c>
      <c r="F250" s="9">
        <f t="shared" si="3"/>
        <v>-121712.1</v>
      </c>
      <c r="H250" s="9">
        <f t="shared" si="4"/>
        <v>239.4</v>
      </c>
      <c r="K250" s="9">
        <f t="shared" si="5"/>
        <v>1.579783597</v>
      </c>
      <c r="L250" s="9">
        <f t="shared" si="6"/>
        <v>9.952636659</v>
      </c>
      <c r="N250" s="9">
        <f t="shared" si="7"/>
        <v>0.02631578947</v>
      </c>
      <c r="O250" s="9">
        <f t="shared" si="8"/>
        <v>0.1657894737</v>
      </c>
      <c r="AG250" s="10">
        <f t="shared" si="9"/>
        <v>9.20769342</v>
      </c>
      <c r="AH250" s="10">
        <f t="shared" si="10"/>
        <v>84.78161812</v>
      </c>
      <c r="AI250" s="10">
        <f t="shared" si="11"/>
        <v>644.3402977</v>
      </c>
      <c r="AM250" s="10">
        <f t="shared" si="12"/>
        <v>9.20769342</v>
      </c>
      <c r="AN250" s="10">
        <f t="shared" si="13"/>
        <v>69.97846999</v>
      </c>
      <c r="AP250" s="10">
        <f t="shared" si="14"/>
        <v>13</v>
      </c>
      <c r="AQ250" s="10">
        <f t="shared" si="15"/>
        <v>98.8</v>
      </c>
    </row>
    <row r="251" ht="15.75" customHeight="1">
      <c r="A251" s="10">
        <v>28.0</v>
      </c>
      <c r="B251" s="10">
        <v>2.7</v>
      </c>
      <c r="C251" s="9">
        <v>41.0</v>
      </c>
      <c r="D251" s="9">
        <f t="shared" si="1"/>
        <v>998.4</v>
      </c>
      <c r="E251" s="9">
        <f t="shared" si="2"/>
        <v>998.4</v>
      </c>
      <c r="F251" s="9">
        <f t="shared" si="3"/>
        <v>-122707.8</v>
      </c>
      <c r="H251" s="9">
        <f t="shared" si="4"/>
        <v>210.6</v>
      </c>
      <c r="K251" s="9">
        <f t="shared" si="5"/>
        <v>1.591064607</v>
      </c>
      <c r="L251" s="9">
        <f t="shared" si="6"/>
        <v>8.591748878</v>
      </c>
      <c r="N251" s="9">
        <f t="shared" si="7"/>
        <v>0.02564102564</v>
      </c>
      <c r="O251" s="9">
        <f t="shared" si="8"/>
        <v>0.1384615385</v>
      </c>
      <c r="AG251" s="10">
        <f t="shared" si="9"/>
        <v>-6.79230658</v>
      </c>
      <c r="AH251" s="10">
        <f t="shared" si="10"/>
        <v>46.13542868</v>
      </c>
      <c r="AI251" s="10">
        <f t="shared" si="11"/>
        <v>290.6532007</v>
      </c>
      <c r="AM251" s="10">
        <f t="shared" si="12"/>
        <v>6.79230658</v>
      </c>
      <c r="AN251" s="10">
        <f t="shared" si="13"/>
        <v>42.79153145</v>
      </c>
      <c r="AP251" s="10">
        <f t="shared" si="14"/>
        <v>3</v>
      </c>
      <c r="AQ251" s="10">
        <f t="shared" si="15"/>
        <v>18.9</v>
      </c>
    </row>
    <row r="252" ht="15.75" customHeight="1">
      <c r="A252" s="10">
        <v>40.0</v>
      </c>
      <c r="B252" s="10">
        <v>0.4</v>
      </c>
      <c r="C252" s="9">
        <v>41.0</v>
      </c>
      <c r="D252" s="9">
        <f t="shared" si="1"/>
        <v>998.8</v>
      </c>
      <c r="E252" s="9">
        <f t="shared" si="2"/>
        <v>998.8</v>
      </c>
      <c r="F252" s="9">
        <f t="shared" si="3"/>
        <v>-123706.2</v>
      </c>
      <c r="H252" s="9">
        <f t="shared" si="4"/>
        <v>154</v>
      </c>
      <c r="K252" s="9">
        <f t="shared" si="5"/>
        <v>1.84509804</v>
      </c>
      <c r="L252" s="9">
        <f t="shared" si="6"/>
        <v>4.059215688</v>
      </c>
      <c r="N252" s="9">
        <f t="shared" si="7"/>
        <v>0.01428571429</v>
      </c>
      <c r="O252" s="9">
        <f t="shared" si="8"/>
        <v>0.03142857143</v>
      </c>
      <c r="AG252" s="10">
        <f t="shared" si="9"/>
        <v>-5.79230658</v>
      </c>
      <c r="AH252" s="10">
        <f t="shared" si="10"/>
        <v>33.55081552</v>
      </c>
      <c r="AI252" s="10">
        <f t="shared" si="11"/>
        <v>181.1744038</v>
      </c>
      <c r="AM252" s="10">
        <f t="shared" si="12"/>
        <v>5.79230658</v>
      </c>
      <c r="AN252" s="10">
        <f t="shared" si="13"/>
        <v>31.27845553</v>
      </c>
      <c r="AP252" s="10">
        <f t="shared" si="14"/>
        <v>2</v>
      </c>
      <c r="AQ252" s="10">
        <f t="shared" si="15"/>
        <v>10.8</v>
      </c>
    </row>
    <row r="253" ht="15.75" customHeight="1">
      <c r="A253" s="10">
        <v>25.0</v>
      </c>
      <c r="B253" s="10">
        <v>3.1</v>
      </c>
      <c r="C253" s="9">
        <v>41.0</v>
      </c>
      <c r="D253" s="9">
        <f t="shared" si="1"/>
        <v>1001.9</v>
      </c>
      <c r="E253" s="9">
        <f t="shared" si="2"/>
        <v>1001.9</v>
      </c>
      <c r="F253" s="9">
        <f t="shared" si="3"/>
        <v>-124705</v>
      </c>
      <c r="H253" s="9">
        <f t="shared" si="4"/>
        <v>75.6</v>
      </c>
      <c r="K253" s="9">
        <f t="shared" si="5"/>
        <v>1.447158031</v>
      </c>
      <c r="L253" s="9">
        <f t="shared" si="6"/>
        <v>3.907326685</v>
      </c>
      <c r="N253" s="9">
        <f t="shared" si="7"/>
        <v>0.03571428571</v>
      </c>
      <c r="O253" s="9">
        <f t="shared" si="8"/>
        <v>0.09642857143</v>
      </c>
      <c r="AG253" s="10">
        <f t="shared" si="9"/>
        <v>25.20769342</v>
      </c>
      <c r="AH253" s="10">
        <f t="shared" si="10"/>
        <v>635.4278076</v>
      </c>
      <c r="AI253" s="10">
        <f t="shared" si="11"/>
        <v>1397.941177</v>
      </c>
      <c r="AM253" s="10">
        <f t="shared" si="12"/>
        <v>25.20769342</v>
      </c>
      <c r="AN253" s="10">
        <f t="shared" si="13"/>
        <v>55.45692552</v>
      </c>
      <c r="AP253" s="10">
        <f t="shared" si="14"/>
        <v>29</v>
      </c>
      <c r="AQ253" s="10">
        <f t="shared" si="15"/>
        <v>63.8</v>
      </c>
    </row>
    <row r="254" ht="15.75" customHeight="1">
      <c r="A254" s="10">
        <v>36.0</v>
      </c>
      <c r="B254" s="10">
        <v>3.1</v>
      </c>
      <c r="C254" s="9">
        <v>41.0</v>
      </c>
      <c r="D254" s="9">
        <f t="shared" si="1"/>
        <v>1005</v>
      </c>
      <c r="E254" s="9">
        <f t="shared" si="2"/>
        <v>1005</v>
      </c>
      <c r="F254" s="9">
        <f t="shared" si="3"/>
        <v>-125706.9</v>
      </c>
      <c r="H254" s="9">
        <f t="shared" si="4"/>
        <v>16</v>
      </c>
      <c r="K254" s="9">
        <f t="shared" si="5"/>
        <v>1.602059991</v>
      </c>
      <c r="L254" s="9">
        <f t="shared" si="6"/>
        <v>0.6408239965</v>
      </c>
      <c r="N254" s="9">
        <f t="shared" si="7"/>
        <v>0.025</v>
      </c>
      <c r="O254" s="9">
        <f t="shared" si="8"/>
        <v>0.01</v>
      </c>
      <c r="AG254" s="10">
        <f t="shared" si="9"/>
        <v>-16.79230658</v>
      </c>
      <c r="AH254" s="10">
        <f t="shared" si="10"/>
        <v>281.9815603</v>
      </c>
      <c r="AI254" s="10">
        <f t="shared" si="11"/>
        <v>761.3502127</v>
      </c>
      <c r="AM254" s="10">
        <f t="shared" si="12"/>
        <v>16.79230658</v>
      </c>
      <c r="AN254" s="10">
        <f t="shared" si="13"/>
        <v>45.33922777</v>
      </c>
      <c r="AP254" s="10">
        <f t="shared" si="14"/>
        <v>13</v>
      </c>
      <c r="AQ254" s="10">
        <f t="shared" si="15"/>
        <v>35.1</v>
      </c>
    </row>
    <row r="255" ht="15.75" customHeight="1">
      <c r="A255" s="10">
        <v>37.0</v>
      </c>
      <c r="B255" s="10">
        <v>3.6</v>
      </c>
      <c r="C255" s="9">
        <v>41.0</v>
      </c>
      <c r="D255" s="9">
        <f t="shared" si="1"/>
        <v>1008.6</v>
      </c>
      <c r="E255" s="9">
        <f t="shared" si="2"/>
        <v>1008.6</v>
      </c>
      <c r="F255" s="9">
        <f t="shared" si="3"/>
        <v>-126711.9</v>
      </c>
      <c r="H255" s="9">
        <f t="shared" si="4"/>
        <v>77.5</v>
      </c>
      <c r="K255" s="9">
        <f t="shared" si="5"/>
        <v>1.397940009</v>
      </c>
      <c r="L255" s="9">
        <f t="shared" si="6"/>
        <v>4.333614027</v>
      </c>
      <c r="N255" s="9">
        <f t="shared" si="7"/>
        <v>0.04</v>
      </c>
      <c r="O255" s="9">
        <f t="shared" si="8"/>
        <v>0.124</v>
      </c>
      <c r="AG255" s="10">
        <f t="shared" si="9"/>
        <v>-4.79230658</v>
      </c>
      <c r="AH255" s="10">
        <f t="shared" si="10"/>
        <v>22.96620236</v>
      </c>
      <c r="AI255" s="10">
        <f t="shared" si="11"/>
        <v>9.186480943</v>
      </c>
      <c r="AM255" s="10">
        <f t="shared" si="12"/>
        <v>4.79230658</v>
      </c>
      <c r="AN255" s="10">
        <f t="shared" si="13"/>
        <v>1.916922632</v>
      </c>
      <c r="AP255" s="10">
        <f t="shared" si="14"/>
        <v>1</v>
      </c>
      <c r="AQ255" s="10">
        <f t="shared" si="15"/>
        <v>0.4</v>
      </c>
    </row>
    <row r="256" ht="15.75" customHeight="1">
      <c r="A256" s="10">
        <v>38.0</v>
      </c>
      <c r="B256" s="10">
        <v>2.7</v>
      </c>
      <c r="C256" s="9">
        <v>41.0</v>
      </c>
      <c r="D256" s="9">
        <f t="shared" si="1"/>
        <v>1011.3</v>
      </c>
      <c r="E256" s="9">
        <f t="shared" si="2"/>
        <v>1011.3</v>
      </c>
      <c r="F256" s="9">
        <f t="shared" si="3"/>
        <v>-127720.5</v>
      </c>
      <c r="H256" s="9">
        <f t="shared" si="4"/>
        <v>111.6</v>
      </c>
      <c r="K256" s="9">
        <f t="shared" si="5"/>
        <v>1.556302501</v>
      </c>
      <c r="L256" s="9">
        <f t="shared" si="6"/>
        <v>4.824537752</v>
      </c>
      <c r="N256" s="9">
        <f t="shared" si="7"/>
        <v>0.02777777778</v>
      </c>
      <c r="O256" s="9">
        <f t="shared" si="8"/>
        <v>0.08611111111</v>
      </c>
      <c r="AG256" s="10">
        <f t="shared" si="9"/>
        <v>-19.79230658</v>
      </c>
      <c r="AH256" s="10">
        <f t="shared" si="10"/>
        <v>391.7353998</v>
      </c>
      <c r="AI256" s="10">
        <f t="shared" si="11"/>
        <v>1214.379739</v>
      </c>
      <c r="AM256" s="10">
        <f t="shared" si="12"/>
        <v>19.79230658</v>
      </c>
      <c r="AN256" s="10">
        <f t="shared" si="13"/>
        <v>61.3561504</v>
      </c>
      <c r="AP256" s="10">
        <f t="shared" si="14"/>
        <v>16</v>
      </c>
      <c r="AQ256" s="10">
        <f t="shared" si="15"/>
        <v>49.6</v>
      </c>
    </row>
    <row r="257" ht="15.75" customHeight="1">
      <c r="A257" s="10">
        <v>41.0</v>
      </c>
      <c r="B257" s="10">
        <v>3.1</v>
      </c>
      <c r="C257" s="9">
        <v>41.0</v>
      </c>
      <c r="D257" s="9">
        <f t="shared" si="1"/>
        <v>1014.4</v>
      </c>
      <c r="E257" s="9">
        <f t="shared" si="2"/>
        <v>1014.4</v>
      </c>
      <c r="F257" s="9">
        <f t="shared" si="3"/>
        <v>-128731.8</v>
      </c>
      <c r="H257" s="9">
        <f t="shared" si="4"/>
        <v>133.2</v>
      </c>
      <c r="K257" s="9">
        <f t="shared" si="5"/>
        <v>1.568201724</v>
      </c>
      <c r="L257" s="9">
        <f t="shared" si="6"/>
        <v>5.645526207</v>
      </c>
      <c r="N257" s="9">
        <f t="shared" si="7"/>
        <v>0.02702702703</v>
      </c>
      <c r="O257" s="9">
        <f t="shared" si="8"/>
        <v>0.0972972973</v>
      </c>
      <c r="AG257" s="10">
        <f t="shared" si="9"/>
        <v>-8.79230658</v>
      </c>
      <c r="AH257" s="10">
        <f t="shared" si="10"/>
        <v>77.304655</v>
      </c>
      <c r="AI257" s="10">
        <f t="shared" si="11"/>
        <v>239.6444305</v>
      </c>
      <c r="AM257" s="10">
        <f t="shared" si="12"/>
        <v>8.79230658</v>
      </c>
      <c r="AN257" s="10">
        <f t="shared" si="13"/>
        <v>27.2561504</v>
      </c>
      <c r="AP257" s="10">
        <f t="shared" si="14"/>
        <v>5</v>
      </c>
      <c r="AQ257" s="10">
        <f t="shared" si="15"/>
        <v>15.5</v>
      </c>
    </row>
    <row r="258" ht="15.75" customHeight="1">
      <c r="A258" s="10">
        <v>46.0</v>
      </c>
      <c r="B258" s="10">
        <v>4.0</v>
      </c>
      <c r="C258" s="9">
        <v>41.0</v>
      </c>
      <c r="D258" s="9">
        <f t="shared" si="1"/>
        <v>1018.4</v>
      </c>
      <c r="E258" s="9">
        <f t="shared" si="2"/>
        <v>1018.4</v>
      </c>
      <c r="F258" s="9">
        <f t="shared" si="3"/>
        <v>-129746.2</v>
      </c>
      <c r="H258" s="9">
        <f t="shared" si="4"/>
        <v>102.6</v>
      </c>
      <c r="K258" s="9">
        <f t="shared" si="5"/>
        <v>1.579783597</v>
      </c>
      <c r="L258" s="9">
        <f t="shared" si="6"/>
        <v>4.265415711</v>
      </c>
      <c r="N258" s="9">
        <f t="shared" si="7"/>
        <v>0.02631578947</v>
      </c>
      <c r="O258" s="9">
        <f t="shared" si="8"/>
        <v>0.07105263158</v>
      </c>
      <c r="AG258" s="10">
        <f t="shared" si="9"/>
        <v>-7.79230658</v>
      </c>
      <c r="AH258" s="10">
        <f t="shared" si="10"/>
        <v>60.72004184</v>
      </c>
      <c r="AI258" s="10">
        <f t="shared" si="11"/>
        <v>218.5921506</v>
      </c>
      <c r="AM258" s="10">
        <f t="shared" si="12"/>
        <v>7.79230658</v>
      </c>
      <c r="AN258" s="10">
        <f t="shared" si="13"/>
        <v>28.05230369</v>
      </c>
      <c r="AP258" s="10">
        <f t="shared" si="14"/>
        <v>4</v>
      </c>
      <c r="AQ258" s="10">
        <f t="shared" si="15"/>
        <v>14.4</v>
      </c>
    </row>
    <row r="259" ht="15.75" customHeight="1">
      <c r="A259" s="10">
        <v>41.0</v>
      </c>
      <c r="B259" s="10">
        <v>2.2</v>
      </c>
      <c r="C259" s="9">
        <v>41.0</v>
      </c>
      <c r="D259" s="9">
        <f t="shared" si="1"/>
        <v>1020.6</v>
      </c>
      <c r="E259" s="9">
        <f t="shared" si="2"/>
        <v>1020.6</v>
      </c>
      <c r="F259" s="9">
        <f t="shared" si="3"/>
        <v>-130764.6</v>
      </c>
      <c r="H259" s="9">
        <f t="shared" si="4"/>
        <v>127.1</v>
      </c>
      <c r="K259" s="9">
        <f t="shared" si="5"/>
        <v>1.612783857</v>
      </c>
      <c r="L259" s="9">
        <f t="shared" si="6"/>
        <v>4.999629956</v>
      </c>
      <c r="N259" s="9">
        <f t="shared" si="7"/>
        <v>0.0243902439</v>
      </c>
      <c r="O259" s="9">
        <f t="shared" si="8"/>
        <v>0.0756097561</v>
      </c>
      <c r="AG259" s="10">
        <f t="shared" si="9"/>
        <v>-6.79230658</v>
      </c>
      <c r="AH259" s="10">
        <f t="shared" si="10"/>
        <v>46.13542868</v>
      </c>
      <c r="AI259" s="10">
        <f t="shared" si="11"/>
        <v>124.5656574</v>
      </c>
      <c r="AM259" s="10">
        <f t="shared" si="12"/>
        <v>6.79230658</v>
      </c>
      <c r="AN259" s="10">
        <f t="shared" si="13"/>
        <v>18.33922777</v>
      </c>
      <c r="AP259" s="10">
        <f t="shared" si="14"/>
        <v>3</v>
      </c>
      <c r="AQ259" s="10">
        <f t="shared" si="15"/>
        <v>8.1</v>
      </c>
    </row>
    <row r="260" ht="15.75" customHeight="1">
      <c r="A260" s="10">
        <v>44.0</v>
      </c>
      <c r="B260" s="10">
        <v>2.7</v>
      </c>
      <c r="C260" s="9">
        <v>41.0</v>
      </c>
      <c r="D260" s="9">
        <f t="shared" si="1"/>
        <v>1023.3</v>
      </c>
      <c r="E260" s="9">
        <f t="shared" si="2"/>
        <v>1023.3</v>
      </c>
      <c r="F260" s="9">
        <f t="shared" si="3"/>
        <v>-131785.2</v>
      </c>
      <c r="H260" s="9">
        <f t="shared" si="4"/>
        <v>184</v>
      </c>
      <c r="K260" s="9">
        <f t="shared" si="5"/>
        <v>1.662757832</v>
      </c>
      <c r="L260" s="9">
        <f t="shared" si="6"/>
        <v>6.651031327</v>
      </c>
      <c r="N260" s="9">
        <f t="shared" si="7"/>
        <v>0.02173913043</v>
      </c>
      <c r="O260" s="9">
        <f t="shared" si="8"/>
        <v>0.08695652174</v>
      </c>
      <c r="AG260" s="10">
        <f t="shared" si="9"/>
        <v>-3.79230658</v>
      </c>
      <c r="AH260" s="10">
        <f t="shared" si="10"/>
        <v>14.3815892</v>
      </c>
      <c r="AI260" s="10">
        <f t="shared" si="11"/>
        <v>44.58292651</v>
      </c>
      <c r="AM260" s="10">
        <f t="shared" si="12"/>
        <v>3.79230658</v>
      </c>
      <c r="AN260" s="10">
        <f t="shared" si="13"/>
        <v>11.7561504</v>
      </c>
      <c r="AP260" s="10">
        <f t="shared" si="14"/>
        <v>0</v>
      </c>
      <c r="AQ260" s="10">
        <f t="shared" si="15"/>
        <v>0</v>
      </c>
    </row>
    <row r="261" ht="15.75" customHeight="1">
      <c r="A261" s="10">
        <v>59.0</v>
      </c>
      <c r="B261" s="10">
        <v>0.9</v>
      </c>
      <c r="C261" s="9">
        <v>42.0</v>
      </c>
      <c r="D261" s="9">
        <f t="shared" si="1"/>
        <v>1024.2</v>
      </c>
      <c r="E261" s="9">
        <f t="shared" si="2"/>
        <v>1024.2</v>
      </c>
      <c r="F261" s="9">
        <f t="shared" si="3"/>
        <v>-132808.5</v>
      </c>
      <c r="H261" s="9">
        <f t="shared" si="4"/>
        <v>90.2</v>
      </c>
      <c r="K261" s="9">
        <f t="shared" si="5"/>
        <v>1.612783857</v>
      </c>
      <c r="L261" s="9">
        <f t="shared" si="6"/>
        <v>3.548124485</v>
      </c>
      <c r="N261" s="9">
        <f t="shared" si="7"/>
        <v>0.0243902439</v>
      </c>
      <c r="O261" s="9">
        <f t="shared" si="8"/>
        <v>0.05365853659</v>
      </c>
      <c r="AG261" s="10">
        <f t="shared" si="9"/>
        <v>1.20769342</v>
      </c>
      <c r="AH261" s="10">
        <f t="shared" si="10"/>
        <v>1.458523397</v>
      </c>
      <c r="AI261" s="10">
        <f t="shared" si="11"/>
        <v>5.834093587</v>
      </c>
      <c r="AM261" s="10">
        <f t="shared" si="12"/>
        <v>1.20769342</v>
      </c>
      <c r="AN261" s="10">
        <f t="shared" si="13"/>
        <v>4.83077368</v>
      </c>
      <c r="AP261" s="10">
        <f t="shared" si="14"/>
        <v>5</v>
      </c>
      <c r="AQ261" s="10">
        <f t="shared" si="15"/>
        <v>20</v>
      </c>
    </row>
    <row r="262" ht="15.75" customHeight="1">
      <c r="A262" s="10">
        <v>40.0</v>
      </c>
      <c r="B262" s="10">
        <v>1.8</v>
      </c>
      <c r="C262" s="9">
        <v>42.0</v>
      </c>
      <c r="D262" s="9">
        <f t="shared" si="1"/>
        <v>1026</v>
      </c>
      <c r="E262" s="9">
        <f t="shared" si="2"/>
        <v>1026</v>
      </c>
      <c r="F262" s="9">
        <f t="shared" si="3"/>
        <v>-133832.7</v>
      </c>
      <c r="H262" s="9">
        <f t="shared" si="4"/>
        <v>118.8</v>
      </c>
      <c r="K262" s="9">
        <f t="shared" si="5"/>
        <v>1.643452676</v>
      </c>
      <c r="L262" s="9">
        <f t="shared" si="6"/>
        <v>4.437322227</v>
      </c>
      <c r="N262" s="9">
        <f t="shared" si="7"/>
        <v>0.02272727273</v>
      </c>
      <c r="O262" s="9">
        <f t="shared" si="8"/>
        <v>0.06136363636</v>
      </c>
      <c r="AG262" s="10">
        <f t="shared" si="9"/>
        <v>-3.79230658</v>
      </c>
      <c r="AH262" s="10">
        <f t="shared" si="10"/>
        <v>14.3815892</v>
      </c>
      <c r="AI262" s="10">
        <f t="shared" si="11"/>
        <v>31.63949623</v>
      </c>
      <c r="AM262" s="10">
        <f t="shared" si="12"/>
        <v>3.79230658</v>
      </c>
      <c r="AN262" s="10">
        <f t="shared" si="13"/>
        <v>8.343074476</v>
      </c>
      <c r="AP262" s="10">
        <f t="shared" si="14"/>
        <v>0</v>
      </c>
      <c r="AQ262" s="10">
        <f t="shared" si="15"/>
        <v>0</v>
      </c>
    </row>
    <row r="263" ht="15.75" customHeight="1">
      <c r="A263" s="10">
        <v>32.0</v>
      </c>
      <c r="B263" s="10">
        <v>4.0</v>
      </c>
      <c r="C263" s="9">
        <v>42.0</v>
      </c>
      <c r="D263" s="9">
        <f t="shared" si="1"/>
        <v>1030</v>
      </c>
      <c r="E263" s="9">
        <f t="shared" si="2"/>
        <v>1030</v>
      </c>
      <c r="F263" s="9">
        <f t="shared" si="3"/>
        <v>-134858.7</v>
      </c>
      <c r="H263" s="9">
        <f t="shared" si="4"/>
        <v>53.1</v>
      </c>
      <c r="K263" s="9">
        <f t="shared" si="5"/>
        <v>1.770852012</v>
      </c>
      <c r="L263" s="9">
        <f t="shared" si="6"/>
        <v>1.59376681</v>
      </c>
      <c r="N263" s="9">
        <f t="shared" si="7"/>
        <v>0.01694915254</v>
      </c>
      <c r="O263" s="9">
        <f t="shared" si="8"/>
        <v>0.01525423729</v>
      </c>
      <c r="AG263" s="10">
        <f t="shared" si="9"/>
        <v>-0.79230658</v>
      </c>
      <c r="AH263" s="10">
        <f t="shared" si="10"/>
        <v>0.6277497167</v>
      </c>
      <c r="AI263" s="10">
        <f t="shared" si="11"/>
        <v>1.694924235</v>
      </c>
      <c r="AM263" s="10">
        <f t="shared" si="12"/>
        <v>0.79230658</v>
      </c>
      <c r="AN263" s="10">
        <f t="shared" si="13"/>
        <v>2.139227766</v>
      </c>
      <c r="AP263" s="10">
        <f t="shared" si="14"/>
        <v>3</v>
      </c>
      <c r="AQ263" s="10">
        <f t="shared" si="15"/>
        <v>8.1</v>
      </c>
    </row>
    <row r="264" ht="15.75" customHeight="1">
      <c r="A264" s="10">
        <v>84.0</v>
      </c>
      <c r="B264" s="10">
        <v>7.6</v>
      </c>
      <c r="C264" s="9">
        <v>42.0</v>
      </c>
      <c r="D264" s="9">
        <f t="shared" si="1"/>
        <v>1037.6</v>
      </c>
      <c r="E264" s="9">
        <f t="shared" si="2"/>
        <v>1037.6</v>
      </c>
      <c r="F264" s="9">
        <f t="shared" si="3"/>
        <v>-135888.7</v>
      </c>
      <c r="H264" s="9">
        <f t="shared" si="4"/>
        <v>72</v>
      </c>
      <c r="K264" s="9">
        <f t="shared" si="5"/>
        <v>1.602059991</v>
      </c>
      <c r="L264" s="9">
        <f t="shared" si="6"/>
        <v>2.883707984</v>
      </c>
      <c r="N264" s="9">
        <f t="shared" si="7"/>
        <v>0.025</v>
      </c>
      <c r="O264" s="9">
        <f t="shared" si="8"/>
        <v>0.045</v>
      </c>
      <c r="AG264" s="10">
        <f t="shared" si="9"/>
        <v>14.20769342</v>
      </c>
      <c r="AH264" s="10">
        <f t="shared" si="10"/>
        <v>201.8585523</v>
      </c>
      <c r="AI264" s="10">
        <f t="shared" si="11"/>
        <v>181.6726971</v>
      </c>
      <c r="AM264" s="10">
        <f t="shared" si="12"/>
        <v>14.20769342</v>
      </c>
      <c r="AN264" s="10">
        <f t="shared" si="13"/>
        <v>12.78692408</v>
      </c>
      <c r="AP264" s="10">
        <f t="shared" si="14"/>
        <v>18</v>
      </c>
      <c r="AQ264" s="10">
        <f t="shared" si="15"/>
        <v>16.2</v>
      </c>
    </row>
    <row r="265" ht="15.75" customHeight="1">
      <c r="A265" s="10">
        <v>42.0</v>
      </c>
      <c r="B265" s="10">
        <v>3.1</v>
      </c>
      <c r="C265" s="9">
        <v>42.0</v>
      </c>
      <c r="D265" s="9">
        <f t="shared" si="1"/>
        <v>1040.7</v>
      </c>
      <c r="E265" s="9">
        <f t="shared" si="2"/>
        <v>1040.7</v>
      </c>
      <c r="F265" s="9">
        <f t="shared" si="3"/>
        <v>-136926.3</v>
      </c>
      <c r="H265" s="9">
        <f t="shared" si="4"/>
        <v>128</v>
      </c>
      <c r="K265" s="9">
        <f t="shared" si="5"/>
        <v>1.505149978</v>
      </c>
      <c r="L265" s="9">
        <f t="shared" si="6"/>
        <v>6.020599913</v>
      </c>
      <c r="N265" s="9">
        <f t="shared" si="7"/>
        <v>0.03125</v>
      </c>
      <c r="O265" s="9">
        <f t="shared" si="8"/>
        <v>0.125</v>
      </c>
      <c r="AG265" s="10">
        <f t="shared" si="9"/>
        <v>-4.79230658</v>
      </c>
      <c r="AH265" s="10">
        <f t="shared" si="10"/>
        <v>22.96620236</v>
      </c>
      <c r="AI265" s="10">
        <f t="shared" si="11"/>
        <v>41.33916424</v>
      </c>
      <c r="AM265" s="10">
        <f t="shared" si="12"/>
        <v>4.79230658</v>
      </c>
      <c r="AN265" s="10">
        <f t="shared" si="13"/>
        <v>8.626151844</v>
      </c>
      <c r="AP265" s="10">
        <f t="shared" si="14"/>
        <v>1</v>
      </c>
      <c r="AQ265" s="10">
        <f t="shared" si="15"/>
        <v>1.8</v>
      </c>
    </row>
    <row r="266" ht="15.75" customHeight="1">
      <c r="A266" s="10">
        <v>39.0</v>
      </c>
      <c r="B266" s="10">
        <v>3.6</v>
      </c>
      <c r="C266" s="9">
        <v>42.0</v>
      </c>
      <c r="D266" s="9">
        <f t="shared" si="1"/>
        <v>1044.3</v>
      </c>
      <c r="E266" s="9">
        <f t="shared" si="2"/>
        <v>1044.3</v>
      </c>
      <c r="F266" s="9">
        <f t="shared" si="3"/>
        <v>-137967</v>
      </c>
      <c r="H266" s="9">
        <f t="shared" si="4"/>
        <v>638.4</v>
      </c>
      <c r="K266" s="9">
        <f t="shared" si="5"/>
        <v>1.924279286</v>
      </c>
      <c r="L266" s="9">
        <f t="shared" si="6"/>
        <v>14.62452257</v>
      </c>
      <c r="N266" s="9">
        <f t="shared" si="7"/>
        <v>0.0119047619</v>
      </c>
      <c r="O266" s="9">
        <f t="shared" si="8"/>
        <v>0.09047619048</v>
      </c>
      <c r="AG266" s="10">
        <f t="shared" si="9"/>
        <v>-12.79230658</v>
      </c>
      <c r="AH266" s="10">
        <f t="shared" si="10"/>
        <v>163.6431076</v>
      </c>
      <c r="AI266" s="10">
        <f t="shared" si="11"/>
        <v>654.5724305</v>
      </c>
      <c r="AM266" s="10">
        <f t="shared" si="12"/>
        <v>12.79230658</v>
      </c>
      <c r="AN266" s="10">
        <f t="shared" si="13"/>
        <v>51.16922632</v>
      </c>
      <c r="AP266" s="10">
        <f t="shared" si="14"/>
        <v>9</v>
      </c>
      <c r="AQ266" s="10">
        <f t="shared" si="15"/>
        <v>36</v>
      </c>
    </row>
    <row r="267" ht="15.75" customHeight="1">
      <c r="A267" s="10">
        <v>53.0</v>
      </c>
      <c r="B267" s="10">
        <v>3.1</v>
      </c>
      <c r="C267" s="9">
        <v>42.0</v>
      </c>
      <c r="D267" s="9">
        <f t="shared" si="1"/>
        <v>1047.4</v>
      </c>
      <c r="E267" s="9">
        <f t="shared" si="2"/>
        <v>1047.4</v>
      </c>
      <c r="F267" s="9">
        <f t="shared" si="3"/>
        <v>-139011.3</v>
      </c>
      <c r="H267" s="9">
        <f t="shared" si="4"/>
        <v>130.2</v>
      </c>
      <c r="K267" s="9">
        <f t="shared" si="5"/>
        <v>1.62324929</v>
      </c>
      <c r="L267" s="9">
        <f t="shared" si="6"/>
        <v>5.0320728</v>
      </c>
      <c r="N267" s="9">
        <f t="shared" si="7"/>
        <v>0.02380952381</v>
      </c>
      <c r="O267" s="9">
        <f t="shared" si="8"/>
        <v>0.07380952381</v>
      </c>
      <c r="AG267" s="10">
        <f t="shared" si="9"/>
        <v>39.20769342</v>
      </c>
      <c r="AH267" s="10">
        <f t="shared" si="10"/>
        <v>1537.243223</v>
      </c>
      <c r="AI267" s="10">
        <f t="shared" si="11"/>
        <v>11683.0485</v>
      </c>
      <c r="AM267" s="10">
        <f t="shared" si="12"/>
        <v>39.20769342</v>
      </c>
      <c r="AN267" s="10">
        <f t="shared" si="13"/>
        <v>297.97847</v>
      </c>
      <c r="AP267" s="10">
        <f t="shared" si="14"/>
        <v>43</v>
      </c>
      <c r="AQ267" s="10">
        <f t="shared" si="15"/>
        <v>326.8</v>
      </c>
    </row>
    <row r="268" ht="15.75" customHeight="1">
      <c r="A268" s="10">
        <v>54.0</v>
      </c>
      <c r="B268" s="10">
        <v>7.6</v>
      </c>
      <c r="C268" s="9">
        <v>42.0</v>
      </c>
      <c r="D268" s="9">
        <f t="shared" si="1"/>
        <v>1055</v>
      </c>
      <c r="E268" s="9">
        <f t="shared" si="2"/>
        <v>1055</v>
      </c>
      <c r="F268" s="9">
        <f t="shared" si="3"/>
        <v>-140058.7</v>
      </c>
      <c r="H268" s="9">
        <f t="shared" si="4"/>
        <v>140.4</v>
      </c>
      <c r="K268" s="9">
        <f t="shared" si="5"/>
        <v>1.591064607</v>
      </c>
      <c r="L268" s="9">
        <f t="shared" si="6"/>
        <v>5.727832585</v>
      </c>
      <c r="N268" s="9">
        <f t="shared" si="7"/>
        <v>0.02564102564</v>
      </c>
      <c r="O268" s="9">
        <f t="shared" si="8"/>
        <v>0.09230769231</v>
      </c>
      <c r="AG268" s="10">
        <f t="shared" si="9"/>
        <v>-2.79230658</v>
      </c>
      <c r="AH268" s="10">
        <f t="shared" si="10"/>
        <v>7.796976037</v>
      </c>
      <c r="AI268" s="10">
        <f t="shared" si="11"/>
        <v>24.17062571</v>
      </c>
      <c r="AM268" s="10">
        <f t="shared" si="12"/>
        <v>2.79230658</v>
      </c>
      <c r="AN268" s="10">
        <f t="shared" si="13"/>
        <v>8.656150398</v>
      </c>
      <c r="AP268" s="10">
        <f t="shared" si="14"/>
        <v>1</v>
      </c>
      <c r="AQ268" s="10">
        <f t="shared" si="15"/>
        <v>3.1</v>
      </c>
    </row>
    <row r="269" ht="15.75" customHeight="1">
      <c r="A269" s="10">
        <v>55.0</v>
      </c>
      <c r="B269" s="10">
        <v>4.0</v>
      </c>
      <c r="C269" s="9">
        <v>42.0</v>
      </c>
      <c r="D269" s="9">
        <f t="shared" si="1"/>
        <v>1059</v>
      </c>
      <c r="E269" s="9">
        <f t="shared" si="2"/>
        <v>1059</v>
      </c>
      <c r="F269" s="9">
        <f t="shared" si="3"/>
        <v>-141113.7</v>
      </c>
      <c r="H269" s="9">
        <f t="shared" si="4"/>
        <v>164.3</v>
      </c>
      <c r="K269" s="9">
        <f t="shared" si="5"/>
        <v>1.72427587</v>
      </c>
      <c r="L269" s="9">
        <f t="shared" si="6"/>
        <v>5.345255196</v>
      </c>
      <c r="N269" s="9">
        <f t="shared" si="7"/>
        <v>0.01886792453</v>
      </c>
      <c r="O269" s="9">
        <f t="shared" si="8"/>
        <v>0.05849056604</v>
      </c>
      <c r="AG269" s="10">
        <f t="shared" si="9"/>
        <v>-5.79230658</v>
      </c>
      <c r="AH269" s="10">
        <f t="shared" si="10"/>
        <v>33.55081552</v>
      </c>
      <c r="AI269" s="10">
        <f t="shared" si="11"/>
        <v>120.7829359</v>
      </c>
      <c r="AM269" s="10">
        <f t="shared" si="12"/>
        <v>5.79230658</v>
      </c>
      <c r="AN269" s="10">
        <f t="shared" si="13"/>
        <v>20.85230369</v>
      </c>
      <c r="AP269" s="10">
        <f t="shared" si="14"/>
        <v>2</v>
      </c>
      <c r="AQ269" s="10">
        <f t="shared" si="15"/>
        <v>7.2</v>
      </c>
    </row>
    <row r="270" ht="15.75" customHeight="1">
      <c r="A270" s="10">
        <v>24.0</v>
      </c>
      <c r="B270" s="10">
        <v>3.1</v>
      </c>
      <c r="C270" s="9">
        <v>42.0</v>
      </c>
      <c r="D270" s="9">
        <f t="shared" si="1"/>
        <v>1062.1</v>
      </c>
      <c r="E270" s="9">
        <f t="shared" si="2"/>
        <v>1062.1</v>
      </c>
      <c r="F270" s="9">
        <f t="shared" si="3"/>
        <v>-142172.7</v>
      </c>
      <c r="H270" s="9">
        <f t="shared" si="4"/>
        <v>410.4</v>
      </c>
      <c r="K270" s="9">
        <f t="shared" si="5"/>
        <v>1.73239376</v>
      </c>
      <c r="L270" s="9">
        <f t="shared" si="6"/>
        <v>13.16619257</v>
      </c>
      <c r="N270" s="9">
        <f t="shared" si="7"/>
        <v>0.01851851852</v>
      </c>
      <c r="O270" s="9">
        <f t="shared" si="8"/>
        <v>0.1407407407</v>
      </c>
      <c r="AG270" s="10">
        <f t="shared" si="9"/>
        <v>8.20769342</v>
      </c>
      <c r="AH270" s="10">
        <f t="shared" si="10"/>
        <v>67.36623128</v>
      </c>
      <c r="AI270" s="10">
        <f t="shared" si="11"/>
        <v>208.835317</v>
      </c>
      <c r="AM270" s="10">
        <f t="shared" si="12"/>
        <v>8.20769342</v>
      </c>
      <c r="AN270" s="10">
        <f t="shared" si="13"/>
        <v>25.4438496</v>
      </c>
      <c r="AP270" s="10">
        <f t="shared" si="14"/>
        <v>12</v>
      </c>
      <c r="AQ270" s="10">
        <f t="shared" si="15"/>
        <v>37.2</v>
      </c>
    </row>
    <row r="271" ht="15.75" customHeight="1">
      <c r="A271" s="10">
        <v>32.0</v>
      </c>
      <c r="B271" s="10">
        <v>3.1</v>
      </c>
      <c r="C271" s="9">
        <v>42.0</v>
      </c>
      <c r="D271" s="9">
        <f t="shared" si="1"/>
        <v>1065.2</v>
      </c>
      <c r="E271" s="9">
        <f t="shared" si="2"/>
        <v>1065.2</v>
      </c>
      <c r="F271" s="9">
        <f t="shared" si="3"/>
        <v>-143234.8</v>
      </c>
      <c r="H271" s="9">
        <f t="shared" si="4"/>
        <v>220</v>
      </c>
      <c r="K271" s="9">
        <f t="shared" si="5"/>
        <v>1.740362689</v>
      </c>
      <c r="L271" s="9">
        <f t="shared" si="6"/>
        <v>6.961450758</v>
      </c>
      <c r="N271" s="9">
        <f t="shared" si="7"/>
        <v>0.01818181818</v>
      </c>
      <c r="O271" s="9">
        <f t="shared" si="8"/>
        <v>0.07272727273</v>
      </c>
      <c r="AG271" s="10">
        <f t="shared" si="9"/>
        <v>9.20769342</v>
      </c>
      <c r="AH271" s="10">
        <f t="shared" si="10"/>
        <v>84.78161812</v>
      </c>
      <c r="AI271" s="10">
        <f t="shared" si="11"/>
        <v>644.3402977</v>
      </c>
      <c r="AM271" s="10">
        <f t="shared" si="12"/>
        <v>9.20769342</v>
      </c>
      <c r="AN271" s="10">
        <f t="shared" si="13"/>
        <v>69.97846999</v>
      </c>
      <c r="AP271" s="10">
        <f t="shared" si="14"/>
        <v>13</v>
      </c>
      <c r="AQ271" s="10">
        <f t="shared" si="15"/>
        <v>98.8</v>
      </c>
    </row>
    <row r="272" ht="15.75" customHeight="1">
      <c r="A272" s="10">
        <v>53.0</v>
      </c>
      <c r="B272" s="10">
        <v>2.7</v>
      </c>
      <c r="C272" s="9">
        <v>42.0</v>
      </c>
      <c r="D272" s="9">
        <f t="shared" si="1"/>
        <v>1067.9</v>
      </c>
      <c r="E272" s="9">
        <f t="shared" si="2"/>
        <v>1067.9</v>
      </c>
      <c r="F272" s="9">
        <f t="shared" si="3"/>
        <v>-144300</v>
      </c>
      <c r="H272" s="9">
        <f t="shared" si="4"/>
        <v>74.4</v>
      </c>
      <c r="K272" s="9">
        <f t="shared" si="5"/>
        <v>1.380211242</v>
      </c>
      <c r="L272" s="9">
        <f t="shared" si="6"/>
        <v>4.278654849</v>
      </c>
      <c r="N272" s="9">
        <f t="shared" si="7"/>
        <v>0.04166666667</v>
      </c>
      <c r="O272" s="9">
        <f t="shared" si="8"/>
        <v>0.1291666667</v>
      </c>
      <c r="AG272" s="10">
        <f t="shared" si="9"/>
        <v>10.20769342</v>
      </c>
      <c r="AH272" s="10">
        <f t="shared" si="10"/>
        <v>104.197005</v>
      </c>
      <c r="AI272" s="10">
        <f t="shared" si="11"/>
        <v>416.7880198</v>
      </c>
      <c r="AM272" s="10">
        <f t="shared" si="12"/>
        <v>10.20769342</v>
      </c>
      <c r="AN272" s="10">
        <f t="shared" si="13"/>
        <v>40.83077368</v>
      </c>
      <c r="AP272" s="10">
        <f t="shared" si="14"/>
        <v>14</v>
      </c>
      <c r="AQ272" s="10">
        <f t="shared" si="15"/>
        <v>56</v>
      </c>
    </row>
    <row r="273" ht="15.75" customHeight="1">
      <c r="A273" s="10">
        <v>56.0</v>
      </c>
      <c r="B273" s="10">
        <v>3.1</v>
      </c>
      <c r="C273" s="9">
        <v>42.0</v>
      </c>
      <c r="D273" s="9">
        <f t="shared" si="1"/>
        <v>1071</v>
      </c>
      <c r="E273" s="9">
        <f t="shared" si="2"/>
        <v>1071</v>
      </c>
      <c r="F273" s="9">
        <f t="shared" si="3"/>
        <v>-145367.9</v>
      </c>
      <c r="H273" s="9">
        <f t="shared" si="4"/>
        <v>99.2</v>
      </c>
      <c r="K273" s="9">
        <f t="shared" si="5"/>
        <v>1.505149978</v>
      </c>
      <c r="L273" s="9">
        <f t="shared" si="6"/>
        <v>4.665964933</v>
      </c>
      <c r="N273" s="9">
        <f t="shared" si="7"/>
        <v>0.03125</v>
      </c>
      <c r="O273" s="9">
        <f t="shared" si="8"/>
        <v>0.096875</v>
      </c>
      <c r="AG273" s="10">
        <f t="shared" si="9"/>
        <v>-20.79230658</v>
      </c>
      <c r="AH273" s="10">
        <f t="shared" si="10"/>
        <v>432.3200129</v>
      </c>
      <c r="AI273" s="10">
        <f t="shared" si="11"/>
        <v>1340.19204</v>
      </c>
      <c r="AM273" s="10">
        <f t="shared" si="12"/>
        <v>20.79230658</v>
      </c>
      <c r="AN273" s="10">
        <f t="shared" si="13"/>
        <v>64.4561504</v>
      </c>
      <c r="AP273" s="10">
        <f t="shared" si="14"/>
        <v>17</v>
      </c>
      <c r="AQ273" s="10">
        <f t="shared" si="15"/>
        <v>52.7</v>
      </c>
    </row>
    <row r="274" ht="15.75" customHeight="1">
      <c r="A274" s="10">
        <v>58.0</v>
      </c>
      <c r="B274" s="10">
        <v>4.5</v>
      </c>
      <c r="C274" s="9">
        <v>42.0</v>
      </c>
      <c r="D274" s="9">
        <f t="shared" si="1"/>
        <v>1075.5</v>
      </c>
      <c r="E274" s="9">
        <f t="shared" si="2"/>
        <v>1075.5</v>
      </c>
      <c r="F274" s="9">
        <f t="shared" si="3"/>
        <v>-146438.9</v>
      </c>
      <c r="H274" s="9">
        <f t="shared" si="4"/>
        <v>143.1</v>
      </c>
      <c r="K274" s="9">
        <f t="shared" si="5"/>
        <v>1.72427587</v>
      </c>
      <c r="L274" s="9">
        <f t="shared" si="6"/>
        <v>4.655544848</v>
      </c>
      <c r="N274" s="9">
        <f t="shared" si="7"/>
        <v>0.01886792453</v>
      </c>
      <c r="O274" s="9">
        <f t="shared" si="8"/>
        <v>0.05094339623</v>
      </c>
      <c r="AG274" s="10">
        <f t="shared" si="9"/>
        <v>-12.79230658</v>
      </c>
      <c r="AH274" s="10">
        <f t="shared" si="10"/>
        <v>163.6431076</v>
      </c>
      <c r="AI274" s="10">
        <f t="shared" si="11"/>
        <v>507.2936337</v>
      </c>
      <c r="AM274" s="10">
        <f t="shared" si="12"/>
        <v>12.79230658</v>
      </c>
      <c r="AN274" s="10">
        <f t="shared" si="13"/>
        <v>39.6561504</v>
      </c>
      <c r="AP274" s="10">
        <f t="shared" si="14"/>
        <v>9</v>
      </c>
      <c r="AQ274" s="10">
        <f t="shared" si="15"/>
        <v>27.9</v>
      </c>
    </row>
    <row r="275" ht="15.75" customHeight="1">
      <c r="A275" s="10">
        <v>47.0</v>
      </c>
      <c r="B275" s="10">
        <v>4.0</v>
      </c>
      <c r="C275" s="9">
        <v>42.0</v>
      </c>
      <c r="D275" s="9">
        <f t="shared" si="1"/>
        <v>1079.5</v>
      </c>
      <c r="E275" s="9">
        <f t="shared" si="2"/>
        <v>1079.5</v>
      </c>
      <c r="F275" s="9">
        <f t="shared" si="3"/>
        <v>-147514.4</v>
      </c>
      <c r="H275" s="9">
        <f t="shared" si="4"/>
        <v>173.6</v>
      </c>
      <c r="K275" s="9">
        <f t="shared" si="5"/>
        <v>1.748188027</v>
      </c>
      <c r="L275" s="9">
        <f t="shared" si="6"/>
        <v>5.419382884</v>
      </c>
      <c r="N275" s="9">
        <f t="shared" si="7"/>
        <v>0.01785714286</v>
      </c>
      <c r="O275" s="9">
        <f t="shared" si="8"/>
        <v>0.05535714286</v>
      </c>
      <c r="AG275" s="10">
        <f t="shared" si="9"/>
        <v>8.20769342</v>
      </c>
      <c r="AH275" s="10">
        <f t="shared" si="10"/>
        <v>67.36623128</v>
      </c>
      <c r="AI275" s="10">
        <f t="shared" si="11"/>
        <v>181.8888244</v>
      </c>
      <c r="AM275" s="10">
        <f t="shared" si="12"/>
        <v>8.20769342</v>
      </c>
      <c r="AN275" s="10">
        <f t="shared" si="13"/>
        <v>22.16077223</v>
      </c>
      <c r="AP275" s="10">
        <f t="shared" si="14"/>
        <v>12</v>
      </c>
      <c r="AQ275" s="10">
        <f t="shared" si="15"/>
        <v>32.4</v>
      </c>
    </row>
    <row r="276" ht="15.75" customHeight="1">
      <c r="A276" s="10">
        <v>57.0</v>
      </c>
      <c r="B276" s="10">
        <v>8.5</v>
      </c>
      <c r="C276" s="9">
        <v>42.0</v>
      </c>
      <c r="D276" s="9">
        <f t="shared" si="1"/>
        <v>1088</v>
      </c>
      <c r="E276" s="9">
        <f t="shared" si="2"/>
        <v>1088</v>
      </c>
      <c r="F276" s="9">
        <f t="shared" si="3"/>
        <v>-148593.9</v>
      </c>
      <c r="H276" s="9">
        <f t="shared" si="4"/>
        <v>261</v>
      </c>
      <c r="K276" s="9">
        <f t="shared" si="5"/>
        <v>1.763427994</v>
      </c>
      <c r="L276" s="9">
        <f t="shared" si="6"/>
        <v>7.935425971</v>
      </c>
      <c r="N276" s="9">
        <f t="shared" si="7"/>
        <v>0.01724137931</v>
      </c>
      <c r="O276" s="9">
        <f t="shared" si="8"/>
        <v>0.0775862069</v>
      </c>
      <c r="AG276" s="10">
        <f t="shared" si="9"/>
        <v>11.20769342</v>
      </c>
      <c r="AH276" s="10">
        <f t="shared" si="10"/>
        <v>125.6123918</v>
      </c>
      <c r="AI276" s="10">
        <f t="shared" si="11"/>
        <v>389.3984146</v>
      </c>
      <c r="AM276" s="10">
        <f t="shared" si="12"/>
        <v>11.20769342</v>
      </c>
      <c r="AN276" s="10">
        <f t="shared" si="13"/>
        <v>34.7438496</v>
      </c>
      <c r="AP276" s="10">
        <f t="shared" si="14"/>
        <v>15</v>
      </c>
      <c r="AQ276" s="10">
        <f t="shared" si="15"/>
        <v>46.5</v>
      </c>
    </row>
    <row r="277" ht="15.75" customHeight="1">
      <c r="A277" s="10">
        <v>61.0</v>
      </c>
      <c r="B277" s="10">
        <v>8.0</v>
      </c>
      <c r="C277" s="9">
        <v>42.0</v>
      </c>
      <c r="D277" s="9">
        <f t="shared" si="1"/>
        <v>1096</v>
      </c>
      <c r="E277" s="9">
        <f t="shared" si="2"/>
        <v>1096</v>
      </c>
      <c r="F277" s="9">
        <f t="shared" si="3"/>
        <v>-149681.9</v>
      </c>
      <c r="H277" s="9">
        <f t="shared" si="4"/>
        <v>188</v>
      </c>
      <c r="K277" s="9">
        <f t="shared" si="5"/>
        <v>1.672097858</v>
      </c>
      <c r="L277" s="9">
        <f t="shared" si="6"/>
        <v>6.688391432</v>
      </c>
      <c r="N277" s="9">
        <f t="shared" si="7"/>
        <v>0.02127659574</v>
      </c>
      <c r="O277" s="9">
        <f t="shared" si="8"/>
        <v>0.08510638298</v>
      </c>
      <c r="AG277" s="10">
        <f t="shared" si="9"/>
        <v>13.20769342</v>
      </c>
      <c r="AH277" s="10">
        <f t="shared" si="10"/>
        <v>174.4431655</v>
      </c>
      <c r="AI277" s="10">
        <f t="shared" si="11"/>
        <v>784.9942446</v>
      </c>
      <c r="AM277" s="10">
        <f t="shared" si="12"/>
        <v>13.20769342</v>
      </c>
      <c r="AN277" s="10">
        <f t="shared" si="13"/>
        <v>59.43462039</v>
      </c>
      <c r="AP277" s="10">
        <f t="shared" si="14"/>
        <v>17</v>
      </c>
      <c r="AQ277" s="10">
        <f t="shared" si="15"/>
        <v>76.5</v>
      </c>
    </row>
    <row r="278" ht="15.75" customHeight="1">
      <c r="A278" s="10">
        <v>61.0</v>
      </c>
      <c r="B278" s="10">
        <v>4.9</v>
      </c>
      <c r="C278" s="9">
        <v>43.0</v>
      </c>
      <c r="D278" s="9">
        <f t="shared" si="1"/>
        <v>1100.9</v>
      </c>
      <c r="E278" s="9">
        <f t="shared" si="2"/>
        <v>1100.9</v>
      </c>
      <c r="F278" s="9">
        <f t="shared" si="3"/>
        <v>-150777.9</v>
      </c>
      <c r="H278" s="9">
        <f t="shared" si="4"/>
        <v>484.5</v>
      </c>
      <c r="K278" s="9">
        <f t="shared" si="5"/>
        <v>1.755874856</v>
      </c>
      <c r="L278" s="9">
        <f t="shared" si="6"/>
        <v>14.92493627</v>
      </c>
      <c r="N278" s="9">
        <f t="shared" si="7"/>
        <v>0.01754385965</v>
      </c>
      <c r="O278" s="9">
        <f t="shared" si="8"/>
        <v>0.149122807</v>
      </c>
      <c r="AG278" s="10">
        <f t="shared" si="9"/>
        <v>2.20769342</v>
      </c>
      <c r="AH278" s="10">
        <f t="shared" si="10"/>
        <v>4.873910237</v>
      </c>
      <c r="AI278" s="10">
        <f t="shared" si="11"/>
        <v>19.49564095</v>
      </c>
      <c r="AM278" s="10">
        <f t="shared" si="12"/>
        <v>2.20769342</v>
      </c>
      <c r="AN278" s="10">
        <f t="shared" si="13"/>
        <v>8.83077368</v>
      </c>
      <c r="AP278" s="10">
        <f t="shared" si="14"/>
        <v>6</v>
      </c>
      <c r="AQ278" s="10">
        <f t="shared" si="15"/>
        <v>24</v>
      </c>
    </row>
    <row r="279" ht="15.75" customHeight="1">
      <c r="A279" s="10">
        <v>21.0</v>
      </c>
      <c r="B279" s="10">
        <v>8.5</v>
      </c>
      <c r="C279" s="9">
        <v>43.0</v>
      </c>
      <c r="D279" s="9">
        <f t="shared" si="1"/>
        <v>1109.4</v>
      </c>
      <c r="E279" s="9">
        <f t="shared" si="2"/>
        <v>1109.4</v>
      </c>
      <c r="F279" s="9">
        <f t="shared" si="3"/>
        <v>-151878.8</v>
      </c>
      <c r="H279" s="9">
        <f t="shared" si="4"/>
        <v>488</v>
      </c>
      <c r="K279" s="9">
        <f t="shared" si="5"/>
        <v>1.785329835</v>
      </c>
      <c r="L279" s="9">
        <f t="shared" si="6"/>
        <v>14.28263868</v>
      </c>
      <c r="N279" s="9">
        <f t="shared" si="7"/>
        <v>0.01639344262</v>
      </c>
      <c r="O279" s="9">
        <f t="shared" si="8"/>
        <v>0.131147541</v>
      </c>
      <c r="AG279" s="10">
        <f t="shared" si="9"/>
        <v>12.20769342</v>
      </c>
      <c r="AH279" s="10">
        <f t="shared" si="10"/>
        <v>149.0277786</v>
      </c>
      <c r="AI279" s="10">
        <f t="shared" si="11"/>
        <v>1266.736118</v>
      </c>
      <c r="AM279" s="10">
        <f t="shared" si="12"/>
        <v>12.20769342</v>
      </c>
      <c r="AN279" s="10">
        <f t="shared" si="13"/>
        <v>103.7653941</v>
      </c>
      <c r="AP279" s="10">
        <f t="shared" si="14"/>
        <v>16</v>
      </c>
      <c r="AQ279" s="10">
        <f t="shared" si="15"/>
        <v>136</v>
      </c>
    </row>
    <row r="280" ht="15.75" customHeight="1">
      <c r="A280" s="10">
        <v>21.0</v>
      </c>
      <c r="B280" s="10">
        <v>8.5</v>
      </c>
      <c r="C280" s="9">
        <v>43.0</v>
      </c>
      <c r="D280" s="9">
        <f t="shared" si="1"/>
        <v>1117.9</v>
      </c>
      <c r="E280" s="9">
        <f t="shared" si="2"/>
        <v>1117.9</v>
      </c>
      <c r="F280" s="9">
        <f t="shared" si="3"/>
        <v>-152988.2</v>
      </c>
      <c r="H280" s="9">
        <f t="shared" si="4"/>
        <v>298.9</v>
      </c>
      <c r="K280" s="9">
        <f t="shared" si="5"/>
        <v>1.785329835</v>
      </c>
      <c r="L280" s="9">
        <f t="shared" si="6"/>
        <v>8.748116192</v>
      </c>
      <c r="N280" s="9">
        <f t="shared" si="7"/>
        <v>0.01639344262</v>
      </c>
      <c r="O280" s="9">
        <f t="shared" si="8"/>
        <v>0.08032786885</v>
      </c>
      <c r="AG280" s="10">
        <f t="shared" si="9"/>
        <v>16.20769342</v>
      </c>
      <c r="AH280" s="10">
        <f t="shared" si="10"/>
        <v>262.689326</v>
      </c>
      <c r="AI280" s="10">
        <f t="shared" si="11"/>
        <v>2101.514608</v>
      </c>
      <c r="AM280" s="10">
        <f t="shared" si="12"/>
        <v>16.20769342</v>
      </c>
      <c r="AN280" s="10">
        <f t="shared" si="13"/>
        <v>129.6615474</v>
      </c>
      <c r="AP280" s="10">
        <f t="shared" si="14"/>
        <v>20</v>
      </c>
      <c r="AQ280" s="10">
        <f t="shared" si="15"/>
        <v>160</v>
      </c>
    </row>
    <row r="281" ht="15.75" customHeight="1">
      <c r="A281" s="10">
        <v>21.0</v>
      </c>
      <c r="B281" s="10">
        <v>8.5</v>
      </c>
      <c r="C281" s="9">
        <v>43.0</v>
      </c>
      <c r="D281" s="9">
        <f t="shared" si="1"/>
        <v>1126.4</v>
      </c>
      <c r="E281" s="9">
        <f t="shared" si="2"/>
        <v>1126.4</v>
      </c>
      <c r="F281" s="9">
        <f t="shared" si="3"/>
        <v>-154106.1</v>
      </c>
      <c r="H281" s="9">
        <f t="shared" si="4"/>
        <v>178.5</v>
      </c>
      <c r="K281" s="9">
        <f t="shared" si="5"/>
        <v>1.322219295</v>
      </c>
      <c r="L281" s="9">
        <f t="shared" si="6"/>
        <v>11.23886401</v>
      </c>
      <c r="N281" s="9">
        <f t="shared" si="7"/>
        <v>0.04761904762</v>
      </c>
      <c r="O281" s="9">
        <f t="shared" si="8"/>
        <v>0.4047619048</v>
      </c>
      <c r="AG281" s="10">
        <f t="shared" si="9"/>
        <v>16.20769342</v>
      </c>
      <c r="AH281" s="10">
        <f t="shared" si="10"/>
        <v>262.689326</v>
      </c>
      <c r="AI281" s="10">
        <f t="shared" si="11"/>
        <v>1287.177697</v>
      </c>
      <c r="AM281" s="10">
        <f t="shared" si="12"/>
        <v>16.20769342</v>
      </c>
      <c r="AN281" s="10">
        <f t="shared" si="13"/>
        <v>79.41769776</v>
      </c>
      <c r="AP281" s="10">
        <f t="shared" si="14"/>
        <v>20</v>
      </c>
      <c r="AQ281" s="10">
        <f t="shared" si="15"/>
        <v>98</v>
      </c>
    </row>
    <row r="282" ht="15.75" customHeight="1">
      <c r="A282" s="10">
        <v>21.0</v>
      </c>
      <c r="B282" s="10">
        <v>8.5</v>
      </c>
      <c r="C282" s="9">
        <v>43.0</v>
      </c>
      <c r="D282" s="9">
        <f t="shared" si="1"/>
        <v>1134.9</v>
      </c>
      <c r="E282" s="9">
        <f t="shared" si="2"/>
        <v>1134.9</v>
      </c>
      <c r="F282" s="9">
        <f t="shared" si="3"/>
        <v>-155232.5</v>
      </c>
      <c r="H282" s="9">
        <f t="shared" si="4"/>
        <v>178.5</v>
      </c>
      <c r="K282" s="9">
        <f t="shared" si="5"/>
        <v>1.322219295</v>
      </c>
      <c r="L282" s="9">
        <f t="shared" si="6"/>
        <v>11.23886401</v>
      </c>
      <c r="N282" s="9">
        <f t="shared" si="7"/>
        <v>0.04761904762</v>
      </c>
      <c r="O282" s="9">
        <f t="shared" si="8"/>
        <v>0.4047619048</v>
      </c>
      <c r="AG282" s="10">
        <f t="shared" si="9"/>
        <v>-23.79230658</v>
      </c>
      <c r="AH282" s="10">
        <f t="shared" si="10"/>
        <v>566.0738524</v>
      </c>
      <c r="AI282" s="10">
        <f t="shared" si="11"/>
        <v>4811.627745</v>
      </c>
      <c r="AM282" s="10">
        <f t="shared" si="12"/>
        <v>23.79230658</v>
      </c>
      <c r="AN282" s="10">
        <f t="shared" si="13"/>
        <v>202.2346059</v>
      </c>
      <c r="AP282" s="10">
        <f t="shared" si="14"/>
        <v>20</v>
      </c>
      <c r="AQ282" s="10">
        <f t="shared" si="15"/>
        <v>170</v>
      </c>
    </row>
    <row r="283" ht="15.75" customHeight="1">
      <c r="A283" s="10">
        <v>59.0</v>
      </c>
      <c r="B283" s="10">
        <v>4.9</v>
      </c>
      <c r="C283" s="9">
        <v>43.0</v>
      </c>
      <c r="D283" s="9">
        <f t="shared" si="1"/>
        <v>1139.8</v>
      </c>
      <c r="E283" s="9">
        <f t="shared" si="2"/>
        <v>1139.8</v>
      </c>
      <c r="F283" s="9">
        <f t="shared" si="3"/>
        <v>-156367.4</v>
      </c>
      <c r="H283" s="9">
        <f t="shared" si="4"/>
        <v>178.5</v>
      </c>
      <c r="K283" s="9">
        <f t="shared" si="5"/>
        <v>1.322219295</v>
      </c>
      <c r="L283" s="9">
        <f t="shared" si="6"/>
        <v>11.23886401</v>
      </c>
      <c r="N283" s="9">
        <f t="shared" si="7"/>
        <v>0.04761904762</v>
      </c>
      <c r="O283" s="9">
        <f t="shared" si="8"/>
        <v>0.4047619048</v>
      </c>
      <c r="AG283" s="10">
        <f t="shared" si="9"/>
        <v>-23.79230658</v>
      </c>
      <c r="AH283" s="10">
        <f t="shared" si="10"/>
        <v>566.0738524</v>
      </c>
      <c r="AI283" s="10">
        <f t="shared" si="11"/>
        <v>4811.627745</v>
      </c>
      <c r="AM283" s="10">
        <f t="shared" si="12"/>
        <v>23.79230658</v>
      </c>
      <c r="AN283" s="10">
        <f t="shared" si="13"/>
        <v>202.2346059</v>
      </c>
      <c r="AP283" s="10">
        <f t="shared" si="14"/>
        <v>20</v>
      </c>
      <c r="AQ283" s="10">
        <f t="shared" si="15"/>
        <v>170</v>
      </c>
    </row>
    <row r="284" ht="15.75" customHeight="1">
      <c r="A284" s="10">
        <v>24.0</v>
      </c>
      <c r="B284" s="10">
        <v>8.5</v>
      </c>
      <c r="C284" s="9">
        <v>43.0</v>
      </c>
      <c r="D284" s="9">
        <f t="shared" si="1"/>
        <v>1148.3</v>
      </c>
      <c r="E284" s="9">
        <f t="shared" si="2"/>
        <v>1148.3</v>
      </c>
      <c r="F284" s="9">
        <f t="shared" si="3"/>
        <v>-157507.2</v>
      </c>
      <c r="H284" s="9">
        <f t="shared" si="4"/>
        <v>178.5</v>
      </c>
      <c r="K284" s="9">
        <f t="shared" si="5"/>
        <v>1.322219295</v>
      </c>
      <c r="L284" s="9">
        <f t="shared" si="6"/>
        <v>11.23886401</v>
      </c>
      <c r="N284" s="9">
        <f t="shared" si="7"/>
        <v>0.04761904762</v>
      </c>
      <c r="O284" s="9">
        <f t="shared" si="8"/>
        <v>0.4047619048</v>
      </c>
      <c r="AG284" s="10">
        <f t="shared" si="9"/>
        <v>-23.79230658</v>
      </c>
      <c r="AH284" s="10">
        <f t="shared" si="10"/>
        <v>566.0738524</v>
      </c>
      <c r="AI284" s="10">
        <f t="shared" si="11"/>
        <v>4811.627745</v>
      </c>
      <c r="AM284" s="10">
        <f t="shared" si="12"/>
        <v>23.79230658</v>
      </c>
      <c r="AN284" s="10">
        <f t="shared" si="13"/>
        <v>202.2346059</v>
      </c>
      <c r="AP284" s="10">
        <f t="shared" si="14"/>
        <v>20</v>
      </c>
      <c r="AQ284" s="10">
        <f t="shared" si="15"/>
        <v>170</v>
      </c>
    </row>
    <row r="285" ht="15.75" customHeight="1">
      <c r="A285" s="10">
        <v>51.0</v>
      </c>
      <c r="B285" s="10">
        <v>4.0</v>
      </c>
      <c r="C285" s="9">
        <v>43.0</v>
      </c>
      <c r="D285" s="9">
        <f t="shared" si="1"/>
        <v>1152.3</v>
      </c>
      <c r="E285" s="9">
        <f t="shared" si="2"/>
        <v>1152.3</v>
      </c>
      <c r="F285" s="9">
        <f t="shared" si="3"/>
        <v>-158655.5</v>
      </c>
      <c r="H285" s="9">
        <f t="shared" si="4"/>
        <v>289.1</v>
      </c>
      <c r="K285" s="9">
        <f t="shared" si="5"/>
        <v>1.770852012</v>
      </c>
      <c r="L285" s="9">
        <f t="shared" si="6"/>
        <v>8.677174857</v>
      </c>
      <c r="N285" s="9">
        <f t="shared" si="7"/>
        <v>0.01694915254</v>
      </c>
      <c r="O285" s="9">
        <f t="shared" si="8"/>
        <v>0.08305084746</v>
      </c>
      <c r="AG285" s="10">
        <f t="shared" si="9"/>
        <v>-23.79230658</v>
      </c>
      <c r="AH285" s="10">
        <f t="shared" si="10"/>
        <v>566.0738524</v>
      </c>
      <c r="AI285" s="10">
        <f t="shared" si="11"/>
        <v>4811.627745</v>
      </c>
      <c r="AM285" s="10">
        <f t="shared" si="12"/>
        <v>23.79230658</v>
      </c>
      <c r="AN285" s="10">
        <f t="shared" si="13"/>
        <v>202.2346059</v>
      </c>
      <c r="AP285" s="10">
        <f t="shared" si="14"/>
        <v>20</v>
      </c>
      <c r="AQ285" s="10">
        <f t="shared" si="15"/>
        <v>170</v>
      </c>
    </row>
    <row r="286" ht="15.75" customHeight="1">
      <c r="A286" s="10">
        <v>35.0</v>
      </c>
      <c r="B286" s="10">
        <v>3.1</v>
      </c>
      <c r="C286" s="9">
        <v>43.0</v>
      </c>
      <c r="D286" s="9">
        <f t="shared" si="1"/>
        <v>1155.4</v>
      </c>
      <c r="E286" s="9">
        <f t="shared" si="2"/>
        <v>1155.4</v>
      </c>
      <c r="F286" s="9">
        <f t="shared" si="3"/>
        <v>-159807.8</v>
      </c>
      <c r="H286" s="9">
        <f t="shared" si="4"/>
        <v>204</v>
      </c>
      <c r="K286" s="9">
        <f t="shared" si="5"/>
        <v>1.380211242</v>
      </c>
      <c r="L286" s="9">
        <f t="shared" si="6"/>
        <v>11.73179555</v>
      </c>
      <c r="N286" s="9">
        <f t="shared" si="7"/>
        <v>0.04166666667</v>
      </c>
      <c r="O286" s="9">
        <f t="shared" si="8"/>
        <v>0.3541666667</v>
      </c>
      <c r="AG286" s="10">
        <f t="shared" si="9"/>
        <v>14.20769342</v>
      </c>
      <c r="AH286" s="10">
        <f t="shared" si="10"/>
        <v>201.8585523</v>
      </c>
      <c r="AI286" s="10">
        <f t="shared" si="11"/>
        <v>989.1069064</v>
      </c>
      <c r="AM286" s="10">
        <f t="shared" si="12"/>
        <v>14.20769342</v>
      </c>
      <c r="AN286" s="10">
        <f t="shared" si="13"/>
        <v>69.61769776</v>
      </c>
      <c r="AP286" s="10">
        <f t="shared" si="14"/>
        <v>18</v>
      </c>
      <c r="AQ286" s="10">
        <f t="shared" si="15"/>
        <v>88.2</v>
      </c>
    </row>
    <row r="287" ht="15.75" customHeight="1">
      <c r="A287" s="10">
        <v>46.0</v>
      </c>
      <c r="B287" s="10">
        <v>8.0</v>
      </c>
      <c r="C287" s="9">
        <v>43.0</v>
      </c>
      <c r="D287" s="9">
        <f t="shared" si="1"/>
        <v>1163.4</v>
      </c>
      <c r="E287" s="9">
        <f t="shared" si="2"/>
        <v>1163.4</v>
      </c>
      <c r="F287" s="9">
        <f t="shared" si="3"/>
        <v>-160963.2</v>
      </c>
      <c r="H287" s="9">
        <f t="shared" si="4"/>
        <v>204</v>
      </c>
      <c r="K287" s="9">
        <f t="shared" si="5"/>
        <v>1.707570176</v>
      </c>
      <c r="L287" s="9">
        <f t="shared" si="6"/>
        <v>6.830280704</v>
      </c>
      <c r="N287" s="9">
        <f t="shared" si="7"/>
        <v>0.01960784314</v>
      </c>
      <c r="O287" s="9">
        <f t="shared" si="8"/>
        <v>0.07843137255</v>
      </c>
      <c r="AG287" s="10">
        <f t="shared" si="9"/>
        <v>-20.79230658</v>
      </c>
      <c r="AH287" s="10">
        <f t="shared" si="10"/>
        <v>432.3200129</v>
      </c>
      <c r="AI287" s="10">
        <f t="shared" si="11"/>
        <v>3674.72011</v>
      </c>
      <c r="AM287" s="10">
        <f t="shared" si="12"/>
        <v>20.79230658</v>
      </c>
      <c r="AN287" s="10">
        <f t="shared" si="13"/>
        <v>176.7346059</v>
      </c>
      <c r="AP287" s="10">
        <f t="shared" si="14"/>
        <v>17</v>
      </c>
      <c r="AQ287" s="10">
        <f t="shared" si="15"/>
        <v>144.5</v>
      </c>
    </row>
    <row r="288" ht="15.75" customHeight="1">
      <c r="A288" s="10">
        <v>40.0</v>
      </c>
      <c r="B288" s="10">
        <v>6.3</v>
      </c>
      <c r="C288" s="9">
        <v>43.0</v>
      </c>
      <c r="D288" s="9">
        <f t="shared" si="1"/>
        <v>1169.7</v>
      </c>
      <c r="E288" s="9">
        <f t="shared" si="2"/>
        <v>1169.7</v>
      </c>
      <c r="F288" s="9">
        <f t="shared" si="3"/>
        <v>-162126.6</v>
      </c>
      <c r="H288" s="9">
        <f t="shared" si="4"/>
        <v>108.5</v>
      </c>
      <c r="K288" s="9">
        <f t="shared" si="5"/>
        <v>1.544068044</v>
      </c>
      <c r="L288" s="9">
        <f t="shared" si="6"/>
        <v>4.786610937</v>
      </c>
      <c r="N288" s="9">
        <f t="shared" si="7"/>
        <v>0.02857142857</v>
      </c>
      <c r="O288" s="9">
        <f t="shared" si="8"/>
        <v>0.08857142857</v>
      </c>
      <c r="AG288" s="10">
        <f t="shared" si="9"/>
        <v>6.20769342</v>
      </c>
      <c r="AH288" s="10">
        <f t="shared" si="10"/>
        <v>38.5354576</v>
      </c>
      <c r="AI288" s="10">
        <f t="shared" si="11"/>
        <v>154.1418304</v>
      </c>
      <c r="AM288" s="10">
        <f t="shared" si="12"/>
        <v>6.20769342</v>
      </c>
      <c r="AN288" s="10">
        <f t="shared" si="13"/>
        <v>24.83077368</v>
      </c>
      <c r="AP288" s="10">
        <f t="shared" si="14"/>
        <v>10</v>
      </c>
      <c r="AQ288" s="10">
        <f t="shared" si="15"/>
        <v>40</v>
      </c>
    </row>
    <row r="289" ht="15.75" customHeight="1">
      <c r="A289" s="10">
        <v>90.0</v>
      </c>
      <c r="B289" s="10">
        <v>7.6</v>
      </c>
      <c r="C289" s="9">
        <v>43.0</v>
      </c>
      <c r="D289" s="9">
        <f t="shared" si="1"/>
        <v>1177.3</v>
      </c>
      <c r="E289" s="9">
        <f t="shared" si="2"/>
        <v>1177.3</v>
      </c>
      <c r="F289" s="9">
        <f t="shared" si="3"/>
        <v>-163296.3</v>
      </c>
      <c r="H289" s="9">
        <f t="shared" si="4"/>
        <v>368</v>
      </c>
      <c r="K289" s="9">
        <f t="shared" si="5"/>
        <v>1.662757832</v>
      </c>
      <c r="L289" s="9">
        <f t="shared" si="6"/>
        <v>13.30206265</v>
      </c>
      <c r="N289" s="9">
        <f t="shared" si="7"/>
        <v>0.02173913043</v>
      </c>
      <c r="O289" s="9">
        <f t="shared" si="8"/>
        <v>0.1739130435</v>
      </c>
      <c r="AG289" s="10">
        <f t="shared" si="9"/>
        <v>-9.79230658</v>
      </c>
      <c r="AH289" s="10">
        <f t="shared" si="10"/>
        <v>95.88926816</v>
      </c>
      <c r="AI289" s="10">
        <f t="shared" si="11"/>
        <v>297.2567313</v>
      </c>
      <c r="AM289" s="10">
        <f t="shared" si="12"/>
        <v>9.79230658</v>
      </c>
      <c r="AN289" s="10">
        <f t="shared" si="13"/>
        <v>30.3561504</v>
      </c>
      <c r="AP289" s="10">
        <f t="shared" si="14"/>
        <v>6</v>
      </c>
      <c r="AQ289" s="10">
        <f t="shared" si="15"/>
        <v>18.6</v>
      </c>
    </row>
    <row r="290" ht="15.75" customHeight="1">
      <c r="A290" s="10">
        <v>49.0</v>
      </c>
      <c r="B290" s="10">
        <v>2.7</v>
      </c>
      <c r="C290" s="9">
        <v>43.0</v>
      </c>
      <c r="D290" s="9">
        <f t="shared" si="1"/>
        <v>1180</v>
      </c>
      <c r="E290" s="9">
        <f t="shared" si="2"/>
        <v>1180</v>
      </c>
      <c r="F290" s="9">
        <f t="shared" si="3"/>
        <v>-164473.6</v>
      </c>
      <c r="H290" s="9">
        <f t="shared" si="4"/>
        <v>252</v>
      </c>
      <c r="K290" s="9">
        <f t="shared" si="5"/>
        <v>1.602059991</v>
      </c>
      <c r="L290" s="9">
        <f t="shared" si="6"/>
        <v>10.09297795</v>
      </c>
      <c r="N290" s="9">
        <f t="shared" si="7"/>
        <v>0.025</v>
      </c>
      <c r="O290" s="9">
        <f t="shared" si="8"/>
        <v>0.1575</v>
      </c>
      <c r="AG290" s="10">
        <f t="shared" si="9"/>
        <v>1.20769342</v>
      </c>
      <c r="AH290" s="10">
        <f t="shared" si="10"/>
        <v>1.458523397</v>
      </c>
      <c r="AI290" s="10">
        <f t="shared" si="11"/>
        <v>11.66818717</v>
      </c>
      <c r="AM290" s="10">
        <f t="shared" si="12"/>
        <v>1.20769342</v>
      </c>
      <c r="AN290" s="10">
        <f t="shared" si="13"/>
        <v>9.66154736</v>
      </c>
      <c r="AP290" s="10">
        <f t="shared" si="14"/>
        <v>5</v>
      </c>
      <c r="AQ290" s="10">
        <f t="shared" si="15"/>
        <v>40</v>
      </c>
    </row>
    <row r="291" ht="15.75" customHeight="1">
      <c r="A291" s="10">
        <v>32.0</v>
      </c>
      <c r="B291" s="10">
        <v>1.8</v>
      </c>
      <c r="C291" s="9">
        <v>43.0</v>
      </c>
      <c r="D291" s="9">
        <f t="shared" si="1"/>
        <v>1181.8</v>
      </c>
      <c r="E291" s="9">
        <f t="shared" si="2"/>
        <v>1181.8</v>
      </c>
      <c r="F291" s="9">
        <f t="shared" si="3"/>
        <v>-165653.6</v>
      </c>
      <c r="H291" s="9">
        <f t="shared" si="4"/>
        <v>684</v>
      </c>
      <c r="K291" s="9">
        <f t="shared" si="5"/>
        <v>1.954242509</v>
      </c>
      <c r="L291" s="9">
        <f t="shared" si="6"/>
        <v>14.85224307</v>
      </c>
      <c r="N291" s="9">
        <f t="shared" si="7"/>
        <v>0.01111111111</v>
      </c>
      <c r="O291" s="9">
        <f t="shared" si="8"/>
        <v>0.08444444444</v>
      </c>
      <c r="AG291" s="10">
        <f t="shared" si="9"/>
        <v>-4.79230658</v>
      </c>
      <c r="AH291" s="10">
        <f t="shared" si="10"/>
        <v>22.96620236</v>
      </c>
      <c r="AI291" s="10">
        <f t="shared" si="11"/>
        <v>144.6870748</v>
      </c>
      <c r="AM291" s="10">
        <f t="shared" si="12"/>
        <v>4.79230658</v>
      </c>
      <c r="AN291" s="10">
        <f t="shared" si="13"/>
        <v>30.19153145</v>
      </c>
      <c r="AP291" s="10">
        <f t="shared" si="14"/>
        <v>1</v>
      </c>
      <c r="AQ291" s="10">
        <f t="shared" si="15"/>
        <v>6.3</v>
      </c>
    </row>
    <row r="292" ht="15.75" customHeight="1">
      <c r="A292" s="10">
        <v>30.0</v>
      </c>
      <c r="B292" s="10">
        <v>1.8</v>
      </c>
      <c r="C292" s="9">
        <v>43.0</v>
      </c>
      <c r="D292" s="9">
        <f t="shared" si="1"/>
        <v>1183.6</v>
      </c>
      <c r="E292" s="9">
        <f t="shared" si="2"/>
        <v>1183.6</v>
      </c>
      <c r="F292" s="9">
        <f t="shared" si="3"/>
        <v>-166835.4</v>
      </c>
      <c r="H292" s="9">
        <f t="shared" si="4"/>
        <v>132.3</v>
      </c>
      <c r="K292" s="9">
        <f t="shared" si="5"/>
        <v>1.69019608</v>
      </c>
      <c r="L292" s="9">
        <f t="shared" si="6"/>
        <v>4.563529416</v>
      </c>
      <c r="N292" s="9">
        <f t="shared" si="7"/>
        <v>0.02040816327</v>
      </c>
      <c r="O292" s="9">
        <f t="shared" si="8"/>
        <v>0.05510204082</v>
      </c>
      <c r="AG292" s="10">
        <f t="shared" si="9"/>
        <v>45.20769342</v>
      </c>
      <c r="AH292" s="10">
        <f t="shared" si="10"/>
        <v>2043.735544</v>
      </c>
      <c r="AI292" s="10">
        <f t="shared" si="11"/>
        <v>15532.39014</v>
      </c>
      <c r="AM292" s="10">
        <f t="shared" si="12"/>
        <v>45.20769342</v>
      </c>
      <c r="AN292" s="10">
        <f t="shared" si="13"/>
        <v>343.57847</v>
      </c>
      <c r="AP292" s="10">
        <f t="shared" si="14"/>
        <v>49</v>
      </c>
      <c r="AQ292" s="10">
        <f t="shared" si="15"/>
        <v>372.4</v>
      </c>
    </row>
    <row r="293" ht="15.75" customHeight="1">
      <c r="A293" s="10">
        <v>53.0</v>
      </c>
      <c r="B293" s="10">
        <v>1.8</v>
      </c>
      <c r="C293" s="9">
        <v>43.0</v>
      </c>
      <c r="D293" s="9">
        <f t="shared" si="1"/>
        <v>1185.4</v>
      </c>
      <c r="E293" s="9">
        <f t="shared" si="2"/>
        <v>1185.4</v>
      </c>
      <c r="F293" s="9">
        <f t="shared" si="3"/>
        <v>-168019</v>
      </c>
      <c r="H293" s="9">
        <f t="shared" si="4"/>
        <v>57.6</v>
      </c>
      <c r="K293" s="9">
        <f t="shared" si="5"/>
        <v>1.505149978</v>
      </c>
      <c r="L293" s="9">
        <f t="shared" si="6"/>
        <v>2.709269961</v>
      </c>
      <c r="N293" s="9">
        <f t="shared" si="7"/>
        <v>0.03125</v>
      </c>
      <c r="O293" s="9">
        <f t="shared" si="8"/>
        <v>0.05625</v>
      </c>
      <c r="AG293" s="10">
        <f t="shared" si="9"/>
        <v>4.20769342</v>
      </c>
      <c r="AH293" s="10">
        <f t="shared" si="10"/>
        <v>17.70468392</v>
      </c>
      <c r="AI293" s="10">
        <f t="shared" si="11"/>
        <v>47.80264658</v>
      </c>
      <c r="AM293" s="10">
        <f t="shared" si="12"/>
        <v>4.20769342</v>
      </c>
      <c r="AN293" s="10">
        <f t="shared" si="13"/>
        <v>11.36077223</v>
      </c>
      <c r="AP293" s="10">
        <f t="shared" si="14"/>
        <v>8</v>
      </c>
      <c r="AQ293" s="10">
        <f t="shared" si="15"/>
        <v>21.6</v>
      </c>
    </row>
    <row r="294" ht="15.75" customHeight="1">
      <c r="A294" s="10">
        <v>39.0</v>
      </c>
      <c r="B294" s="10">
        <v>0.9</v>
      </c>
      <c r="C294" s="9">
        <v>43.0</v>
      </c>
      <c r="D294" s="9">
        <f t="shared" si="1"/>
        <v>1186.3</v>
      </c>
      <c r="E294" s="9">
        <f t="shared" si="2"/>
        <v>1186.3</v>
      </c>
      <c r="F294" s="9">
        <f t="shared" si="3"/>
        <v>-169204.4</v>
      </c>
      <c r="H294" s="9">
        <f t="shared" si="4"/>
        <v>54</v>
      </c>
      <c r="K294" s="9">
        <f t="shared" si="5"/>
        <v>1.477121255</v>
      </c>
      <c r="L294" s="9">
        <f t="shared" si="6"/>
        <v>2.658818258</v>
      </c>
      <c r="N294" s="9">
        <f t="shared" si="7"/>
        <v>0.03333333333</v>
      </c>
      <c r="O294" s="9">
        <f t="shared" si="8"/>
        <v>0.06</v>
      </c>
      <c r="AG294" s="10">
        <f t="shared" si="9"/>
        <v>-12.79230658</v>
      </c>
      <c r="AH294" s="10">
        <f t="shared" si="10"/>
        <v>163.6431076</v>
      </c>
      <c r="AI294" s="10">
        <f t="shared" si="11"/>
        <v>294.5575937</v>
      </c>
      <c r="AM294" s="10">
        <f t="shared" si="12"/>
        <v>12.79230658</v>
      </c>
      <c r="AN294" s="10">
        <f t="shared" si="13"/>
        <v>23.02615184</v>
      </c>
      <c r="AP294" s="10">
        <f t="shared" si="14"/>
        <v>9</v>
      </c>
      <c r="AQ294" s="10">
        <f t="shared" si="15"/>
        <v>16.2</v>
      </c>
    </row>
    <row r="295" ht="15.75" customHeight="1">
      <c r="A295" s="10">
        <v>40.0</v>
      </c>
      <c r="B295" s="10">
        <v>1.3</v>
      </c>
      <c r="C295" s="9">
        <v>44.0</v>
      </c>
      <c r="D295" s="9">
        <f t="shared" si="1"/>
        <v>1187.6</v>
      </c>
      <c r="E295" s="9">
        <f t="shared" si="2"/>
        <v>1187.6</v>
      </c>
      <c r="F295" s="9">
        <f t="shared" si="3"/>
        <v>-170390.7</v>
      </c>
      <c r="H295" s="9">
        <f t="shared" si="4"/>
        <v>95.4</v>
      </c>
      <c r="K295" s="9">
        <f t="shared" si="5"/>
        <v>1.72427587</v>
      </c>
      <c r="L295" s="9">
        <f t="shared" si="6"/>
        <v>3.103696565</v>
      </c>
      <c r="N295" s="9">
        <f t="shared" si="7"/>
        <v>0.01886792453</v>
      </c>
      <c r="O295" s="9">
        <f t="shared" si="8"/>
        <v>0.03396226415</v>
      </c>
      <c r="AG295" s="10">
        <f t="shared" si="9"/>
        <v>-14.79230658</v>
      </c>
      <c r="AH295" s="10">
        <f t="shared" si="10"/>
        <v>218.812334</v>
      </c>
      <c r="AI295" s="10">
        <f t="shared" si="11"/>
        <v>393.8622011</v>
      </c>
      <c r="AM295" s="10">
        <f t="shared" si="12"/>
        <v>14.79230658</v>
      </c>
      <c r="AN295" s="10">
        <f t="shared" si="13"/>
        <v>26.62615184</v>
      </c>
      <c r="AP295" s="10">
        <f t="shared" si="14"/>
        <v>11</v>
      </c>
      <c r="AQ295" s="10">
        <f t="shared" si="15"/>
        <v>19.8</v>
      </c>
    </row>
    <row r="296" ht="15.75" customHeight="1">
      <c r="A296" s="10">
        <v>28.0</v>
      </c>
      <c r="B296" s="10">
        <v>5.4</v>
      </c>
      <c r="C296" s="9">
        <v>44.0</v>
      </c>
      <c r="D296" s="9">
        <f t="shared" si="1"/>
        <v>1193</v>
      </c>
      <c r="E296" s="9">
        <f t="shared" si="2"/>
        <v>1193</v>
      </c>
      <c r="F296" s="9">
        <f t="shared" si="3"/>
        <v>-171578.3</v>
      </c>
      <c r="H296" s="9">
        <f t="shared" si="4"/>
        <v>35.1</v>
      </c>
      <c r="K296" s="9">
        <f t="shared" si="5"/>
        <v>1.591064607</v>
      </c>
      <c r="L296" s="9">
        <f t="shared" si="6"/>
        <v>1.431958146</v>
      </c>
      <c r="N296" s="9">
        <f t="shared" si="7"/>
        <v>0.02564102564</v>
      </c>
      <c r="O296" s="9">
        <f t="shared" si="8"/>
        <v>0.02307692308</v>
      </c>
      <c r="AG296" s="10">
        <f t="shared" si="9"/>
        <v>8.20769342</v>
      </c>
      <c r="AH296" s="10">
        <f t="shared" si="10"/>
        <v>67.36623128</v>
      </c>
      <c r="AI296" s="10">
        <f t="shared" si="11"/>
        <v>121.2592163</v>
      </c>
      <c r="AM296" s="10">
        <f t="shared" si="12"/>
        <v>8.20769342</v>
      </c>
      <c r="AN296" s="10">
        <f t="shared" si="13"/>
        <v>14.77384816</v>
      </c>
      <c r="AP296" s="10">
        <f t="shared" si="14"/>
        <v>12</v>
      </c>
      <c r="AQ296" s="10">
        <f t="shared" si="15"/>
        <v>21.6</v>
      </c>
    </row>
    <row r="297" ht="15.75" customHeight="1">
      <c r="A297" s="10">
        <v>67.0</v>
      </c>
      <c r="B297" s="10">
        <v>3.6</v>
      </c>
      <c r="C297" s="9">
        <v>44.0</v>
      </c>
      <c r="D297" s="9">
        <f t="shared" si="1"/>
        <v>1196.6</v>
      </c>
      <c r="E297" s="9">
        <f t="shared" si="2"/>
        <v>1196.6</v>
      </c>
      <c r="F297" s="9">
        <f t="shared" si="3"/>
        <v>-172771.3</v>
      </c>
      <c r="H297" s="9">
        <f t="shared" si="4"/>
        <v>52</v>
      </c>
      <c r="K297" s="9">
        <f t="shared" si="5"/>
        <v>1.602059991</v>
      </c>
      <c r="L297" s="9">
        <f t="shared" si="6"/>
        <v>2.082677989</v>
      </c>
      <c r="N297" s="9">
        <f t="shared" si="7"/>
        <v>0.025</v>
      </c>
      <c r="O297" s="9">
        <f t="shared" si="8"/>
        <v>0.0325</v>
      </c>
      <c r="AG297" s="10">
        <f t="shared" si="9"/>
        <v>-5.79230658</v>
      </c>
      <c r="AH297" s="10">
        <f t="shared" si="10"/>
        <v>33.55081552</v>
      </c>
      <c r="AI297" s="10">
        <f t="shared" si="11"/>
        <v>30.19573397</v>
      </c>
      <c r="AM297" s="10">
        <f t="shared" si="12"/>
        <v>5.79230658</v>
      </c>
      <c r="AN297" s="10">
        <f t="shared" si="13"/>
        <v>5.213075922</v>
      </c>
      <c r="AP297" s="10">
        <f t="shared" si="14"/>
        <v>2</v>
      </c>
      <c r="AQ297" s="10">
        <f t="shared" si="15"/>
        <v>1.8</v>
      </c>
    </row>
    <row r="298" ht="15.75" customHeight="1">
      <c r="A298" s="10">
        <v>48.0</v>
      </c>
      <c r="B298" s="10">
        <v>1.3</v>
      </c>
      <c r="C298" s="9">
        <v>44.0</v>
      </c>
      <c r="D298" s="9">
        <f t="shared" si="1"/>
        <v>1197.9</v>
      </c>
      <c r="E298" s="9">
        <f t="shared" si="2"/>
        <v>1197.9</v>
      </c>
      <c r="F298" s="9">
        <f t="shared" si="3"/>
        <v>-173967.9</v>
      </c>
      <c r="H298" s="9">
        <f t="shared" si="4"/>
        <v>151.2</v>
      </c>
      <c r="K298" s="9">
        <f t="shared" si="5"/>
        <v>1.447158031</v>
      </c>
      <c r="L298" s="9">
        <f t="shared" si="6"/>
        <v>7.814653369</v>
      </c>
      <c r="N298" s="9">
        <f t="shared" si="7"/>
        <v>0.03571428571</v>
      </c>
      <c r="O298" s="9">
        <f t="shared" si="8"/>
        <v>0.1928571429</v>
      </c>
      <c r="AG298" s="10">
        <f t="shared" si="9"/>
        <v>-4.79230658</v>
      </c>
      <c r="AH298" s="10">
        <f t="shared" si="10"/>
        <v>22.96620236</v>
      </c>
      <c r="AI298" s="10">
        <f t="shared" si="11"/>
        <v>29.85606306</v>
      </c>
      <c r="AM298" s="10">
        <f t="shared" si="12"/>
        <v>4.79230658</v>
      </c>
      <c r="AN298" s="10">
        <f t="shared" si="13"/>
        <v>6.229998554</v>
      </c>
      <c r="AP298" s="10">
        <f t="shared" si="14"/>
        <v>1</v>
      </c>
      <c r="AQ298" s="10">
        <f t="shared" si="15"/>
        <v>1.3</v>
      </c>
    </row>
    <row r="299" ht="15.75" customHeight="1">
      <c r="A299" s="10">
        <v>46.0</v>
      </c>
      <c r="B299" s="10">
        <v>1.8</v>
      </c>
      <c r="C299" s="9">
        <v>44.0</v>
      </c>
      <c r="D299" s="9">
        <f t="shared" si="1"/>
        <v>1199.7</v>
      </c>
      <c r="E299" s="9">
        <f t="shared" si="2"/>
        <v>1199.7</v>
      </c>
      <c r="F299" s="9">
        <f t="shared" si="3"/>
        <v>-175165.8</v>
      </c>
      <c r="H299" s="9">
        <f t="shared" si="4"/>
        <v>241.2</v>
      </c>
      <c r="K299" s="9">
        <f t="shared" si="5"/>
        <v>1.826074803</v>
      </c>
      <c r="L299" s="9">
        <f t="shared" si="6"/>
        <v>6.57386929</v>
      </c>
      <c r="N299" s="9">
        <f t="shared" si="7"/>
        <v>0.01492537313</v>
      </c>
      <c r="O299" s="9">
        <f t="shared" si="8"/>
        <v>0.05373134328</v>
      </c>
      <c r="AG299" s="10">
        <f t="shared" si="9"/>
        <v>-16.79230658</v>
      </c>
      <c r="AH299" s="10">
        <f t="shared" si="10"/>
        <v>281.9815603</v>
      </c>
      <c r="AI299" s="10">
        <f t="shared" si="11"/>
        <v>1522.700425</v>
      </c>
      <c r="AM299" s="10">
        <f t="shared" si="12"/>
        <v>16.79230658</v>
      </c>
      <c r="AN299" s="10">
        <f t="shared" si="13"/>
        <v>90.67845553</v>
      </c>
      <c r="AP299" s="10">
        <f t="shared" si="14"/>
        <v>13</v>
      </c>
      <c r="AQ299" s="10">
        <f t="shared" si="15"/>
        <v>70.2</v>
      </c>
    </row>
    <row r="300" ht="15.75" customHeight="1">
      <c r="A300" s="10">
        <v>45.0</v>
      </c>
      <c r="B300" s="10">
        <v>2.2</v>
      </c>
      <c r="C300" s="9">
        <v>44.0</v>
      </c>
      <c r="D300" s="9">
        <f t="shared" si="1"/>
        <v>1201.9</v>
      </c>
      <c r="E300" s="9">
        <f t="shared" si="2"/>
        <v>1201.9</v>
      </c>
      <c r="F300" s="9">
        <f t="shared" si="3"/>
        <v>-176365.5</v>
      </c>
      <c r="H300" s="9">
        <f t="shared" si="4"/>
        <v>62.4</v>
      </c>
      <c r="K300" s="9">
        <f t="shared" si="5"/>
        <v>1.681241237</v>
      </c>
      <c r="L300" s="9">
        <f t="shared" si="6"/>
        <v>2.185613609</v>
      </c>
      <c r="N300" s="9">
        <f t="shared" si="7"/>
        <v>0.02083333333</v>
      </c>
      <c r="O300" s="9">
        <f t="shared" si="8"/>
        <v>0.02708333333</v>
      </c>
      <c r="AG300" s="10">
        <f t="shared" si="9"/>
        <v>22.20769342</v>
      </c>
      <c r="AH300" s="10">
        <f t="shared" si="10"/>
        <v>493.181647</v>
      </c>
      <c r="AI300" s="10">
        <f t="shared" si="11"/>
        <v>1775.453929</v>
      </c>
      <c r="AM300" s="10">
        <f t="shared" si="12"/>
        <v>22.20769342</v>
      </c>
      <c r="AN300" s="10">
        <f t="shared" si="13"/>
        <v>79.94769631</v>
      </c>
      <c r="AP300" s="10">
        <f t="shared" si="14"/>
        <v>26</v>
      </c>
      <c r="AQ300" s="10">
        <f t="shared" si="15"/>
        <v>93.6</v>
      </c>
    </row>
    <row r="301" ht="15.75" customHeight="1">
      <c r="A301" s="10">
        <v>43.0</v>
      </c>
      <c r="B301" s="10">
        <v>4.9</v>
      </c>
      <c r="C301" s="9">
        <v>44.0</v>
      </c>
      <c r="D301" s="9">
        <f t="shared" si="1"/>
        <v>1206.8</v>
      </c>
      <c r="E301" s="9">
        <f t="shared" si="2"/>
        <v>1206.8</v>
      </c>
      <c r="F301" s="9">
        <f t="shared" si="3"/>
        <v>-177567.4</v>
      </c>
      <c r="H301" s="9">
        <f t="shared" si="4"/>
        <v>82.8</v>
      </c>
      <c r="K301" s="9">
        <f t="shared" si="5"/>
        <v>1.662757832</v>
      </c>
      <c r="L301" s="9">
        <f t="shared" si="6"/>
        <v>2.992964097</v>
      </c>
      <c r="N301" s="9">
        <f t="shared" si="7"/>
        <v>0.02173913043</v>
      </c>
      <c r="O301" s="9">
        <f t="shared" si="8"/>
        <v>0.03913043478</v>
      </c>
      <c r="AG301" s="10">
        <f t="shared" si="9"/>
        <v>3.20769342</v>
      </c>
      <c r="AH301" s="10">
        <f t="shared" si="10"/>
        <v>10.28929708</v>
      </c>
      <c r="AI301" s="10">
        <f t="shared" si="11"/>
        <v>13.3760862</v>
      </c>
      <c r="AM301" s="10">
        <f t="shared" si="12"/>
        <v>3.20769342</v>
      </c>
      <c r="AN301" s="10">
        <f t="shared" si="13"/>
        <v>4.170001446</v>
      </c>
      <c r="AP301" s="10">
        <f t="shared" si="14"/>
        <v>7</v>
      </c>
      <c r="AQ301" s="10">
        <f t="shared" si="15"/>
        <v>9.1</v>
      </c>
    </row>
    <row r="302" ht="15.75" customHeight="1">
      <c r="A302" s="10">
        <v>90.0</v>
      </c>
      <c r="B302" s="10">
        <v>2.7</v>
      </c>
      <c r="C302" s="9">
        <v>44.0</v>
      </c>
      <c r="D302" s="9">
        <f t="shared" si="1"/>
        <v>1209.5</v>
      </c>
      <c r="E302" s="9">
        <f t="shared" si="2"/>
        <v>1209.5</v>
      </c>
      <c r="F302" s="9">
        <f t="shared" si="3"/>
        <v>-178774.2</v>
      </c>
      <c r="H302" s="9">
        <f t="shared" si="4"/>
        <v>99</v>
      </c>
      <c r="K302" s="9">
        <f t="shared" si="5"/>
        <v>1.653212514</v>
      </c>
      <c r="L302" s="9">
        <f t="shared" si="6"/>
        <v>3.63706753</v>
      </c>
      <c r="N302" s="9">
        <f t="shared" si="7"/>
        <v>0.02222222222</v>
      </c>
      <c r="O302" s="9">
        <f t="shared" si="8"/>
        <v>0.04888888889</v>
      </c>
      <c r="AG302" s="10">
        <f t="shared" si="9"/>
        <v>1.20769342</v>
      </c>
      <c r="AH302" s="10">
        <f t="shared" si="10"/>
        <v>1.458523397</v>
      </c>
      <c r="AI302" s="10">
        <f t="shared" si="11"/>
        <v>2.625342114</v>
      </c>
      <c r="AM302" s="10">
        <f t="shared" si="12"/>
        <v>1.20769342</v>
      </c>
      <c r="AN302" s="10">
        <f t="shared" si="13"/>
        <v>2.173848156</v>
      </c>
      <c r="AP302" s="10">
        <f t="shared" si="14"/>
        <v>5</v>
      </c>
      <c r="AQ302" s="10">
        <f t="shared" si="15"/>
        <v>9</v>
      </c>
    </row>
    <row r="303" ht="15.75" customHeight="1">
      <c r="A303" s="10">
        <v>25.0</v>
      </c>
      <c r="B303" s="10">
        <v>4.9</v>
      </c>
      <c r="C303" s="9">
        <v>44.0</v>
      </c>
      <c r="D303" s="9">
        <f t="shared" si="1"/>
        <v>1214.4</v>
      </c>
      <c r="E303" s="9">
        <f t="shared" si="2"/>
        <v>1214.4</v>
      </c>
      <c r="F303" s="9">
        <f t="shared" si="3"/>
        <v>-179983.7</v>
      </c>
      <c r="H303" s="9">
        <f t="shared" si="4"/>
        <v>210.7</v>
      </c>
      <c r="K303" s="9">
        <f t="shared" si="5"/>
        <v>1.633468456</v>
      </c>
      <c r="L303" s="9">
        <f t="shared" si="6"/>
        <v>8.003995432</v>
      </c>
      <c r="N303" s="9">
        <f t="shared" si="7"/>
        <v>0.02325581395</v>
      </c>
      <c r="O303" s="9">
        <f t="shared" si="8"/>
        <v>0.1139534884</v>
      </c>
      <c r="AG303" s="10">
        <f t="shared" si="9"/>
        <v>0.20769342</v>
      </c>
      <c r="AH303" s="10">
        <f t="shared" si="10"/>
        <v>0.04313655671</v>
      </c>
      <c r="AI303" s="10">
        <f t="shared" si="11"/>
        <v>0.09490042476</v>
      </c>
      <c r="AM303" s="10">
        <f t="shared" si="12"/>
        <v>0.20769342</v>
      </c>
      <c r="AN303" s="10">
        <f t="shared" si="13"/>
        <v>0.456925524</v>
      </c>
      <c r="AP303" s="10">
        <f t="shared" si="14"/>
        <v>4</v>
      </c>
      <c r="AQ303" s="10">
        <f t="shared" si="15"/>
        <v>8.8</v>
      </c>
    </row>
    <row r="304" ht="15.75" customHeight="1">
      <c r="A304" s="10">
        <v>39.0</v>
      </c>
      <c r="B304" s="10">
        <v>5.4</v>
      </c>
      <c r="C304" s="9">
        <v>44.0</v>
      </c>
      <c r="D304" s="9">
        <f t="shared" si="1"/>
        <v>1219.8</v>
      </c>
      <c r="E304" s="9">
        <f t="shared" si="2"/>
        <v>1219.8</v>
      </c>
      <c r="F304" s="9">
        <f t="shared" si="3"/>
        <v>-181198.1</v>
      </c>
      <c r="H304" s="9">
        <f t="shared" si="4"/>
        <v>243</v>
      </c>
      <c r="K304" s="9">
        <f t="shared" si="5"/>
        <v>1.954242509</v>
      </c>
      <c r="L304" s="9">
        <f t="shared" si="6"/>
        <v>5.276454775</v>
      </c>
      <c r="N304" s="9">
        <f t="shared" si="7"/>
        <v>0.01111111111</v>
      </c>
      <c r="O304" s="9">
        <f t="shared" si="8"/>
        <v>0.03</v>
      </c>
      <c r="AG304" s="10">
        <f t="shared" si="9"/>
        <v>-1.79230658</v>
      </c>
      <c r="AH304" s="10">
        <f t="shared" si="10"/>
        <v>3.212362877</v>
      </c>
      <c r="AI304" s="10">
        <f t="shared" si="11"/>
        <v>15.7405781</v>
      </c>
      <c r="AM304" s="10">
        <f t="shared" si="12"/>
        <v>1.79230658</v>
      </c>
      <c r="AN304" s="10">
        <f t="shared" si="13"/>
        <v>8.782302242</v>
      </c>
      <c r="AP304" s="10">
        <f t="shared" si="14"/>
        <v>2</v>
      </c>
      <c r="AQ304" s="10">
        <f t="shared" si="15"/>
        <v>9.8</v>
      </c>
    </row>
    <row r="305" ht="15.75" customHeight="1">
      <c r="A305" s="10">
        <v>38.0</v>
      </c>
      <c r="B305" s="10">
        <v>4.5</v>
      </c>
      <c r="C305" s="9">
        <v>44.0</v>
      </c>
      <c r="D305" s="9">
        <f t="shared" si="1"/>
        <v>1224.3</v>
      </c>
      <c r="E305" s="9">
        <f t="shared" si="2"/>
        <v>1224.3</v>
      </c>
      <c r="F305" s="9">
        <f t="shared" si="3"/>
        <v>-182417.9</v>
      </c>
      <c r="H305" s="9">
        <f t="shared" si="4"/>
        <v>122.5</v>
      </c>
      <c r="K305" s="9">
        <f t="shared" si="5"/>
        <v>1.397940009</v>
      </c>
      <c r="L305" s="9">
        <f t="shared" si="6"/>
        <v>6.849906042</v>
      </c>
      <c r="N305" s="9">
        <f t="shared" si="7"/>
        <v>0.04</v>
      </c>
      <c r="O305" s="9">
        <f t="shared" si="8"/>
        <v>0.196</v>
      </c>
      <c r="AG305" s="10">
        <f t="shared" si="9"/>
        <v>45.20769342</v>
      </c>
      <c r="AH305" s="10">
        <f t="shared" si="10"/>
        <v>2043.735544</v>
      </c>
      <c r="AI305" s="10">
        <f t="shared" si="11"/>
        <v>5518.08597</v>
      </c>
      <c r="AM305" s="10">
        <f t="shared" si="12"/>
        <v>45.20769342</v>
      </c>
      <c r="AN305" s="10">
        <f t="shared" si="13"/>
        <v>122.0607722</v>
      </c>
      <c r="AP305" s="10">
        <f t="shared" si="14"/>
        <v>49</v>
      </c>
      <c r="AQ305" s="10">
        <f t="shared" si="15"/>
        <v>132.3</v>
      </c>
    </row>
    <row r="306" ht="15.75" customHeight="1">
      <c r="A306" s="10">
        <v>38.0</v>
      </c>
      <c r="B306" s="10">
        <v>4.5</v>
      </c>
      <c r="C306" s="9">
        <v>44.0</v>
      </c>
      <c r="D306" s="9">
        <f t="shared" si="1"/>
        <v>1228.8</v>
      </c>
      <c r="E306" s="9">
        <f t="shared" si="2"/>
        <v>1228.8</v>
      </c>
      <c r="F306" s="9">
        <f t="shared" si="3"/>
        <v>-183642.2</v>
      </c>
      <c r="H306" s="9">
        <f t="shared" si="4"/>
        <v>210.6</v>
      </c>
      <c r="K306" s="9">
        <f t="shared" si="5"/>
        <v>1.591064607</v>
      </c>
      <c r="L306" s="9">
        <f t="shared" si="6"/>
        <v>8.591748878</v>
      </c>
      <c r="N306" s="9">
        <f t="shared" si="7"/>
        <v>0.02564102564</v>
      </c>
      <c r="O306" s="9">
        <f t="shared" si="8"/>
        <v>0.1384615385</v>
      </c>
      <c r="AG306" s="10">
        <f t="shared" si="9"/>
        <v>-19.79230658</v>
      </c>
      <c r="AH306" s="10">
        <f t="shared" si="10"/>
        <v>391.7353998</v>
      </c>
      <c r="AI306" s="10">
        <f t="shared" si="11"/>
        <v>1919.503459</v>
      </c>
      <c r="AM306" s="10">
        <f t="shared" si="12"/>
        <v>19.79230658</v>
      </c>
      <c r="AN306" s="10">
        <f t="shared" si="13"/>
        <v>96.98230224</v>
      </c>
      <c r="AP306" s="10">
        <f t="shared" si="14"/>
        <v>16</v>
      </c>
      <c r="AQ306" s="10">
        <f t="shared" si="15"/>
        <v>78.4</v>
      </c>
    </row>
    <row r="307" ht="15.75" customHeight="1">
      <c r="A307" s="10">
        <v>94.0</v>
      </c>
      <c r="B307" s="10">
        <v>4.9</v>
      </c>
      <c r="C307" s="9">
        <v>44.0</v>
      </c>
      <c r="D307" s="9">
        <f t="shared" si="1"/>
        <v>1233.7</v>
      </c>
      <c r="E307" s="9">
        <f t="shared" si="2"/>
        <v>1233.7</v>
      </c>
      <c r="F307" s="9">
        <f t="shared" si="3"/>
        <v>-184871</v>
      </c>
      <c r="H307" s="9">
        <f t="shared" si="4"/>
        <v>171</v>
      </c>
      <c r="K307" s="9">
        <f t="shared" si="5"/>
        <v>1.579783597</v>
      </c>
      <c r="L307" s="9">
        <f t="shared" si="6"/>
        <v>7.109026185</v>
      </c>
      <c r="N307" s="9">
        <f t="shared" si="7"/>
        <v>0.02631578947</v>
      </c>
      <c r="O307" s="9">
        <f t="shared" si="8"/>
        <v>0.1184210526</v>
      </c>
      <c r="AG307" s="10">
        <f t="shared" si="9"/>
        <v>-5.79230658</v>
      </c>
      <c r="AH307" s="10">
        <f t="shared" si="10"/>
        <v>33.55081552</v>
      </c>
      <c r="AI307" s="10">
        <f t="shared" si="11"/>
        <v>181.1744038</v>
      </c>
      <c r="AM307" s="10">
        <f t="shared" si="12"/>
        <v>5.79230658</v>
      </c>
      <c r="AN307" s="10">
        <f t="shared" si="13"/>
        <v>31.27845553</v>
      </c>
      <c r="AP307" s="10">
        <f t="shared" si="14"/>
        <v>2</v>
      </c>
      <c r="AQ307" s="10">
        <f t="shared" si="15"/>
        <v>10.8</v>
      </c>
    </row>
    <row r="308" ht="15.75" customHeight="1">
      <c r="A308" s="10">
        <v>52.0</v>
      </c>
      <c r="B308" s="10">
        <v>2.2</v>
      </c>
      <c r="C308" s="9">
        <v>45.0</v>
      </c>
      <c r="D308" s="9">
        <f t="shared" si="1"/>
        <v>1235.9</v>
      </c>
      <c r="E308" s="9">
        <f t="shared" si="2"/>
        <v>1235.9</v>
      </c>
      <c r="F308" s="9">
        <f t="shared" si="3"/>
        <v>-186104.7</v>
      </c>
      <c r="H308" s="9">
        <f t="shared" si="4"/>
        <v>171</v>
      </c>
      <c r="K308" s="9">
        <f t="shared" si="5"/>
        <v>1.579783597</v>
      </c>
      <c r="L308" s="9">
        <f t="shared" si="6"/>
        <v>7.109026185</v>
      </c>
      <c r="N308" s="9">
        <f t="shared" si="7"/>
        <v>0.02631578947</v>
      </c>
      <c r="O308" s="9">
        <f t="shared" si="8"/>
        <v>0.1184210526</v>
      </c>
      <c r="AG308" s="10">
        <f t="shared" si="9"/>
        <v>-6.79230658</v>
      </c>
      <c r="AH308" s="10">
        <f t="shared" si="10"/>
        <v>46.13542868</v>
      </c>
      <c r="AI308" s="10">
        <f t="shared" si="11"/>
        <v>207.609429</v>
      </c>
      <c r="AM308" s="10">
        <f t="shared" si="12"/>
        <v>6.79230658</v>
      </c>
      <c r="AN308" s="10">
        <f t="shared" si="13"/>
        <v>30.56537961</v>
      </c>
      <c r="AP308" s="10">
        <f t="shared" si="14"/>
        <v>3</v>
      </c>
      <c r="AQ308" s="10">
        <f t="shared" si="15"/>
        <v>13.5</v>
      </c>
    </row>
    <row r="309" ht="15.75" customHeight="1">
      <c r="A309" s="10">
        <v>53.0</v>
      </c>
      <c r="B309" s="10">
        <v>5.4</v>
      </c>
      <c r="C309" s="9">
        <v>45.0</v>
      </c>
      <c r="D309" s="9">
        <f t="shared" si="1"/>
        <v>1241.3</v>
      </c>
      <c r="E309" s="9">
        <f t="shared" si="2"/>
        <v>1241.3</v>
      </c>
      <c r="F309" s="9">
        <f t="shared" si="3"/>
        <v>-187340.6</v>
      </c>
      <c r="H309" s="9">
        <f t="shared" si="4"/>
        <v>460.6</v>
      </c>
      <c r="K309" s="9">
        <f t="shared" si="5"/>
        <v>1.973127854</v>
      </c>
      <c r="L309" s="9">
        <f t="shared" si="6"/>
        <v>9.668326483</v>
      </c>
      <c r="N309" s="9">
        <f t="shared" si="7"/>
        <v>0.01063829787</v>
      </c>
      <c r="O309" s="9">
        <f t="shared" si="8"/>
        <v>0.05212765957</v>
      </c>
      <c r="AG309" s="10">
        <f t="shared" si="9"/>
        <v>-6.79230658</v>
      </c>
      <c r="AH309" s="10">
        <f t="shared" si="10"/>
        <v>46.13542868</v>
      </c>
      <c r="AI309" s="10">
        <f t="shared" si="11"/>
        <v>207.609429</v>
      </c>
      <c r="AM309" s="10">
        <f t="shared" si="12"/>
        <v>6.79230658</v>
      </c>
      <c r="AN309" s="10">
        <f t="shared" si="13"/>
        <v>30.56537961</v>
      </c>
      <c r="AP309" s="10">
        <f t="shared" si="14"/>
        <v>3</v>
      </c>
      <c r="AQ309" s="10">
        <f t="shared" si="15"/>
        <v>13.5</v>
      </c>
    </row>
    <row r="310" ht="15.75" customHeight="1">
      <c r="A310" s="10">
        <v>35.0</v>
      </c>
      <c r="B310" s="10">
        <v>3.6</v>
      </c>
      <c r="C310" s="9">
        <v>45.0</v>
      </c>
      <c r="D310" s="9">
        <f t="shared" si="1"/>
        <v>1244.9</v>
      </c>
      <c r="E310" s="9">
        <f t="shared" si="2"/>
        <v>1244.9</v>
      </c>
      <c r="F310" s="9">
        <f t="shared" si="3"/>
        <v>-188581.9</v>
      </c>
      <c r="H310" s="9">
        <f t="shared" si="4"/>
        <v>114.4</v>
      </c>
      <c r="K310" s="9">
        <f t="shared" si="5"/>
        <v>1.716003344</v>
      </c>
      <c r="L310" s="9">
        <f t="shared" si="6"/>
        <v>3.775207356</v>
      </c>
      <c r="N310" s="9">
        <f t="shared" si="7"/>
        <v>0.01923076923</v>
      </c>
      <c r="O310" s="9">
        <f t="shared" si="8"/>
        <v>0.04230769231</v>
      </c>
      <c r="AG310" s="10">
        <f t="shared" si="9"/>
        <v>49.20769342</v>
      </c>
      <c r="AH310" s="10">
        <f t="shared" si="10"/>
        <v>2421.397092</v>
      </c>
      <c r="AI310" s="10">
        <f t="shared" si="11"/>
        <v>11864.84575</v>
      </c>
      <c r="AM310" s="10">
        <f t="shared" si="12"/>
        <v>49.20769342</v>
      </c>
      <c r="AN310" s="10">
        <f t="shared" si="13"/>
        <v>241.1176978</v>
      </c>
      <c r="AP310" s="10">
        <f t="shared" si="14"/>
        <v>53</v>
      </c>
      <c r="AQ310" s="10">
        <f t="shared" si="15"/>
        <v>259.7</v>
      </c>
    </row>
    <row r="311" ht="15.75" customHeight="1">
      <c r="A311" s="10">
        <v>45.0</v>
      </c>
      <c r="B311" s="10">
        <v>1.8</v>
      </c>
      <c r="C311" s="9">
        <v>45.0</v>
      </c>
      <c r="D311" s="9">
        <f t="shared" si="1"/>
        <v>1246.7</v>
      </c>
      <c r="E311" s="9">
        <f t="shared" si="2"/>
        <v>1246.7</v>
      </c>
      <c r="F311" s="9">
        <f t="shared" si="3"/>
        <v>-189826.8</v>
      </c>
      <c r="H311" s="9">
        <f t="shared" si="4"/>
        <v>286.2</v>
      </c>
      <c r="K311" s="9">
        <f t="shared" si="5"/>
        <v>1.72427587</v>
      </c>
      <c r="L311" s="9">
        <f t="shared" si="6"/>
        <v>9.311089696</v>
      </c>
      <c r="N311" s="9">
        <f t="shared" si="7"/>
        <v>0.01886792453</v>
      </c>
      <c r="O311" s="9">
        <f t="shared" si="8"/>
        <v>0.1018867925</v>
      </c>
      <c r="AG311" s="10">
        <f t="shared" si="9"/>
        <v>7.20769342</v>
      </c>
      <c r="AH311" s="10">
        <f t="shared" si="10"/>
        <v>51.95084444</v>
      </c>
      <c r="AI311" s="10">
        <f t="shared" si="11"/>
        <v>114.2918578</v>
      </c>
      <c r="AM311" s="10">
        <f t="shared" si="12"/>
        <v>7.20769342</v>
      </c>
      <c r="AN311" s="10">
        <f t="shared" si="13"/>
        <v>15.85692552</v>
      </c>
      <c r="AP311" s="10">
        <f t="shared" si="14"/>
        <v>11</v>
      </c>
      <c r="AQ311" s="10">
        <f t="shared" si="15"/>
        <v>24.2</v>
      </c>
    </row>
    <row r="312" ht="15.75" customHeight="1">
      <c r="A312" s="10">
        <v>27.0</v>
      </c>
      <c r="B312" s="10">
        <v>2.2</v>
      </c>
      <c r="C312" s="9">
        <v>45.0</v>
      </c>
      <c r="D312" s="9">
        <f t="shared" si="1"/>
        <v>1248.9</v>
      </c>
      <c r="E312" s="9">
        <f t="shared" si="2"/>
        <v>1248.9</v>
      </c>
      <c r="F312" s="9">
        <f t="shared" si="3"/>
        <v>-191073.5</v>
      </c>
      <c r="H312" s="9">
        <f t="shared" si="4"/>
        <v>126</v>
      </c>
      <c r="K312" s="9">
        <f t="shared" si="5"/>
        <v>1.544068044</v>
      </c>
      <c r="L312" s="9">
        <f t="shared" si="6"/>
        <v>5.55864496</v>
      </c>
      <c r="N312" s="9">
        <f t="shared" si="7"/>
        <v>0.02857142857</v>
      </c>
      <c r="O312" s="9">
        <f t="shared" si="8"/>
        <v>0.1028571429</v>
      </c>
      <c r="AG312" s="10">
        <f t="shared" si="9"/>
        <v>8.20769342</v>
      </c>
      <c r="AH312" s="10">
        <f t="shared" si="10"/>
        <v>67.36623128</v>
      </c>
      <c r="AI312" s="10">
        <f t="shared" si="11"/>
        <v>363.7776489</v>
      </c>
      <c r="AM312" s="10">
        <f t="shared" si="12"/>
        <v>8.20769342</v>
      </c>
      <c r="AN312" s="10">
        <f t="shared" si="13"/>
        <v>44.32154447</v>
      </c>
      <c r="AP312" s="10">
        <f t="shared" si="14"/>
        <v>12</v>
      </c>
      <c r="AQ312" s="10">
        <f t="shared" si="15"/>
        <v>64.8</v>
      </c>
    </row>
    <row r="313" ht="15.75" customHeight="1">
      <c r="A313" s="10">
        <v>27.0</v>
      </c>
      <c r="B313" s="10">
        <v>2.7</v>
      </c>
      <c r="C313" s="9">
        <v>45.0</v>
      </c>
      <c r="D313" s="9">
        <f t="shared" si="1"/>
        <v>1251.6</v>
      </c>
      <c r="E313" s="9">
        <f t="shared" si="2"/>
        <v>1251.6</v>
      </c>
      <c r="F313" s="9">
        <f t="shared" si="3"/>
        <v>-192322.4</v>
      </c>
      <c r="H313" s="9">
        <f t="shared" si="4"/>
        <v>81</v>
      </c>
      <c r="K313" s="9">
        <f t="shared" si="5"/>
        <v>1.653212514</v>
      </c>
      <c r="L313" s="9">
        <f t="shared" si="6"/>
        <v>2.975782525</v>
      </c>
      <c r="N313" s="9">
        <f t="shared" si="7"/>
        <v>0.02222222222</v>
      </c>
      <c r="O313" s="9">
        <f t="shared" si="8"/>
        <v>0.04</v>
      </c>
      <c r="AG313" s="10">
        <f t="shared" si="9"/>
        <v>-9.79230658</v>
      </c>
      <c r="AH313" s="10">
        <f t="shared" si="10"/>
        <v>95.88926816</v>
      </c>
      <c r="AI313" s="10">
        <f t="shared" si="11"/>
        <v>345.2013654</v>
      </c>
      <c r="AM313" s="10">
        <f t="shared" si="12"/>
        <v>9.79230658</v>
      </c>
      <c r="AN313" s="10">
        <f t="shared" si="13"/>
        <v>35.25230369</v>
      </c>
      <c r="AP313" s="10">
        <f t="shared" si="14"/>
        <v>6</v>
      </c>
      <c r="AQ313" s="10">
        <f t="shared" si="15"/>
        <v>21.6</v>
      </c>
    </row>
    <row r="314" ht="15.75" customHeight="1">
      <c r="A314" s="10">
        <v>28.0</v>
      </c>
      <c r="B314" s="10">
        <v>1.8</v>
      </c>
      <c r="C314" s="9">
        <v>45.0</v>
      </c>
      <c r="D314" s="9">
        <f t="shared" si="1"/>
        <v>1253.4</v>
      </c>
      <c r="E314" s="9">
        <f t="shared" si="2"/>
        <v>1253.4</v>
      </c>
      <c r="F314" s="9">
        <f t="shared" si="3"/>
        <v>-193574</v>
      </c>
      <c r="H314" s="9">
        <f t="shared" si="4"/>
        <v>59.4</v>
      </c>
      <c r="K314" s="9">
        <f t="shared" si="5"/>
        <v>1.431363764</v>
      </c>
      <c r="L314" s="9">
        <f t="shared" si="6"/>
        <v>3.149000281</v>
      </c>
      <c r="N314" s="9">
        <f t="shared" si="7"/>
        <v>0.03703703704</v>
      </c>
      <c r="O314" s="9">
        <f t="shared" si="8"/>
        <v>0.08148148148</v>
      </c>
      <c r="AG314" s="10">
        <f t="shared" si="9"/>
        <v>0.20769342</v>
      </c>
      <c r="AH314" s="10">
        <f t="shared" si="10"/>
        <v>0.04313655671</v>
      </c>
      <c r="AI314" s="10">
        <f t="shared" si="11"/>
        <v>0.07764580208</v>
      </c>
      <c r="AM314" s="10">
        <f t="shared" si="12"/>
        <v>0.20769342</v>
      </c>
      <c r="AN314" s="10">
        <f t="shared" si="13"/>
        <v>0.373848156</v>
      </c>
      <c r="AP314" s="10">
        <f t="shared" si="14"/>
        <v>4</v>
      </c>
      <c r="AQ314" s="10">
        <f t="shared" si="15"/>
        <v>7.2</v>
      </c>
    </row>
    <row r="315" ht="15.75" customHeight="1">
      <c r="A315" s="10">
        <v>78.0</v>
      </c>
      <c r="B315" s="10">
        <v>6.3</v>
      </c>
      <c r="C315" s="9">
        <v>45.0</v>
      </c>
      <c r="D315" s="9">
        <f t="shared" si="1"/>
        <v>1259.7</v>
      </c>
      <c r="E315" s="9">
        <f t="shared" si="2"/>
        <v>1259.7</v>
      </c>
      <c r="F315" s="9">
        <f t="shared" si="3"/>
        <v>-194827.4</v>
      </c>
      <c r="H315" s="9">
        <f t="shared" si="4"/>
        <v>72.9</v>
      </c>
      <c r="K315" s="9">
        <f t="shared" si="5"/>
        <v>1.431363764</v>
      </c>
      <c r="L315" s="9">
        <f t="shared" si="6"/>
        <v>3.864682163</v>
      </c>
      <c r="N315" s="9">
        <f t="shared" si="7"/>
        <v>0.03703703704</v>
      </c>
      <c r="O315" s="9">
        <f t="shared" si="8"/>
        <v>0.1</v>
      </c>
      <c r="AG315" s="10">
        <f t="shared" si="9"/>
        <v>-17.79230658</v>
      </c>
      <c r="AH315" s="10">
        <f t="shared" si="10"/>
        <v>316.5661734</v>
      </c>
      <c r="AI315" s="10">
        <f t="shared" si="11"/>
        <v>696.4455816</v>
      </c>
      <c r="AM315" s="10">
        <f t="shared" si="12"/>
        <v>17.79230658</v>
      </c>
      <c r="AN315" s="10">
        <f t="shared" si="13"/>
        <v>39.14307448</v>
      </c>
      <c r="AP315" s="10">
        <f t="shared" si="14"/>
        <v>14</v>
      </c>
      <c r="AQ315" s="10">
        <f t="shared" si="15"/>
        <v>30.8</v>
      </c>
    </row>
    <row r="316" ht="15.75" customHeight="1">
      <c r="A316" s="10">
        <v>27.0</v>
      </c>
      <c r="B316" s="10">
        <v>4.9</v>
      </c>
      <c r="C316" s="9">
        <v>45.0</v>
      </c>
      <c r="D316" s="9">
        <f t="shared" si="1"/>
        <v>1264.6</v>
      </c>
      <c r="E316" s="9">
        <f t="shared" si="2"/>
        <v>1264.6</v>
      </c>
      <c r="F316" s="9">
        <f t="shared" si="3"/>
        <v>-196087.1</v>
      </c>
      <c r="H316" s="9">
        <f t="shared" si="4"/>
        <v>50.4</v>
      </c>
      <c r="K316" s="9">
        <f t="shared" si="5"/>
        <v>1.447158031</v>
      </c>
      <c r="L316" s="9">
        <f t="shared" si="6"/>
        <v>2.604884456</v>
      </c>
      <c r="N316" s="9">
        <f t="shared" si="7"/>
        <v>0.03571428571</v>
      </c>
      <c r="O316" s="9">
        <f t="shared" si="8"/>
        <v>0.06428571429</v>
      </c>
      <c r="AG316" s="10">
        <f t="shared" si="9"/>
        <v>-17.79230658</v>
      </c>
      <c r="AH316" s="10">
        <f t="shared" si="10"/>
        <v>316.5661734</v>
      </c>
      <c r="AI316" s="10">
        <f t="shared" si="11"/>
        <v>854.7286683</v>
      </c>
      <c r="AM316" s="10">
        <f t="shared" si="12"/>
        <v>17.79230658</v>
      </c>
      <c r="AN316" s="10">
        <f t="shared" si="13"/>
        <v>48.03922777</v>
      </c>
      <c r="AP316" s="10">
        <f t="shared" si="14"/>
        <v>14</v>
      </c>
      <c r="AQ316" s="10">
        <f t="shared" si="15"/>
        <v>37.8</v>
      </c>
    </row>
    <row r="317" ht="15.75" customHeight="1">
      <c r="A317" s="10">
        <v>41.0</v>
      </c>
      <c r="B317" s="10">
        <v>1.8</v>
      </c>
      <c r="C317" s="9">
        <v>45.0</v>
      </c>
      <c r="D317" s="9">
        <f t="shared" si="1"/>
        <v>1266.4</v>
      </c>
      <c r="E317" s="9">
        <f t="shared" si="2"/>
        <v>1266.4</v>
      </c>
      <c r="F317" s="9">
        <f t="shared" si="3"/>
        <v>-197351.7</v>
      </c>
      <c r="H317" s="9">
        <f t="shared" si="4"/>
        <v>491.4</v>
      </c>
      <c r="K317" s="9">
        <f t="shared" si="5"/>
        <v>1.892094603</v>
      </c>
      <c r="L317" s="9">
        <f t="shared" si="6"/>
        <v>11.920196</v>
      </c>
      <c r="N317" s="9">
        <f t="shared" si="7"/>
        <v>0.01282051282</v>
      </c>
      <c r="O317" s="9">
        <f t="shared" si="8"/>
        <v>0.08076923077</v>
      </c>
      <c r="AG317" s="10">
        <f t="shared" si="9"/>
        <v>-16.79230658</v>
      </c>
      <c r="AH317" s="10">
        <f t="shared" si="10"/>
        <v>281.9815603</v>
      </c>
      <c r="AI317" s="10">
        <f t="shared" si="11"/>
        <v>507.5668085</v>
      </c>
      <c r="AM317" s="10">
        <f t="shared" si="12"/>
        <v>16.79230658</v>
      </c>
      <c r="AN317" s="10">
        <f t="shared" si="13"/>
        <v>30.22615184</v>
      </c>
      <c r="AP317" s="10">
        <f t="shared" si="14"/>
        <v>13</v>
      </c>
      <c r="AQ317" s="10">
        <f t="shared" si="15"/>
        <v>23.4</v>
      </c>
    </row>
    <row r="318" ht="15.75" customHeight="1">
      <c r="A318" s="10">
        <v>30.0</v>
      </c>
      <c r="B318" s="10">
        <v>2.7</v>
      </c>
      <c r="C318" s="9">
        <v>45.0</v>
      </c>
      <c r="D318" s="9">
        <f t="shared" si="1"/>
        <v>1269.1</v>
      </c>
      <c r="E318" s="9">
        <f t="shared" si="2"/>
        <v>1269.1</v>
      </c>
      <c r="F318" s="9">
        <f t="shared" si="3"/>
        <v>-198618.1</v>
      </c>
      <c r="H318" s="9">
        <f t="shared" si="4"/>
        <v>132.3</v>
      </c>
      <c r="K318" s="9">
        <f t="shared" si="5"/>
        <v>1.431363764</v>
      </c>
      <c r="L318" s="9">
        <f t="shared" si="6"/>
        <v>7.013682444</v>
      </c>
      <c r="N318" s="9">
        <f t="shared" si="7"/>
        <v>0.03703703704</v>
      </c>
      <c r="O318" s="9">
        <f t="shared" si="8"/>
        <v>0.1814814815</v>
      </c>
      <c r="AG318" s="10">
        <f t="shared" si="9"/>
        <v>33.20769342</v>
      </c>
      <c r="AH318" s="10">
        <f t="shared" si="10"/>
        <v>1102.750902</v>
      </c>
      <c r="AI318" s="10">
        <f t="shared" si="11"/>
        <v>6947.330684</v>
      </c>
      <c r="AM318" s="10">
        <f t="shared" si="12"/>
        <v>33.20769342</v>
      </c>
      <c r="AN318" s="10">
        <f t="shared" si="13"/>
        <v>209.2084685</v>
      </c>
      <c r="AP318" s="10">
        <f t="shared" si="14"/>
        <v>37</v>
      </c>
      <c r="AQ318" s="10">
        <f t="shared" si="15"/>
        <v>233.1</v>
      </c>
    </row>
    <row r="319" ht="15.75" customHeight="1">
      <c r="A319" s="10">
        <v>24.0</v>
      </c>
      <c r="B319" s="10">
        <v>5.8</v>
      </c>
      <c r="C319" s="9">
        <v>45.0</v>
      </c>
      <c r="D319" s="9">
        <f t="shared" si="1"/>
        <v>1274.9</v>
      </c>
      <c r="E319" s="9">
        <f t="shared" si="2"/>
        <v>1274.9</v>
      </c>
      <c r="F319" s="9">
        <f t="shared" si="3"/>
        <v>-199887.2</v>
      </c>
      <c r="H319" s="9">
        <f t="shared" si="4"/>
        <v>73.8</v>
      </c>
      <c r="K319" s="9">
        <f t="shared" si="5"/>
        <v>1.612783857</v>
      </c>
      <c r="L319" s="9">
        <f t="shared" si="6"/>
        <v>2.903010942</v>
      </c>
      <c r="N319" s="9">
        <f t="shared" si="7"/>
        <v>0.0243902439</v>
      </c>
      <c r="O319" s="9">
        <f t="shared" si="8"/>
        <v>0.04390243902</v>
      </c>
      <c r="AG319" s="10">
        <f t="shared" si="9"/>
        <v>-17.79230658</v>
      </c>
      <c r="AH319" s="10">
        <f t="shared" si="10"/>
        <v>316.5661734</v>
      </c>
      <c r="AI319" s="10">
        <f t="shared" si="11"/>
        <v>1551.17425</v>
      </c>
      <c r="AM319" s="10">
        <f t="shared" si="12"/>
        <v>17.79230658</v>
      </c>
      <c r="AN319" s="10">
        <f t="shared" si="13"/>
        <v>87.18230224</v>
      </c>
      <c r="AP319" s="10">
        <f t="shared" si="14"/>
        <v>14</v>
      </c>
      <c r="AQ319" s="10">
        <f t="shared" si="15"/>
        <v>68.6</v>
      </c>
    </row>
    <row r="320" ht="15.75" customHeight="1">
      <c r="A320" s="10">
        <v>24.0</v>
      </c>
      <c r="B320" s="10">
        <v>4.9</v>
      </c>
      <c r="C320" s="9">
        <v>45.0</v>
      </c>
      <c r="D320" s="9">
        <f t="shared" si="1"/>
        <v>1279.8</v>
      </c>
      <c r="E320" s="9">
        <f t="shared" si="2"/>
        <v>1279.8</v>
      </c>
      <c r="F320" s="9">
        <f t="shared" si="3"/>
        <v>-201162.1</v>
      </c>
      <c r="H320" s="9">
        <f t="shared" si="4"/>
        <v>81</v>
      </c>
      <c r="K320" s="9">
        <f t="shared" si="5"/>
        <v>1.477121255</v>
      </c>
      <c r="L320" s="9">
        <f t="shared" si="6"/>
        <v>3.988227388</v>
      </c>
      <c r="N320" s="9">
        <f t="shared" si="7"/>
        <v>0.03333333333</v>
      </c>
      <c r="O320" s="9">
        <f t="shared" si="8"/>
        <v>0.09</v>
      </c>
      <c r="AG320" s="10">
        <f t="shared" si="9"/>
        <v>-3.79230658</v>
      </c>
      <c r="AH320" s="10">
        <f t="shared" si="10"/>
        <v>14.3815892</v>
      </c>
      <c r="AI320" s="10">
        <f t="shared" si="11"/>
        <v>25.88686055</v>
      </c>
      <c r="AM320" s="10">
        <f t="shared" si="12"/>
        <v>3.79230658</v>
      </c>
      <c r="AN320" s="10">
        <f t="shared" si="13"/>
        <v>6.826151844</v>
      </c>
      <c r="AP320" s="10">
        <f t="shared" si="14"/>
        <v>0</v>
      </c>
      <c r="AQ320" s="10">
        <f t="shared" si="15"/>
        <v>0</v>
      </c>
    </row>
    <row r="321" ht="15.75" customHeight="1">
      <c r="A321" s="10">
        <v>27.0</v>
      </c>
      <c r="B321" s="10">
        <v>2.2</v>
      </c>
      <c r="C321" s="9">
        <v>45.0</v>
      </c>
      <c r="D321" s="9">
        <f t="shared" si="1"/>
        <v>1282</v>
      </c>
      <c r="E321" s="9">
        <f t="shared" si="2"/>
        <v>1282</v>
      </c>
      <c r="F321" s="9">
        <f t="shared" si="3"/>
        <v>-202441.9</v>
      </c>
      <c r="H321" s="9">
        <f t="shared" si="4"/>
        <v>139.2</v>
      </c>
      <c r="K321" s="9">
        <f t="shared" si="5"/>
        <v>1.380211242</v>
      </c>
      <c r="L321" s="9">
        <f t="shared" si="6"/>
        <v>8.005225202</v>
      </c>
      <c r="N321" s="9">
        <f t="shared" si="7"/>
        <v>0.04166666667</v>
      </c>
      <c r="O321" s="9">
        <f t="shared" si="8"/>
        <v>0.2416666667</v>
      </c>
      <c r="AG321" s="10">
        <f t="shared" si="9"/>
        <v>-14.79230658</v>
      </c>
      <c r="AH321" s="10">
        <f t="shared" si="10"/>
        <v>218.812334</v>
      </c>
      <c r="AI321" s="10">
        <f t="shared" si="11"/>
        <v>590.7933017</v>
      </c>
      <c r="AM321" s="10">
        <f t="shared" si="12"/>
        <v>14.79230658</v>
      </c>
      <c r="AN321" s="10">
        <f t="shared" si="13"/>
        <v>39.93922777</v>
      </c>
      <c r="AP321" s="10">
        <f t="shared" si="14"/>
        <v>11</v>
      </c>
      <c r="AQ321" s="10">
        <f t="shared" si="15"/>
        <v>29.7</v>
      </c>
    </row>
    <row r="322" ht="15.75" customHeight="1">
      <c r="A322" s="10">
        <v>28.0</v>
      </c>
      <c r="B322" s="10">
        <v>6.3</v>
      </c>
      <c r="C322" s="9">
        <v>45.0</v>
      </c>
      <c r="D322" s="9">
        <f t="shared" si="1"/>
        <v>1288.3</v>
      </c>
      <c r="E322" s="9">
        <f t="shared" si="2"/>
        <v>1288.3</v>
      </c>
      <c r="F322" s="9">
        <f t="shared" si="3"/>
        <v>-203723.9</v>
      </c>
      <c r="H322" s="9">
        <f t="shared" si="4"/>
        <v>117.6</v>
      </c>
      <c r="K322" s="9">
        <f t="shared" si="5"/>
        <v>1.380211242</v>
      </c>
      <c r="L322" s="9">
        <f t="shared" si="6"/>
        <v>6.763035084</v>
      </c>
      <c r="N322" s="9">
        <f t="shared" si="7"/>
        <v>0.04166666667</v>
      </c>
      <c r="O322" s="9">
        <f t="shared" si="8"/>
        <v>0.2041666667</v>
      </c>
      <c r="AG322" s="10">
        <f t="shared" si="9"/>
        <v>-20.79230658</v>
      </c>
      <c r="AH322" s="10">
        <f t="shared" si="10"/>
        <v>432.3200129</v>
      </c>
      <c r="AI322" s="10">
        <f t="shared" si="11"/>
        <v>2507.456075</v>
      </c>
      <c r="AM322" s="10">
        <f t="shared" si="12"/>
        <v>20.79230658</v>
      </c>
      <c r="AN322" s="10">
        <f t="shared" si="13"/>
        <v>120.5953782</v>
      </c>
      <c r="AP322" s="10">
        <f t="shared" si="14"/>
        <v>17</v>
      </c>
      <c r="AQ322" s="10">
        <f t="shared" si="15"/>
        <v>98.6</v>
      </c>
    </row>
    <row r="323" ht="15.75" customHeight="1">
      <c r="A323" s="10">
        <v>34.0</v>
      </c>
      <c r="B323" s="10">
        <v>7.2</v>
      </c>
      <c r="C323" s="9">
        <v>45.0</v>
      </c>
      <c r="D323" s="9">
        <f t="shared" si="1"/>
        <v>1295.5</v>
      </c>
      <c r="E323" s="9">
        <f t="shared" si="2"/>
        <v>1295.5</v>
      </c>
      <c r="F323" s="9">
        <f t="shared" si="3"/>
        <v>-205012.2</v>
      </c>
      <c r="H323" s="9">
        <f t="shared" si="4"/>
        <v>59.4</v>
      </c>
      <c r="K323" s="9">
        <f t="shared" si="5"/>
        <v>1.431363764</v>
      </c>
      <c r="L323" s="9">
        <f t="shared" si="6"/>
        <v>3.149000281</v>
      </c>
      <c r="N323" s="9">
        <f t="shared" si="7"/>
        <v>0.03703703704</v>
      </c>
      <c r="O323" s="9">
        <f t="shared" si="8"/>
        <v>0.08148148148</v>
      </c>
      <c r="AG323" s="10">
        <f t="shared" si="9"/>
        <v>-20.79230658</v>
      </c>
      <c r="AH323" s="10">
        <f t="shared" si="10"/>
        <v>432.3200129</v>
      </c>
      <c r="AI323" s="10">
        <f t="shared" si="11"/>
        <v>2118.368063</v>
      </c>
      <c r="AM323" s="10">
        <f t="shared" si="12"/>
        <v>20.79230658</v>
      </c>
      <c r="AN323" s="10">
        <f t="shared" si="13"/>
        <v>101.8823022</v>
      </c>
      <c r="AP323" s="10">
        <f t="shared" si="14"/>
        <v>17</v>
      </c>
      <c r="AQ323" s="10">
        <f t="shared" si="15"/>
        <v>83.3</v>
      </c>
    </row>
    <row r="324" ht="15.75" customHeight="1">
      <c r="A324" s="10">
        <v>28.0</v>
      </c>
      <c r="B324" s="10">
        <v>4.0</v>
      </c>
      <c r="C324" s="9">
        <v>46.0</v>
      </c>
      <c r="D324" s="9">
        <f t="shared" si="1"/>
        <v>1299.5</v>
      </c>
      <c r="E324" s="9">
        <f t="shared" si="2"/>
        <v>1299.5</v>
      </c>
      <c r="F324" s="9">
        <f t="shared" si="3"/>
        <v>-206307.7</v>
      </c>
      <c r="H324" s="9">
        <f t="shared" si="4"/>
        <v>176.4</v>
      </c>
      <c r="K324" s="9">
        <f t="shared" si="5"/>
        <v>1.447158031</v>
      </c>
      <c r="L324" s="9">
        <f t="shared" si="6"/>
        <v>9.117095597</v>
      </c>
      <c r="N324" s="9">
        <f t="shared" si="7"/>
        <v>0.03571428571</v>
      </c>
      <c r="O324" s="9">
        <f t="shared" si="8"/>
        <v>0.225</v>
      </c>
      <c r="AG324" s="10">
        <f t="shared" si="9"/>
        <v>-17.79230658</v>
      </c>
      <c r="AH324" s="10">
        <f t="shared" si="10"/>
        <v>316.5661734</v>
      </c>
      <c r="AI324" s="10">
        <f t="shared" si="11"/>
        <v>696.4455816</v>
      </c>
      <c r="AM324" s="10">
        <f t="shared" si="12"/>
        <v>17.79230658</v>
      </c>
      <c r="AN324" s="10">
        <f t="shared" si="13"/>
        <v>39.14307448</v>
      </c>
      <c r="AP324" s="10">
        <f t="shared" si="14"/>
        <v>14</v>
      </c>
      <c r="AQ324" s="10">
        <f t="shared" si="15"/>
        <v>30.8</v>
      </c>
    </row>
    <row r="325" ht="15.75" customHeight="1">
      <c r="A325" s="10">
        <v>28.0</v>
      </c>
      <c r="B325" s="10">
        <v>4.0</v>
      </c>
      <c r="C325" s="9">
        <v>46.0</v>
      </c>
      <c r="D325" s="9">
        <f t="shared" si="1"/>
        <v>1303.5</v>
      </c>
      <c r="E325" s="9">
        <f t="shared" si="2"/>
        <v>1303.5</v>
      </c>
      <c r="F325" s="9">
        <f t="shared" si="3"/>
        <v>-207607.2</v>
      </c>
      <c r="H325" s="9">
        <f t="shared" si="4"/>
        <v>244.8</v>
      </c>
      <c r="K325" s="9">
        <f t="shared" si="5"/>
        <v>1.531478917</v>
      </c>
      <c r="L325" s="9">
        <f t="shared" si="6"/>
        <v>11.0266482</v>
      </c>
      <c r="N325" s="9">
        <f t="shared" si="7"/>
        <v>0.02941176471</v>
      </c>
      <c r="O325" s="9">
        <f t="shared" si="8"/>
        <v>0.2117647059</v>
      </c>
      <c r="AG325" s="10">
        <f t="shared" si="9"/>
        <v>-16.79230658</v>
      </c>
      <c r="AH325" s="10">
        <f t="shared" si="10"/>
        <v>281.9815603</v>
      </c>
      <c r="AI325" s="10">
        <f t="shared" si="11"/>
        <v>1776.48383</v>
      </c>
      <c r="AM325" s="10">
        <f t="shared" si="12"/>
        <v>16.79230658</v>
      </c>
      <c r="AN325" s="10">
        <f t="shared" si="13"/>
        <v>105.7915315</v>
      </c>
      <c r="AP325" s="10">
        <f t="shared" si="14"/>
        <v>13</v>
      </c>
      <c r="AQ325" s="10">
        <f t="shared" si="15"/>
        <v>81.9</v>
      </c>
    </row>
    <row r="326" ht="15.75" customHeight="1">
      <c r="A326" s="10">
        <v>39.0</v>
      </c>
      <c r="B326" s="10">
        <v>2.7</v>
      </c>
      <c r="C326" s="9">
        <v>46.0</v>
      </c>
      <c r="D326" s="9">
        <f t="shared" si="1"/>
        <v>1306.2</v>
      </c>
      <c r="E326" s="9">
        <f t="shared" si="2"/>
        <v>1306.2</v>
      </c>
      <c r="F326" s="9">
        <f t="shared" si="3"/>
        <v>-208910.7</v>
      </c>
      <c r="H326" s="9">
        <f t="shared" si="4"/>
        <v>112</v>
      </c>
      <c r="K326" s="9">
        <f t="shared" si="5"/>
        <v>1.447158031</v>
      </c>
      <c r="L326" s="9">
        <f t="shared" si="6"/>
        <v>5.788632125</v>
      </c>
      <c r="N326" s="9">
        <f t="shared" si="7"/>
        <v>0.03571428571</v>
      </c>
      <c r="O326" s="9">
        <f t="shared" si="8"/>
        <v>0.1428571429</v>
      </c>
      <c r="AG326" s="10">
        <f t="shared" si="9"/>
        <v>-10.79230658</v>
      </c>
      <c r="AH326" s="10">
        <f t="shared" si="10"/>
        <v>116.4738813</v>
      </c>
      <c r="AI326" s="10">
        <f t="shared" si="11"/>
        <v>838.6119455</v>
      </c>
      <c r="AM326" s="10">
        <f t="shared" si="12"/>
        <v>10.79230658</v>
      </c>
      <c r="AN326" s="10">
        <f t="shared" si="13"/>
        <v>77.70460738</v>
      </c>
      <c r="AP326" s="10">
        <f t="shared" si="14"/>
        <v>7</v>
      </c>
      <c r="AQ326" s="10">
        <f t="shared" si="15"/>
        <v>50.4</v>
      </c>
    </row>
    <row r="327" ht="15.75" customHeight="1">
      <c r="A327" s="10">
        <v>56.0</v>
      </c>
      <c r="B327" s="10">
        <v>1.8</v>
      </c>
      <c r="C327" s="9">
        <v>46.0</v>
      </c>
      <c r="D327" s="9">
        <f t="shared" si="1"/>
        <v>1308</v>
      </c>
      <c r="E327" s="9">
        <f t="shared" si="2"/>
        <v>1308</v>
      </c>
      <c r="F327" s="9">
        <f t="shared" si="3"/>
        <v>-210216.9</v>
      </c>
      <c r="H327" s="9">
        <f t="shared" si="4"/>
        <v>112</v>
      </c>
      <c r="K327" s="9">
        <f t="shared" si="5"/>
        <v>1.447158031</v>
      </c>
      <c r="L327" s="9">
        <f t="shared" si="6"/>
        <v>5.788632125</v>
      </c>
      <c r="N327" s="9">
        <f t="shared" si="7"/>
        <v>0.03571428571</v>
      </c>
      <c r="O327" s="9">
        <f t="shared" si="8"/>
        <v>0.1428571429</v>
      </c>
      <c r="AG327" s="10">
        <f t="shared" si="9"/>
        <v>-16.79230658</v>
      </c>
      <c r="AH327" s="10">
        <f t="shared" si="10"/>
        <v>281.9815603</v>
      </c>
      <c r="AI327" s="10">
        <f t="shared" si="11"/>
        <v>1127.926241</v>
      </c>
      <c r="AM327" s="10">
        <f t="shared" si="12"/>
        <v>16.79230658</v>
      </c>
      <c r="AN327" s="10">
        <f t="shared" si="13"/>
        <v>67.16922632</v>
      </c>
      <c r="AP327" s="10">
        <f t="shared" si="14"/>
        <v>13</v>
      </c>
      <c r="AQ327" s="10">
        <f t="shared" si="15"/>
        <v>52</v>
      </c>
    </row>
    <row r="328" ht="15.75" customHeight="1">
      <c r="A328" s="10">
        <v>27.0</v>
      </c>
      <c r="B328" s="10">
        <v>3.1</v>
      </c>
      <c r="C328" s="9">
        <v>46.0</v>
      </c>
      <c r="D328" s="9">
        <f t="shared" si="1"/>
        <v>1311.1</v>
      </c>
      <c r="E328" s="9">
        <f t="shared" si="2"/>
        <v>1311.1</v>
      </c>
      <c r="F328" s="9">
        <f t="shared" si="3"/>
        <v>-211524.9</v>
      </c>
      <c r="H328" s="9">
        <f t="shared" si="4"/>
        <v>105.3</v>
      </c>
      <c r="K328" s="9">
        <f t="shared" si="5"/>
        <v>1.591064607</v>
      </c>
      <c r="L328" s="9">
        <f t="shared" si="6"/>
        <v>4.295874439</v>
      </c>
      <c r="N328" s="9">
        <f t="shared" si="7"/>
        <v>0.02564102564</v>
      </c>
      <c r="O328" s="9">
        <f t="shared" si="8"/>
        <v>0.06923076923</v>
      </c>
      <c r="AG328" s="10">
        <f t="shared" si="9"/>
        <v>-16.79230658</v>
      </c>
      <c r="AH328" s="10">
        <f t="shared" si="10"/>
        <v>281.9815603</v>
      </c>
      <c r="AI328" s="10">
        <f t="shared" si="11"/>
        <v>1127.926241</v>
      </c>
      <c r="AM328" s="10">
        <f t="shared" si="12"/>
        <v>16.79230658</v>
      </c>
      <c r="AN328" s="10">
        <f t="shared" si="13"/>
        <v>67.16922632</v>
      </c>
      <c r="AP328" s="10">
        <f t="shared" si="14"/>
        <v>13</v>
      </c>
      <c r="AQ328" s="10">
        <f t="shared" si="15"/>
        <v>52</v>
      </c>
    </row>
    <row r="329" ht="15.75" customHeight="1">
      <c r="A329" s="10">
        <v>27.0</v>
      </c>
      <c r="B329" s="10">
        <v>3.1</v>
      </c>
      <c r="C329" s="9">
        <v>46.0</v>
      </c>
      <c r="D329" s="9">
        <f t="shared" si="1"/>
        <v>1314.2</v>
      </c>
      <c r="E329" s="9">
        <f t="shared" si="2"/>
        <v>1314.2</v>
      </c>
      <c r="F329" s="9">
        <f t="shared" si="3"/>
        <v>-212836</v>
      </c>
      <c r="H329" s="9">
        <f t="shared" si="4"/>
        <v>100.8</v>
      </c>
      <c r="K329" s="9">
        <f t="shared" si="5"/>
        <v>1.748188027</v>
      </c>
      <c r="L329" s="9">
        <f t="shared" si="6"/>
        <v>3.146738449</v>
      </c>
      <c r="N329" s="9">
        <f t="shared" si="7"/>
        <v>0.01785714286</v>
      </c>
      <c r="O329" s="9">
        <f t="shared" si="8"/>
        <v>0.03214285714</v>
      </c>
      <c r="AG329" s="10">
        <f t="shared" si="9"/>
        <v>-5.79230658</v>
      </c>
      <c r="AH329" s="10">
        <f t="shared" si="10"/>
        <v>33.55081552</v>
      </c>
      <c r="AI329" s="10">
        <f t="shared" si="11"/>
        <v>90.5872019</v>
      </c>
      <c r="AM329" s="10">
        <f t="shared" si="12"/>
        <v>5.79230658</v>
      </c>
      <c r="AN329" s="10">
        <f t="shared" si="13"/>
        <v>15.63922777</v>
      </c>
      <c r="AP329" s="10">
        <f t="shared" si="14"/>
        <v>2</v>
      </c>
      <c r="AQ329" s="10">
        <f t="shared" si="15"/>
        <v>5.4</v>
      </c>
    </row>
    <row r="330" ht="15.75" customHeight="1">
      <c r="A330" s="10">
        <v>32.0</v>
      </c>
      <c r="B330" s="10">
        <v>2.2</v>
      </c>
      <c r="C330" s="9">
        <v>46.0</v>
      </c>
      <c r="D330" s="9">
        <f t="shared" si="1"/>
        <v>1316.4</v>
      </c>
      <c r="E330" s="9">
        <f t="shared" si="2"/>
        <v>1316.4</v>
      </c>
      <c r="F330" s="9">
        <f t="shared" si="3"/>
        <v>-214150.2</v>
      </c>
      <c r="H330" s="9">
        <f t="shared" si="4"/>
        <v>83.7</v>
      </c>
      <c r="K330" s="9">
        <f t="shared" si="5"/>
        <v>1.431363764</v>
      </c>
      <c r="L330" s="9">
        <f t="shared" si="6"/>
        <v>4.437227669</v>
      </c>
      <c r="N330" s="9">
        <f t="shared" si="7"/>
        <v>0.03703703704</v>
      </c>
      <c r="O330" s="9">
        <f t="shared" si="8"/>
        <v>0.1148148148</v>
      </c>
      <c r="AG330" s="10">
        <f t="shared" si="9"/>
        <v>11.20769342</v>
      </c>
      <c r="AH330" s="10">
        <f t="shared" si="10"/>
        <v>125.6123918</v>
      </c>
      <c r="AI330" s="10">
        <f t="shared" si="11"/>
        <v>226.1023052</v>
      </c>
      <c r="AM330" s="10">
        <f t="shared" si="12"/>
        <v>11.20769342</v>
      </c>
      <c r="AN330" s="10">
        <f t="shared" si="13"/>
        <v>20.17384816</v>
      </c>
      <c r="AP330" s="10">
        <f t="shared" si="14"/>
        <v>15</v>
      </c>
      <c r="AQ330" s="10">
        <f t="shared" si="15"/>
        <v>27</v>
      </c>
    </row>
    <row r="331" ht="15.75" customHeight="1">
      <c r="A331" s="10">
        <v>35.0</v>
      </c>
      <c r="B331" s="10">
        <v>1.8</v>
      </c>
      <c r="C331" s="9">
        <v>46.0</v>
      </c>
      <c r="D331" s="9">
        <f t="shared" si="1"/>
        <v>1318.2</v>
      </c>
      <c r="E331" s="9">
        <f t="shared" si="2"/>
        <v>1318.2</v>
      </c>
      <c r="F331" s="9">
        <f t="shared" si="3"/>
        <v>-215466.6</v>
      </c>
      <c r="H331" s="9">
        <f t="shared" si="4"/>
        <v>83.7</v>
      </c>
      <c r="K331" s="9">
        <f t="shared" si="5"/>
        <v>1.431363764</v>
      </c>
      <c r="L331" s="9">
        <f t="shared" si="6"/>
        <v>4.437227669</v>
      </c>
      <c r="N331" s="9">
        <f t="shared" si="7"/>
        <v>0.03703703704</v>
      </c>
      <c r="O331" s="9">
        <f t="shared" si="8"/>
        <v>0.1148148148</v>
      </c>
      <c r="AG331" s="10">
        <f t="shared" si="9"/>
        <v>-17.79230658</v>
      </c>
      <c r="AH331" s="10">
        <f t="shared" si="10"/>
        <v>316.5661734</v>
      </c>
      <c r="AI331" s="10">
        <f t="shared" si="11"/>
        <v>981.3551377</v>
      </c>
      <c r="AM331" s="10">
        <f t="shared" si="12"/>
        <v>17.79230658</v>
      </c>
      <c r="AN331" s="10">
        <f t="shared" si="13"/>
        <v>55.1561504</v>
      </c>
      <c r="AP331" s="10">
        <f t="shared" si="14"/>
        <v>14</v>
      </c>
      <c r="AQ331" s="10">
        <f t="shared" si="15"/>
        <v>43.4</v>
      </c>
    </row>
    <row r="332" ht="15.75" customHeight="1">
      <c r="A332" s="10">
        <v>27.0</v>
      </c>
      <c r="B332" s="10">
        <v>4.0</v>
      </c>
      <c r="C332" s="9">
        <v>46.0</v>
      </c>
      <c r="D332" s="9">
        <f t="shared" si="1"/>
        <v>1322.2</v>
      </c>
      <c r="E332" s="9">
        <f t="shared" si="2"/>
        <v>1322.2</v>
      </c>
      <c r="F332" s="9">
        <f t="shared" si="3"/>
        <v>-216784.8</v>
      </c>
      <c r="H332" s="9">
        <f t="shared" si="4"/>
        <v>70.4</v>
      </c>
      <c r="K332" s="9">
        <f t="shared" si="5"/>
        <v>1.505149978</v>
      </c>
      <c r="L332" s="9">
        <f t="shared" si="6"/>
        <v>3.311329952</v>
      </c>
      <c r="N332" s="9">
        <f t="shared" si="7"/>
        <v>0.03125</v>
      </c>
      <c r="O332" s="9">
        <f t="shared" si="8"/>
        <v>0.06875</v>
      </c>
      <c r="AG332" s="10">
        <f t="shared" si="9"/>
        <v>-17.79230658</v>
      </c>
      <c r="AH332" s="10">
        <f t="shared" si="10"/>
        <v>316.5661734</v>
      </c>
      <c r="AI332" s="10">
        <f t="shared" si="11"/>
        <v>981.3551377</v>
      </c>
      <c r="AM332" s="10">
        <f t="shared" si="12"/>
        <v>17.79230658</v>
      </c>
      <c r="AN332" s="10">
        <f t="shared" si="13"/>
        <v>55.1561504</v>
      </c>
      <c r="AP332" s="10">
        <f t="shared" si="14"/>
        <v>14</v>
      </c>
      <c r="AQ332" s="10">
        <f t="shared" si="15"/>
        <v>43.4</v>
      </c>
    </row>
    <row r="333" ht="15.75" customHeight="1">
      <c r="A333" s="10">
        <v>27.0</v>
      </c>
      <c r="B333" s="10">
        <v>3.1</v>
      </c>
      <c r="C333" s="9">
        <v>46.0</v>
      </c>
      <c r="D333" s="9">
        <f t="shared" si="1"/>
        <v>1325.3</v>
      </c>
      <c r="E333" s="9">
        <f t="shared" si="2"/>
        <v>1325.3</v>
      </c>
      <c r="F333" s="9">
        <f t="shared" si="3"/>
        <v>-218107</v>
      </c>
      <c r="H333" s="9">
        <f t="shared" si="4"/>
        <v>63</v>
      </c>
      <c r="K333" s="9">
        <f t="shared" si="5"/>
        <v>1.544068044</v>
      </c>
      <c r="L333" s="9">
        <f t="shared" si="6"/>
        <v>2.77932248</v>
      </c>
      <c r="N333" s="9">
        <f t="shared" si="7"/>
        <v>0.02857142857</v>
      </c>
      <c r="O333" s="9">
        <f t="shared" si="8"/>
        <v>0.05142857143</v>
      </c>
      <c r="AG333" s="10">
        <f t="shared" si="9"/>
        <v>-12.79230658</v>
      </c>
      <c r="AH333" s="10">
        <f t="shared" si="10"/>
        <v>163.6431076</v>
      </c>
      <c r="AI333" s="10">
        <f t="shared" si="11"/>
        <v>360.0148368</v>
      </c>
      <c r="AM333" s="10">
        <f t="shared" si="12"/>
        <v>12.79230658</v>
      </c>
      <c r="AN333" s="10">
        <f t="shared" si="13"/>
        <v>28.14307448</v>
      </c>
      <c r="AP333" s="10">
        <f t="shared" si="14"/>
        <v>9</v>
      </c>
      <c r="AQ333" s="10">
        <f t="shared" si="15"/>
        <v>19.8</v>
      </c>
    </row>
    <row r="334" ht="15.75" customHeight="1">
      <c r="A334" s="10">
        <v>28.0</v>
      </c>
      <c r="B334" s="10">
        <v>4.5</v>
      </c>
      <c r="C334" s="9">
        <v>46.0</v>
      </c>
      <c r="D334" s="9">
        <f t="shared" si="1"/>
        <v>1329.8</v>
      </c>
      <c r="E334" s="9">
        <f t="shared" si="2"/>
        <v>1329.8</v>
      </c>
      <c r="F334" s="9">
        <f t="shared" si="3"/>
        <v>-219432.3</v>
      </c>
      <c r="H334" s="9">
        <f t="shared" si="4"/>
        <v>108</v>
      </c>
      <c r="K334" s="9">
        <f t="shared" si="5"/>
        <v>1.431363764</v>
      </c>
      <c r="L334" s="9">
        <f t="shared" si="6"/>
        <v>5.725455057</v>
      </c>
      <c r="N334" s="9">
        <f t="shared" si="7"/>
        <v>0.03703703704</v>
      </c>
      <c r="O334" s="9">
        <f t="shared" si="8"/>
        <v>0.1481481481</v>
      </c>
      <c r="AG334" s="10">
        <f t="shared" si="9"/>
        <v>-9.79230658</v>
      </c>
      <c r="AH334" s="10">
        <f t="shared" si="10"/>
        <v>95.88926816</v>
      </c>
      <c r="AI334" s="10">
        <f t="shared" si="11"/>
        <v>172.6006827</v>
      </c>
      <c r="AM334" s="10">
        <f t="shared" si="12"/>
        <v>9.79230658</v>
      </c>
      <c r="AN334" s="10">
        <f t="shared" si="13"/>
        <v>17.62615184</v>
      </c>
      <c r="AP334" s="10">
        <f t="shared" si="14"/>
        <v>6</v>
      </c>
      <c r="AQ334" s="10">
        <f t="shared" si="15"/>
        <v>10.8</v>
      </c>
    </row>
    <row r="335" ht="15.75" customHeight="1">
      <c r="A335" s="10">
        <v>41.0</v>
      </c>
      <c r="B335" s="10">
        <v>2.2</v>
      </c>
      <c r="C335" s="9">
        <v>46.0</v>
      </c>
      <c r="D335" s="9">
        <f t="shared" si="1"/>
        <v>1332</v>
      </c>
      <c r="E335" s="9">
        <f t="shared" si="2"/>
        <v>1332</v>
      </c>
      <c r="F335" s="9">
        <f t="shared" si="3"/>
        <v>-220762.1</v>
      </c>
      <c r="H335" s="9">
        <f t="shared" si="4"/>
        <v>83.7</v>
      </c>
      <c r="K335" s="9">
        <f t="shared" si="5"/>
        <v>1.431363764</v>
      </c>
      <c r="L335" s="9">
        <f t="shared" si="6"/>
        <v>4.437227669</v>
      </c>
      <c r="N335" s="9">
        <f t="shared" si="7"/>
        <v>0.03703703704</v>
      </c>
      <c r="O335" s="9">
        <f t="shared" si="8"/>
        <v>0.1148148148</v>
      </c>
      <c r="AG335" s="10">
        <f t="shared" si="9"/>
        <v>-17.79230658</v>
      </c>
      <c r="AH335" s="10">
        <f t="shared" si="10"/>
        <v>316.5661734</v>
      </c>
      <c r="AI335" s="10">
        <f t="shared" si="11"/>
        <v>1266.264694</v>
      </c>
      <c r="AM335" s="10">
        <f t="shared" si="12"/>
        <v>17.79230658</v>
      </c>
      <c r="AN335" s="10">
        <f t="shared" si="13"/>
        <v>71.16922632</v>
      </c>
      <c r="AP335" s="10">
        <f t="shared" si="14"/>
        <v>14</v>
      </c>
      <c r="AQ335" s="10">
        <f t="shared" si="15"/>
        <v>56</v>
      </c>
    </row>
    <row r="336" ht="15.75" customHeight="1">
      <c r="A336" s="10">
        <v>54.0</v>
      </c>
      <c r="B336" s="10">
        <v>3.1</v>
      </c>
      <c r="C336" s="9">
        <v>46.0</v>
      </c>
      <c r="D336" s="9">
        <f t="shared" si="1"/>
        <v>1335.1</v>
      </c>
      <c r="E336" s="9">
        <f t="shared" si="2"/>
        <v>1335.1</v>
      </c>
      <c r="F336" s="9">
        <f t="shared" si="3"/>
        <v>-222094.1</v>
      </c>
      <c r="H336" s="9">
        <f t="shared" si="4"/>
        <v>126</v>
      </c>
      <c r="K336" s="9">
        <f t="shared" si="5"/>
        <v>1.447158031</v>
      </c>
      <c r="L336" s="9">
        <f t="shared" si="6"/>
        <v>6.512211141</v>
      </c>
      <c r="N336" s="9">
        <f t="shared" si="7"/>
        <v>0.03571428571</v>
      </c>
      <c r="O336" s="9">
        <f t="shared" si="8"/>
        <v>0.1607142857</v>
      </c>
      <c r="AG336" s="10">
        <f t="shared" si="9"/>
        <v>-17.79230658</v>
      </c>
      <c r="AH336" s="10">
        <f t="shared" si="10"/>
        <v>316.5661734</v>
      </c>
      <c r="AI336" s="10">
        <f t="shared" si="11"/>
        <v>981.3551377</v>
      </c>
      <c r="AM336" s="10">
        <f t="shared" si="12"/>
        <v>17.79230658</v>
      </c>
      <c r="AN336" s="10">
        <f t="shared" si="13"/>
        <v>55.1561504</v>
      </c>
      <c r="AP336" s="10">
        <f t="shared" si="14"/>
        <v>14</v>
      </c>
      <c r="AQ336" s="10">
        <f t="shared" si="15"/>
        <v>43.4</v>
      </c>
    </row>
    <row r="337" ht="15.75" customHeight="1">
      <c r="A337" s="10">
        <v>51.0</v>
      </c>
      <c r="B337" s="10">
        <v>5.4</v>
      </c>
      <c r="C337" s="9">
        <v>46.0</v>
      </c>
      <c r="D337" s="9">
        <f t="shared" si="1"/>
        <v>1340.5</v>
      </c>
      <c r="E337" s="9">
        <f t="shared" si="2"/>
        <v>1340.5</v>
      </c>
      <c r="F337" s="9">
        <f t="shared" si="3"/>
        <v>-223429.2</v>
      </c>
      <c r="H337" s="9">
        <f t="shared" si="4"/>
        <v>90.2</v>
      </c>
      <c r="K337" s="9">
        <f t="shared" si="5"/>
        <v>1.612783857</v>
      </c>
      <c r="L337" s="9">
        <f t="shared" si="6"/>
        <v>3.548124485</v>
      </c>
      <c r="N337" s="9">
        <f t="shared" si="7"/>
        <v>0.0243902439</v>
      </c>
      <c r="O337" s="9">
        <f t="shared" si="8"/>
        <v>0.05365853659</v>
      </c>
      <c r="AG337" s="10">
        <f t="shared" si="9"/>
        <v>-16.79230658</v>
      </c>
      <c r="AH337" s="10">
        <f t="shared" si="10"/>
        <v>281.9815603</v>
      </c>
      <c r="AI337" s="10">
        <f t="shared" si="11"/>
        <v>1268.917021</v>
      </c>
      <c r="AM337" s="10">
        <f t="shared" si="12"/>
        <v>16.79230658</v>
      </c>
      <c r="AN337" s="10">
        <f t="shared" si="13"/>
        <v>75.56537961</v>
      </c>
      <c r="AP337" s="10">
        <f t="shared" si="14"/>
        <v>13</v>
      </c>
      <c r="AQ337" s="10">
        <f t="shared" si="15"/>
        <v>58.5</v>
      </c>
    </row>
    <row r="338" ht="15.75" customHeight="1">
      <c r="A338" s="10">
        <v>86.0</v>
      </c>
      <c r="B338" s="10">
        <v>1.8</v>
      </c>
      <c r="C338" s="9">
        <v>47.0</v>
      </c>
      <c r="D338" s="9">
        <f t="shared" si="1"/>
        <v>1342.3</v>
      </c>
      <c r="E338" s="9">
        <f t="shared" si="2"/>
        <v>1342.3</v>
      </c>
      <c r="F338" s="9">
        <f t="shared" si="3"/>
        <v>-224769.7</v>
      </c>
      <c r="H338" s="9">
        <f t="shared" si="4"/>
        <v>167.4</v>
      </c>
      <c r="K338" s="9">
        <f t="shared" si="5"/>
        <v>1.73239376</v>
      </c>
      <c r="L338" s="9">
        <f t="shared" si="6"/>
        <v>5.370420655</v>
      </c>
      <c r="N338" s="9">
        <f t="shared" si="7"/>
        <v>0.01851851852</v>
      </c>
      <c r="O338" s="9">
        <f t="shared" si="8"/>
        <v>0.05740740741</v>
      </c>
      <c r="AG338" s="10">
        <f t="shared" si="9"/>
        <v>-3.79230658</v>
      </c>
      <c r="AH338" s="10">
        <f t="shared" si="10"/>
        <v>14.3815892</v>
      </c>
      <c r="AI338" s="10">
        <f t="shared" si="11"/>
        <v>31.63949623</v>
      </c>
      <c r="AM338" s="10">
        <f t="shared" si="12"/>
        <v>3.79230658</v>
      </c>
      <c r="AN338" s="10">
        <f t="shared" si="13"/>
        <v>8.343074476</v>
      </c>
      <c r="AP338" s="10">
        <f t="shared" si="14"/>
        <v>0</v>
      </c>
      <c r="AQ338" s="10">
        <f t="shared" si="15"/>
        <v>0</v>
      </c>
    </row>
    <row r="339" ht="15.75" customHeight="1">
      <c r="A339" s="10">
        <v>44.0</v>
      </c>
      <c r="B339" s="10">
        <v>2.2</v>
      </c>
      <c r="C339" s="9">
        <v>47.0</v>
      </c>
      <c r="D339" s="9">
        <f t="shared" si="1"/>
        <v>1344.5</v>
      </c>
      <c r="E339" s="9">
        <f t="shared" si="2"/>
        <v>1344.5</v>
      </c>
      <c r="F339" s="9">
        <f t="shared" si="3"/>
        <v>-226112</v>
      </c>
      <c r="H339" s="9">
        <f t="shared" si="4"/>
        <v>275.4</v>
      </c>
      <c r="K339" s="9">
        <f t="shared" si="5"/>
        <v>1.707570176</v>
      </c>
      <c r="L339" s="9">
        <f t="shared" si="6"/>
        <v>9.220878951</v>
      </c>
      <c r="N339" s="9">
        <f t="shared" si="7"/>
        <v>0.01960784314</v>
      </c>
      <c r="O339" s="9">
        <f t="shared" si="8"/>
        <v>0.1058823529</v>
      </c>
      <c r="AG339" s="10">
        <f t="shared" si="9"/>
        <v>9.20769342</v>
      </c>
      <c r="AH339" s="10">
        <f t="shared" si="10"/>
        <v>84.78161812</v>
      </c>
      <c r="AI339" s="10">
        <f t="shared" si="11"/>
        <v>262.8230162</v>
      </c>
      <c r="AM339" s="10">
        <f t="shared" si="12"/>
        <v>9.20769342</v>
      </c>
      <c r="AN339" s="10">
        <f t="shared" si="13"/>
        <v>28.5438496</v>
      </c>
      <c r="AP339" s="10">
        <f t="shared" si="14"/>
        <v>13</v>
      </c>
      <c r="AQ339" s="10">
        <f t="shared" si="15"/>
        <v>40.3</v>
      </c>
    </row>
    <row r="340" ht="15.75" customHeight="1">
      <c r="A340" s="10">
        <v>34.0</v>
      </c>
      <c r="B340" s="10">
        <v>2.2</v>
      </c>
      <c r="C340" s="9">
        <v>47.0</v>
      </c>
      <c r="D340" s="9">
        <f t="shared" si="1"/>
        <v>1346.7</v>
      </c>
      <c r="E340" s="9">
        <f t="shared" si="2"/>
        <v>1346.7</v>
      </c>
      <c r="F340" s="9">
        <f t="shared" si="3"/>
        <v>-227456.5</v>
      </c>
      <c r="H340" s="9">
        <f t="shared" si="4"/>
        <v>154.8</v>
      </c>
      <c r="K340" s="9">
        <f t="shared" si="5"/>
        <v>1.934498451</v>
      </c>
      <c r="L340" s="9">
        <f t="shared" si="6"/>
        <v>3.482097212</v>
      </c>
      <c r="N340" s="9">
        <f t="shared" si="7"/>
        <v>0.01162790698</v>
      </c>
      <c r="O340" s="9">
        <f t="shared" si="8"/>
        <v>0.02093023256</v>
      </c>
      <c r="AG340" s="10">
        <f t="shared" si="9"/>
        <v>6.20769342</v>
      </c>
      <c r="AH340" s="10">
        <f t="shared" si="10"/>
        <v>38.5354576</v>
      </c>
      <c r="AI340" s="10">
        <f t="shared" si="11"/>
        <v>208.091471</v>
      </c>
      <c r="AM340" s="10">
        <f t="shared" si="12"/>
        <v>6.20769342</v>
      </c>
      <c r="AN340" s="10">
        <f t="shared" si="13"/>
        <v>33.52154447</v>
      </c>
      <c r="AP340" s="10">
        <f t="shared" si="14"/>
        <v>10</v>
      </c>
      <c r="AQ340" s="10">
        <f t="shared" si="15"/>
        <v>54</v>
      </c>
    </row>
    <row r="341" ht="15.75" customHeight="1">
      <c r="A341" s="10">
        <v>35.0</v>
      </c>
      <c r="B341" s="10">
        <v>2.2</v>
      </c>
      <c r="C341" s="9">
        <v>47.0</v>
      </c>
      <c r="D341" s="9">
        <f t="shared" si="1"/>
        <v>1348.9</v>
      </c>
      <c r="E341" s="9">
        <f t="shared" si="2"/>
        <v>1348.9</v>
      </c>
      <c r="F341" s="9">
        <f t="shared" si="3"/>
        <v>-228803.2</v>
      </c>
      <c r="H341" s="9">
        <f t="shared" si="4"/>
        <v>96.8</v>
      </c>
      <c r="K341" s="9">
        <f t="shared" si="5"/>
        <v>1.643452676</v>
      </c>
      <c r="L341" s="9">
        <f t="shared" si="6"/>
        <v>3.615595888</v>
      </c>
      <c r="N341" s="9">
        <f t="shared" si="7"/>
        <v>0.02272727273</v>
      </c>
      <c r="O341" s="9">
        <f t="shared" si="8"/>
        <v>0.05</v>
      </c>
      <c r="AG341" s="10">
        <f t="shared" si="9"/>
        <v>41.20769342</v>
      </c>
      <c r="AH341" s="10">
        <f t="shared" si="10"/>
        <v>1698.073997</v>
      </c>
      <c r="AI341" s="10">
        <f t="shared" si="11"/>
        <v>3056.533195</v>
      </c>
      <c r="AM341" s="10">
        <f t="shared" si="12"/>
        <v>41.20769342</v>
      </c>
      <c r="AN341" s="10">
        <f t="shared" si="13"/>
        <v>74.17384816</v>
      </c>
      <c r="AP341" s="10">
        <f t="shared" si="14"/>
        <v>45</v>
      </c>
      <c r="AQ341" s="10">
        <f t="shared" si="15"/>
        <v>81</v>
      </c>
    </row>
    <row r="342" ht="15.75" customHeight="1">
      <c r="A342" s="10">
        <v>41.0</v>
      </c>
      <c r="B342" s="10">
        <v>1.8</v>
      </c>
      <c r="C342" s="9">
        <v>47.0</v>
      </c>
      <c r="D342" s="9">
        <f t="shared" si="1"/>
        <v>1350.7</v>
      </c>
      <c r="E342" s="9">
        <f t="shared" si="2"/>
        <v>1350.7</v>
      </c>
      <c r="F342" s="9">
        <f t="shared" si="3"/>
        <v>-230152.1</v>
      </c>
      <c r="H342" s="9">
        <f t="shared" si="4"/>
        <v>74.8</v>
      </c>
      <c r="K342" s="9">
        <f t="shared" si="5"/>
        <v>1.531478917</v>
      </c>
      <c r="L342" s="9">
        <f t="shared" si="6"/>
        <v>3.369253617</v>
      </c>
      <c r="N342" s="9">
        <f t="shared" si="7"/>
        <v>0.02941176471</v>
      </c>
      <c r="O342" s="9">
        <f t="shared" si="8"/>
        <v>0.06470588235</v>
      </c>
      <c r="AG342" s="10">
        <f t="shared" si="9"/>
        <v>-0.79230658</v>
      </c>
      <c r="AH342" s="10">
        <f t="shared" si="10"/>
        <v>0.6277497167</v>
      </c>
      <c r="AI342" s="10">
        <f t="shared" si="11"/>
        <v>1.381049377</v>
      </c>
      <c r="AM342" s="10">
        <f t="shared" si="12"/>
        <v>0.79230658</v>
      </c>
      <c r="AN342" s="10">
        <f t="shared" si="13"/>
        <v>1.743074476</v>
      </c>
      <c r="AP342" s="10">
        <f t="shared" si="14"/>
        <v>3</v>
      </c>
      <c r="AQ342" s="10">
        <f t="shared" si="15"/>
        <v>6.6</v>
      </c>
    </row>
    <row r="343" ht="15.75" customHeight="1">
      <c r="A343" s="10">
        <v>44.0</v>
      </c>
      <c r="B343" s="10">
        <v>2.2</v>
      </c>
      <c r="C343" s="9">
        <v>47.0</v>
      </c>
      <c r="D343" s="9">
        <f t="shared" si="1"/>
        <v>1352.9</v>
      </c>
      <c r="E343" s="9">
        <f t="shared" si="2"/>
        <v>1352.9</v>
      </c>
      <c r="F343" s="9">
        <f t="shared" si="3"/>
        <v>-231502.8</v>
      </c>
      <c r="H343" s="9">
        <f t="shared" si="4"/>
        <v>77</v>
      </c>
      <c r="K343" s="9">
        <f t="shared" si="5"/>
        <v>1.544068044</v>
      </c>
      <c r="L343" s="9">
        <f t="shared" si="6"/>
        <v>3.396949698</v>
      </c>
      <c r="N343" s="9">
        <f t="shared" si="7"/>
        <v>0.02857142857</v>
      </c>
      <c r="O343" s="9">
        <f t="shared" si="8"/>
        <v>0.06285714286</v>
      </c>
      <c r="AG343" s="10">
        <f t="shared" si="9"/>
        <v>-10.79230658</v>
      </c>
      <c r="AH343" s="10">
        <f t="shared" si="10"/>
        <v>116.4738813</v>
      </c>
      <c r="AI343" s="10">
        <f t="shared" si="11"/>
        <v>256.2425389</v>
      </c>
      <c r="AM343" s="10">
        <f t="shared" si="12"/>
        <v>10.79230658</v>
      </c>
      <c r="AN343" s="10">
        <f t="shared" si="13"/>
        <v>23.74307448</v>
      </c>
      <c r="AP343" s="10">
        <f t="shared" si="14"/>
        <v>7</v>
      </c>
      <c r="AQ343" s="10">
        <f t="shared" si="15"/>
        <v>15.4</v>
      </c>
    </row>
    <row r="344" ht="15.75" customHeight="1">
      <c r="A344" s="10">
        <v>51.0</v>
      </c>
      <c r="B344" s="10">
        <v>2.2</v>
      </c>
      <c r="C344" s="9">
        <v>47.0</v>
      </c>
      <c r="D344" s="9">
        <f t="shared" si="1"/>
        <v>1355.1</v>
      </c>
      <c r="E344" s="9">
        <f t="shared" si="2"/>
        <v>1355.1</v>
      </c>
      <c r="F344" s="9">
        <f t="shared" si="3"/>
        <v>-232855.7</v>
      </c>
      <c r="H344" s="9">
        <f t="shared" si="4"/>
        <v>73.8</v>
      </c>
      <c r="K344" s="9">
        <f t="shared" si="5"/>
        <v>1.612783857</v>
      </c>
      <c r="L344" s="9">
        <f t="shared" si="6"/>
        <v>2.903010942</v>
      </c>
      <c r="N344" s="9">
        <f t="shared" si="7"/>
        <v>0.0243902439</v>
      </c>
      <c r="O344" s="9">
        <f t="shared" si="8"/>
        <v>0.04390243902</v>
      </c>
      <c r="AG344" s="10">
        <f t="shared" si="9"/>
        <v>-9.79230658</v>
      </c>
      <c r="AH344" s="10">
        <f t="shared" si="10"/>
        <v>95.88926816</v>
      </c>
      <c r="AI344" s="10">
        <f t="shared" si="11"/>
        <v>210.9563899</v>
      </c>
      <c r="AM344" s="10">
        <f t="shared" si="12"/>
        <v>9.79230658</v>
      </c>
      <c r="AN344" s="10">
        <f t="shared" si="13"/>
        <v>21.54307448</v>
      </c>
      <c r="AP344" s="10">
        <f t="shared" si="14"/>
        <v>6</v>
      </c>
      <c r="AQ344" s="10">
        <f t="shared" si="15"/>
        <v>13.2</v>
      </c>
    </row>
    <row r="345" ht="15.75" customHeight="1">
      <c r="A345" s="10">
        <v>37.0</v>
      </c>
      <c r="B345" s="10">
        <v>1.8</v>
      </c>
      <c r="C345" s="9">
        <v>47.0</v>
      </c>
      <c r="D345" s="9">
        <f t="shared" si="1"/>
        <v>1356.9</v>
      </c>
      <c r="E345" s="9">
        <f t="shared" si="2"/>
        <v>1356.9</v>
      </c>
      <c r="F345" s="9">
        <f t="shared" si="3"/>
        <v>-234210.8</v>
      </c>
      <c r="H345" s="9">
        <f t="shared" si="4"/>
        <v>96.8</v>
      </c>
      <c r="K345" s="9">
        <f t="shared" si="5"/>
        <v>1.643452676</v>
      </c>
      <c r="L345" s="9">
        <f t="shared" si="6"/>
        <v>3.615595888</v>
      </c>
      <c r="N345" s="9">
        <f t="shared" si="7"/>
        <v>0.02272727273</v>
      </c>
      <c r="O345" s="9">
        <f t="shared" si="8"/>
        <v>0.05</v>
      </c>
      <c r="AG345" s="10">
        <f t="shared" si="9"/>
        <v>-3.79230658</v>
      </c>
      <c r="AH345" s="10">
        <f t="shared" si="10"/>
        <v>14.3815892</v>
      </c>
      <c r="AI345" s="10">
        <f t="shared" si="11"/>
        <v>25.88686055</v>
      </c>
      <c r="AM345" s="10">
        <f t="shared" si="12"/>
        <v>3.79230658</v>
      </c>
      <c r="AN345" s="10">
        <f t="shared" si="13"/>
        <v>6.826151844</v>
      </c>
      <c r="AP345" s="10">
        <f t="shared" si="14"/>
        <v>0</v>
      </c>
      <c r="AQ345" s="10">
        <f t="shared" si="15"/>
        <v>0</v>
      </c>
    </row>
    <row r="346" ht="15.75" customHeight="1">
      <c r="A346" s="10">
        <v>51.0</v>
      </c>
      <c r="B346" s="10">
        <v>4.5</v>
      </c>
      <c r="C346" s="9">
        <v>47.0</v>
      </c>
      <c r="D346" s="9">
        <f t="shared" si="1"/>
        <v>1361.4</v>
      </c>
      <c r="E346" s="9">
        <f t="shared" si="2"/>
        <v>1361.4</v>
      </c>
      <c r="F346" s="9">
        <f t="shared" si="3"/>
        <v>-235567.7</v>
      </c>
      <c r="H346" s="9">
        <f t="shared" si="4"/>
        <v>112.2</v>
      </c>
      <c r="K346" s="9">
        <f t="shared" si="5"/>
        <v>1.707570176</v>
      </c>
      <c r="L346" s="9">
        <f t="shared" si="6"/>
        <v>3.756654387</v>
      </c>
      <c r="N346" s="9">
        <f t="shared" si="7"/>
        <v>0.01960784314</v>
      </c>
      <c r="O346" s="9">
        <f t="shared" si="8"/>
        <v>0.0431372549</v>
      </c>
      <c r="AG346" s="10">
        <f t="shared" si="9"/>
        <v>-0.79230658</v>
      </c>
      <c r="AH346" s="10">
        <f t="shared" si="10"/>
        <v>0.6277497167</v>
      </c>
      <c r="AI346" s="10">
        <f t="shared" si="11"/>
        <v>1.381049377</v>
      </c>
      <c r="AM346" s="10">
        <f t="shared" si="12"/>
        <v>0.79230658</v>
      </c>
      <c r="AN346" s="10">
        <f t="shared" si="13"/>
        <v>1.743074476</v>
      </c>
      <c r="AP346" s="10">
        <f t="shared" si="14"/>
        <v>3</v>
      </c>
      <c r="AQ346" s="10">
        <f t="shared" si="15"/>
        <v>6.6</v>
      </c>
    </row>
    <row r="347" ht="15.75" customHeight="1">
      <c r="A347" s="10">
        <v>66.0</v>
      </c>
      <c r="B347" s="10">
        <v>4.9</v>
      </c>
      <c r="C347" s="9">
        <v>48.0</v>
      </c>
      <c r="D347" s="9">
        <f t="shared" si="1"/>
        <v>1366.3</v>
      </c>
      <c r="E347" s="9">
        <f t="shared" si="2"/>
        <v>1366.3</v>
      </c>
      <c r="F347" s="9">
        <f t="shared" si="3"/>
        <v>-236929.1</v>
      </c>
      <c r="H347" s="9">
        <f t="shared" si="4"/>
        <v>66.6</v>
      </c>
      <c r="K347" s="9">
        <f t="shared" si="5"/>
        <v>1.568201724</v>
      </c>
      <c r="L347" s="9">
        <f t="shared" si="6"/>
        <v>2.822763103</v>
      </c>
      <c r="N347" s="9">
        <f t="shared" si="7"/>
        <v>0.02702702703</v>
      </c>
      <c r="O347" s="9">
        <f t="shared" si="8"/>
        <v>0.04864864865</v>
      </c>
      <c r="AG347" s="10">
        <f t="shared" si="9"/>
        <v>6.20769342</v>
      </c>
      <c r="AH347" s="10">
        <f t="shared" si="10"/>
        <v>38.5354576</v>
      </c>
      <c r="AI347" s="10">
        <f t="shared" si="11"/>
        <v>84.77800671</v>
      </c>
      <c r="AM347" s="10">
        <f t="shared" si="12"/>
        <v>6.20769342</v>
      </c>
      <c r="AN347" s="10">
        <f t="shared" si="13"/>
        <v>13.65692552</v>
      </c>
      <c r="AP347" s="10">
        <f t="shared" si="14"/>
        <v>10</v>
      </c>
      <c r="AQ347" s="10">
        <f t="shared" si="15"/>
        <v>22</v>
      </c>
    </row>
    <row r="348" ht="15.75" customHeight="1">
      <c r="A348" s="10">
        <v>43.0</v>
      </c>
      <c r="B348" s="10">
        <v>3.1</v>
      </c>
      <c r="C348" s="9">
        <v>48.0</v>
      </c>
      <c r="D348" s="9">
        <f t="shared" si="1"/>
        <v>1369.4</v>
      </c>
      <c r="E348" s="9">
        <f t="shared" si="2"/>
        <v>1369.4</v>
      </c>
      <c r="F348" s="9">
        <f t="shared" si="3"/>
        <v>-238295.4</v>
      </c>
      <c r="H348" s="9">
        <f t="shared" si="4"/>
        <v>229.5</v>
      </c>
      <c r="K348" s="9">
        <f t="shared" si="5"/>
        <v>1.707570176</v>
      </c>
      <c r="L348" s="9">
        <f t="shared" si="6"/>
        <v>7.684065792</v>
      </c>
      <c r="N348" s="9">
        <f t="shared" si="7"/>
        <v>0.01960784314</v>
      </c>
      <c r="O348" s="9">
        <f t="shared" si="8"/>
        <v>0.08823529412</v>
      </c>
      <c r="AG348" s="10">
        <f t="shared" si="9"/>
        <v>-7.79230658</v>
      </c>
      <c r="AH348" s="10">
        <f t="shared" si="10"/>
        <v>60.72004184</v>
      </c>
      <c r="AI348" s="10">
        <f t="shared" si="11"/>
        <v>109.2960753</v>
      </c>
      <c r="AM348" s="10">
        <f t="shared" si="12"/>
        <v>7.79230658</v>
      </c>
      <c r="AN348" s="10">
        <f t="shared" si="13"/>
        <v>14.02615184</v>
      </c>
      <c r="AP348" s="10">
        <f t="shared" si="14"/>
        <v>4</v>
      </c>
      <c r="AQ348" s="10">
        <f t="shared" si="15"/>
        <v>7.2</v>
      </c>
    </row>
    <row r="349" ht="15.75" customHeight="1">
      <c r="A349" s="10">
        <v>35.0</v>
      </c>
      <c r="B349" s="10">
        <v>2.2</v>
      </c>
      <c r="C349" s="9">
        <v>48.0</v>
      </c>
      <c r="D349" s="9">
        <f t="shared" si="1"/>
        <v>1371.6</v>
      </c>
      <c r="E349" s="9">
        <f t="shared" si="2"/>
        <v>1371.6</v>
      </c>
      <c r="F349" s="9">
        <f t="shared" si="3"/>
        <v>-239664.8</v>
      </c>
      <c r="H349" s="9">
        <f t="shared" si="4"/>
        <v>323.4</v>
      </c>
      <c r="K349" s="9">
        <f t="shared" si="5"/>
        <v>1.819543936</v>
      </c>
      <c r="L349" s="9">
        <f t="shared" si="6"/>
        <v>8.915765284</v>
      </c>
      <c r="N349" s="9">
        <f t="shared" si="7"/>
        <v>0.01515151515</v>
      </c>
      <c r="O349" s="9">
        <f t="shared" si="8"/>
        <v>0.07424242424</v>
      </c>
      <c r="AG349" s="10">
        <f t="shared" si="9"/>
        <v>6.20769342</v>
      </c>
      <c r="AH349" s="10">
        <f t="shared" si="10"/>
        <v>38.5354576</v>
      </c>
      <c r="AI349" s="10">
        <f t="shared" si="11"/>
        <v>173.4095592</v>
      </c>
      <c r="AM349" s="10">
        <f t="shared" si="12"/>
        <v>6.20769342</v>
      </c>
      <c r="AN349" s="10">
        <f t="shared" si="13"/>
        <v>27.93462039</v>
      </c>
      <c r="AP349" s="10">
        <f t="shared" si="14"/>
        <v>10</v>
      </c>
      <c r="AQ349" s="10">
        <f t="shared" si="15"/>
        <v>45</v>
      </c>
    </row>
    <row r="350" ht="15.75" customHeight="1">
      <c r="A350" s="10">
        <v>75.0</v>
      </c>
      <c r="B350" s="10">
        <v>3.6</v>
      </c>
      <c r="C350" s="9">
        <v>48.0</v>
      </c>
      <c r="D350" s="9">
        <f t="shared" si="1"/>
        <v>1375.2</v>
      </c>
      <c r="E350" s="9">
        <f t="shared" si="2"/>
        <v>1375.2</v>
      </c>
      <c r="F350" s="9">
        <f t="shared" si="3"/>
        <v>-241036.4</v>
      </c>
      <c r="H350" s="9">
        <f t="shared" si="4"/>
        <v>133.3</v>
      </c>
      <c r="K350" s="9">
        <f t="shared" si="5"/>
        <v>1.633468456</v>
      </c>
      <c r="L350" s="9">
        <f t="shared" si="6"/>
        <v>5.063752212</v>
      </c>
      <c r="N350" s="9">
        <f t="shared" si="7"/>
        <v>0.02325581395</v>
      </c>
      <c r="O350" s="9">
        <f t="shared" si="8"/>
        <v>0.07209302326</v>
      </c>
      <c r="AG350" s="10">
        <f t="shared" si="9"/>
        <v>21.20769342</v>
      </c>
      <c r="AH350" s="10">
        <f t="shared" si="10"/>
        <v>449.7662602</v>
      </c>
      <c r="AI350" s="10">
        <f t="shared" si="11"/>
        <v>2203.854675</v>
      </c>
      <c r="AM350" s="10">
        <f t="shared" si="12"/>
        <v>21.20769342</v>
      </c>
      <c r="AN350" s="10">
        <f t="shared" si="13"/>
        <v>103.9176978</v>
      </c>
      <c r="AP350" s="10">
        <f t="shared" si="14"/>
        <v>25</v>
      </c>
      <c r="AQ350" s="10">
        <f t="shared" si="15"/>
        <v>122.5</v>
      </c>
    </row>
    <row r="351" ht="15.75" customHeight="1">
      <c r="A351" s="10">
        <v>57.0</v>
      </c>
      <c r="B351" s="10">
        <v>4.5</v>
      </c>
      <c r="C351" s="9">
        <v>48.0</v>
      </c>
      <c r="D351" s="9">
        <f t="shared" si="1"/>
        <v>1379.7</v>
      </c>
      <c r="E351" s="9">
        <f t="shared" si="2"/>
        <v>1379.7</v>
      </c>
      <c r="F351" s="9">
        <f t="shared" si="3"/>
        <v>-242411.6</v>
      </c>
      <c r="H351" s="9">
        <f t="shared" si="4"/>
        <v>77</v>
      </c>
      <c r="K351" s="9">
        <f t="shared" si="5"/>
        <v>1.544068044</v>
      </c>
      <c r="L351" s="9">
        <f t="shared" si="6"/>
        <v>3.396949698</v>
      </c>
      <c r="N351" s="9">
        <f t="shared" si="7"/>
        <v>0.02857142857</v>
      </c>
      <c r="O351" s="9">
        <f t="shared" si="8"/>
        <v>0.06285714286</v>
      </c>
      <c r="AG351" s="10">
        <f t="shared" si="9"/>
        <v>-1.79230658</v>
      </c>
      <c r="AH351" s="10">
        <f t="shared" si="10"/>
        <v>3.212362877</v>
      </c>
      <c r="AI351" s="10">
        <f t="shared" si="11"/>
        <v>9.958324918</v>
      </c>
      <c r="AM351" s="10">
        <f t="shared" si="12"/>
        <v>1.79230658</v>
      </c>
      <c r="AN351" s="10">
        <f t="shared" si="13"/>
        <v>5.556150398</v>
      </c>
      <c r="AP351" s="10">
        <f t="shared" si="14"/>
        <v>2</v>
      </c>
      <c r="AQ351" s="10">
        <f t="shared" si="15"/>
        <v>6.2</v>
      </c>
    </row>
    <row r="352" ht="15.75" customHeight="1">
      <c r="A352" s="10">
        <v>64.0</v>
      </c>
      <c r="B352" s="10">
        <v>3.6</v>
      </c>
      <c r="C352" s="9">
        <v>48.0</v>
      </c>
      <c r="D352" s="9">
        <f t="shared" si="1"/>
        <v>1383.3</v>
      </c>
      <c r="E352" s="9">
        <f t="shared" si="2"/>
        <v>1383.3</v>
      </c>
      <c r="F352" s="9">
        <f t="shared" si="3"/>
        <v>-243791.3</v>
      </c>
      <c r="H352" s="9">
        <f t="shared" si="4"/>
        <v>270</v>
      </c>
      <c r="K352" s="9">
        <f t="shared" si="5"/>
        <v>1.875061263</v>
      </c>
      <c r="L352" s="9">
        <f t="shared" si="6"/>
        <v>6.750220548</v>
      </c>
      <c r="N352" s="9">
        <f t="shared" si="7"/>
        <v>0.01333333333</v>
      </c>
      <c r="O352" s="9">
        <f t="shared" si="8"/>
        <v>0.048</v>
      </c>
      <c r="AG352" s="10">
        <f t="shared" si="9"/>
        <v>-9.79230658</v>
      </c>
      <c r="AH352" s="10">
        <f t="shared" si="10"/>
        <v>95.88926816</v>
      </c>
      <c r="AI352" s="10">
        <f t="shared" si="11"/>
        <v>210.9563899</v>
      </c>
      <c r="AM352" s="10">
        <f t="shared" si="12"/>
        <v>9.79230658</v>
      </c>
      <c r="AN352" s="10">
        <f t="shared" si="13"/>
        <v>21.54307448</v>
      </c>
      <c r="AP352" s="10">
        <f t="shared" si="14"/>
        <v>6</v>
      </c>
      <c r="AQ352" s="10">
        <f t="shared" si="15"/>
        <v>13.2</v>
      </c>
    </row>
    <row r="353" ht="15.75" customHeight="1">
      <c r="A353" s="10">
        <v>75.0</v>
      </c>
      <c r="B353" s="10">
        <v>3.6</v>
      </c>
      <c r="C353" s="9">
        <v>48.0</v>
      </c>
      <c r="D353" s="9">
        <f t="shared" si="1"/>
        <v>1386.9</v>
      </c>
      <c r="E353" s="9">
        <f t="shared" si="2"/>
        <v>1386.9</v>
      </c>
      <c r="F353" s="9">
        <f t="shared" si="3"/>
        <v>-245174.6</v>
      </c>
      <c r="H353" s="9">
        <f t="shared" si="4"/>
        <v>256.5</v>
      </c>
      <c r="K353" s="9">
        <f t="shared" si="5"/>
        <v>1.755874856</v>
      </c>
      <c r="L353" s="9">
        <f t="shared" si="6"/>
        <v>7.901436851</v>
      </c>
      <c r="N353" s="9">
        <f t="shared" si="7"/>
        <v>0.01754385965</v>
      </c>
      <c r="O353" s="9">
        <f t="shared" si="8"/>
        <v>0.07894736842</v>
      </c>
      <c r="AG353" s="10">
        <f t="shared" si="9"/>
        <v>30.20769342</v>
      </c>
      <c r="AH353" s="10">
        <f t="shared" si="10"/>
        <v>912.5047418</v>
      </c>
      <c r="AI353" s="10">
        <f t="shared" si="11"/>
        <v>3285.01707</v>
      </c>
      <c r="AM353" s="10">
        <f t="shared" si="12"/>
        <v>30.20769342</v>
      </c>
      <c r="AN353" s="10">
        <f t="shared" si="13"/>
        <v>108.7476963</v>
      </c>
      <c r="AP353" s="10">
        <f t="shared" si="14"/>
        <v>34</v>
      </c>
      <c r="AQ353" s="10">
        <f t="shared" si="15"/>
        <v>122.4</v>
      </c>
    </row>
    <row r="354" ht="15.75" customHeight="1">
      <c r="A354" s="10">
        <v>53.0</v>
      </c>
      <c r="B354" s="10">
        <v>6.3</v>
      </c>
      <c r="C354" s="9">
        <v>49.0</v>
      </c>
      <c r="D354" s="9">
        <f t="shared" si="1"/>
        <v>1393.2</v>
      </c>
      <c r="E354" s="9">
        <f t="shared" si="2"/>
        <v>1393.2</v>
      </c>
      <c r="F354" s="9">
        <f t="shared" si="3"/>
        <v>-246561.5</v>
      </c>
      <c r="H354" s="9">
        <f t="shared" si="4"/>
        <v>230.4</v>
      </c>
      <c r="K354" s="9">
        <f t="shared" si="5"/>
        <v>1.806179974</v>
      </c>
      <c r="L354" s="9">
        <f t="shared" si="6"/>
        <v>6.502247906</v>
      </c>
      <c r="N354" s="9">
        <f t="shared" si="7"/>
        <v>0.015625</v>
      </c>
      <c r="O354" s="9">
        <f t="shared" si="8"/>
        <v>0.05625</v>
      </c>
      <c r="AG354" s="10">
        <f t="shared" si="9"/>
        <v>12.20769342</v>
      </c>
      <c r="AH354" s="10">
        <f t="shared" si="10"/>
        <v>149.0277786</v>
      </c>
      <c r="AI354" s="10">
        <f t="shared" si="11"/>
        <v>670.6250039</v>
      </c>
      <c r="AM354" s="10">
        <f t="shared" si="12"/>
        <v>12.20769342</v>
      </c>
      <c r="AN354" s="10">
        <f t="shared" si="13"/>
        <v>54.93462039</v>
      </c>
      <c r="AP354" s="10">
        <f t="shared" si="14"/>
        <v>16</v>
      </c>
      <c r="AQ354" s="10">
        <f t="shared" si="15"/>
        <v>72</v>
      </c>
    </row>
    <row r="355" ht="15.75" customHeight="1">
      <c r="A355" s="10">
        <v>43.0</v>
      </c>
      <c r="B355" s="10">
        <v>3.6</v>
      </c>
      <c r="C355" s="9">
        <v>49.0</v>
      </c>
      <c r="D355" s="9">
        <f t="shared" si="1"/>
        <v>1396.8</v>
      </c>
      <c r="E355" s="9">
        <f t="shared" si="2"/>
        <v>1396.8</v>
      </c>
      <c r="F355" s="9">
        <f t="shared" si="3"/>
        <v>-247954.7</v>
      </c>
      <c r="H355" s="9">
        <f t="shared" si="4"/>
        <v>270</v>
      </c>
      <c r="K355" s="9">
        <f t="shared" si="5"/>
        <v>1.875061263</v>
      </c>
      <c r="L355" s="9">
        <f t="shared" si="6"/>
        <v>6.750220548</v>
      </c>
      <c r="N355" s="9">
        <f t="shared" si="7"/>
        <v>0.01333333333</v>
      </c>
      <c r="O355" s="9">
        <f t="shared" si="8"/>
        <v>0.048</v>
      </c>
      <c r="AG355" s="10">
        <f t="shared" si="9"/>
        <v>19.20769342</v>
      </c>
      <c r="AH355" s="10">
        <f t="shared" si="10"/>
        <v>368.9354865</v>
      </c>
      <c r="AI355" s="10">
        <f t="shared" si="11"/>
        <v>1328.167751</v>
      </c>
      <c r="AM355" s="10">
        <f t="shared" si="12"/>
        <v>19.20769342</v>
      </c>
      <c r="AN355" s="10">
        <f t="shared" si="13"/>
        <v>69.14769631</v>
      </c>
      <c r="AP355" s="10">
        <f t="shared" si="14"/>
        <v>23</v>
      </c>
      <c r="AQ355" s="10">
        <f t="shared" si="15"/>
        <v>82.8</v>
      </c>
    </row>
    <row r="356" ht="15.75" customHeight="1">
      <c r="A356" s="10">
        <v>47.0</v>
      </c>
      <c r="B356" s="10">
        <v>2.7</v>
      </c>
      <c r="C356" s="9">
        <v>49.0</v>
      </c>
      <c r="D356" s="9">
        <f t="shared" si="1"/>
        <v>1399.5</v>
      </c>
      <c r="E356" s="9">
        <f t="shared" si="2"/>
        <v>1399.5</v>
      </c>
      <c r="F356" s="9">
        <f t="shared" si="3"/>
        <v>-249351.5</v>
      </c>
      <c r="H356" s="9">
        <f t="shared" si="4"/>
        <v>333.9</v>
      </c>
      <c r="K356" s="9">
        <f t="shared" si="5"/>
        <v>1.72427587</v>
      </c>
      <c r="L356" s="9">
        <f t="shared" si="6"/>
        <v>10.86293798</v>
      </c>
      <c r="N356" s="9">
        <f t="shared" si="7"/>
        <v>0.01886792453</v>
      </c>
      <c r="O356" s="9">
        <f t="shared" si="8"/>
        <v>0.1188679245</v>
      </c>
      <c r="AG356" s="10">
        <f t="shared" si="9"/>
        <v>30.20769342</v>
      </c>
      <c r="AH356" s="10">
        <f t="shared" si="10"/>
        <v>912.5047418</v>
      </c>
      <c r="AI356" s="10">
        <f t="shared" si="11"/>
        <v>3285.01707</v>
      </c>
      <c r="AM356" s="10">
        <f t="shared" si="12"/>
        <v>30.20769342</v>
      </c>
      <c r="AN356" s="10">
        <f t="shared" si="13"/>
        <v>108.7476963</v>
      </c>
      <c r="AP356" s="10">
        <f t="shared" si="14"/>
        <v>34</v>
      </c>
      <c r="AQ356" s="10">
        <f t="shared" si="15"/>
        <v>122.4</v>
      </c>
    </row>
    <row r="357" ht="15.75" customHeight="1">
      <c r="A357" s="10">
        <v>50.0</v>
      </c>
      <c r="B357" s="10">
        <v>2.2</v>
      </c>
      <c r="C357" s="9">
        <v>49.0</v>
      </c>
      <c r="D357" s="9">
        <f t="shared" si="1"/>
        <v>1401.7</v>
      </c>
      <c r="E357" s="9">
        <f t="shared" si="2"/>
        <v>1401.7</v>
      </c>
      <c r="F357" s="9">
        <f t="shared" si="3"/>
        <v>-250751</v>
      </c>
      <c r="H357" s="9">
        <f t="shared" si="4"/>
        <v>154.8</v>
      </c>
      <c r="K357" s="9">
        <f t="shared" si="5"/>
        <v>1.633468456</v>
      </c>
      <c r="L357" s="9">
        <f t="shared" si="6"/>
        <v>5.88048644</v>
      </c>
      <c r="N357" s="9">
        <f t="shared" si="7"/>
        <v>0.02325581395</v>
      </c>
      <c r="O357" s="9">
        <f t="shared" si="8"/>
        <v>0.08372093023</v>
      </c>
      <c r="AG357" s="10">
        <f t="shared" si="9"/>
        <v>8.20769342</v>
      </c>
      <c r="AH357" s="10">
        <f t="shared" si="10"/>
        <v>67.36623128</v>
      </c>
      <c r="AI357" s="10">
        <f t="shared" si="11"/>
        <v>424.407257</v>
      </c>
      <c r="AM357" s="10">
        <f t="shared" si="12"/>
        <v>8.20769342</v>
      </c>
      <c r="AN357" s="10">
        <f t="shared" si="13"/>
        <v>51.70846855</v>
      </c>
      <c r="AP357" s="10">
        <f t="shared" si="14"/>
        <v>12</v>
      </c>
      <c r="AQ357" s="10">
        <f t="shared" si="15"/>
        <v>75.6</v>
      </c>
    </row>
    <row r="358" ht="15.75" customHeight="1">
      <c r="A358" s="10">
        <v>35.0</v>
      </c>
      <c r="B358" s="10">
        <v>4.9</v>
      </c>
      <c r="C358" s="9">
        <v>50.0</v>
      </c>
      <c r="D358" s="9">
        <f t="shared" si="1"/>
        <v>1406.6</v>
      </c>
      <c r="E358" s="9">
        <f t="shared" si="2"/>
        <v>1406.6</v>
      </c>
      <c r="F358" s="9">
        <f t="shared" si="3"/>
        <v>-252152.7</v>
      </c>
      <c r="H358" s="9">
        <f t="shared" si="4"/>
        <v>126.9</v>
      </c>
      <c r="K358" s="9">
        <f t="shared" si="5"/>
        <v>1.672097858</v>
      </c>
      <c r="L358" s="9">
        <f t="shared" si="6"/>
        <v>4.514664216</v>
      </c>
      <c r="N358" s="9">
        <f t="shared" si="7"/>
        <v>0.02127659574</v>
      </c>
      <c r="O358" s="9">
        <f t="shared" si="8"/>
        <v>0.05744680851</v>
      </c>
      <c r="AG358" s="10">
        <f t="shared" si="9"/>
        <v>-1.79230658</v>
      </c>
      <c r="AH358" s="10">
        <f t="shared" si="10"/>
        <v>3.212362877</v>
      </c>
      <c r="AI358" s="10">
        <f t="shared" si="11"/>
        <v>11.56450636</v>
      </c>
      <c r="AM358" s="10">
        <f t="shared" si="12"/>
        <v>1.79230658</v>
      </c>
      <c r="AN358" s="10">
        <f t="shared" si="13"/>
        <v>6.452303688</v>
      </c>
      <c r="AP358" s="10">
        <f t="shared" si="14"/>
        <v>2</v>
      </c>
      <c r="AQ358" s="10">
        <f t="shared" si="15"/>
        <v>7.2</v>
      </c>
    </row>
    <row r="359" ht="15.75" customHeight="1">
      <c r="A359" s="10">
        <v>35.0</v>
      </c>
      <c r="B359" s="10">
        <v>4.9</v>
      </c>
      <c r="C359" s="9">
        <v>50.0</v>
      </c>
      <c r="D359" s="9">
        <f t="shared" si="1"/>
        <v>1411.5</v>
      </c>
      <c r="E359" s="9">
        <f t="shared" si="2"/>
        <v>1411.5</v>
      </c>
      <c r="F359" s="9">
        <f t="shared" si="3"/>
        <v>-253559.3</v>
      </c>
      <c r="H359" s="9">
        <f t="shared" si="4"/>
        <v>110</v>
      </c>
      <c r="K359" s="9">
        <f t="shared" si="5"/>
        <v>1.698970004</v>
      </c>
      <c r="L359" s="9">
        <f t="shared" si="6"/>
        <v>3.73773401</v>
      </c>
      <c r="N359" s="9">
        <f t="shared" si="7"/>
        <v>0.02</v>
      </c>
      <c r="O359" s="9">
        <f t="shared" si="8"/>
        <v>0.044</v>
      </c>
      <c r="AG359" s="10">
        <f t="shared" si="9"/>
        <v>2.20769342</v>
      </c>
      <c r="AH359" s="10">
        <f t="shared" si="10"/>
        <v>4.873910237</v>
      </c>
      <c r="AI359" s="10">
        <f t="shared" si="11"/>
        <v>13.15955764</v>
      </c>
      <c r="AM359" s="10">
        <f t="shared" si="12"/>
        <v>2.20769342</v>
      </c>
      <c r="AN359" s="10">
        <f t="shared" si="13"/>
        <v>5.960772234</v>
      </c>
      <c r="AP359" s="10">
        <f t="shared" si="14"/>
        <v>6</v>
      </c>
      <c r="AQ359" s="10">
        <f t="shared" si="15"/>
        <v>16.2</v>
      </c>
    </row>
    <row r="360" ht="15.75" customHeight="1">
      <c r="A360" s="10">
        <v>55.0</v>
      </c>
      <c r="B360" s="10">
        <v>3.6</v>
      </c>
      <c r="C360" s="9">
        <v>50.0</v>
      </c>
      <c r="D360" s="9">
        <f t="shared" si="1"/>
        <v>1415.1</v>
      </c>
      <c r="E360" s="9">
        <f t="shared" si="2"/>
        <v>1415.1</v>
      </c>
      <c r="F360" s="9">
        <f t="shared" si="3"/>
        <v>-254970.8</v>
      </c>
      <c r="H360" s="9">
        <f t="shared" si="4"/>
        <v>171.5</v>
      </c>
      <c r="K360" s="9">
        <f t="shared" si="5"/>
        <v>1.544068044</v>
      </c>
      <c r="L360" s="9">
        <f t="shared" si="6"/>
        <v>7.565933417</v>
      </c>
      <c r="N360" s="9">
        <f t="shared" si="7"/>
        <v>0.02857142857</v>
      </c>
      <c r="O360" s="9">
        <f t="shared" si="8"/>
        <v>0.14</v>
      </c>
      <c r="AG360" s="10">
        <f t="shared" si="9"/>
        <v>5.20769342</v>
      </c>
      <c r="AH360" s="10">
        <f t="shared" si="10"/>
        <v>27.12007076</v>
      </c>
      <c r="AI360" s="10">
        <f t="shared" si="11"/>
        <v>59.66415566</v>
      </c>
      <c r="AM360" s="10">
        <f t="shared" si="12"/>
        <v>5.20769342</v>
      </c>
      <c r="AN360" s="10">
        <f t="shared" si="13"/>
        <v>11.45692552</v>
      </c>
      <c r="AP360" s="10">
        <f t="shared" si="14"/>
        <v>9</v>
      </c>
      <c r="AQ360" s="10">
        <f t="shared" si="15"/>
        <v>19.8</v>
      </c>
    </row>
    <row r="361" ht="15.75" customHeight="1">
      <c r="A361" s="10">
        <v>39.0</v>
      </c>
      <c r="B361" s="10">
        <v>2.7</v>
      </c>
      <c r="C361" s="9">
        <v>50.0</v>
      </c>
      <c r="D361" s="9">
        <f t="shared" si="1"/>
        <v>1417.8</v>
      </c>
      <c r="E361" s="9">
        <f t="shared" si="2"/>
        <v>1417.8</v>
      </c>
      <c r="F361" s="9">
        <f t="shared" si="3"/>
        <v>-256385.9</v>
      </c>
      <c r="H361" s="9">
        <f t="shared" si="4"/>
        <v>171.5</v>
      </c>
      <c r="K361" s="9">
        <f t="shared" si="5"/>
        <v>1.544068044</v>
      </c>
      <c r="L361" s="9">
        <f t="shared" si="6"/>
        <v>7.565933417</v>
      </c>
      <c r="N361" s="9">
        <f t="shared" si="7"/>
        <v>0.02857142857</v>
      </c>
      <c r="O361" s="9">
        <f t="shared" si="8"/>
        <v>0.14</v>
      </c>
      <c r="AG361" s="10">
        <f t="shared" si="9"/>
        <v>-9.79230658</v>
      </c>
      <c r="AH361" s="10">
        <f t="shared" si="10"/>
        <v>95.88926816</v>
      </c>
      <c r="AI361" s="10">
        <f t="shared" si="11"/>
        <v>469.857414</v>
      </c>
      <c r="AM361" s="10">
        <f t="shared" si="12"/>
        <v>9.79230658</v>
      </c>
      <c r="AN361" s="10">
        <f t="shared" si="13"/>
        <v>47.98230224</v>
      </c>
      <c r="AP361" s="10">
        <f t="shared" si="14"/>
        <v>6</v>
      </c>
      <c r="AQ361" s="10">
        <f t="shared" si="15"/>
        <v>29.4</v>
      </c>
    </row>
    <row r="362" ht="15.75" customHeight="1">
      <c r="A362" s="10">
        <v>39.0</v>
      </c>
      <c r="B362" s="10">
        <v>2.2</v>
      </c>
      <c r="C362" s="9">
        <v>50.0</v>
      </c>
      <c r="D362" s="9">
        <f t="shared" si="1"/>
        <v>1420</v>
      </c>
      <c r="E362" s="9">
        <f t="shared" si="2"/>
        <v>1420</v>
      </c>
      <c r="F362" s="9">
        <f t="shared" si="3"/>
        <v>-257803.7</v>
      </c>
      <c r="H362" s="9">
        <f t="shared" si="4"/>
        <v>198</v>
      </c>
      <c r="K362" s="9">
        <f t="shared" si="5"/>
        <v>1.740362689</v>
      </c>
      <c r="L362" s="9">
        <f t="shared" si="6"/>
        <v>6.265305682</v>
      </c>
      <c r="N362" s="9">
        <f t="shared" si="7"/>
        <v>0.01818181818</v>
      </c>
      <c r="O362" s="9">
        <f t="shared" si="8"/>
        <v>0.06545454545</v>
      </c>
      <c r="AG362" s="10">
        <f t="shared" si="9"/>
        <v>-9.79230658</v>
      </c>
      <c r="AH362" s="10">
        <f t="shared" si="10"/>
        <v>95.88926816</v>
      </c>
      <c r="AI362" s="10">
        <f t="shared" si="11"/>
        <v>469.857414</v>
      </c>
      <c r="AM362" s="10">
        <f t="shared" si="12"/>
        <v>9.79230658</v>
      </c>
      <c r="AN362" s="10">
        <f t="shared" si="13"/>
        <v>47.98230224</v>
      </c>
      <c r="AP362" s="10">
        <f t="shared" si="14"/>
        <v>6</v>
      </c>
      <c r="AQ362" s="10">
        <f t="shared" si="15"/>
        <v>29.4</v>
      </c>
    </row>
    <row r="363" ht="15.75" customHeight="1">
      <c r="A363" s="10">
        <v>42.0</v>
      </c>
      <c r="B363" s="10">
        <v>2.2</v>
      </c>
      <c r="C363" s="9">
        <v>50.0</v>
      </c>
      <c r="D363" s="9">
        <f t="shared" si="1"/>
        <v>1422.2</v>
      </c>
      <c r="E363" s="9">
        <f t="shared" si="2"/>
        <v>1422.2</v>
      </c>
      <c r="F363" s="9">
        <f t="shared" si="3"/>
        <v>-259223.7</v>
      </c>
      <c r="H363" s="9">
        <f t="shared" si="4"/>
        <v>105.3</v>
      </c>
      <c r="K363" s="9">
        <f t="shared" si="5"/>
        <v>1.591064607</v>
      </c>
      <c r="L363" s="9">
        <f t="shared" si="6"/>
        <v>4.295874439</v>
      </c>
      <c r="N363" s="9">
        <f t="shared" si="7"/>
        <v>0.02564102564</v>
      </c>
      <c r="O363" s="9">
        <f t="shared" si="8"/>
        <v>0.06923076923</v>
      </c>
      <c r="AG363" s="10">
        <f t="shared" si="9"/>
        <v>10.20769342</v>
      </c>
      <c r="AH363" s="10">
        <f t="shared" si="10"/>
        <v>104.197005</v>
      </c>
      <c r="AI363" s="10">
        <f t="shared" si="11"/>
        <v>375.1092178</v>
      </c>
      <c r="AM363" s="10">
        <f t="shared" si="12"/>
        <v>10.20769342</v>
      </c>
      <c r="AN363" s="10">
        <f t="shared" si="13"/>
        <v>36.74769631</v>
      </c>
      <c r="AP363" s="10">
        <f t="shared" si="14"/>
        <v>14</v>
      </c>
      <c r="AQ363" s="10">
        <f t="shared" si="15"/>
        <v>50.4</v>
      </c>
    </row>
    <row r="364" ht="15.75" customHeight="1">
      <c r="A364" s="10">
        <v>45.0</v>
      </c>
      <c r="B364" s="10">
        <v>4.0</v>
      </c>
      <c r="C364" s="9">
        <v>50.0</v>
      </c>
      <c r="D364" s="9">
        <f t="shared" si="1"/>
        <v>1426.2</v>
      </c>
      <c r="E364" s="9">
        <f t="shared" si="2"/>
        <v>1426.2</v>
      </c>
      <c r="F364" s="9">
        <f t="shared" si="3"/>
        <v>-260645.9</v>
      </c>
      <c r="H364" s="9">
        <f t="shared" si="4"/>
        <v>85.8</v>
      </c>
      <c r="K364" s="9">
        <f t="shared" si="5"/>
        <v>1.591064607</v>
      </c>
      <c r="L364" s="9">
        <f t="shared" si="6"/>
        <v>3.500342135</v>
      </c>
      <c r="N364" s="9">
        <f t="shared" si="7"/>
        <v>0.02564102564</v>
      </c>
      <c r="O364" s="9">
        <f t="shared" si="8"/>
        <v>0.05641025641</v>
      </c>
      <c r="AG364" s="10">
        <f t="shared" si="9"/>
        <v>-5.79230658</v>
      </c>
      <c r="AH364" s="10">
        <f t="shared" si="10"/>
        <v>33.55081552</v>
      </c>
      <c r="AI364" s="10">
        <f t="shared" si="11"/>
        <v>90.5872019</v>
      </c>
      <c r="AM364" s="10">
        <f t="shared" si="12"/>
        <v>5.79230658</v>
      </c>
      <c r="AN364" s="10">
        <f t="shared" si="13"/>
        <v>15.63922777</v>
      </c>
      <c r="AP364" s="10">
        <f t="shared" si="14"/>
        <v>2</v>
      </c>
      <c r="AQ364" s="10">
        <f t="shared" si="15"/>
        <v>5.4</v>
      </c>
    </row>
    <row r="365" ht="15.75" customHeight="1">
      <c r="A365" s="10">
        <v>64.0</v>
      </c>
      <c r="B365" s="10">
        <v>3.1</v>
      </c>
      <c r="C365" s="9">
        <v>50.0</v>
      </c>
      <c r="D365" s="9">
        <f t="shared" si="1"/>
        <v>1429.3</v>
      </c>
      <c r="E365" s="9">
        <f t="shared" si="2"/>
        <v>1429.3</v>
      </c>
      <c r="F365" s="9">
        <f t="shared" si="3"/>
        <v>-262072.1</v>
      </c>
      <c r="H365" s="9">
        <f t="shared" si="4"/>
        <v>92.4</v>
      </c>
      <c r="K365" s="9">
        <f t="shared" si="5"/>
        <v>1.62324929</v>
      </c>
      <c r="L365" s="9">
        <f t="shared" si="6"/>
        <v>3.571148439</v>
      </c>
      <c r="N365" s="9">
        <f t="shared" si="7"/>
        <v>0.02380952381</v>
      </c>
      <c r="O365" s="9">
        <f t="shared" si="8"/>
        <v>0.05238095238</v>
      </c>
      <c r="AG365" s="10">
        <f t="shared" si="9"/>
        <v>-5.79230658</v>
      </c>
      <c r="AH365" s="10">
        <f t="shared" si="10"/>
        <v>33.55081552</v>
      </c>
      <c r="AI365" s="10">
        <f t="shared" si="11"/>
        <v>73.81179414</v>
      </c>
      <c r="AM365" s="10">
        <f t="shared" si="12"/>
        <v>5.79230658</v>
      </c>
      <c r="AN365" s="10">
        <f t="shared" si="13"/>
        <v>12.74307448</v>
      </c>
      <c r="AP365" s="10">
        <f t="shared" si="14"/>
        <v>2</v>
      </c>
      <c r="AQ365" s="10">
        <f t="shared" si="15"/>
        <v>4.4</v>
      </c>
    </row>
    <row r="366" ht="15.75" customHeight="1">
      <c r="A366" s="10">
        <v>53.0</v>
      </c>
      <c r="B366" s="10">
        <v>2.2</v>
      </c>
      <c r="C366" s="9">
        <v>51.0</v>
      </c>
      <c r="D366" s="9">
        <f t="shared" si="1"/>
        <v>1431.5</v>
      </c>
      <c r="E366" s="9">
        <f t="shared" si="2"/>
        <v>1431.5</v>
      </c>
      <c r="F366" s="9">
        <f t="shared" si="3"/>
        <v>-263501.4</v>
      </c>
      <c r="H366" s="9">
        <f t="shared" si="4"/>
        <v>180</v>
      </c>
      <c r="K366" s="9">
        <f t="shared" si="5"/>
        <v>1.653212514</v>
      </c>
      <c r="L366" s="9">
        <f t="shared" si="6"/>
        <v>6.612850055</v>
      </c>
      <c r="N366" s="9">
        <f t="shared" si="7"/>
        <v>0.02222222222</v>
      </c>
      <c r="O366" s="9">
        <f t="shared" si="8"/>
        <v>0.08888888889</v>
      </c>
      <c r="AG366" s="10">
        <f t="shared" si="9"/>
        <v>-2.79230658</v>
      </c>
      <c r="AH366" s="10">
        <f t="shared" si="10"/>
        <v>7.796976037</v>
      </c>
      <c r="AI366" s="10">
        <f t="shared" si="11"/>
        <v>17.15334728</v>
      </c>
      <c r="AM366" s="10">
        <f t="shared" si="12"/>
        <v>2.79230658</v>
      </c>
      <c r="AN366" s="10">
        <f t="shared" si="13"/>
        <v>6.143074476</v>
      </c>
      <c r="AP366" s="10">
        <f t="shared" si="14"/>
        <v>1</v>
      </c>
      <c r="AQ366" s="10">
        <f t="shared" si="15"/>
        <v>2.2</v>
      </c>
    </row>
    <row r="367" ht="15.75" customHeight="1">
      <c r="A367" s="10">
        <v>35.0</v>
      </c>
      <c r="B367" s="10">
        <v>2.7</v>
      </c>
      <c r="C367" s="9">
        <v>51.0</v>
      </c>
      <c r="D367" s="9">
        <f t="shared" si="1"/>
        <v>1434.2</v>
      </c>
      <c r="E367" s="9">
        <f t="shared" si="2"/>
        <v>1434.2</v>
      </c>
      <c r="F367" s="9">
        <f t="shared" si="3"/>
        <v>-264932.9</v>
      </c>
      <c r="H367" s="9">
        <f t="shared" si="4"/>
        <v>198.4</v>
      </c>
      <c r="K367" s="9">
        <f t="shared" si="5"/>
        <v>1.806179974</v>
      </c>
      <c r="L367" s="9">
        <f t="shared" si="6"/>
        <v>5.599157919</v>
      </c>
      <c r="N367" s="9">
        <f t="shared" si="7"/>
        <v>0.015625</v>
      </c>
      <c r="O367" s="9">
        <f t="shared" si="8"/>
        <v>0.0484375</v>
      </c>
      <c r="AG367" s="10">
        <f t="shared" si="9"/>
        <v>0.20769342</v>
      </c>
      <c r="AH367" s="10">
        <f t="shared" si="10"/>
        <v>0.04313655671</v>
      </c>
      <c r="AI367" s="10">
        <f t="shared" si="11"/>
        <v>0.1725462268</v>
      </c>
      <c r="AM367" s="10">
        <f t="shared" si="12"/>
        <v>0.20769342</v>
      </c>
      <c r="AN367" s="10">
        <f t="shared" si="13"/>
        <v>0.83077368</v>
      </c>
      <c r="AP367" s="10">
        <f t="shared" si="14"/>
        <v>4</v>
      </c>
      <c r="AQ367" s="10">
        <f t="shared" si="15"/>
        <v>16</v>
      </c>
    </row>
    <row r="368" ht="15.75" customHeight="1">
      <c r="A368" s="10">
        <v>45.0</v>
      </c>
      <c r="B368" s="10">
        <v>3.1</v>
      </c>
      <c r="C368" s="9">
        <v>51.0</v>
      </c>
      <c r="D368" s="9">
        <f t="shared" si="1"/>
        <v>1437.3</v>
      </c>
      <c r="E368" s="9">
        <f t="shared" si="2"/>
        <v>1437.3</v>
      </c>
      <c r="F368" s="9">
        <f t="shared" si="3"/>
        <v>-266367.1</v>
      </c>
      <c r="H368" s="9">
        <f t="shared" si="4"/>
        <v>116.6</v>
      </c>
      <c r="K368" s="9">
        <f t="shared" si="5"/>
        <v>1.72427587</v>
      </c>
      <c r="L368" s="9">
        <f t="shared" si="6"/>
        <v>3.793406913</v>
      </c>
      <c r="N368" s="9">
        <f t="shared" si="7"/>
        <v>0.01886792453</v>
      </c>
      <c r="O368" s="9">
        <f t="shared" si="8"/>
        <v>0.04150943396</v>
      </c>
      <c r="AG368" s="10">
        <f t="shared" si="9"/>
        <v>19.20769342</v>
      </c>
      <c r="AH368" s="10">
        <f t="shared" si="10"/>
        <v>368.9354865</v>
      </c>
      <c r="AI368" s="10">
        <f t="shared" si="11"/>
        <v>1143.700008</v>
      </c>
      <c r="AM368" s="10">
        <f t="shared" si="12"/>
        <v>19.20769342</v>
      </c>
      <c r="AN368" s="10">
        <f t="shared" si="13"/>
        <v>59.5438496</v>
      </c>
      <c r="AP368" s="10">
        <f t="shared" si="14"/>
        <v>23</v>
      </c>
      <c r="AQ368" s="10">
        <f t="shared" si="15"/>
        <v>71.3</v>
      </c>
    </row>
    <row r="369" ht="15.75" customHeight="1">
      <c r="A369" s="10">
        <v>38.0</v>
      </c>
      <c r="B369" s="10">
        <v>5.4</v>
      </c>
      <c r="C369" s="9">
        <v>51.0</v>
      </c>
      <c r="D369" s="9">
        <f t="shared" si="1"/>
        <v>1442.7</v>
      </c>
      <c r="E369" s="9">
        <f t="shared" si="2"/>
        <v>1442.7</v>
      </c>
      <c r="F369" s="9">
        <f t="shared" si="3"/>
        <v>-267804.4</v>
      </c>
      <c r="H369" s="9">
        <f t="shared" si="4"/>
        <v>94.5</v>
      </c>
      <c r="K369" s="9">
        <f t="shared" si="5"/>
        <v>1.544068044</v>
      </c>
      <c r="L369" s="9">
        <f t="shared" si="6"/>
        <v>4.16898372</v>
      </c>
      <c r="N369" s="9">
        <f t="shared" si="7"/>
        <v>0.02857142857</v>
      </c>
      <c r="O369" s="9">
        <f t="shared" si="8"/>
        <v>0.07714285714</v>
      </c>
      <c r="AG369" s="10">
        <f t="shared" si="9"/>
        <v>8.20769342</v>
      </c>
      <c r="AH369" s="10">
        <f t="shared" si="10"/>
        <v>67.36623128</v>
      </c>
      <c r="AI369" s="10">
        <f t="shared" si="11"/>
        <v>148.2057088</v>
      </c>
      <c r="AM369" s="10">
        <f t="shared" si="12"/>
        <v>8.20769342</v>
      </c>
      <c r="AN369" s="10">
        <f t="shared" si="13"/>
        <v>18.05692552</v>
      </c>
      <c r="AP369" s="10">
        <f t="shared" si="14"/>
        <v>12</v>
      </c>
      <c r="AQ369" s="10">
        <f t="shared" si="15"/>
        <v>26.4</v>
      </c>
    </row>
    <row r="370" ht="15.75" customHeight="1">
      <c r="A370" s="10">
        <v>27.0</v>
      </c>
      <c r="B370" s="10">
        <v>3.6</v>
      </c>
      <c r="C370" s="9">
        <v>51.0</v>
      </c>
      <c r="D370" s="9">
        <f t="shared" si="1"/>
        <v>1446.3</v>
      </c>
      <c r="E370" s="9">
        <f t="shared" si="2"/>
        <v>1446.3</v>
      </c>
      <c r="F370" s="9">
        <f t="shared" si="3"/>
        <v>-269247.1</v>
      </c>
      <c r="H370" s="9">
        <f t="shared" si="4"/>
        <v>139.5</v>
      </c>
      <c r="K370" s="9">
        <f t="shared" si="5"/>
        <v>1.653212514</v>
      </c>
      <c r="L370" s="9">
        <f t="shared" si="6"/>
        <v>5.124958793</v>
      </c>
      <c r="N370" s="9">
        <f t="shared" si="7"/>
        <v>0.02222222222</v>
      </c>
      <c r="O370" s="9">
        <f t="shared" si="8"/>
        <v>0.06888888889</v>
      </c>
      <c r="AG370" s="10">
        <f t="shared" si="9"/>
        <v>-9.79230658</v>
      </c>
      <c r="AH370" s="10">
        <f t="shared" si="10"/>
        <v>95.88926816</v>
      </c>
      <c r="AI370" s="10">
        <f t="shared" si="11"/>
        <v>258.901024</v>
      </c>
      <c r="AM370" s="10">
        <f t="shared" si="12"/>
        <v>9.79230658</v>
      </c>
      <c r="AN370" s="10">
        <f t="shared" si="13"/>
        <v>26.43922777</v>
      </c>
      <c r="AP370" s="10">
        <f t="shared" si="14"/>
        <v>6</v>
      </c>
      <c r="AQ370" s="10">
        <f t="shared" si="15"/>
        <v>16.2</v>
      </c>
    </row>
    <row r="371" ht="15.75" customHeight="1">
      <c r="A371" s="10">
        <v>47.0</v>
      </c>
      <c r="B371" s="10">
        <v>4.9</v>
      </c>
      <c r="C371" s="9">
        <v>51.0</v>
      </c>
      <c r="D371" s="9">
        <f t="shared" si="1"/>
        <v>1451.2</v>
      </c>
      <c r="E371" s="9">
        <f t="shared" si="2"/>
        <v>1451.2</v>
      </c>
      <c r="F371" s="9">
        <f t="shared" si="3"/>
        <v>-270693.4</v>
      </c>
      <c r="H371" s="9">
        <f t="shared" si="4"/>
        <v>205.2</v>
      </c>
      <c r="K371" s="9">
        <f t="shared" si="5"/>
        <v>1.579783597</v>
      </c>
      <c r="L371" s="9">
        <f t="shared" si="6"/>
        <v>8.530831422</v>
      </c>
      <c r="N371" s="9">
        <f t="shared" si="7"/>
        <v>0.02631578947</v>
      </c>
      <c r="O371" s="9">
        <f t="shared" si="8"/>
        <v>0.1421052632</v>
      </c>
      <c r="AG371" s="10">
        <f t="shared" si="9"/>
        <v>0.20769342</v>
      </c>
      <c r="AH371" s="10">
        <f t="shared" si="10"/>
        <v>0.04313655671</v>
      </c>
      <c r="AI371" s="10">
        <f t="shared" si="11"/>
        <v>0.1337233258</v>
      </c>
      <c r="AM371" s="10">
        <f t="shared" si="12"/>
        <v>0.20769342</v>
      </c>
      <c r="AN371" s="10">
        <f t="shared" si="13"/>
        <v>0.643849602</v>
      </c>
      <c r="AP371" s="10">
        <f t="shared" si="14"/>
        <v>4</v>
      </c>
      <c r="AQ371" s="10">
        <f t="shared" si="15"/>
        <v>12.4</v>
      </c>
    </row>
    <row r="372" ht="15.75" customHeight="1">
      <c r="A372" s="10">
        <v>77.0</v>
      </c>
      <c r="B372" s="10">
        <v>7.6</v>
      </c>
      <c r="C372" s="9">
        <v>51.0</v>
      </c>
      <c r="D372" s="9">
        <f t="shared" si="1"/>
        <v>1458.8</v>
      </c>
      <c r="E372" s="9">
        <f t="shared" si="2"/>
        <v>1458.8</v>
      </c>
      <c r="F372" s="9">
        <f t="shared" si="3"/>
        <v>-272144.6</v>
      </c>
      <c r="H372" s="9">
        <f t="shared" si="4"/>
        <v>97.2</v>
      </c>
      <c r="K372" s="9">
        <f t="shared" si="5"/>
        <v>1.431363764</v>
      </c>
      <c r="L372" s="9">
        <f t="shared" si="6"/>
        <v>5.152909551</v>
      </c>
      <c r="N372" s="9">
        <f t="shared" si="7"/>
        <v>0.03703703704</v>
      </c>
      <c r="O372" s="9">
        <f t="shared" si="8"/>
        <v>0.1333333333</v>
      </c>
      <c r="AG372" s="10">
        <f t="shared" si="9"/>
        <v>-6.79230658</v>
      </c>
      <c r="AH372" s="10">
        <f t="shared" si="10"/>
        <v>46.13542868</v>
      </c>
      <c r="AI372" s="10">
        <f t="shared" si="11"/>
        <v>249.1313149</v>
      </c>
      <c r="AM372" s="10">
        <f t="shared" si="12"/>
        <v>6.79230658</v>
      </c>
      <c r="AN372" s="10">
        <f t="shared" si="13"/>
        <v>36.67845553</v>
      </c>
      <c r="AP372" s="10">
        <f t="shared" si="14"/>
        <v>3</v>
      </c>
      <c r="AQ372" s="10">
        <f t="shared" si="15"/>
        <v>16.2</v>
      </c>
    </row>
    <row r="373" ht="15.75" customHeight="1">
      <c r="A373" s="10">
        <v>77.0</v>
      </c>
      <c r="B373" s="10">
        <v>7.6</v>
      </c>
      <c r="C373" s="9">
        <v>51.0</v>
      </c>
      <c r="D373" s="9">
        <f t="shared" si="1"/>
        <v>1466.4</v>
      </c>
      <c r="E373" s="9">
        <f t="shared" si="2"/>
        <v>1466.4</v>
      </c>
      <c r="F373" s="9">
        <f t="shared" si="3"/>
        <v>-273603.4</v>
      </c>
      <c r="H373" s="9">
        <f t="shared" si="4"/>
        <v>230.3</v>
      </c>
      <c r="K373" s="9">
        <f t="shared" si="5"/>
        <v>1.672097858</v>
      </c>
      <c r="L373" s="9">
        <f t="shared" si="6"/>
        <v>8.193279504</v>
      </c>
      <c r="N373" s="9">
        <f t="shared" si="7"/>
        <v>0.02127659574</v>
      </c>
      <c r="O373" s="9">
        <f t="shared" si="8"/>
        <v>0.1042553191</v>
      </c>
      <c r="AG373" s="10">
        <f t="shared" si="9"/>
        <v>-17.79230658</v>
      </c>
      <c r="AH373" s="10">
        <f t="shared" si="10"/>
        <v>316.5661734</v>
      </c>
      <c r="AI373" s="10">
        <f t="shared" si="11"/>
        <v>1139.638224</v>
      </c>
      <c r="AM373" s="10">
        <f t="shared" si="12"/>
        <v>17.79230658</v>
      </c>
      <c r="AN373" s="10">
        <f t="shared" si="13"/>
        <v>64.05230369</v>
      </c>
      <c r="AP373" s="10">
        <f t="shared" si="14"/>
        <v>14</v>
      </c>
      <c r="AQ373" s="10">
        <f t="shared" si="15"/>
        <v>50.4</v>
      </c>
    </row>
    <row r="374" ht="15.75" customHeight="1">
      <c r="A374" s="10">
        <v>58.0</v>
      </c>
      <c r="B374" s="10">
        <v>4.0</v>
      </c>
      <c r="C374" s="9">
        <v>51.0</v>
      </c>
      <c r="D374" s="9">
        <f t="shared" si="1"/>
        <v>1470.4</v>
      </c>
      <c r="E374" s="9">
        <f t="shared" si="2"/>
        <v>1470.4</v>
      </c>
      <c r="F374" s="9">
        <f t="shared" si="3"/>
        <v>-275069.8</v>
      </c>
      <c r="H374" s="9">
        <f t="shared" si="4"/>
        <v>585.2</v>
      </c>
      <c r="K374" s="9">
        <f t="shared" si="5"/>
        <v>1.886490725</v>
      </c>
      <c r="L374" s="9">
        <f t="shared" si="6"/>
        <v>14.33732951</v>
      </c>
      <c r="N374" s="9">
        <f t="shared" si="7"/>
        <v>0.01298701299</v>
      </c>
      <c r="O374" s="9">
        <f t="shared" si="8"/>
        <v>0.0987012987</v>
      </c>
      <c r="AG374" s="10">
        <f t="shared" si="9"/>
        <v>2.20769342</v>
      </c>
      <c r="AH374" s="10">
        <f t="shared" si="10"/>
        <v>4.873910237</v>
      </c>
      <c r="AI374" s="10">
        <f t="shared" si="11"/>
        <v>23.88216016</v>
      </c>
      <c r="AM374" s="10">
        <f t="shared" si="12"/>
        <v>2.20769342</v>
      </c>
      <c r="AN374" s="10">
        <f t="shared" si="13"/>
        <v>10.81769776</v>
      </c>
      <c r="AP374" s="10">
        <f t="shared" si="14"/>
        <v>6</v>
      </c>
      <c r="AQ374" s="10">
        <f t="shared" si="15"/>
        <v>29.4</v>
      </c>
    </row>
    <row r="375" ht="15.75" customHeight="1">
      <c r="A375" s="10">
        <v>75.0</v>
      </c>
      <c r="B375" s="10">
        <v>0.9</v>
      </c>
      <c r="C375" s="9">
        <v>51.0</v>
      </c>
      <c r="D375" s="9">
        <f t="shared" si="1"/>
        <v>1471.3</v>
      </c>
      <c r="E375" s="9">
        <f t="shared" si="2"/>
        <v>1471.3</v>
      </c>
      <c r="F375" s="9">
        <f t="shared" si="3"/>
        <v>-276540.2</v>
      </c>
      <c r="H375" s="9">
        <f t="shared" si="4"/>
        <v>585.2</v>
      </c>
      <c r="K375" s="9">
        <f t="shared" si="5"/>
        <v>1.886490725</v>
      </c>
      <c r="L375" s="9">
        <f t="shared" si="6"/>
        <v>14.33732951</v>
      </c>
      <c r="N375" s="9">
        <f t="shared" si="7"/>
        <v>0.01298701299</v>
      </c>
      <c r="O375" s="9">
        <f t="shared" si="8"/>
        <v>0.0987012987</v>
      </c>
      <c r="AG375" s="10">
        <f t="shared" si="9"/>
        <v>32.20769342</v>
      </c>
      <c r="AH375" s="10">
        <f t="shared" si="10"/>
        <v>1037.335515</v>
      </c>
      <c r="AI375" s="10">
        <f t="shared" si="11"/>
        <v>7883.749917</v>
      </c>
      <c r="AM375" s="10">
        <f t="shared" si="12"/>
        <v>32.20769342</v>
      </c>
      <c r="AN375" s="10">
        <f t="shared" si="13"/>
        <v>244.77847</v>
      </c>
      <c r="AP375" s="10">
        <f t="shared" si="14"/>
        <v>36</v>
      </c>
      <c r="AQ375" s="10">
        <f t="shared" si="15"/>
        <v>273.6</v>
      </c>
    </row>
    <row r="376" ht="15.75" customHeight="1">
      <c r="A376" s="10">
        <v>42.0</v>
      </c>
      <c r="B376" s="10">
        <v>2.7</v>
      </c>
      <c r="C376" s="9">
        <v>51.0</v>
      </c>
      <c r="D376" s="9">
        <f t="shared" si="1"/>
        <v>1474</v>
      </c>
      <c r="E376" s="9">
        <f t="shared" si="2"/>
        <v>1474</v>
      </c>
      <c r="F376" s="9">
        <f t="shared" si="3"/>
        <v>-278011.5</v>
      </c>
      <c r="H376" s="9">
        <f t="shared" si="4"/>
        <v>232</v>
      </c>
      <c r="K376" s="9">
        <f t="shared" si="5"/>
        <v>1.763427994</v>
      </c>
      <c r="L376" s="9">
        <f t="shared" si="6"/>
        <v>7.053711974</v>
      </c>
      <c r="N376" s="9">
        <f t="shared" si="7"/>
        <v>0.01724137931</v>
      </c>
      <c r="O376" s="9">
        <f t="shared" si="8"/>
        <v>0.06896551724</v>
      </c>
      <c r="AG376" s="10">
        <f t="shared" si="9"/>
        <v>32.20769342</v>
      </c>
      <c r="AH376" s="10">
        <f t="shared" si="10"/>
        <v>1037.335515</v>
      </c>
      <c r="AI376" s="10">
        <f t="shared" si="11"/>
        <v>7883.749917</v>
      </c>
      <c r="AM376" s="10">
        <f t="shared" si="12"/>
        <v>32.20769342</v>
      </c>
      <c r="AN376" s="10">
        <f t="shared" si="13"/>
        <v>244.77847</v>
      </c>
      <c r="AP376" s="10">
        <f t="shared" si="14"/>
        <v>36</v>
      </c>
      <c r="AQ376" s="10">
        <f t="shared" si="15"/>
        <v>273.6</v>
      </c>
    </row>
    <row r="377" ht="15.75" customHeight="1">
      <c r="A377" s="10">
        <v>78.0</v>
      </c>
      <c r="B377" s="10">
        <v>4.0</v>
      </c>
      <c r="C377" s="9">
        <v>51.0</v>
      </c>
      <c r="D377" s="9">
        <f t="shared" si="1"/>
        <v>1478</v>
      </c>
      <c r="E377" s="9">
        <f t="shared" si="2"/>
        <v>1478</v>
      </c>
      <c r="F377" s="9">
        <f t="shared" si="3"/>
        <v>-279485.5</v>
      </c>
      <c r="H377" s="9">
        <f t="shared" si="4"/>
        <v>67.5</v>
      </c>
      <c r="K377" s="9">
        <f t="shared" si="5"/>
        <v>1.875061263</v>
      </c>
      <c r="L377" s="9">
        <f t="shared" si="6"/>
        <v>1.687555137</v>
      </c>
      <c r="N377" s="9">
        <f t="shared" si="7"/>
        <v>0.01333333333</v>
      </c>
      <c r="O377" s="9">
        <f t="shared" si="8"/>
        <v>0.012</v>
      </c>
      <c r="AG377" s="10">
        <f t="shared" si="9"/>
        <v>13.20769342</v>
      </c>
      <c r="AH377" s="10">
        <f t="shared" si="10"/>
        <v>174.4431655</v>
      </c>
      <c r="AI377" s="10">
        <f t="shared" si="11"/>
        <v>697.7726619</v>
      </c>
      <c r="AM377" s="10">
        <f t="shared" si="12"/>
        <v>13.20769342</v>
      </c>
      <c r="AN377" s="10">
        <f t="shared" si="13"/>
        <v>52.83077368</v>
      </c>
      <c r="AP377" s="10">
        <f t="shared" si="14"/>
        <v>17</v>
      </c>
      <c r="AQ377" s="10">
        <f t="shared" si="15"/>
        <v>68</v>
      </c>
    </row>
    <row r="378" ht="15.75" customHeight="1">
      <c r="A378" s="10">
        <v>57.0</v>
      </c>
      <c r="B378" s="10">
        <v>4.9</v>
      </c>
      <c r="C378" s="9">
        <v>52.0</v>
      </c>
      <c r="D378" s="9">
        <f t="shared" si="1"/>
        <v>1482.9</v>
      </c>
      <c r="E378" s="9">
        <f t="shared" si="2"/>
        <v>1482.9</v>
      </c>
      <c r="F378" s="9">
        <f t="shared" si="3"/>
        <v>-280963.5</v>
      </c>
      <c r="H378" s="9">
        <f t="shared" si="4"/>
        <v>113.4</v>
      </c>
      <c r="K378" s="9">
        <f t="shared" si="5"/>
        <v>1.62324929</v>
      </c>
      <c r="L378" s="9">
        <f t="shared" si="6"/>
        <v>4.382773084</v>
      </c>
      <c r="N378" s="9">
        <f t="shared" si="7"/>
        <v>0.02380952381</v>
      </c>
      <c r="O378" s="9">
        <f t="shared" si="8"/>
        <v>0.06428571429</v>
      </c>
      <c r="AG378" s="10">
        <f t="shared" si="9"/>
        <v>30.20769342</v>
      </c>
      <c r="AH378" s="10">
        <f t="shared" si="10"/>
        <v>912.5047418</v>
      </c>
      <c r="AI378" s="10">
        <f t="shared" si="11"/>
        <v>821.2542676</v>
      </c>
      <c r="AM378" s="10">
        <f t="shared" si="12"/>
        <v>30.20769342</v>
      </c>
      <c r="AN378" s="10">
        <f t="shared" si="13"/>
        <v>27.18692408</v>
      </c>
      <c r="AP378" s="10">
        <f t="shared" si="14"/>
        <v>34</v>
      </c>
      <c r="AQ378" s="10">
        <f t="shared" si="15"/>
        <v>30.6</v>
      </c>
    </row>
    <row r="379" ht="15.75" customHeight="1">
      <c r="A379" s="10">
        <v>54.0</v>
      </c>
      <c r="B379" s="10">
        <v>2.2</v>
      </c>
      <c r="C379" s="9">
        <v>52.0</v>
      </c>
      <c r="D379" s="9">
        <f t="shared" si="1"/>
        <v>1485.1</v>
      </c>
      <c r="E379" s="9">
        <f t="shared" si="2"/>
        <v>1485.1</v>
      </c>
      <c r="F379" s="9">
        <f t="shared" si="3"/>
        <v>-282446.4</v>
      </c>
      <c r="H379" s="9">
        <f t="shared" si="4"/>
        <v>312</v>
      </c>
      <c r="K379" s="9">
        <f t="shared" si="5"/>
        <v>1.892094603</v>
      </c>
      <c r="L379" s="9">
        <f t="shared" si="6"/>
        <v>7.568378411</v>
      </c>
      <c r="N379" s="9">
        <f t="shared" si="7"/>
        <v>0.01282051282</v>
      </c>
      <c r="O379" s="9">
        <f t="shared" si="8"/>
        <v>0.05128205128</v>
      </c>
      <c r="AG379" s="10">
        <f t="shared" si="9"/>
        <v>-2.79230658</v>
      </c>
      <c r="AH379" s="10">
        <f t="shared" si="10"/>
        <v>7.796976037</v>
      </c>
      <c r="AI379" s="10">
        <f t="shared" si="11"/>
        <v>21.0518353</v>
      </c>
      <c r="AM379" s="10">
        <f t="shared" si="12"/>
        <v>2.79230658</v>
      </c>
      <c r="AN379" s="10">
        <f t="shared" si="13"/>
        <v>7.539227766</v>
      </c>
      <c r="AP379" s="10">
        <f t="shared" si="14"/>
        <v>1</v>
      </c>
      <c r="AQ379" s="10">
        <f t="shared" si="15"/>
        <v>2.7</v>
      </c>
    </row>
    <row r="380" ht="15.75" customHeight="1">
      <c r="A380" s="10">
        <v>42.0</v>
      </c>
      <c r="B380" s="10">
        <v>2.2</v>
      </c>
      <c r="C380" s="9">
        <v>52.0</v>
      </c>
      <c r="D380" s="9">
        <f t="shared" si="1"/>
        <v>1487.3</v>
      </c>
      <c r="E380" s="9">
        <f t="shared" si="2"/>
        <v>1487.3</v>
      </c>
      <c r="F380" s="9">
        <f t="shared" si="3"/>
        <v>-283931.5</v>
      </c>
      <c r="H380" s="9">
        <f t="shared" si="4"/>
        <v>279.3</v>
      </c>
      <c r="K380" s="9">
        <f t="shared" si="5"/>
        <v>1.755874856</v>
      </c>
      <c r="L380" s="9">
        <f t="shared" si="6"/>
        <v>8.603786793</v>
      </c>
      <c r="N380" s="9">
        <f t="shared" si="7"/>
        <v>0.01754385965</v>
      </c>
      <c r="O380" s="9">
        <f t="shared" si="8"/>
        <v>0.08596491228</v>
      </c>
      <c r="AG380" s="10">
        <f t="shared" si="9"/>
        <v>33.20769342</v>
      </c>
      <c r="AH380" s="10">
        <f t="shared" si="10"/>
        <v>1102.750902</v>
      </c>
      <c r="AI380" s="10">
        <f t="shared" si="11"/>
        <v>4411.003609</v>
      </c>
      <c r="AM380" s="10">
        <f t="shared" si="12"/>
        <v>33.20769342</v>
      </c>
      <c r="AN380" s="10">
        <f t="shared" si="13"/>
        <v>132.8307737</v>
      </c>
      <c r="AP380" s="10">
        <f t="shared" si="14"/>
        <v>37</v>
      </c>
      <c r="AQ380" s="10">
        <f t="shared" si="15"/>
        <v>148</v>
      </c>
    </row>
    <row r="381" ht="15.75" customHeight="1">
      <c r="A381" s="10">
        <v>51.0</v>
      </c>
      <c r="B381" s="10">
        <v>5.8</v>
      </c>
      <c r="C381" s="9">
        <v>53.0</v>
      </c>
      <c r="D381" s="9">
        <f t="shared" si="1"/>
        <v>1493.1</v>
      </c>
      <c r="E381" s="9">
        <f t="shared" si="2"/>
        <v>1493.1</v>
      </c>
      <c r="F381" s="9">
        <f t="shared" si="3"/>
        <v>-285418.8</v>
      </c>
      <c r="H381" s="9">
        <f t="shared" si="4"/>
        <v>118.8</v>
      </c>
      <c r="K381" s="9">
        <f t="shared" si="5"/>
        <v>1.73239376</v>
      </c>
      <c r="L381" s="9">
        <f t="shared" si="6"/>
        <v>3.811266272</v>
      </c>
      <c r="N381" s="9">
        <f t="shared" si="7"/>
        <v>0.01851851852</v>
      </c>
      <c r="O381" s="9">
        <f t="shared" si="8"/>
        <v>0.04074074074</v>
      </c>
      <c r="AG381" s="10">
        <f t="shared" si="9"/>
        <v>12.20769342</v>
      </c>
      <c r="AH381" s="10">
        <f t="shared" si="10"/>
        <v>149.0277786</v>
      </c>
      <c r="AI381" s="10">
        <f t="shared" si="11"/>
        <v>730.2361153</v>
      </c>
      <c r="AM381" s="10">
        <f t="shared" si="12"/>
        <v>12.20769342</v>
      </c>
      <c r="AN381" s="10">
        <f t="shared" si="13"/>
        <v>59.81769776</v>
      </c>
      <c r="AP381" s="10">
        <f t="shared" si="14"/>
        <v>16</v>
      </c>
      <c r="AQ381" s="10">
        <f t="shared" si="15"/>
        <v>78.4</v>
      </c>
    </row>
    <row r="382" ht="15.75" customHeight="1">
      <c r="A382" s="10">
        <v>100.0</v>
      </c>
      <c r="B382" s="10">
        <v>0.9</v>
      </c>
      <c r="C382" s="9">
        <v>53.0</v>
      </c>
      <c r="D382" s="9">
        <f t="shared" si="1"/>
        <v>1494</v>
      </c>
      <c r="E382" s="9">
        <f t="shared" si="2"/>
        <v>1494</v>
      </c>
      <c r="F382" s="9">
        <f t="shared" si="3"/>
        <v>-286911.9</v>
      </c>
      <c r="H382" s="9">
        <f t="shared" si="4"/>
        <v>92.4</v>
      </c>
      <c r="K382" s="9">
        <f t="shared" si="5"/>
        <v>1.62324929</v>
      </c>
      <c r="L382" s="9">
        <f t="shared" si="6"/>
        <v>3.571148439</v>
      </c>
      <c r="N382" s="9">
        <f t="shared" si="7"/>
        <v>0.02380952381</v>
      </c>
      <c r="O382" s="9">
        <f t="shared" si="8"/>
        <v>0.05238095238</v>
      </c>
      <c r="AG382" s="10">
        <f t="shared" si="9"/>
        <v>9.20769342</v>
      </c>
      <c r="AH382" s="10">
        <f t="shared" si="10"/>
        <v>84.78161812</v>
      </c>
      <c r="AI382" s="10">
        <f t="shared" si="11"/>
        <v>186.5195599</v>
      </c>
      <c r="AM382" s="10">
        <f t="shared" si="12"/>
        <v>9.20769342</v>
      </c>
      <c r="AN382" s="10">
        <f t="shared" si="13"/>
        <v>20.25692552</v>
      </c>
      <c r="AP382" s="10">
        <f t="shared" si="14"/>
        <v>13</v>
      </c>
      <c r="AQ382" s="10">
        <f t="shared" si="15"/>
        <v>28.6</v>
      </c>
    </row>
    <row r="383" ht="15.75" customHeight="1">
      <c r="A383" s="10">
        <v>39.0</v>
      </c>
      <c r="B383" s="10">
        <v>7.2</v>
      </c>
      <c r="C383" s="9">
        <v>53.0</v>
      </c>
      <c r="D383" s="9">
        <f t="shared" si="1"/>
        <v>1501.2</v>
      </c>
      <c r="E383" s="9">
        <f t="shared" si="2"/>
        <v>1501.2</v>
      </c>
      <c r="F383" s="9">
        <f t="shared" si="3"/>
        <v>-288405.9</v>
      </c>
      <c r="H383" s="9">
        <f t="shared" si="4"/>
        <v>295.8</v>
      </c>
      <c r="K383" s="9">
        <f t="shared" si="5"/>
        <v>1.707570176</v>
      </c>
      <c r="L383" s="9">
        <f t="shared" si="6"/>
        <v>9.903907021</v>
      </c>
      <c r="N383" s="9">
        <f t="shared" si="7"/>
        <v>0.01960784314</v>
      </c>
      <c r="O383" s="9">
        <f t="shared" si="8"/>
        <v>0.1137254902</v>
      </c>
      <c r="AG383" s="10">
        <f t="shared" si="9"/>
        <v>-2.79230658</v>
      </c>
      <c r="AH383" s="10">
        <f t="shared" si="10"/>
        <v>7.796976037</v>
      </c>
      <c r="AI383" s="10">
        <f t="shared" si="11"/>
        <v>17.15334728</v>
      </c>
      <c r="AM383" s="10">
        <f t="shared" si="12"/>
        <v>2.79230658</v>
      </c>
      <c r="AN383" s="10">
        <f t="shared" si="13"/>
        <v>6.143074476</v>
      </c>
      <c r="AP383" s="10">
        <f t="shared" si="14"/>
        <v>1</v>
      </c>
      <c r="AQ383" s="10">
        <f t="shared" si="15"/>
        <v>2.2</v>
      </c>
    </row>
    <row r="384" ht="15.75" customHeight="1">
      <c r="A384" s="10">
        <v>63.0</v>
      </c>
      <c r="B384" s="10">
        <v>2.7</v>
      </c>
      <c r="C384" s="9">
        <v>53.0</v>
      </c>
      <c r="D384" s="9">
        <f t="shared" si="1"/>
        <v>1503.9</v>
      </c>
      <c r="E384" s="9">
        <f t="shared" si="2"/>
        <v>1503.9</v>
      </c>
      <c r="F384" s="9">
        <f t="shared" si="3"/>
        <v>-289907.1</v>
      </c>
      <c r="H384" s="9">
        <f t="shared" si="4"/>
        <v>90</v>
      </c>
      <c r="K384" s="9">
        <f t="shared" si="5"/>
        <v>2</v>
      </c>
      <c r="L384" s="9">
        <f t="shared" si="6"/>
        <v>1.8</v>
      </c>
      <c r="N384" s="9">
        <f t="shared" si="7"/>
        <v>0.01</v>
      </c>
      <c r="O384" s="9">
        <f t="shared" si="8"/>
        <v>0.009</v>
      </c>
      <c r="AG384" s="10">
        <f t="shared" si="9"/>
        <v>6.20769342</v>
      </c>
      <c r="AH384" s="10">
        <f t="shared" si="10"/>
        <v>38.5354576</v>
      </c>
      <c r="AI384" s="10">
        <f t="shared" si="11"/>
        <v>223.5056541</v>
      </c>
      <c r="AM384" s="10">
        <f t="shared" si="12"/>
        <v>6.20769342</v>
      </c>
      <c r="AN384" s="10">
        <f t="shared" si="13"/>
        <v>36.00462184</v>
      </c>
      <c r="AP384" s="10">
        <f t="shared" si="14"/>
        <v>10</v>
      </c>
      <c r="AQ384" s="10">
        <f t="shared" si="15"/>
        <v>58</v>
      </c>
    </row>
    <row r="385" ht="15.75" customHeight="1">
      <c r="A385" s="10">
        <v>29.0</v>
      </c>
      <c r="B385" s="10">
        <v>1.8</v>
      </c>
      <c r="C385" s="9">
        <v>53.0</v>
      </c>
      <c r="D385" s="9">
        <f t="shared" si="1"/>
        <v>1505.7</v>
      </c>
      <c r="E385" s="9">
        <f t="shared" si="2"/>
        <v>1505.7</v>
      </c>
      <c r="F385" s="9">
        <f t="shared" si="3"/>
        <v>-291411</v>
      </c>
      <c r="H385" s="9">
        <f t="shared" si="4"/>
        <v>280.8</v>
      </c>
      <c r="K385" s="9">
        <f t="shared" si="5"/>
        <v>1.591064607</v>
      </c>
      <c r="L385" s="9">
        <f t="shared" si="6"/>
        <v>11.45566517</v>
      </c>
      <c r="N385" s="9">
        <f t="shared" si="7"/>
        <v>0.02564102564</v>
      </c>
      <c r="O385" s="9">
        <f t="shared" si="8"/>
        <v>0.1846153846</v>
      </c>
      <c r="AG385" s="10">
        <f t="shared" si="9"/>
        <v>55.20769342</v>
      </c>
      <c r="AH385" s="10">
        <f t="shared" si="10"/>
        <v>3047.889413</v>
      </c>
      <c r="AI385" s="10">
        <f t="shared" si="11"/>
        <v>2743.100471</v>
      </c>
      <c r="AM385" s="10">
        <f t="shared" si="12"/>
        <v>55.20769342</v>
      </c>
      <c r="AN385" s="10">
        <f t="shared" si="13"/>
        <v>49.68692408</v>
      </c>
      <c r="AP385" s="10">
        <f t="shared" si="14"/>
        <v>59</v>
      </c>
      <c r="AQ385" s="10">
        <f t="shared" si="15"/>
        <v>53.1</v>
      </c>
    </row>
    <row r="386" ht="15.75" customHeight="1">
      <c r="A386" s="10">
        <v>58.0</v>
      </c>
      <c r="B386" s="10">
        <v>2.7</v>
      </c>
      <c r="C386" s="9">
        <v>53.0</v>
      </c>
      <c r="D386" s="9">
        <f t="shared" si="1"/>
        <v>1508.4</v>
      </c>
      <c r="E386" s="9">
        <f t="shared" si="2"/>
        <v>1508.4</v>
      </c>
      <c r="F386" s="9">
        <f t="shared" si="3"/>
        <v>-292916.7</v>
      </c>
      <c r="H386" s="9">
        <f t="shared" si="4"/>
        <v>170.1</v>
      </c>
      <c r="K386" s="9">
        <f t="shared" si="5"/>
        <v>1.799340549</v>
      </c>
      <c r="L386" s="9">
        <f t="shared" si="6"/>
        <v>4.858219484</v>
      </c>
      <c r="N386" s="9">
        <f t="shared" si="7"/>
        <v>0.01587301587</v>
      </c>
      <c r="O386" s="9">
        <f t="shared" si="8"/>
        <v>0.04285714286</v>
      </c>
      <c r="AG386" s="10">
        <f t="shared" si="9"/>
        <v>-5.79230658</v>
      </c>
      <c r="AH386" s="10">
        <f t="shared" si="10"/>
        <v>33.55081552</v>
      </c>
      <c r="AI386" s="10">
        <f t="shared" si="11"/>
        <v>241.5658717</v>
      </c>
      <c r="AM386" s="10">
        <f t="shared" si="12"/>
        <v>5.79230658</v>
      </c>
      <c r="AN386" s="10">
        <f t="shared" si="13"/>
        <v>41.70460738</v>
      </c>
      <c r="AP386" s="10">
        <f t="shared" si="14"/>
        <v>2</v>
      </c>
      <c r="AQ386" s="10">
        <f t="shared" si="15"/>
        <v>14.4</v>
      </c>
    </row>
    <row r="387" ht="15.75" customHeight="1">
      <c r="A387" s="10">
        <v>44.0</v>
      </c>
      <c r="B387" s="10">
        <v>4.5</v>
      </c>
      <c r="C387" s="9">
        <v>53.0</v>
      </c>
      <c r="D387" s="9">
        <f t="shared" si="1"/>
        <v>1512.9</v>
      </c>
      <c r="E387" s="9">
        <f t="shared" si="2"/>
        <v>1512.9</v>
      </c>
      <c r="F387" s="9">
        <f t="shared" si="3"/>
        <v>-294425.1</v>
      </c>
      <c r="H387" s="9">
        <f t="shared" si="4"/>
        <v>52.2</v>
      </c>
      <c r="K387" s="9">
        <f t="shared" si="5"/>
        <v>1.462397998</v>
      </c>
      <c r="L387" s="9">
        <f t="shared" si="6"/>
        <v>2.632316396</v>
      </c>
      <c r="N387" s="9">
        <f t="shared" si="7"/>
        <v>0.03448275862</v>
      </c>
      <c r="O387" s="9">
        <f t="shared" si="8"/>
        <v>0.06206896552</v>
      </c>
      <c r="AG387" s="10">
        <f t="shared" si="9"/>
        <v>18.20769342</v>
      </c>
      <c r="AH387" s="10">
        <f t="shared" si="10"/>
        <v>331.5200997</v>
      </c>
      <c r="AI387" s="10">
        <f t="shared" si="11"/>
        <v>895.1042691</v>
      </c>
      <c r="AM387" s="10">
        <f t="shared" si="12"/>
        <v>18.20769342</v>
      </c>
      <c r="AN387" s="10">
        <f t="shared" si="13"/>
        <v>49.16077223</v>
      </c>
      <c r="AP387" s="10">
        <f t="shared" si="14"/>
        <v>22</v>
      </c>
      <c r="AQ387" s="10">
        <f t="shared" si="15"/>
        <v>59.4</v>
      </c>
    </row>
    <row r="388" ht="15.75" customHeight="1">
      <c r="A388" s="10">
        <v>50.0</v>
      </c>
      <c r="B388" s="10">
        <v>2.2</v>
      </c>
      <c r="C388" s="9">
        <v>53.0</v>
      </c>
      <c r="D388" s="9">
        <f t="shared" si="1"/>
        <v>1515.1</v>
      </c>
      <c r="E388" s="9">
        <f t="shared" si="2"/>
        <v>1515.1</v>
      </c>
      <c r="F388" s="9">
        <f t="shared" si="3"/>
        <v>-295938</v>
      </c>
      <c r="H388" s="9">
        <f t="shared" si="4"/>
        <v>156.6</v>
      </c>
      <c r="K388" s="9">
        <f t="shared" si="5"/>
        <v>1.763427994</v>
      </c>
      <c r="L388" s="9">
        <f t="shared" si="6"/>
        <v>4.761255583</v>
      </c>
      <c r="N388" s="9">
        <f t="shared" si="7"/>
        <v>0.01724137931</v>
      </c>
      <c r="O388" s="9">
        <f t="shared" si="8"/>
        <v>0.04655172414</v>
      </c>
      <c r="AG388" s="10">
        <f t="shared" si="9"/>
        <v>-15.79230658</v>
      </c>
      <c r="AH388" s="10">
        <f t="shared" si="10"/>
        <v>249.3969471</v>
      </c>
      <c r="AI388" s="10">
        <f t="shared" si="11"/>
        <v>448.9145048</v>
      </c>
      <c r="AM388" s="10">
        <f t="shared" si="12"/>
        <v>15.79230658</v>
      </c>
      <c r="AN388" s="10">
        <f t="shared" si="13"/>
        <v>28.42615184</v>
      </c>
      <c r="AP388" s="10">
        <f t="shared" si="14"/>
        <v>12</v>
      </c>
      <c r="AQ388" s="10">
        <f t="shared" si="15"/>
        <v>21.6</v>
      </c>
    </row>
    <row r="389" ht="15.75" customHeight="1">
      <c r="A389" s="10">
        <v>55.0</v>
      </c>
      <c r="B389" s="10">
        <v>5.4</v>
      </c>
      <c r="C389" s="9">
        <v>53.0</v>
      </c>
      <c r="D389" s="9">
        <f t="shared" si="1"/>
        <v>1520.5</v>
      </c>
      <c r="E389" s="9">
        <f t="shared" si="2"/>
        <v>1520.5</v>
      </c>
      <c r="F389" s="9">
        <f t="shared" si="3"/>
        <v>-297453.1</v>
      </c>
      <c r="H389" s="9">
        <f t="shared" si="4"/>
        <v>198</v>
      </c>
      <c r="K389" s="9">
        <f t="shared" si="5"/>
        <v>1.643452676</v>
      </c>
      <c r="L389" s="9">
        <f t="shared" si="6"/>
        <v>7.395537044</v>
      </c>
      <c r="N389" s="9">
        <f t="shared" si="7"/>
        <v>0.02272727273</v>
      </c>
      <c r="O389" s="9">
        <f t="shared" si="8"/>
        <v>0.1022727273</v>
      </c>
      <c r="AG389" s="10">
        <f t="shared" si="9"/>
        <v>13.20769342</v>
      </c>
      <c r="AH389" s="10">
        <f t="shared" si="10"/>
        <v>174.4431655</v>
      </c>
      <c r="AI389" s="10">
        <f t="shared" si="11"/>
        <v>470.9965468</v>
      </c>
      <c r="AM389" s="10">
        <f t="shared" si="12"/>
        <v>13.20769342</v>
      </c>
      <c r="AN389" s="10">
        <f t="shared" si="13"/>
        <v>35.66077223</v>
      </c>
      <c r="AP389" s="10">
        <f t="shared" si="14"/>
        <v>17</v>
      </c>
      <c r="AQ389" s="10">
        <f t="shared" si="15"/>
        <v>45.9</v>
      </c>
    </row>
    <row r="390" ht="15.75" customHeight="1">
      <c r="A390" s="10">
        <v>48.0</v>
      </c>
      <c r="B390" s="10">
        <v>5.4</v>
      </c>
      <c r="C390" s="9">
        <v>53.0</v>
      </c>
      <c r="D390" s="9">
        <f t="shared" si="1"/>
        <v>1525.9</v>
      </c>
      <c r="E390" s="9">
        <f t="shared" si="2"/>
        <v>1525.9</v>
      </c>
      <c r="F390" s="9">
        <f t="shared" si="3"/>
        <v>-298973.6</v>
      </c>
      <c r="H390" s="9">
        <f t="shared" si="4"/>
        <v>110</v>
      </c>
      <c r="K390" s="9">
        <f t="shared" si="5"/>
        <v>1.698970004</v>
      </c>
      <c r="L390" s="9">
        <f t="shared" si="6"/>
        <v>3.73773401</v>
      </c>
      <c r="N390" s="9">
        <f t="shared" si="7"/>
        <v>0.02</v>
      </c>
      <c r="O390" s="9">
        <f t="shared" si="8"/>
        <v>0.044</v>
      </c>
      <c r="AG390" s="10">
        <f t="shared" si="9"/>
        <v>-0.79230658</v>
      </c>
      <c r="AH390" s="10">
        <f t="shared" si="10"/>
        <v>0.6277497167</v>
      </c>
      <c r="AI390" s="10">
        <f t="shared" si="11"/>
        <v>2.824873725</v>
      </c>
      <c r="AM390" s="10">
        <f t="shared" si="12"/>
        <v>0.79230658</v>
      </c>
      <c r="AN390" s="10">
        <f t="shared" si="13"/>
        <v>3.56537961</v>
      </c>
      <c r="AP390" s="10">
        <f t="shared" si="14"/>
        <v>3</v>
      </c>
      <c r="AQ390" s="10">
        <f t="shared" si="15"/>
        <v>13.5</v>
      </c>
    </row>
    <row r="391" ht="15.75" customHeight="1">
      <c r="A391" s="10">
        <v>34.0</v>
      </c>
      <c r="B391" s="10">
        <v>3.1</v>
      </c>
      <c r="C391" s="9">
        <v>53.0</v>
      </c>
      <c r="D391" s="9">
        <f t="shared" si="1"/>
        <v>1529</v>
      </c>
      <c r="E391" s="9">
        <f t="shared" si="2"/>
        <v>1529</v>
      </c>
      <c r="F391" s="9">
        <f t="shared" si="3"/>
        <v>-300499.5</v>
      </c>
      <c r="H391" s="9">
        <f t="shared" si="4"/>
        <v>297</v>
      </c>
      <c r="K391" s="9">
        <f t="shared" si="5"/>
        <v>1.740362689</v>
      </c>
      <c r="L391" s="9">
        <f t="shared" si="6"/>
        <v>9.397958523</v>
      </c>
      <c r="N391" s="9">
        <f t="shared" si="7"/>
        <v>0.01818181818</v>
      </c>
      <c r="O391" s="9">
        <f t="shared" si="8"/>
        <v>0.09818181818</v>
      </c>
      <c r="AG391" s="10">
        <f t="shared" si="9"/>
        <v>5.20769342</v>
      </c>
      <c r="AH391" s="10">
        <f t="shared" si="10"/>
        <v>27.12007076</v>
      </c>
      <c r="AI391" s="10">
        <f t="shared" si="11"/>
        <v>59.66415566</v>
      </c>
      <c r="AM391" s="10">
        <f t="shared" si="12"/>
        <v>5.20769342</v>
      </c>
      <c r="AN391" s="10">
        <f t="shared" si="13"/>
        <v>11.45692552</v>
      </c>
      <c r="AP391" s="10">
        <f t="shared" si="14"/>
        <v>9</v>
      </c>
      <c r="AQ391" s="10">
        <f t="shared" si="15"/>
        <v>19.8</v>
      </c>
    </row>
    <row r="392" ht="15.75" customHeight="1">
      <c r="A392" s="10">
        <v>34.0</v>
      </c>
      <c r="B392" s="10">
        <v>3.1</v>
      </c>
      <c r="C392" s="9">
        <v>54.0</v>
      </c>
      <c r="D392" s="9">
        <f t="shared" si="1"/>
        <v>1532.1</v>
      </c>
      <c r="E392" s="9">
        <f t="shared" si="2"/>
        <v>1532.1</v>
      </c>
      <c r="F392" s="9">
        <f t="shared" si="3"/>
        <v>-302028.5</v>
      </c>
      <c r="H392" s="9">
        <f t="shared" si="4"/>
        <v>259.2</v>
      </c>
      <c r="K392" s="9">
        <f t="shared" si="5"/>
        <v>1.681241237</v>
      </c>
      <c r="L392" s="9">
        <f t="shared" si="6"/>
        <v>9.078702682</v>
      </c>
      <c r="N392" s="9">
        <f t="shared" si="7"/>
        <v>0.02083333333</v>
      </c>
      <c r="O392" s="9">
        <f t="shared" si="8"/>
        <v>0.1125</v>
      </c>
      <c r="AG392" s="10">
        <f t="shared" si="9"/>
        <v>10.20769342</v>
      </c>
      <c r="AH392" s="10">
        <f t="shared" si="10"/>
        <v>104.197005</v>
      </c>
      <c r="AI392" s="10">
        <f t="shared" si="11"/>
        <v>562.6638268</v>
      </c>
      <c r="AM392" s="10">
        <f t="shared" si="12"/>
        <v>10.20769342</v>
      </c>
      <c r="AN392" s="10">
        <f t="shared" si="13"/>
        <v>55.12154447</v>
      </c>
      <c r="AP392" s="10">
        <f t="shared" si="14"/>
        <v>14</v>
      </c>
      <c r="AQ392" s="10">
        <f t="shared" si="15"/>
        <v>75.6</v>
      </c>
    </row>
    <row r="393" ht="15.75" customHeight="1">
      <c r="A393" s="10">
        <v>71.0</v>
      </c>
      <c r="B393" s="10">
        <v>6.3</v>
      </c>
      <c r="C393" s="9">
        <v>54.0</v>
      </c>
      <c r="D393" s="9">
        <f t="shared" si="1"/>
        <v>1538.4</v>
      </c>
      <c r="E393" s="9">
        <f t="shared" si="2"/>
        <v>1538.4</v>
      </c>
      <c r="F393" s="9">
        <f t="shared" si="3"/>
        <v>-303560.6</v>
      </c>
      <c r="H393" s="9">
        <f t="shared" si="4"/>
        <v>105.4</v>
      </c>
      <c r="K393" s="9">
        <f t="shared" si="5"/>
        <v>1.531478917</v>
      </c>
      <c r="L393" s="9">
        <f t="shared" si="6"/>
        <v>4.747584643</v>
      </c>
      <c r="N393" s="9">
        <f t="shared" si="7"/>
        <v>0.02941176471</v>
      </c>
      <c r="O393" s="9">
        <f t="shared" si="8"/>
        <v>0.09117647059</v>
      </c>
      <c r="AG393" s="10">
        <f t="shared" si="9"/>
        <v>3.20769342</v>
      </c>
      <c r="AH393" s="10">
        <f t="shared" si="10"/>
        <v>10.28929708</v>
      </c>
      <c r="AI393" s="10">
        <f t="shared" si="11"/>
        <v>55.56220421</v>
      </c>
      <c r="AM393" s="10">
        <f t="shared" si="12"/>
        <v>3.20769342</v>
      </c>
      <c r="AN393" s="10">
        <f t="shared" si="13"/>
        <v>17.32154447</v>
      </c>
      <c r="AP393" s="10">
        <f t="shared" si="14"/>
        <v>7</v>
      </c>
      <c r="AQ393" s="10">
        <f t="shared" si="15"/>
        <v>37.8</v>
      </c>
    </row>
    <row r="394" ht="15.75" customHeight="1">
      <c r="A394" s="10">
        <v>46.0</v>
      </c>
      <c r="B394" s="10">
        <v>2.7</v>
      </c>
      <c r="C394" s="9">
        <v>54.0</v>
      </c>
      <c r="D394" s="9">
        <f t="shared" si="1"/>
        <v>1541.1</v>
      </c>
      <c r="E394" s="9">
        <f t="shared" si="2"/>
        <v>1541.1</v>
      </c>
      <c r="F394" s="9">
        <f t="shared" si="3"/>
        <v>-305099</v>
      </c>
      <c r="H394" s="9">
        <f t="shared" si="4"/>
        <v>105.4</v>
      </c>
      <c r="K394" s="9">
        <f t="shared" si="5"/>
        <v>1.531478917</v>
      </c>
      <c r="L394" s="9">
        <f t="shared" si="6"/>
        <v>4.747584643</v>
      </c>
      <c r="N394" s="9">
        <f t="shared" si="7"/>
        <v>0.02941176471</v>
      </c>
      <c r="O394" s="9">
        <f t="shared" si="8"/>
        <v>0.09117647059</v>
      </c>
      <c r="AG394" s="10">
        <f t="shared" si="9"/>
        <v>-10.79230658</v>
      </c>
      <c r="AH394" s="10">
        <f t="shared" si="10"/>
        <v>116.4738813</v>
      </c>
      <c r="AI394" s="10">
        <f t="shared" si="11"/>
        <v>361.0690321</v>
      </c>
      <c r="AM394" s="10">
        <f t="shared" si="12"/>
        <v>10.79230658</v>
      </c>
      <c r="AN394" s="10">
        <f t="shared" si="13"/>
        <v>33.4561504</v>
      </c>
      <c r="AP394" s="10">
        <f t="shared" si="14"/>
        <v>7</v>
      </c>
      <c r="AQ394" s="10">
        <f t="shared" si="15"/>
        <v>21.7</v>
      </c>
    </row>
    <row r="395" ht="15.75" customHeight="1">
      <c r="A395" s="10">
        <v>43.0</v>
      </c>
      <c r="B395" s="10">
        <v>4.0</v>
      </c>
      <c r="C395" s="9">
        <v>54.0</v>
      </c>
      <c r="D395" s="9">
        <f t="shared" si="1"/>
        <v>1545.1</v>
      </c>
      <c r="E395" s="9">
        <f t="shared" si="2"/>
        <v>1545.1</v>
      </c>
      <c r="F395" s="9">
        <f t="shared" si="3"/>
        <v>-306640.1</v>
      </c>
      <c r="H395" s="9">
        <f t="shared" si="4"/>
        <v>447.3</v>
      </c>
      <c r="K395" s="9">
        <f t="shared" si="5"/>
        <v>1.851258349</v>
      </c>
      <c r="L395" s="9">
        <f t="shared" si="6"/>
        <v>11.6629276</v>
      </c>
      <c r="N395" s="9">
        <f t="shared" si="7"/>
        <v>0.01408450704</v>
      </c>
      <c r="O395" s="9">
        <f t="shared" si="8"/>
        <v>0.08873239437</v>
      </c>
      <c r="AG395" s="10">
        <f t="shared" si="9"/>
        <v>-10.79230658</v>
      </c>
      <c r="AH395" s="10">
        <f t="shared" si="10"/>
        <v>116.4738813</v>
      </c>
      <c r="AI395" s="10">
        <f t="shared" si="11"/>
        <v>361.0690321</v>
      </c>
      <c r="AM395" s="10">
        <f t="shared" si="12"/>
        <v>10.79230658</v>
      </c>
      <c r="AN395" s="10">
        <f t="shared" si="13"/>
        <v>33.4561504</v>
      </c>
      <c r="AP395" s="10">
        <f t="shared" si="14"/>
        <v>7</v>
      </c>
      <c r="AQ395" s="10">
        <f t="shared" si="15"/>
        <v>21.7</v>
      </c>
    </row>
    <row r="396" ht="15.75" customHeight="1">
      <c r="A396" s="10">
        <v>19.0</v>
      </c>
      <c r="B396" s="10">
        <v>7.6</v>
      </c>
      <c r="C396" s="9">
        <v>54.0</v>
      </c>
      <c r="D396" s="9">
        <f t="shared" si="1"/>
        <v>1552.7</v>
      </c>
      <c r="E396" s="9">
        <f t="shared" si="2"/>
        <v>1552.7</v>
      </c>
      <c r="F396" s="9">
        <f t="shared" si="3"/>
        <v>-308185.2</v>
      </c>
      <c r="H396" s="9">
        <f t="shared" si="4"/>
        <v>124.2</v>
      </c>
      <c r="K396" s="9">
        <f t="shared" si="5"/>
        <v>1.662757832</v>
      </c>
      <c r="L396" s="9">
        <f t="shared" si="6"/>
        <v>4.489446146</v>
      </c>
      <c r="N396" s="9">
        <f t="shared" si="7"/>
        <v>0.02173913043</v>
      </c>
      <c r="O396" s="9">
        <f t="shared" si="8"/>
        <v>0.05869565217</v>
      </c>
      <c r="AG396" s="10">
        <f t="shared" si="9"/>
        <v>26.20769342</v>
      </c>
      <c r="AH396" s="10">
        <f t="shared" si="10"/>
        <v>686.8431944</v>
      </c>
      <c r="AI396" s="10">
        <f t="shared" si="11"/>
        <v>4327.112125</v>
      </c>
      <c r="AM396" s="10">
        <f t="shared" si="12"/>
        <v>26.20769342</v>
      </c>
      <c r="AN396" s="10">
        <f t="shared" si="13"/>
        <v>165.1084685</v>
      </c>
      <c r="AP396" s="10">
        <f t="shared" si="14"/>
        <v>30</v>
      </c>
      <c r="AQ396" s="10">
        <f t="shared" si="15"/>
        <v>189</v>
      </c>
    </row>
    <row r="397" ht="15.75" customHeight="1">
      <c r="A397" s="10">
        <v>68.0</v>
      </c>
      <c r="B397" s="10">
        <v>1.8</v>
      </c>
      <c r="C397" s="9">
        <v>54.0</v>
      </c>
      <c r="D397" s="9">
        <f t="shared" si="1"/>
        <v>1554.5</v>
      </c>
      <c r="E397" s="9">
        <f t="shared" si="2"/>
        <v>1554.5</v>
      </c>
      <c r="F397" s="9">
        <f t="shared" si="3"/>
        <v>-309737.9</v>
      </c>
      <c r="H397" s="9">
        <f t="shared" si="4"/>
        <v>172</v>
      </c>
      <c r="K397" s="9">
        <f t="shared" si="5"/>
        <v>1.633468456</v>
      </c>
      <c r="L397" s="9">
        <f t="shared" si="6"/>
        <v>6.533873822</v>
      </c>
      <c r="N397" s="9">
        <f t="shared" si="7"/>
        <v>0.02325581395</v>
      </c>
      <c r="O397" s="9">
        <f t="shared" si="8"/>
        <v>0.09302325581</v>
      </c>
      <c r="AG397" s="10">
        <f t="shared" si="9"/>
        <v>1.20769342</v>
      </c>
      <c r="AH397" s="10">
        <f t="shared" si="10"/>
        <v>1.458523397</v>
      </c>
      <c r="AI397" s="10">
        <f t="shared" si="11"/>
        <v>3.938013171</v>
      </c>
      <c r="AM397" s="10">
        <f t="shared" si="12"/>
        <v>1.20769342</v>
      </c>
      <c r="AN397" s="10">
        <f t="shared" si="13"/>
        <v>3.260772234</v>
      </c>
      <c r="AP397" s="10">
        <f t="shared" si="14"/>
        <v>5</v>
      </c>
      <c r="AQ397" s="10">
        <f t="shared" si="15"/>
        <v>13.5</v>
      </c>
    </row>
    <row r="398" ht="15.75" customHeight="1">
      <c r="A398" s="10">
        <v>62.0</v>
      </c>
      <c r="B398" s="10">
        <v>1.8</v>
      </c>
      <c r="C398" s="9">
        <v>54.0</v>
      </c>
      <c r="D398" s="9">
        <f t="shared" si="1"/>
        <v>1556.3</v>
      </c>
      <c r="E398" s="9">
        <f t="shared" si="2"/>
        <v>1556.3</v>
      </c>
      <c r="F398" s="9">
        <f t="shared" si="3"/>
        <v>-311292.4</v>
      </c>
      <c r="H398" s="9">
        <f t="shared" si="4"/>
        <v>144.4</v>
      </c>
      <c r="K398" s="9">
        <f t="shared" si="5"/>
        <v>1.278753601</v>
      </c>
      <c r="L398" s="9">
        <f t="shared" si="6"/>
        <v>9.718527367</v>
      </c>
      <c r="N398" s="9">
        <f t="shared" si="7"/>
        <v>0.05263157895</v>
      </c>
      <c r="O398" s="9">
        <f t="shared" si="8"/>
        <v>0.4</v>
      </c>
      <c r="AG398" s="10">
        <f t="shared" si="9"/>
        <v>-1.79230658</v>
      </c>
      <c r="AH398" s="10">
        <f t="shared" si="10"/>
        <v>3.212362877</v>
      </c>
      <c r="AI398" s="10">
        <f t="shared" si="11"/>
        <v>12.84945151</v>
      </c>
      <c r="AM398" s="10">
        <f t="shared" si="12"/>
        <v>1.79230658</v>
      </c>
      <c r="AN398" s="10">
        <f t="shared" si="13"/>
        <v>7.16922632</v>
      </c>
      <c r="AP398" s="10">
        <f t="shared" si="14"/>
        <v>2</v>
      </c>
      <c r="AQ398" s="10">
        <f t="shared" si="15"/>
        <v>8</v>
      </c>
    </row>
    <row r="399" ht="15.75" customHeight="1">
      <c r="A399" s="10">
        <v>55.0</v>
      </c>
      <c r="B399" s="10">
        <v>4.9</v>
      </c>
      <c r="C399" s="9">
        <v>54.0</v>
      </c>
      <c r="D399" s="9">
        <f t="shared" si="1"/>
        <v>1561.2</v>
      </c>
      <c r="E399" s="9">
        <f t="shared" si="2"/>
        <v>1561.2</v>
      </c>
      <c r="F399" s="9">
        <f t="shared" si="3"/>
        <v>-312848.7</v>
      </c>
      <c r="H399" s="9">
        <f t="shared" si="4"/>
        <v>122.4</v>
      </c>
      <c r="K399" s="9">
        <f t="shared" si="5"/>
        <v>1.832508913</v>
      </c>
      <c r="L399" s="9">
        <f t="shared" si="6"/>
        <v>3.298516043</v>
      </c>
      <c r="N399" s="9">
        <f t="shared" si="7"/>
        <v>0.01470588235</v>
      </c>
      <c r="O399" s="9">
        <f t="shared" si="8"/>
        <v>0.02647058824</v>
      </c>
      <c r="AG399" s="10">
        <f t="shared" si="9"/>
        <v>-25.79230658</v>
      </c>
      <c r="AH399" s="10">
        <f t="shared" si="10"/>
        <v>665.2430787</v>
      </c>
      <c r="AI399" s="10">
        <f t="shared" si="11"/>
        <v>5055.847398</v>
      </c>
      <c r="AM399" s="10">
        <f t="shared" si="12"/>
        <v>25.79230658</v>
      </c>
      <c r="AN399" s="10">
        <f t="shared" si="13"/>
        <v>196.02153</v>
      </c>
      <c r="AP399" s="10">
        <f t="shared" si="14"/>
        <v>22</v>
      </c>
      <c r="AQ399" s="10">
        <f t="shared" si="15"/>
        <v>167.2</v>
      </c>
    </row>
    <row r="400" ht="15.75" customHeight="1">
      <c r="A400" s="10">
        <v>33.0</v>
      </c>
      <c r="B400" s="10">
        <v>3.6</v>
      </c>
      <c r="C400" s="9">
        <v>54.0</v>
      </c>
      <c r="D400" s="9">
        <f t="shared" si="1"/>
        <v>1564.8</v>
      </c>
      <c r="E400" s="9">
        <f t="shared" si="2"/>
        <v>1564.8</v>
      </c>
      <c r="F400" s="9">
        <f t="shared" si="3"/>
        <v>-314409.9</v>
      </c>
      <c r="H400" s="9">
        <f t="shared" si="4"/>
        <v>111.6</v>
      </c>
      <c r="K400" s="9">
        <f t="shared" si="5"/>
        <v>1.792391689</v>
      </c>
      <c r="L400" s="9">
        <f t="shared" si="6"/>
        <v>3.226305041</v>
      </c>
      <c r="N400" s="9">
        <f t="shared" si="7"/>
        <v>0.01612903226</v>
      </c>
      <c r="O400" s="9">
        <f t="shared" si="8"/>
        <v>0.02903225806</v>
      </c>
      <c r="AG400" s="10">
        <f t="shared" si="9"/>
        <v>23.20769342</v>
      </c>
      <c r="AH400" s="10">
        <f t="shared" si="10"/>
        <v>538.5970339</v>
      </c>
      <c r="AI400" s="10">
        <f t="shared" si="11"/>
        <v>969.474661</v>
      </c>
      <c r="AM400" s="10">
        <f t="shared" si="12"/>
        <v>23.20769342</v>
      </c>
      <c r="AN400" s="10">
        <f t="shared" si="13"/>
        <v>41.77384816</v>
      </c>
      <c r="AP400" s="10">
        <f t="shared" si="14"/>
        <v>27</v>
      </c>
      <c r="AQ400" s="10">
        <f t="shared" si="15"/>
        <v>48.6</v>
      </c>
    </row>
    <row r="401" ht="15.75" customHeight="1">
      <c r="A401" s="10">
        <v>32.0</v>
      </c>
      <c r="B401" s="10">
        <v>3.1</v>
      </c>
      <c r="C401" s="9">
        <v>55.0</v>
      </c>
      <c r="D401" s="9">
        <f t="shared" si="1"/>
        <v>1567.9</v>
      </c>
      <c r="E401" s="9">
        <f t="shared" si="2"/>
        <v>1567.9</v>
      </c>
      <c r="F401" s="9">
        <f t="shared" si="3"/>
        <v>-315974.7</v>
      </c>
      <c r="H401" s="9">
        <f t="shared" si="4"/>
        <v>269.5</v>
      </c>
      <c r="K401" s="9">
        <f t="shared" si="5"/>
        <v>1.740362689</v>
      </c>
      <c r="L401" s="9">
        <f t="shared" si="6"/>
        <v>8.527777179</v>
      </c>
      <c r="N401" s="9">
        <f t="shared" si="7"/>
        <v>0.01818181818</v>
      </c>
      <c r="O401" s="9">
        <f t="shared" si="8"/>
        <v>0.08909090909</v>
      </c>
      <c r="AG401" s="10">
        <f t="shared" si="9"/>
        <v>17.20769342</v>
      </c>
      <c r="AH401" s="10">
        <f t="shared" si="10"/>
        <v>296.1047128</v>
      </c>
      <c r="AI401" s="10">
        <f t="shared" si="11"/>
        <v>532.9884831</v>
      </c>
      <c r="AM401" s="10">
        <f t="shared" si="12"/>
        <v>17.20769342</v>
      </c>
      <c r="AN401" s="10">
        <f t="shared" si="13"/>
        <v>30.97384816</v>
      </c>
      <c r="AP401" s="10">
        <f t="shared" si="14"/>
        <v>21</v>
      </c>
      <c r="AQ401" s="10">
        <f t="shared" si="15"/>
        <v>37.8</v>
      </c>
    </row>
    <row r="402" ht="15.75" customHeight="1">
      <c r="A402" s="10">
        <v>34.0</v>
      </c>
      <c r="B402" s="10">
        <v>4.5</v>
      </c>
      <c r="C402" s="9">
        <v>55.0</v>
      </c>
      <c r="D402" s="9">
        <f t="shared" si="1"/>
        <v>1572.4</v>
      </c>
      <c r="E402" s="9">
        <f t="shared" si="2"/>
        <v>1572.4</v>
      </c>
      <c r="F402" s="9">
        <f t="shared" si="3"/>
        <v>-317542.6</v>
      </c>
      <c r="H402" s="9">
        <f t="shared" si="4"/>
        <v>118.8</v>
      </c>
      <c r="K402" s="9">
        <f t="shared" si="5"/>
        <v>1.51851394</v>
      </c>
      <c r="L402" s="9">
        <f t="shared" si="6"/>
        <v>5.466650184</v>
      </c>
      <c r="N402" s="9">
        <f t="shared" si="7"/>
        <v>0.0303030303</v>
      </c>
      <c r="O402" s="9">
        <f t="shared" si="8"/>
        <v>0.1090909091</v>
      </c>
      <c r="AG402" s="10">
        <f t="shared" si="9"/>
        <v>10.20769342</v>
      </c>
      <c r="AH402" s="10">
        <f t="shared" si="10"/>
        <v>104.197005</v>
      </c>
      <c r="AI402" s="10">
        <f t="shared" si="11"/>
        <v>510.5653243</v>
      </c>
      <c r="AM402" s="10">
        <f t="shared" si="12"/>
        <v>10.20769342</v>
      </c>
      <c r="AN402" s="10">
        <f t="shared" si="13"/>
        <v>50.01769776</v>
      </c>
      <c r="AP402" s="10">
        <f t="shared" si="14"/>
        <v>14</v>
      </c>
      <c r="AQ402" s="10">
        <f t="shared" si="15"/>
        <v>68.6</v>
      </c>
    </row>
    <row r="403" ht="15.75" customHeight="1">
      <c r="A403" s="10">
        <v>34.0</v>
      </c>
      <c r="B403" s="10">
        <v>4.5</v>
      </c>
      <c r="C403" s="9">
        <v>55.0</v>
      </c>
      <c r="D403" s="9">
        <f t="shared" si="1"/>
        <v>1576.9</v>
      </c>
      <c r="E403" s="9">
        <f t="shared" si="2"/>
        <v>1576.9</v>
      </c>
      <c r="F403" s="9">
        <f t="shared" si="3"/>
        <v>-319115</v>
      </c>
      <c r="H403" s="9">
        <f t="shared" si="4"/>
        <v>99.2</v>
      </c>
      <c r="K403" s="9">
        <f t="shared" si="5"/>
        <v>1.505149978</v>
      </c>
      <c r="L403" s="9">
        <f t="shared" si="6"/>
        <v>4.665964933</v>
      </c>
      <c r="N403" s="9">
        <f t="shared" si="7"/>
        <v>0.03125</v>
      </c>
      <c r="O403" s="9">
        <f t="shared" si="8"/>
        <v>0.096875</v>
      </c>
      <c r="AG403" s="10">
        <f t="shared" si="9"/>
        <v>-11.79230658</v>
      </c>
      <c r="AH403" s="10">
        <f t="shared" si="10"/>
        <v>139.0584945</v>
      </c>
      <c r="AI403" s="10">
        <f t="shared" si="11"/>
        <v>500.6105801</v>
      </c>
      <c r="AM403" s="10">
        <f t="shared" si="12"/>
        <v>11.79230658</v>
      </c>
      <c r="AN403" s="10">
        <f t="shared" si="13"/>
        <v>42.45230369</v>
      </c>
      <c r="AP403" s="10">
        <f t="shared" si="14"/>
        <v>8</v>
      </c>
      <c r="AQ403" s="10">
        <f t="shared" si="15"/>
        <v>28.8</v>
      </c>
    </row>
    <row r="404" ht="15.75" customHeight="1">
      <c r="A404" s="10">
        <v>46.0</v>
      </c>
      <c r="B404" s="10">
        <v>4.0</v>
      </c>
      <c r="C404" s="9">
        <v>55.0</v>
      </c>
      <c r="D404" s="9">
        <f t="shared" si="1"/>
        <v>1580.9</v>
      </c>
      <c r="E404" s="9">
        <f t="shared" si="2"/>
        <v>1580.9</v>
      </c>
      <c r="F404" s="9">
        <f t="shared" si="3"/>
        <v>-320691.9</v>
      </c>
      <c r="H404" s="9">
        <f t="shared" si="4"/>
        <v>153</v>
      </c>
      <c r="K404" s="9">
        <f t="shared" si="5"/>
        <v>1.531478917</v>
      </c>
      <c r="L404" s="9">
        <f t="shared" si="6"/>
        <v>6.891655127</v>
      </c>
      <c r="N404" s="9">
        <f t="shared" si="7"/>
        <v>0.02941176471</v>
      </c>
      <c r="O404" s="9">
        <f t="shared" si="8"/>
        <v>0.1323529412</v>
      </c>
      <c r="AG404" s="10">
        <f t="shared" si="9"/>
        <v>-12.79230658</v>
      </c>
      <c r="AH404" s="10">
        <f t="shared" si="10"/>
        <v>163.6431076</v>
      </c>
      <c r="AI404" s="10">
        <f t="shared" si="11"/>
        <v>507.2936337</v>
      </c>
      <c r="AM404" s="10">
        <f t="shared" si="12"/>
        <v>12.79230658</v>
      </c>
      <c r="AN404" s="10">
        <f t="shared" si="13"/>
        <v>39.6561504</v>
      </c>
      <c r="AP404" s="10">
        <f t="shared" si="14"/>
        <v>9</v>
      </c>
      <c r="AQ404" s="10">
        <f t="shared" si="15"/>
        <v>27.9</v>
      </c>
    </row>
    <row r="405" ht="15.75" customHeight="1">
      <c r="A405" s="10">
        <v>36.0</v>
      </c>
      <c r="B405" s="10">
        <v>4.0</v>
      </c>
      <c r="C405" s="9">
        <v>56.0</v>
      </c>
      <c r="D405" s="9">
        <f t="shared" si="1"/>
        <v>1584.9</v>
      </c>
      <c r="E405" s="9">
        <f t="shared" si="2"/>
        <v>1584.9</v>
      </c>
      <c r="F405" s="9">
        <f t="shared" si="3"/>
        <v>-322272.8</v>
      </c>
      <c r="H405" s="9">
        <f t="shared" si="4"/>
        <v>153</v>
      </c>
      <c r="K405" s="9">
        <f t="shared" si="5"/>
        <v>1.531478917</v>
      </c>
      <c r="L405" s="9">
        <f t="shared" si="6"/>
        <v>6.891655127</v>
      </c>
      <c r="N405" s="9">
        <f t="shared" si="7"/>
        <v>0.02941176471</v>
      </c>
      <c r="O405" s="9">
        <f t="shared" si="8"/>
        <v>0.1323529412</v>
      </c>
      <c r="AG405" s="10">
        <f t="shared" si="9"/>
        <v>-10.79230658</v>
      </c>
      <c r="AH405" s="10">
        <f t="shared" si="10"/>
        <v>116.4738813</v>
      </c>
      <c r="AI405" s="10">
        <f t="shared" si="11"/>
        <v>524.1324659</v>
      </c>
      <c r="AM405" s="10">
        <f t="shared" si="12"/>
        <v>10.79230658</v>
      </c>
      <c r="AN405" s="10">
        <f t="shared" si="13"/>
        <v>48.56537961</v>
      </c>
      <c r="AP405" s="10">
        <f t="shared" si="14"/>
        <v>7</v>
      </c>
      <c r="AQ405" s="10">
        <f t="shared" si="15"/>
        <v>31.5</v>
      </c>
    </row>
    <row r="406" ht="15.75" customHeight="1">
      <c r="A406" s="10">
        <v>41.0</v>
      </c>
      <c r="B406" s="10">
        <v>3.6</v>
      </c>
      <c r="C406" s="9">
        <v>56.0</v>
      </c>
      <c r="D406" s="9">
        <f t="shared" si="1"/>
        <v>1588.5</v>
      </c>
      <c r="E406" s="9">
        <f t="shared" si="2"/>
        <v>1588.5</v>
      </c>
      <c r="F406" s="9">
        <f t="shared" si="3"/>
        <v>-323857.7</v>
      </c>
      <c r="H406" s="9">
        <f t="shared" si="4"/>
        <v>184</v>
      </c>
      <c r="K406" s="9">
        <f t="shared" si="5"/>
        <v>1.662757832</v>
      </c>
      <c r="L406" s="9">
        <f t="shared" si="6"/>
        <v>6.651031327</v>
      </c>
      <c r="N406" s="9">
        <f t="shared" si="7"/>
        <v>0.02173913043</v>
      </c>
      <c r="O406" s="9">
        <f t="shared" si="8"/>
        <v>0.08695652174</v>
      </c>
      <c r="AG406" s="10">
        <f t="shared" si="9"/>
        <v>-10.79230658</v>
      </c>
      <c r="AH406" s="10">
        <f t="shared" si="10"/>
        <v>116.4738813</v>
      </c>
      <c r="AI406" s="10">
        <f t="shared" si="11"/>
        <v>524.1324659</v>
      </c>
      <c r="AM406" s="10">
        <f t="shared" si="12"/>
        <v>10.79230658</v>
      </c>
      <c r="AN406" s="10">
        <f t="shared" si="13"/>
        <v>48.56537961</v>
      </c>
      <c r="AP406" s="10">
        <f t="shared" si="14"/>
        <v>7</v>
      </c>
      <c r="AQ406" s="10">
        <f t="shared" si="15"/>
        <v>31.5</v>
      </c>
    </row>
    <row r="407" ht="15.75" customHeight="1">
      <c r="A407" s="10">
        <v>34.0</v>
      </c>
      <c r="B407" s="10">
        <v>2.2</v>
      </c>
      <c r="C407" s="9">
        <v>56.0</v>
      </c>
      <c r="D407" s="9">
        <f t="shared" si="1"/>
        <v>1590.7</v>
      </c>
      <c r="E407" s="9">
        <f t="shared" si="2"/>
        <v>1590.7</v>
      </c>
      <c r="F407" s="9">
        <f t="shared" si="3"/>
        <v>-325446.2</v>
      </c>
      <c r="H407" s="9">
        <f t="shared" si="4"/>
        <v>144</v>
      </c>
      <c r="K407" s="9">
        <f t="shared" si="5"/>
        <v>1.556302501</v>
      </c>
      <c r="L407" s="9">
        <f t="shared" si="6"/>
        <v>6.225210003</v>
      </c>
      <c r="N407" s="9">
        <f t="shared" si="7"/>
        <v>0.02777777778</v>
      </c>
      <c r="O407" s="9">
        <f t="shared" si="8"/>
        <v>0.1111111111</v>
      </c>
      <c r="AG407" s="10">
        <f t="shared" si="9"/>
        <v>1.20769342</v>
      </c>
      <c r="AH407" s="10">
        <f t="shared" si="10"/>
        <v>1.458523397</v>
      </c>
      <c r="AI407" s="10">
        <f t="shared" si="11"/>
        <v>5.834093587</v>
      </c>
      <c r="AM407" s="10">
        <f t="shared" si="12"/>
        <v>1.20769342</v>
      </c>
      <c r="AN407" s="10">
        <f t="shared" si="13"/>
        <v>4.83077368</v>
      </c>
      <c r="AP407" s="10">
        <f t="shared" si="14"/>
        <v>5</v>
      </c>
      <c r="AQ407" s="10">
        <f t="shared" si="15"/>
        <v>20</v>
      </c>
    </row>
    <row r="408" ht="15.75" customHeight="1">
      <c r="A408" s="10">
        <v>27.0</v>
      </c>
      <c r="B408" s="10">
        <v>2.2</v>
      </c>
      <c r="C408" s="9">
        <v>56.0</v>
      </c>
      <c r="D408" s="9">
        <f t="shared" si="1"/>
        <v>1592.9</v>
      </c>
      <c r="E408" s="9">
        <f t="shared" si="2"/>
        <v>1592.9</v>
      </c>
      <c r="F408" s="9">
        <f t="shared" si="3"/>
        <v>-327036.9</v>
      </c>
      <c r="H408" s="9">
        <f t="shared" si="4"/>
        <v>147.6</v>
      </c>
      <c r="K408" s="9">
        <f t="shared" si="5"/>
        <v>1.612783857</v>
      </c>
      <c r="L408" s="9">
        <f t="shared" si="6"/>
        <v>5.806021884</v>
      </c>
      <c r="N408" s="9">
        <f t="shared" si="7"/>
        <v>0.0243902439</v>
      </c>
      <c r="O408" s="9">
        <f t="shared" si="8"/>
        <v>0.08780487805</v>
      </c>
      <c r="AG408" s="10">
        <f t="shared" si="9"/>
        <v>-8.79230658</v>
      </c>
      <c r="AH408" s="10">
        <f t="shared" si="10"/>
        <v>77.304655</v>
      </c>
      <c r="AI408" s="10">
        <f t="shared" si="11"/>
        <v>309.21862</v>
      </c>
      <c r="AM408" s="10">
        <f t="shared" si="12"/>
        <v>8.79230658</v>
      </c>
      <c r="AN408" s="10">
        <f t="shared" si="13"/>
        <v>35.16922632</v>
      </c>
      <c r="AP408" s="10">
        <f t="shared" si="14"/>
        <v>5</v>
      </c>
      <c r="AQ408" s="10">
        <f t="shared" si="15"/>
        <v>20</v>
      </c>
    </row>
    <row r="409" ht="15.75" customHeight="1">
      <c r="A409" s="10">
        <v>67.0</v>
      </c>
      <c r="B409" s="10">
        <v>4.9</v>
      </c>
      <c r="C409" s="9">
        <v>56.0</v>
      </c>
      <c r="D409" s="9">
        <f t="shared" si="1"/>
        <v>1597.8</v>
      </c>
      <c r="E409" s="9">
        <f t="shared" si="2"/>
        <v>1597.8</v>
      </c>
      <c r="F409" s="9">
        <f t="shared" si="3"/>
        <v>-328629.8</v>
      </c>
      <c r="H409" s="9">
        <f t="shared" si="4"/>
        <v>74.8</v>
      </c>
      <c r="K409" s="9">
        <f t="shared" si="5"/>
        <v>1.531478917</v>
      </c>
      <c r="L409" s="9">
        <f t="shared" si="6"/>
        <v>3.369253617</v>
      </c>
      <c r="N409" s="9">
        <f t="shared" si="7"/>
        <v>0.02941176471</v>
      </c>
      <c r="O409" s="9">
        <f t="shared" si="8"/>
        <v>0.06470588235</v>
      </c>
      <c r="AG409" s="10">
        <f t="shared" si="9"/>
        <v>-3.79230658</v>
      </c>
      <c r="AH409" s="10">
        <f t="shared" si="10"/>
        <v>14.3815892</v>
      </c>
      <c r="AI409" s="10">
        <f t="shared" si="11"/>
        <v>51.77372111</v>
      </c>
      <c r="AM409" s="10">
        <f t="shared" si="12"/>
        <v>3.79230658</v>
      </c>
      <c r="AN409" s="10">
        <f t="shared" si="13"/>
        <v>13.65230369</v>
      </c>
      <c r="AP409" s="10">
        <f t="shared" si="14"/>
        <v>0</v>
      </c>
      <c r="AQ409" s="10">
        <f t="shared" si="15"/>
        <v>0</v>
      </c>
    </row>
    <row r="410" ht="15.75" customHeight="1">
      <c r="A410" s="10">
        <v>46.0</v>
      </c>
      <c r="B410" s="10">
        <v>4.0</v>
      </c>
      <c r="C410" s="9">
        <v>56.0</v>
      </c>
      <c r="D410" s="9">
        <f t="shared" si="1"/>
        <v>1601.8</v>
      </c>
      <c r="E410" s="9">
        <f t="shared" si="2"/>
        <v>1601.8</v>
      </c>
      <c r="F410" s="9">
        <f t="shared" si="3"/>
        <v>-330227.6</v>
      </c>
      <c r="H410" s="9">
        <f t="shared" si="4"/>
        <v>59.4</v>
      </c>
      <c r="K410" s="9">
        <f t="shared" si="5"/>
        <v>1.431363764</v>
      </c>
      <c r="L410" s="9">
        <f t="shared" si="6"/>
        <v>3.149000281</v>
      </c>
      <c r="N410" s="9">
        <f t="shared" si="7"/>
        <v>0.03703703704</v>
      </c>
      <c r="O410" s="9">
        <f t="shared" si="8"/>
        <v>0.08148148148</v>
      </c>
      <c r="AG410" s="10">
        <f t="shared" si="9"/>
        <v>-10.79230658</v>
      </c>
      <c r="AH410" s="10">
        <f t="shared" si="10"/>
        <v>116.4738813</v>
      </c>
      <c r="AI410" s="10">
        <f t="shared" si="11"/>
        <v>256.2425389</v>
      </c>
      <c r="AM410" s="10">
        <f t="shared" si="12"/>
        <v>10.79230658</v>
      </c>
      <c r="AN410" s="10">
        <f t="shared" si="13"/>
        <v>23.74307448</v>
      </c>
      <c r="AP410" s="10">
        <f t="shared" si="14"/>
        <v>7</v>
      </c>
      <c r="AQ410" s="10">
        <f t="shared" si="15"/>
        <v>15.4</v>
      </c>
    </row>
    <row r="411" ht="15.75" customHeight="1">
      <c r="A411" s="10">
        <v>44.0</v>
      </c>
      <c r="B411" s="10">
        <v>3.1</v>
      </c>
      <c r="C411" s="9">
        <v>56.0</v>
      </c>
      <c r="D411" s="9">
        <f t="shared" si="1"/>
        <v>1604.9</v>
      </c>
      <c r="E411" s="9">
        <f t="shared" si="2"/>
        <v>1604.9</v>
      </c>
      <c r="F411" s="9">
        <f t="shared" si="3"/>
        <v>-331829.4</v>
      </c>
      <c r="H411" s="9">
        <f t="shared" si="4"/>
        <v>328.3</v>
      </c>
      <c r="K411" s="9">
        <f t="shared" si="5"/>
        <v>1.826074803</v>
      </c>
      <c r="L411" s="9">
        <f t="shared" si="6"/>
        <v>8.947766533</v>
      </c>
      <c r="N411" s="9">
        <f t="shared" si="7"/>
        <v>0.01492537313</v>
      </c>
      <c r="O411" s="9">
        <f t="shared" si="8"/>
        <v>0.07313432836</v>
      </c>
      <c r="AG411" s="10">
        <f t="shared" si="9"/>
        <v>-17.79230658</v>
      </c>
      <c r="AH411" s="10">
        <f t="shared" si="10"/>
        <v>316.5661734</v>
      </c>
      <c r="AI411" s="10">
        <f t="shared" si="11"/>
        <v>696.4455816</v>
      </c>
      <c r="AM411" s="10">
        <f t="shared" si="12"/>
        <v>17.79230658</v>
      </c>
      <c r="AN411" s="10">
        <f t="shared" si="13"/>
        <v>39.14307448</v>
      </c>
      <c r="AP411" s="10">
        <f t="shared" si="14"/>
        <v>14</v>
      </c>
      <c r="AQ411" s="10">
        <f t="shared" si="15"/>
        <v>30.8</v>
      </c>
    </row>
    <row r="412" ht="15.75" customHeight="1">
      <c r="A412" s="10">
        <v>31.0</v>
      </c>
      <c r="B412" s="10">
        <v>5.4</v>
      </c>
      <c r="C412" s="9">
        <v>57.0</v>
      </c>
      <c r="D412" s="9">
        <f t="shared" si="1"/>
        <v>1610.3</v>
      </c>
      <c r="E412" s="9">
        <f t="shared" si="2"/>
        <v>1610.3</v>
      </c>
      <c r="F412" s="9">
        <f t="shared" si="3"/>
        <v>-333434.3</v>
      </c>
      <c r="H412" s="9">
        <f t="shared" si="4"/>
        <v>184</v>
      </c>
      <c r="K412" s="9">
        <f t="shared" si="5"/>
        <v>1.662757832</v>
      </c>
      <c r="L412" s="9">
        <f t="shared" si="6"/>
        <v>6.651031327</v>
      </c>
      <c r="N412" s="9">
        <f t="shared" si="7"/>
        <v>0.02173913043</v>
      </c>
      <c r="O412" s="9">
        <f t="shared" si="8"/>
        <v>0.08695652174</v>
      </c>
      <c r="AG412" s="10">
        <f t="shared" si="9"/>
        <v>22.20769342</v>
      </c>
      <c r="AH412" s="10">
        <f t="shared" si="10"/>
        <v>493.181647</v>
      </c>
      <c r="AI412" s="10">
        <f t="shared" si="11"/>
        <v>2416.59007</v>
      </c>
      <c r="AM412" s="10">
        <f t="shared" si="12"/>
        <v>22.20769342</v>
      </c>
      <c r="AN412" s="10">
        <f t="shared" si="13"/>
        <v>108.8176978</v>
      </c>
      <c r="AP412" s="10">
        <f t="shared" si="14"/>
        <v>26</v>
      </c>
      <c r="AQ412" s="10">
        <f t="shared" si="15"/>
        <v>127.4</v>
      </c>
    </row>
    <row r="413" ht="15.75" customHeight="1">
      <c r="A413" s="10">
        <v>42.0</v>
      </c>
      <c r="B413" s="10">
        <v>2.7</v>
      </c>
      <c r="C413" s="9">
        <v>57.0</v>
      </c>
      <c r="D413" s="9">
        <f t="shared" si="1"/>
        <v>1613</v>
      </c>
      <c r="E413" s="9">
        <f t="shared" si="2"/>
        <v>1613</v>
      </c>
      <c r="F413" s="9">
        <f t="shared" si="3"/>
        <v>-335044.6</v>
      </c>
      <c r="H413" s="9">
        <f t="shared" si="4"/>
        <v>136.4</v>
      </c>
      <c r="K413" s="9">
        <f t="shared" si="5"/>
        <v>1.643452676</v>
      </c>
      <c r="L413" s="9">
        <f t="shared" si="6"/>
        <v>5.094703297</v>
      </c>
      <c r="N413" s="9">
        <f t="shared" si="7"/>
        <v>0.02272727273</v>
      </c>
      <c r="O413" s="9">
        <f t="shared" si="8"/>
        <v>0.07045454545</v>
      </c>
      <c r="AG413" s="10">
        <f t="shared" si="9"/>
        <v>1.20769342</v>
      </c>
      <c r="AH413" s="10">
        <f t="shared" si="10"/>
        <v>1.458523397</v>
      </c>
      <c r="AI413" s="10">
        <f t="shared" si="11"/>
        <v>5.834093587</v>
      </c>
      <c r="AM413" s="10">
        <f t="shared" si="12"/>
        <v>1.20769342</v>
      </c>
      <c r="AN413" s="10">
        <f t="shared" si="13"/>
        <v>4.83077368</v>
      </c>
      <c r="AP413" s="10">
        <f t="shared" si="14"/>
        <v>5</v>
      </c>
      <c r="AQ413" s="10">
        <f t="shared" si="15"/>
        <v>20</v>
      </c>
    </row>
    <row r="414" ht="15.75" customHeight="1">
      <c r="A414" s="10">
        <v>53.0</v>
      </c>
      <c r="B414" s="10">
        <v>9.4</v>
      </c>
      <c r="C414" s="9">
        <v>57.0</v>
      </c>
      <c r="D414" s="9">
        <f t="shared" si="1"/>
        <v>1622.4</v>
      </c>
      <c r="E414" s="9">
        <f t="shared" si="2"/>
        <v>1622.4</v>
      </c>
      <c r="F414" s="9">
        <f t="shared" si="3"/>
        <v>-336657.6</v>
      </c>
      <c r="H414" s="9">
        <f t="shared" si="4"/>
        <v>167.4</v>
      </c>
      <c r="K414" s="9">
        <f t="shared" si="5"/>
        <v>1.491361694</v>
      </c>
      <c r="L414" s="9">
        <f t="shared" si="6"/>
        <v>8.053353147</v>
      </c>
      <c r="N414" s="9">
        <f t="shared" si="7"/>
        <v>0.03225806452</v>
      </c>
      <c r="O414" s="9">
        <f t="shared" si="8"/>
        <v>0.1741935484</v>
      </c>
      <c r="AG414" s="10">
        <f t="shared" si="9"/>
        <v>-0.79230658</v>
      </c>
      <c r="AH414" s="10">
        <f t="shared" si="10"/>
        <v>0.6277497167</v>
      </c>
      <c r="AI414" s="10">
        <f t="shared" si="11"/>
        <v>1.946024122</v>
      </c>
      <c r="AM414" s="10">
        <f t="shared" si="12"/>
        <v>0.79230658</v>
      </c>
      <c r="AN414" s="10">
        <f t="shared" si="13"/>
        <v>2.456150398</v>
      </c>
      <c r="AP414" s="10">
        <f t="shared" si="14"/>
        <v>3</v>
      </c>
      <c r="AQ414" s="10">
        <f t="shared" si="15"/>
        <v>9.3</v>
      </c>
    </row>
    <row r="415" ht="15.75" customHeight="1">
      <c r="A415" s="10">
        <v>27.0</v>
      </c>
      <c r="B415" s="10">
        <v>4.5</v>
      </c>
      <c r="C415" s="9">
        <v>57.0</v>
      </c>
      <c r="D415" s="9">
        <f t="shared" si="1"/>
        <v>1626.9</v>
      </c>
      <c r="E415" s="9">
        <f t="shared" si="2"/>
        <v>1626.9</v>
      </c>
      <c r="F415" s="9">
        <f t="shared" si="3"/>
        <v>-338280</v>
      </c>
      <c r="H415" s="9">
        <f t="shared" si="4"/>
        <v>113.4</v>
      </c>
      <c r="K415" s="9">
        <f t="shared" si="5"/>
        <v>1.62324929</v>
      </c>
      <c r="L415" s="9">
        <f t="shared" si="6"/>
        <v>4.382773084</v>
      </c>
      <c r="N415" s="9">
        <f t="shared" si="7"/>
        <v>0.02380952381</v>
      </c>
      <c r="O415" s="9">
        <f t="shared" si="8"/>
        <v>0.06428571429</v>
      </c>
      <c r="AG415" s="10">
        <f t="shared" si="9"/>
        <v>-13.79230658</v>
      </c>
      <c r="AH415" s="10">
        <f t="shared" si="10"/>
        <v>190.2277208</v>
      </c>
      <c r="AI415" s="10">
        <f t="shared" si="11"/>
        <v>1027.229692</v>
      </c>
      <c r="AM415" s="10">
        <f t="shared" si="12"/>
        <v>13.79230658</v>
      </c>
      <c r="AN415" s="10">
        <f t="shared" si="13"/>
        <v>74.47845553</v>
      </c>
      <c r="AP415" s="10">
        <f t="shared" si="14"/>
        <v>10</v>
      </c>
      <c r="AQ415" s="10">
        <f t="shared" si="15"/>
        <v>54</v>
      </c>
    </row>
    <row r="416" ht="15.75" customHeight="1">
      <c r="A416" s="10">
        <v>33.0</v>
      </c>
      <c r="B416" s="10">
        <v>3.6</v>
      </c>
      <c r="C416" s="9">
        <v>57.0</v>
      </c>
      <c r="D416" s="9">
        <f t="shared" si="1"/>
        <v>1630.5</v>
      </c>
      <c r="E416" s="9">
        <f t="shared" si="2"/>
        <v>1630.5</v>
      </c>
      <c r="F416" s="9">
        <f t="shared" si="3"/>
        <v>-339906.9</v>
      </c>
      <c r="H416" s="9">
        <f t="shared" si="4"/>
        <v>498.2</v>
      </c>
      <c r="K416" s="9">
        <f t="shared" si="5"/>
        <v>1.72427587</v>
      </c>
      <c r="L416" s="9">
        <f t="shared" si="6"/>
        <v>16.20819317</v>
      </c>
      <c r="N416" s="9">
        <f t="shared" si="7"/>
        <v>0.01886792453</v>
      </c>
      <c r="O416" s="9">
        <f t="shared" si="8"/>
        <v>0.1773584906</v>
      </c>
      <c r="AG416" s="10">
        <f t="shared" si="9"/>
        <v>-2.79230658</v>
      </c>
      <c r="AH416" s="10">
        <f t="shared" si="10"/>
        <v>7.796976037</v>
      </c>
      <c r="AI416" s="10">
        <f t="shared" si="11"/>
        <v>21.0518353</v>
      </c>
      <c r="AM416" s="10">
        <f t="shared" si="12"/>
        <v>2.79230658</v>
      </c>
      <c r="AN416" s="10">
        <f t="shared" si="13"/>
        <v>7.539227766</v>
      </c>
      <c r="AP416" s="10">
        <f t="shared" si="14"/>
        <v>1</v>
      </c>
      <c r="AQ416" s="10">
        <f t="shared" si="15"/>
        <v>2.7</v>
      </c>
    </row>
    <row r="417" ht="15.75" customHeight="1">
      <c r="A417" s="10">
        <v>50.0</v>
      </c>
      <c r="B417" s="10">
        <v>4.0</v>
      </c>
      <c r="C417" s="9">
        <v>58.0</v>
      </c>
      <c r="D417" s="9">
        <f t="shared" si="1"/>
        <v>1634.5</v>
      </c>
      <c r="E417" s="9">
        <f t="shared" si="2"/>
        <v>1634.5</v>
      </c>
      <c r="F417" s="9">
        <f t="shared" si="3"/>
        <v>-341537.4</v>
      </c>
      <c r="H417" s="9">
        <f t="shared" si="4"/>
        <v>121.5</v>
      </c>
      <c r="K417" s="9">
        <f t="shared" si="5"/>
        <v>1.431363764</v>
      </c>
      <c r="L417" s="9">
        <f t="shared" si="6"/>
        <v>6.441136939</v>
      </c>
      <c r="N417" s="9">
        <f t="shared" si="7"/>
        <v>0.03703703704</v>
      </c>
      <c r="O417" s="9">
        <f t="shared" si="8"/>
        <v>0.1666666667</v>
      </c>
      <c r="AG417" s="10">
        <f t="shared" si="9"/>
        <v>8.20769342</v>
      </c>
      <c r="AH417" s="10">
        <f t="shared" si="10"/>
        <v>67.36623128</v>
      </c>
      <c r="AI417" s="10">
        <f t="shared" si="11"/>
        <v>633.242574</v>
      </c>
      <c r="AM417" s="10">
        <f t="shared" si="12"/>
        <v>8.20769342</v>
      </c>
      <c r="AN417" s="10">
        <f t="shared" si="13"/>
        <v>77.15231815</v>
      </c>
      <c r="AP417" s="10">
        <f t="shared" si="14"/>
        <v>12</v>
      </c>
      <c r="AQ417" s="10">
        <f t="shared" si="15"/>
        <v>112.8</v>
      </c>
    </row>
    <row r="418" ht="15.75" customHeight="1">
      <c r="A418" s="10">
        <v>27.0</v>
      </c>
      <c r="B418" s="10">
        <v>4.9</v>
      </c>
      <c r="C418" s="9">
        <v>58.0</v>
      </c>
      <c r="D418" s="9">
        <f t="shared" si="1"/>
        <v>1639.4</v>
      </c>
      <c r="E418" s="9">
        <f t="shared" si="2"/>
        <v>1639.4</v>
      </c>
      <c r="F418" s="9">
        <f t="shared" si="3"/>
        <v>-343171.9</v>
      </c>
      <c r="H418" s="9">
        <f t="shared" si="4"/>
        <v>118.8</v>
      </c>
      <c r="K418" s="9">
        <f t="shared" si="5"/>
        <v>1.51851394</v>
      </c>
      <c r="L418" s="9">
        <f t="shared" si="6"/>
        <v>5.466650184</v>
      </c>
      <c r="N418" s="9">
        <f t="shared" si="7"/>
        <v>0.0303030303</v>
      </c>
      <c r="O418" s="9">
        <f t="shared" si="8"/>
        <v>0.1090909091</v>
      </c>
      <c r="AG418" s="10">
        <f t="shared" si="9"/>
        <v>-17.79230658</v>
      </c>
      <c r="AH418" s="10">
        <f t="shared" si="10"/>
        <v>316.5661734</v>
      </c>
      <c r="AI418" s="10">
        <f t="shared" si="11"/>
        <v>1424.54778</v>
      </c>
      <c r="AM418" s="10">
        <f t="shared" si="12"/>
        <v>17.79230658</v>
      </c>
      <c r="AN418" s="10">
        <f t="shared" si="13"/>
        <v>80.06537961</v>
      </c>
      <c r="AP418" s="10">
        <f t="shared" si="14"/>
        <v>14</v>
      </c>
      <c r="AQ418" s="10">
        <f t="shared" si="15"/>
        <v>63</v>
      </c>
    </row>
    <row r="419" ht="15.75" customHeight="1">
      <c r="A419" s="10">
        <v>39.0</v>
      </c>
      <c r="B419" s="10">
        <v>3.1</v>
      </c>
      <c r="C419" s="9">
        <v>58.0</v>
      </c>
      <c r="D419" s="9">
        <f t="shared" si="1"/>
        <v>1642.5</v>
      </c>
      <c r="E419" s="9">
        <f t="shared" si="2"/>
        <v>1642.5</v>
      </c>
      <c r="F419" s="9">
        <f t="shared" si="3"/>
        <v>-344811.3</v>
      </c>
      <c r="H419" s="9">
        <f t="shared" si="4"/>
        <v>200</v>
      </c>
      <c r="K419" s="9">
        <f t="shared" si="5"/>
        <v>1.698970004</v>
      </c>
      <c r="L419" s="9">
        <f t="shared" si="6"/>
        <v>6.795880017</v>
      </c>
      <c r="N419" s="9">
        <f t="shared" si="7"/>
        <v>0.02</v>
      </c>
      <c r="O419" s="9">
        <f t="shared" si="8"/>
        <v>0.08</v>
      </c>
      <c r="AG419" s="10">
        <f t="shared" si="9"/>
        <v>-11.79230658</v>
      </c>
      <c r="AH419" s="10">
        <f t="shared" si="10"/>
        <v>139.0584945</v>
      </c>
      <c r="AI419" s="10">
        <f t="shared" si="11"/>
        <v>500.6105801</v>
      </c>
      <c r="AM419" s="10">
        <f t="shared" si="12"/>
        <v>11.79230658</v>
      </c>
      <c r="AN419" s="10">
        <f t="shared" si="13"/>
        <v>42.45230369</v>
      </c>
      <c r="AP419" s="10">
        <f t="shared" si="14"/>
        <v>8</v>
      </c>
      <c r="AQ419" s="10">
        <f t="shared" si="15"/>
        <v>28.8</v>
      </c>
    </row>
    <row r="420" ht="15.75" customHeight="1">
      <c r="A420" s="10">
        <v>24.0</v>
      </c>
      <c r="B420" s="10">
        <v>5.8</v>
      </c>
      <c r="C420" s="9">
        <v>58.0</v>
      </c>
      <c r="D420" s="9">
        <f t="shared" si="1"/>
        <v>1648.3</v>
      </c>
      <c r="E420" s="9">
        <f t="shared" si="2"/>
        <v>1648.3</v>
      </c>
      <c r="F420" s="9">
        <f t="shared" si="3"/>
        <v>-346453.8</v>
      </c>
      <c r="H420" s="9">
        <f t="shared" si="4"/>
        <v>132.3</v>
      </c>
      <c r="K420" s="9">
        <f t="shared" si="5"/>
        <v>1.431363764</v>
      </c>
      <c r="L420" s="9">
        <f t="shared" si="6"/>
        <v>7.013682444</v>
      </c>
      <c r="N420" s="9">
        <f t="shared" si="7"/>
        <v>0.03703703704</v>
      </c>
      <c r="O420" s="9">
        <f t="shared" si="8"/>
        <v>0.1814814815</v>
      </c>
      <c r="AG420" s="10">
        <f t="shared" si="9"/>
        <v>5.20769342</v>
      </c>
      <c r="AH420" s="10">
        <f t="shared" si="10"/>
        <v>27.12007076</v>
      </c>
      <c r="AI420" s="10">
        <f t="shared" si="11"/>
        <v>108.480283</v>
      </c>
      <c r="AM420" s="10">
        <f t="shared" si="12"/>
        <v>5.20769342</v>
      </c>
      <c r="AN420" s="10">
        <f t="shared" si="13"/>
        <v>20.83077368</v>
      </c>
      <c r="AP420" s="10">
        <f t="shared" si="14"/>
        <v>9</v>
      </c>
      <c r="AQ420" s="10">
        <f t="shared" si="15"/>
        <v>36</v>
      </c>
    </row>
    <row r="421" ht="15.75" customHeight="1">
      <c r="A421" s="10">
        <v>42.0</v>
      </c>
      <c r="B421" s="10">
        <v>5.4</v>
      </c>
      <c r="C421" s="9">
        <v>58.0</v>
      </c>
      <c r="D421" s="9">
        <f t="shared" si="1"/>
        <v>1653.7</v>
      </c>
      <c r="E421" s="9">
        <f t="shared" si="2"/>
        <v>1653.7</v>
      </c>
      <c r="F421" s="9">
        <f t="shared" si="3"/>
        <v>-348102.1</v>
      </c>
      <c r="H421" s="9">
        <f t="shared" si="4"/>
        <v>120.9</v>
      </c>
      <c r="K421" s="9">
        <f t="shared" si="5"/>
        <v>1.591064607</v>
      </c>
      <c r="L421" s="9">
        <f t="shared" si="6"/>
        <v>4.932300282</v>
      </c>
      <c r="N421" s="9">
        <f t="shared" si="7"/>
        <v>0.02564102564</v>
      </c>
      <c r="O421" s="9">
        <f t="shared" si="8"/>
        <v>0.07948717949</v>
      </c>
      <c r="AG421" s="10">
        <f t="shared" si="9"/>
        <v>-17.79230658</v>
      </c>
      <c r="AH421" s="10">
        <f t="shared" si="10"/>
        <v>316.5661734</v>
      </c>
      <c r="AI421" s="10">
        <f t="shared" si="11"/>
        <v>1551.17425</v>
      </c>
      <c r="AM421" s="10">
        <f t="shared" si="12"/>
        <v>17.79230658</v>
      </c>
      <c r="AN421" s="10">
        <f t="shared" si="13"/>
        <v>87.18230224</v>
      </c>
      <c r="AP421" s="10">
        <f t="shared" si="14"/>
        <v>14</v>
      </c>
      <c r="AQ421" s="10">
        <f t="shared" si="15"/>
        <v>68.6</v>
      </c>
    </row>
    <row r="422" ht="15.75" customHeight="1">
      <c r="A422" s="10">
        <v>36.0</v>
      </c>
      <c r="B422" s="10">
        <v>4.0</v>
      </c>
      <c r="C422" s="9">
        <v>58.0</v>
      </c>
      <c r="D422" s="9">
        <f t="shared" si="1"/>
        <v>1657.7</v>
      </c>
      <c r="E422" s="9">
        <f t="shared" si="2"/>
        <v>1657.7</v>
      </c>
      <c r="F422" s="9">
        <f t="shared" si="3"/>
        <v>-349755.8</v>
      </c>
      <c r="H422" s="9">
        <f t="shared" si="4"/>
        <v>139.2</v>
      </c>
      <c r="K422" s="9">
        <f t="shared" si="5"/>
        <v>1.380211242</v>
      </c>
      <c r="L422" s="9">
        <f t="shared" si="6"/>
        <v>8.005225202</v>
      </c>
      <c r="N422" s="9">
        <f t="shared" si="7"/>
        <v>0.04166666667</v>
      </c>
      <c r="O422" s="9">
        <f t="shared" si="8"/>
        <v>0.2416666667</v>
      </c>
      <c r="AG422" s="10">
        <f t="shared" si="9"/>
        <v>-5.79230658</v>
      </c>
      <c r="AH422" s="10">
        <f t="shared" si="10"/>
        <v>33.55081552</v>
      </c>
      <c r="AI422" s="10">
        <f t="shared" si="11"/>
        <v>104.0075281</v>
      </c>
      <c r="AM422" s="10">
        <f t="shared" si="12"/>
        <v>5.79230658</v>
      </c>
      <c r="AN422" s="10">
        <f t="shared" si="13"/>
        <v>17.9561504</v>
      </c>
      <c r="AP422" s="10">
        <f t="shared" si="14"/>
        <v>2</v>
      </c>
      <c r="AQ422" s="10">
        <f t="shared" si="15"/>
        <v>6.2</v>
      </c>
    </row>
    <row r="423" ht="15.75" customHeight="1">
      <c r="A423" s="10">
        <v>36.0</v>
      </c>
      <c r="B423" s="10">
        <v>4.5</v>
      </c>
      <c r="C423" s="9">
        <v>58.0</v>
      </c>
      <c r="D423" s="9">
        <f t="shared" si="1"/>
        <v>1662.2</v>
      </c>
      <c r="E423" s="9">
        <f t="shared" si="2"/>
        <v>1662.2</v>
      </c>
      <c r="F423" s="9">
        <f t="shared" si="3"/>
        <v>-351413.5</v>
      </c>
      <c r="H423" s="9">
        <f t="shared" si="4"/>
        <v>226.8</v>
      </c>
      <c r="K423" s="9">
        <f t="shared" si="5"/>
        <v>1.62324929</v>
      </c>
      <c r="L423" s="9">
        <f t="shared" si="6"/>
        <v>8.765546168</v>
      </c>
      <c r="N423" s="9">
        <f t="shared" si="7"/>
        <v>0.02380952381</v>
      </c>
      <c r="O423" s="9">
        <f t="shared" si="8"/>
        <v>0.1285714286</v>
      </c>
      <c r="AG423" s="10">
        <f t="shared" si="9"/>
        <v>-20.79230658</v>
      </c>
      <c r="AH423" s="10">
        <f t="shared" si="10"/>
        <v>432.3200129</v>
      </c>
      <c r="AI423" s="10">
        <f t="shared" si="11"/>
        <v>2507.456075</v>
      </c>
      <c r="AM423" s="10">
        <f t="shared" si="12"/>
        <v>20.79230658</v>
      </c>
      <c r="AN423" s="10">
        <f t="shared" si="13"/>
        <v>120.5953782</v>
      </c>
      <c r="AP423" s="10">
        <f t="shared" si="14"/>
        <v>17</v>
      </c>
      <c r="AQ423" s="10">
        <f t="shared" si="15"/>
        <v>98.6</v>
      </c>
    </row>
    <row r="424" ht="15.75" customHeight="1">
      <c r="A424" s="10">
        <v>19.0</v>
      </c>
      <c r="B424" s="10">
        <v>4.5</v>
      </c>
      <c r="C424" s="9">
        <v>59.0</v>
      </c>
      <c r="D424" s="9">
        <f t="shared" si="1"/>
        <v>1666.7</v>
      </c>
      <c r="E424" s="9">
        <f t="shared" si="2"/>
        <v>1666.7</v>
      </c>
      <c r="F424" s="9">
        <f t="shared" si="3"/>
        <v>-353075.7</v>
      </c>
      <c r="H424" s="9">
        <f t="shared" si="4"/>
        <v>144</v>
      </c>
      <c r="K424" s="9">
        <f t="shared" si="5"/>
        <v>1.556302501</v>
      </c>
      <c r="L424" s="9">
        <f t="shared" si="6"/>
        <v>6.225210003</v>
      </c>
      <c r="N424" s="9">
        <f t="shared" si="7"/>
        <v>0.02777777778</v>
      </c>
      <c r="O424" s="9">
        <f t="shared" si="8"/>
        <v>0.1111111111</v>
      </c>
      <c r="AG424" s="10">
        <f t="shared" si="9"/>
        <v>-2.79230658</v>
      </c>
      <c r="AH424" s="10">
        <f t="shared" si="10"/>
        <v>7.796976037</v>
      </c>
      <c r="AI424" s="10">
        <f t="shared" si="11"/>
        <v>42.1036706</v>
      </c>
      <c r="AM424" s="10">
        <f t="shared" si="12"/>
        <v>2.79230658</v>
      </c>
      <c r="AN424" s="10">
        <f t="shared" si="13"/>
        <v>15.07845553</v>
      </c>
      <c r="AP424" s="10">
        <f t="shared" si="14"/>
        <v>1</v>
      </c>
      <c r="AQ424" s="10">
        <f t="shared" si="15"/>
        <v>5.4</v>
      </c>
    </row>
    <row r="425" ht="15.75" customHeight="1">
      <c r="A425" s="10">
        <v>27.0</v>
      </c>
      <c r="B425" s="10">
        <v>3.6</v>
      </c>
      <c r="C425" s="9">
        <v>59.0</v>
      </c>
      <c r="D425" s="9">
        <f t="shared" si="1"/>
        <v>1670.3</v>
      </c>
      <c r="E425" s="9">
        <f t="shared" si="2"/>
        <v>1670.3</v>
      </c>
      <c r="F425" s="9">
        <f t="shared" si="3"/>
        <v>-354742.4</v>
      </c>
      <c r="H425" s="9">
        <f t="shared" si="4"/>
        <v>162</v>
      </c>
      <c r="K425" s="9">
        <f t="shared" si="5"/>
        <v>1.556302501</v>
      </c>
      <c r="L425" s="9">
        <f t="shared" si="6"/>
        <v>7.003361253</v>
      </c>
      <c r="N425" s="9">
        <f t="shared" si="7"/>
        <v>0.02777777778</v>
      </c>
      <c r="O425" s="9">
        <f t="shared" si="8"/>
        <v>0.125</v>
      </c>
      <c r="AG425" s="10">
        <f t="shared" si="9"/>
        <v>-8.79230658</v>
      </c>
      <c r="AH425" s="10">
        <f t="shared" si="10"/>
        <v>77.304655</v>
      </c>
      <c r="AI425" s="10">
        <f t="shared" si="11"/>
        <v>309.21862</v>
      </c>
      <c r="AM425" s="10">
        <f t="shared" si="12"/>
        <v>8.79230658</v>
      </c>
      <c r="AN425" s="10">
        <f t="shared" si="13"/>
        <v>35.16922632</v>
      </c>
      <c r="AP425" s="10">
        <f t="shared" si="14"/>
        <v>5</v>
      </c>
      <c r="AQ425" s="10">
        <f t="shared" si="15"/>
        <v>20</v>
      </c>
    </row>
    <row r="426" ht="15.75" customHeight="1">
      <c r="A426" s="10">
        <v>48.0</v>
      </c>
      <c r="B426" s="10">
        <v>4.0</v>
      </c>
      <c r="C426" s="9">
        <v>59.0</v>
      </c>
      <c r="D426" s="9">
        <f t="shared" si="1"/>
        <v>1674.3</v>
      </c>
      <c r="E426" s="9">
        <f t="shared" si="2"/>
        <v>1674.3</v>
      </c>
      <c r="F426" s="9">
        <f t="shared" si="3"/>
        <v>-356412.7</v>
      </c>
      <c r="H426" s="9">
        <f t="shared" si="4"/>
        <v>85.5</v>
      </c>
      <c r="K426" s="9">
        <f t="shared" si="5"/>
        <v>1.278753601</v>
      </c>
      <c r="L426" s="9">
        <f t="shared" si="6"/>
        <v>5.754391204</v>
      </c>
      <c r="N426" s="9">
        <f t="shared" si="7"/>
        <v>0.05263157895</v>
      </c>
      <c r="O426" s="9">
        <f t="shared" si="8"/>
        <v>0.2368421053</v>
      </c>
      <c r="AG426" s="10">
        <f t="shared" si="9"/>
        <v>-8.79230658</v>
      </c>
      <c r="AH426" s="10">
        <f t="shared" si="10"/>
        <v>77.304655</v>
      </c>
      <c r="AI426" s="10">
        <f t="shared" si="11"/>
        <v>347.8709475</v>
      </c>
      <c r="AM426" s="10">
        <f t="shared" si="12"/>
        <v>8.79230658</v>
      </c>
      <c r="AN426" s="10">
        <f t="shared" si="13"/>
        <v>39.56537961</v>
      </c>
      <c r="AP426" s="10">
        <f t="shared" si="14"/>
        <v>5</v>
      </c>
      <c r="AQ426" s="10">
        <f t="shared" si="15"/>
        <v>22.5</v>
      </c>
    </row>
    <row r="427" ht="15.75" customHeight="1">
      <c r="A427" s="10">
        <v>31.0</v>
      </c>
      <c r="B427" s="10">
        <v>3.6</v>
      </c>
      <c r="C427" s="9">
        <v>59.0</v>
      </c>
      <c r="D427" s="9">
        <f t="shared" si="1"/>
        <v>1677.9</v>
      </c>
      <c r="E427" s="9">
        <f t="shared" si="2"/>
        <v>1677.9</v>
      </c>
      <c r="F427" s="9">
        <f t="shared" si="3"/>
        <v>-358087</v>
      </c>
      <c r="H427" s="9">
        <f t="shared" si="4"/>
        <v>97.2</v>
      </c>
      <c r="K427" s="9">
        <f t="shared" si="5"/>
        <v>1.431363764</v>
      </c>
      <c r="L427" s="9">
        <f t="shared" si="6"/>
        <v>5.152909551</v>
      </c>
      <c r="N427" s="9">
        <f t="shared" si="7"/>
        <v>0.03703703704</v>
      </c>
      <c r="O427" s="9">
        <f t="shared" si="8"/>
        <v>0.1333333333</v>
      </c>
      <c r="AG427" s="10">
        <f t="shared" si="9"/>
        <v>-25.79230658</v>
      </c>
      <c r="AH427" s="10">
        <f t="shared" si="10"/>
        <v>665.2430787</v>
      </c>
      <c r="AI427" s="10">
        <f t="shared" si="11"/>
        <v>2993.593854</v>
      </c>
      <c r="AM427" s="10">
        <f t="shared" si="12"/>
        <v>25.79230658</v>
      </c>
      <c r="AN427" s="10">
        <f t="shared" si="13"/>
        <v>116.0653796</v>
      </c>
      <c r="AP427" s="10">
        <f t="shared" si="14"/>
        <v>22</v>
      </c>
      <c r="AQ427" s="10">
        <f t="shared" si="15"/>
        <v>99</v>
      </c>
    </row>
    <row r="428" ht="15.75" customHeight="1">
      <c r="A428" s="10">
        <v>56.0</v>
      </c>
      <c r="B428" s="10">
        <v>2.2</v>
      </c>
      <c r="C428" s="9">
        <v>59.0</v>
      </c>
      <c r="D428" s="9">
        <f t="shared" si="1"/>
        <v>1680.1</v>
      </c>
      <c r="E428" s="9">
        <f t="shared" si="2"/>
        <v>1680.1</v>
      </c>
      <c r="F428" s="9">
        <f t="shared" si="3"/>
        <v>-359764.9</v>
      </c>
      <c r="H428" s="9">
        <f t="shared" si="4"/>
        <v>192</v>
      </c>
      <c r="K428" s="9">
        <f t="shared" si="5"/>
        <v>1.681241237</v>
      </c>
      <c r="L428" s="9">
        <f t="shared" si="6"/>
        <v>6.72496495</v>
      </c>
      <c r="N428" s="9">
        <f t="shared" si="7"/>
        <v>0.02083333333</v>
      </c>
      <c r="O428" s="9">
        <f t="shared" si="8"/>
        <v>0.08333333333</v>
      </c>
      <c r="AG428" s="10">
        <f t="shared" si="9"/>
        <v>-17.79230658</v>
      </c>
      <c r="AH428" s="10">
        <f t="shared" si="10"/>
        <v>316.5661734</v>
      </c>
      <c r="AI428" s="10">
        <f t="shared" si="11"/>
        <v>1139.638224</v>
      </c>
      <c r="AM428" s="10">
        <f t="shared" si="12"/>
        <v>17.79230658</v>
      </c>
      <c r="AN428" s="10">
        <f t="shared" si="13"/>
        <v>64.05230369</v>
      </c>
      <c r="AP428" s="10">
        <f t="shared" si="14"/>
        <v>14</v>
      </c>
      <c r="AQ428" s="10">
        <f t="shared" si="15"/>
        <v>50.4</v>
      </c>
    </row>
    <row r="429" ht="15.75" customHeight="1">
      <c r="A429" s="10">
        <v>56.0</v>
      </c>
      <c r="B429" s="10">
        <v>2.2</v>
      </c>
      <c r="C429" s="9">
        <v>59.0</v>
      </c>
      <c r="D429" s="9">
        <f t="shared" si="1"/>
        <v>1682.3</v>
      </c>
      <c r="E429" s="9">
        <f t="shared" si="2"/>
        <v>1682.3</v>
      </c>
      <c r="F429" s="9">
        <f t="shared" si="3"/>
        <v>-361445</v>
      </c>
      <c r="H429" s="9">
        <f t="shared" si="4"/>
        <v>111.6</v>
      </c>
      <c r="K429" s="9">
        <f t="shared" si="5"/>
        <v>1.491361694</v>
      </c>
      <c r="L429" s="9">
        <f t="shared" si="6"/>
        <v>5.368902098</v>
      </c>
      <c r="N429" s="9">
        <f t="shared" si="7"/>
        <v>0.03225806452</v>
      </c>
      <c r="O429" s="9">
        <f t="shared" si="8"/>
        <v>0.1161290323</v>
      </c>
      <c r="AG429" s="10">
        <f t="shared" si="9"/>
        <v>3.20769342</v>
      </c>
      <c r="AH429" s="10">
        <f t="shared" si="10"/>
        <v>10.28929708</v>
      </c>
      <c r="AI429" s="10">
        <f t="shared" si="11"/>
        <v>41.15718831</v>
      </c>
      <c r="AM429" s="10">
        <f t="shared" si="12"/>
        <v>3.20769342</v>
      </c>
      <c r="AN429" s="10">
        <f t="shared" si="13"/>
        <v>12.83077368</v>
      </c>
      <c r="AP429" s="10">
        <f t="shared" si="14"/>
        <v>7</v>
      </c>
      <c r="AQ429" s="10">
        <f t="shared" si="15"/>
        <v>28</v>
      </c>
    </row>
    <row r="430" ht="15.75" customHeight="1">
      <c r="A430" s="10">
        <v>33.0</v>
      </c>
      <c r="B430" s="10">
        <v>2.2</v>
      </c>
      <c r="C430" s="9">
        <v>59.0</v>
      </c>
      <c r="D430" s="9">
        <f t="shared" si="1"/>
        <v>1684.5</v>
      </c>
      <c r="E430" s="9">
        <f t="shared" si="2"/>
        <v>1684.5</v>
      </c>
      <c r="F430" s="9">
        <f t="shared" si="3"/>
        <v>-363127.3</v>
      </c>
      <c r="H430" s="9">
        <f t="shared" si="4"/>
        <v>123.2</v>
      </c>
      <c r="K430" s="9">
        <f t="shared" si="5"/>
        <v>1.748188027</v>
      </c>
      <c r="L430" s="9">
        <f t="shared" si="6"/>
        <v>3.846013659</v>
      </c>
      <c r="N430" s="9">
        <f t="shared" si="7"/>
        <v>0.01785714286</v>
      </c>
      <c r="O430" s="9">
        <f t="shared" si="8"/>
        <v>0.03928571429</v>
      </c>
      <c r="AG430" s="10">
        <f t="shared" si="9"/>
        <v>-13.79230658</v>
      </c>
      <c r="AH430" s="10">
        <f t="shared" si="10"/>
        <v>190.2277208</v>
      </c>
      <c r="AI430" s="10">
        <f t="shared" si="11"/>
        <v>684.8197949</v>
      </c>
      <c r="AM430" s="10">
        <f t="shared" si="12"/>
        <v>13.79230658</v>
      </c>
      <c r="AN430" s="10">
        <f t="shared" si="13"/>
        <v>49.65230369</v>
      </c>
      <c r="AP430" s="10">
        <f t="shared" si="14"/>
        <v>10</v>
      </c>
      <c r="AQ430" s="10">
        <f t="shared" si="15"/>
        <v>36</v>
      </c>
    </row>
    <row r="431" ht="15.75" customHeight="1">
      <c r="A431" s="10">
        <v>34.0</v>
      </c>
      <c r="B431" s="10">
        <v>5.8</v>
      </c>
      <c r="C431" s="9">
        <v>59.0</v>
      </c>
      <c r="D431" s="9">
        <f t="shared" si="1"/>
        <v>1690.3</v>
      </c>
      <c r="E431" s="9">
        <f t="shared" si="2"/>
        <v>1690.3</v>
      </c>
      <c r="F431" s="9">
        <f t="shared" si="3"/>
        <v>-364811.8</v>
      </c>
      <c r="H431" s="9">
        <f t="shared" si="4"/>
        <v>123.2</v>
      </c>
      <c r="K431" s="9">
        <f t="shared" si="5"/>
        <v>1.748188027</v>
      </c>
      <c r="L431" s="9">
        <f t="shared" si="6"/>
        <v>3.846013659</v>
      </c>
      <c r="N431" s="9">
        <f t="shared" si="7"/>
        <v>0.01785714286</v>
      </c>
      <c r="O431" s="9">
        <f t="shared" si="8"/>
        <v>0.03928571429</v>
      </c>
      <c r="AG431" s="10">
        <f t="shared" si="9"/>
        <v>11.20769342</v>
      </c>
      <c r="AH431" s="10">
        <f t="shared" si="10"/>
        <v>125.6123918</v>
      </c>
      <c r="AI431" s="10">
        <f t="shared" si="11"/>
        <v>276.347262</v>
      </c>
      <c r="AM431" s="10">
        <f t="shared" si="12"/>
        <v>11.20769342</v>
      </c>
      <c r="AN431" s="10">
        <f t="shared" si="13"/>
        <v>24.65692552</v>
      </c>
      <c r="AP431" s="10">
        <f t="shared" si="14"/>
        <v>15</v>
      </c>
      <c r="AQ431" s="10">
        <f t="shared" si="15"/>
        <v>33</v>
      </c>
    </row>
    <row r="432" ht="15.75" customHeight="1">
      <c r="A432" s="10">
        <v>44.0</v>
      </c>
      <c r="B432" s="10">
        <v>4.0</v>
      </c>
      <c r="C432" s="9">
        <v>60.0</v>
      </c>
      <c r="D432" s="9">
        <f t="shared" si="1"/>
        <v>1694.3</v>
      </c>
      <c r="E432" s="9">
        <f t="shared" si="2"/>
        <v>1694.3</v>
      </c>
      <c r="F432" s="9">
        <f t="shared" si="3"/>
        <v>-366502.1</v>
      </c>
      <c r="H432" s="9">
        <f t="shared" si="4"/>
        <v>72.6</v>
      </c>
      <c r="K432" s="9">
        <f t="shared" si="5"/>
        <v>1.51851394</v>
      </c>
      <c r="L432" s="9">
        <f t="shared" si="6"/>
        <v>3.340730668</v>
      </c>
      <c r="N432" s="9">
        <f t="shared" si="7"/>
        <v>0.0303030303</v>
      </c>
      <c r="O432" s="9">
        <f t="shared" si="8"/>
        <v>0.06666666667</v>
      </c>
      <c r="AG432" s="10">
        <f t="shared" si="9"/>
        <v>11.20769342</v>
      </c>
      <c r="AH432" s="10">
        <f t="shared" si="10"/>
        <v>125.6123918</v>
      </c>
      <c r="AI432" s="10">
        <f t="shared" si="11"/>
        <v>276.347262</v>
      </c>
      <c r="AM432" s="10">
        <f t="shared" si="12"/>
        <v>11.20769342</v>
      </c>
      <c r="AN432" s="10">
        <f t="shared" si="13"/>
        <v>24.65692552</v>
      </c>
      <c r="AP432" s="10">
        <f t="shared" si="14"/>
        <v>15</v>
      </c>
      <c r="AQ432" s="10">
        <f t="shared" si="15"/>
        <v>33</v>
      </c>
    </row>
    <row r="433" ht="15.75" customHeight="1">
      <c r="A433" s="10">
        <v>45.0</v>
      </c>
      <c r="B433" s="10">
        <v>3.6</v>
      </c>
      <c r="C433" s="9">
        <v>60.0</v>
      </c>
      <c r="D433" s="9">
        <f t="shared" si="1"/>
        <v>1697.9</v>
      </c>
      <c r="E433" s="9">
        <f t="shared" si="2"/>
        <v>1697.9</v>
      </c>
      <c r="F433" s="9">
        <f t="shared" si="3"/>
        <v>-368196.4</v>
      </c>
      <c r="H433" s="9">
        <f t="shared" si="4"/>
        <v>197.2</v>
      </c>
      <c r="K433" s="9">
        <f t="shared" si="5"/>
        <v>1.531478917</v>
      </c>
      <c r="L433" s="9">
        <f t="shared" si="6"/>
        <v>8.882577719</v>
      </c>
      <c r="N433" s="9">
        <f t="shared" si="7"/>
        <v>0.02941176471</v>
      </c>
      <c r="O433" s="9">
        <f t="shared" si="8"/>
        <v>0.1705882353</v>
      </c>
      <c r="AG433" s="10">
        <f t="shared" si="9"/>
        <v>-11.79230658</v>
      </c>
      <c r="AH433" s="10">
        <f t="shared" si="10"/>
        <v>139.0584945</v>
      </c>
      <c r="AI433" s="10">
        <f t="shared" si="11"/>
        <v>305.9286878</v>
      </c>
      <c r="AM433" s="10">
        <f t="shared" si="12"/>
        <v>11.79230658</v>
      </c>
      <c r="AN433" s="10">
        <f t="shared" si="13"/>
        <v>25.94307448</v>
      </c>
      <c r="AP433" s="10">
        <f t="shared" si="14"/>
        <v>8</v>
      </c>
      <c r="AQ433" s="10">
        <f t="shared" si="15"/>
        <v>17.6</v>
      </c>
    </row>
    <row r="434" ht="15.75" customHeight="1">
      <c r="A434" s="10">
        <v>40.0</v>
      </c>
      <c r="B434" s="10">
        <v>4.0</v>
      </c>
      <c r="C434" s="9">
        <v>60.0</v>
      </c>
      <c r="D434" s="9">
        <f t="shared" si="1"/>
        <v>1701.9</v>
      </c>
      <c r="E434" s="9">
        <f t="shared" si="2"/>
        <v>1701.9</v>
      </c>
      <c r="F434" s="9">
        <f t="shared" si="3"/>
        <v>-369894.3</v>
      </c>
      <c r="H434" s="9">
        <f t="shared" si="4"/>
        <v>176</v>
      </c>
      <c r="K434" s="9">
        <f t="shared" si="5"/>
        <v>1.643452676</v>
      </c>
      <c r="L434" s="9">
        <f t="shared" si="6"/>
        <v>6.573810706</v>
      </c>
      <c r="N434" s="9">
        <f t="shared" si="7"/>
        <v>0.02272727273</v>
      </c>
      <c r="O434" s="9">
        <f t="shared" si="8"/>
        <v>0.09090909091</v>
      </c>
      <c r="AG434" s="10">
        <f t="shared" si="9"/>
        <v>-10.79230658</v>
      </c>
      <c r="AH434" s="10">
        <f t="shared" si="10"/>
        <v>116.4738813</v>
      </c>
      <c r="AI434" s="10">
        <f t="shared" si="11"/>
        <v>675.5485116</v>
      </c>
      <c r="AM434" s="10">
        <f t="shared" si="12"/>
        <v>10.79230658</v>
      </c>
      <c r="AN434" s="10">
        <f t="shared" si="13"/>
        <v>62.59537816</v>
      </c>
      <c r="AP434" s="10">
        <f t="shared" si="14"/>
        <v>7</v>
      </c>
      <c r="AQ434" s="10">
        <f t="shared" si="15"/>
        <v>40.6</v>
      </c>
    </row>
    <row r="435" ht="15.75" customHeight="1">
      <c r="A435" s="10">
        <v>38.0</v>
      </c>
      <c r="B435" s="10">
        <v>6.7</v>
      </c>
      <c r="C435" s="9">
        <v>60.0</v>
      </c>
      <c r="D435" s="9">
        <f t="shared" si="1"/>
        <v>1708.6</v>
      </c>
      <c r="E435" s="9">
        <f t="shared" si="2"/>
        <v>1708.6</v>
      </c>
      <c r="F435" s="9">
        <f t="shared" si="3"/>
        <v>-371596.2</v>
      </c>
      <c r="H435" s="9">
        <f t="shared" si="4"/>
        <v>162</v>
      </c>
      <c r="K435" s="9">
        <f t="shared" si="5"/>
        <v>1.653212514</v>
      </c>
      <c r="L435" s="9">
        <f t="shared" si="6"/>
        <v>5.95156505</v>
      </c>
      <c r="N435" s="9">
        <f t="shared" si="7"/>
        <v>0.02222222222</v>
      </c>
      <c r="O435" s="9">
        <f t="shared" si="8"/>
        <v>0.08</v>
      </c>
      <c r="AG435" s="10">
        <f t="shared" si="9"/>
        <v>-0.79230658</v>
      </c>
      <c r="AH435" s="10">
        <f t="shared" si="10"/>
        <v>0.6277497167</v>
      </c>
      <c r="AI435" s="10">
        <f t="shared" si="11"/>
        <v>2.510998867</v>
      </c>
      <c r="AM435" s="10">
        <f t="shared" si="12"/>
        <v>0.79230658</v>
      </c>
      <c r="AN435" s="10">
        <f t="shared" si="13"/>
        <v>3.16922632</v>
      </c>
      <c r="AP435" s="10">
        <f t="shared" si="14"/>
        <v>3</v>
      </c>
      <c r="AQ435" s="10">
        <f t="shared" si="15"/>
        <v>12</v>
      </c>
    </row>
    <row r="436" ht="15.75" customHeight="1">
      <c r="A436" s="10">
        <v>66.0</v>
      </c>
      <c r="B436" s="10">
        <v>4.9</v>
      </c>
      <c r="C436" s="9">
        <v>61.0</v>
      </c>
      <c r="D436" s="9">
        <f t="shared" si="1"/>
        <v>1713.5</v>
      </c>
      <c r="E436" s="9">
        <f t="shared" si="2"/>
        <v>1713.5</v>
      </c>
      <c r="F436" s="9">
        <f t="shared" si="3"/>
        <v>-373304.8</v>
      </c>
      <c r="H436" s="9">
        <f t="shared" si="4"/>
        <v>160</v>
      </c>
      <c r="K436" s="9">
        <f t="shared" si="5"/>
        <v>1.602059991</v>
      </c>
      <c r="L436" s="9">
        <f t="shared" si="6"/>
        <v>6.408239965</v>
      </c>
      <c r="N436" s="9">
        <f t="shared" si="7"/>
        <v>0.025</v>
      </c>
      <c r="O436" s="9">
        <f t="shared" si="8"/>
        <v>0.1</v>
      </c>
      <c r="AG436" s="10">
        <f t="shared" si="9"/>
        <v>0.20769342</v>
      </c>
      <c r="AH436" s="10">
        <f t="shared" si="10"/>
        <v>0.04313655671</v>
      </c>
      <c r="AI436" s="10">
        <f t="shared" si="11"/>
        <v>0.1552916042</v>
      </c>
      <c r="AM436" s="10">
        <f t="shared" si="12"/>
        <v>0.20769342</v>
      </c>
      <c r="AN436" s="10">
        <f t="shared" si="13"/>
        <v>0.747696312</v>
      </c>
      <c r="AP436" s="10">
        <f t="shared" si="14"/>
        <v>4</v>
      </c>
      <c r="AQ436" s="10">
        <f t="shared" si="15"/>
        <v>14.4</v>
      </c>
    </row>
    <row r="437" ht="15.75" customHeight="1">
      <c r="A437" s="10">
        <v>45.0</v>
      </c>
      <c r="B437" s="10">
        <v>3.6</v>
      </c>
      <c r="C437" s="9">
        <v>61.0</v>
      </c>
      <c r="D437" s="9">
        <f t="shared" si="1"/>
        <v>1717.1</v>
      </c>
      <c r="E437" s="9">
        <f t="shared" si="2"/>
        <v>1717.1</v>
      </c>
      <c r="F437" s="9">
        <f t="shared" si="3"/>
        <v>-375018.3</v>
      </c>
      <c r="H437" s="9">
        <f t="shared" si="4"/>
        <v>254.6</v>
      </c>
      <c r="K437" s="9">
        <f t="shared" si="5"/>
        <v>1.579783597</v>
      </c>
      <c r="L437" s="9">
        <f t="shared" si="6"/>
        <v>10.5845501</v>
      </c>
      <c r="N437" s="9">
        <f t="shared" si="7"/>
        <v>0.02631578947</v>
      </c>
      <c r="O437" s="9">
        <f t="shared" si="8"/>
        <v>0.1763157895</v>
      </c>
      <c r="AG437" s="10">
        <f t="shared" si="9"/>
        <v>-4.79230658</v>
      </c>
      <c r="AH437" s="10">
        <f t="shared" si="10"/>
        <v>22.96620236</v>
      </c>
      <c r="AI437" s="10">
        <f t="shared" si="11"/>
        <v>91.86480943</v>
      </c>
      <c r="AM437" s="10">
        <f t="shared" si="12"/>
        <v>4.79230658</v>
      </c>
      <c r="AN437" s="10">
        <f t="shared" si="13"/>
        <v>19.16922632</v>
      </c>
      <c r="AP437" s="10">
        <f t="shared" si="14"/>
        <v>1</v>
      </c>
      <c r="AQ437" s="10">
        <f t="shared" si="15"/>
        <v>4</v>
      </c>
    </row>
    <row r="438" ht="15.75" customHeight="1">
      <c r="A438" s="10">
        <v>51.0</v>
      </c>
      <c r="B438" s="10">
        <v>1.8</v>
      </c>
      <c r="C438" s="9">
        <v>61.0</v>
      </c>
      <c r="D438" s="9">
        <f t="shared" si="1"/>
        <v>1718.9</v>
      </c>
      <c r="E438" s="9">
        <f t="shared" si="2"/>
        <v>1718.9</v>
      </c>
      <c r="F438" s="9">
        <f t="shared" si="3"/>
        <v>-376735.4</v>
      </c>
      <c r="H438" s="9">
        <f t="shared" si="4"/>
        <v>323.4</v>
      </c>
      <c r="K438" s="9">
        <f t="shared" si="5"/>
        <v>1.819543936</v>
      </c>
      <c r="L438" s="9">
        <f t="shared" si="6"/>
        <v>8.915765284</v>
      </c>
      <c r="N438" s="9">
        <f t="shared" si="7"/>
        <v>0.01515151515</v>
      </c>
      <c r="O438" s="9">
        <f t="shared" si="8"/>
        <v>0.07424242424</v>
      </c>
      <c r="AG438" s="10">
        <f t="shared" si="9"/>
        <v>-6.79230658</v>
      </c>
      <c r="AH438" s="10">
        <f t="shared" si="10"/>
        <v>46.13542868</v>
      </c>
      <c r="AI438" s="10">
        <f t="shared" si="11"/>
        <v>309.1073721</v>
      </c>
      <c r="AM438" s="10">
        <f t="shared" si="12"/>
        <v>6.79230658</v>
      </c>
      <c r="AN438" s="10">
        <f t="shared" si="13"/>
        <v>45.50845409</v>
      </c>
      <c r="AP438" s="10">
        <f t="shared" si="14"/>
        <v>3</v>
      </c>
      <c r="AQ438" s="10">
        <f t="shared" si="15"/>
        <v>20.1</v>
      </c>
    </row>
    <row r="439" ht="15.75" customHeight="1">
      <c r="A439" s="10">
        <v>35.0</v>
      </c>
      <c r="B439" s="10">
        <v>1.3</v>
      </c>
      <c r="C439" s="9">
        <v>62.0</v>
      </c>
      <c r="D439" s="9">
        <f t="shared" si="1"/>
        <v>1720.2</v>
      </c>
      <c r="E439" s="9">
        <f t="shared" si="2"/>
        <v>1720.2</v>
      </c>
      <c r="F439" s="9">
        <f t="shared" si="3"/>
        <v>-378454.3</v>
      </c>
      <c r="H439" s="9">
        <f t="shared" si="4"/>
        <v>162</v>
      </c>
      <c r="K439" s="9">
        <f t="shared" si="5"/>
        <v>1.653212514</v>
      </c>
      <c r="L439" s="9">
        <f t="shared" si="6"/>
        <v>5.95156505</v>
      </c>
      <c r="N439" s="9">
        <f t="shared" si="7"/>
        <v>0.02222222222</v>
      </c>
      <c r="O439" s="9">
        <f t="shared" si="8"/>
        <v>0.08</v>
      </c>
      <c r="AG439" s="10">
        <f t="shared" si="9"/>
        <v>21.20769342</v>
      </c>
      <c r="AH439" s="10">
        <f t="shared" si="10"/>
        <v>449.7662602</v>
      </c>
      <c r="AI439" s="10">
        <f t="shared" si="11"/>
        <v>2203.854675</v>
      </c>
      <c r="AM439" s="10">
        <f t="shared" si="12"/>
        <v>21.20769342</v>
      </c>
      <c r="AN439" s="10">
        <f t="shared" si="13"/>
        <v>103.9176978</v>
      </c>
      <c r="AP439" s="10">
        <f t="shared" si="14"/>
        <v>25</v>
      </c>
      <c r="AQ439" s="10">
        <f t="shared" si="15"/>
        <v>122.5</v>
      </c>
    </row>
    <row r="440" ht="15.75" customHeight="1">
      <c r="A440" s="10">
        <v>73.0</v>
      </c>
      <c r="B440" s="10">
        <v>2.7</v>
      </c>
      <c r="C440" s="9">
        <v>62.0</v>
      </c>
      <c r="D440" s="9">
        <f t="shared" si="1"/>
        <v>1722.9</v>
      </c>
      <c r="E440" s="9">
        <f t="shared" si="2"/>
        <v>1722.9</v>
      </c>
      <c r="F440" s="9">
        <f t="shared" si="3"/>
        <v>-380174.5</v>
      </c>
      <c r="H440" s="9">
        <f t="shared" si="4"/>
        <v>91.8</v>
      </c>
      <c r="K440" s="9">
        <f t="shared" si="5"/>
        <v>1.707570176</v>
      </c>
      <c r="L440" s="9">
        <f t="shared" si="6"/>
        <v>3.073626317</v>
      </c>
      <c r="N440" s="9">
        <f t="shared" si="7"/>
        <v>0.01960784314</v>
      </c>
      <c r="O440" s="9">
        <f t="shared" si="8"/>
        <v>0.03529411765</v>
      </c>
      <c r="AG440" s="10">
        <f t="shared" si="9"/>
        <v>0.20769342</v>
      </c>
      <c r="AH440" s="10">
        <f t="shared" si="10"/>
        <v>0.04313655671</v>
      </c>
      <c r="AI440" s="10">
        <f t="shared" si="11"/>
        <v>0.1552916042</v>
      </c>
      <c r="AM440" s="10">
        <f t="shared" si="12"/>
        <v>0.20769342</v>
      </c>
      <c r="AN440" s="10">
        <f t="shared" si="13"/>
        <v>0.747696312</v>
      </c>
      <c r="AP440" s="10">
        <f t="shared" si="14"/>
        <v>4</v>
      </c>
      <c r="AQ440" s="10">
        <f t="shared" si="15"/>
        <v>14.4</v>
      </c>
    </row>
    <row r="441" ht="15.75" customHeight="1">
      <c r="A441" s="10">
        <v>53.0</v>
      </c>
      <c r="B441" s="10">
        <v>4.0</v>
      </c>
      <c r="C441" s="9">
        <v>62.0</v>
      </c>
      <c r="D441" s="9">
        <f t="shared" si="1"/>
        <v>1726.9</v>
      </c>
      <c r="E441" s="9">
        <f t="shared" si="2"/>
        <v>1726.9</v>
      </c>
      <c r="F441" s="9">
        <f t="shared" si="3"/>
        <v>-381897.4</v>
      </c>
      <c r="H441" s="9">
        <f t="shared" si="4"/>
        <v>45.5</v>
      </c>
      <c r="K441" s="9">
        <f t="shared" si="5"/>
        <v>1.544068044</v>
      </c>
      <c r="L441" s="9">
        <f t="shared" si="6"/>
        <v>2.007288458</v>
      </c>
      <c r="N441" s="9">
        <f t="shared" si="7"/>
        <v>0.02857142857</v>
      </c>
      <c r="O441" s="9">
        <f t="shared" si="8"/>
        <v>0.03714285714</v>
      </c>
      <c r="AG441" s="10">
        <f t="shared" si="9"/>
        <v>6.20769342</v>
      </c>
      <c r="AH441" s="10">
        <f t="shared" si="10"/>
        <v>38.5354576</v>
      </c>
      <c r="AI441" s="10">
        <f t="shared" si="11"/>
        <v>69.36382367</v>
      </c>
      <c r="AM441" s="10">
        <f t="shared" si="12"/>
        <v>6.20769342</v>
      </c>
      <c r="AN441" s="10">
        <f t="shared" si="13"/>
        <v>11.17384816</v>
      </c>
      <c r="AP441" s="10">
        <f t="shared" si="14"/>
        <v>10</v>
      </c>
      <c r="AQ441" s="10">
        <f t="shared" si="15"/>
        <v>18</v>
      </c>
    </row>
    <row r="442" ht="15.75" customHeight="1">
      <c r="A442" s="10">
        <v>46.0</v>
      </c>
      <c r="B442" s="10">
        <v>2.2</v>
      </c>
      <c r="C442" s="9">
        <v>63.0</v>
      </c>
      <c r="D442" s="9">
        <f t="shared" si="1"/>
        <v>1729.1</v>
      </c>
      <c r="E442" s="9">
        <f t="shared" si="2"/>
        <v>1729.1</v>
      </c>
      <c r="F442" s="9">
        <f t="shared" si="3"/>
        <v>-383624.3</v>
      </c>
      <c r="H442" s="9">
        <f t="shared" si="4"/>
        <v>197.1</v>
      </c>
      <c r="K442" s="9">
        <f t="shared" si="5"/>
        <v>1.86332286</v>
      </c>
      <c r="L442" s="9">
        <f t="shared" si="6"/>
        <v>5.030971722</v>
      </c>
      <c r="N442" s="9">
        <f t="shared" si="7"/>
        <v>0.01369863014</v>
      </c>
      <c r="O442" s="9">
        <f t="shared" si="8"/>
        <v>0.03698630137</v>
      </c>
      <c r="AG442" s="10">
        <f t="shared" si="9"/>
        <v>-9.79230658</v>
      </c>
      <c r="AH442" s="10">
        <f t="shared" si="10"/>
        <v>95.88926816</v>
      </c>
      <c r="AI442" s="10">
        <f t="shared" si="11"/>
        <v>124.6560486</v>
      </c>
      <c r="AM442" s="10">
        <f t="shared" si="12"/>
        <v>9.79230658</v>
      </c>
      <c r="AN442" s="10">
        <f t="shared" si="13"/>
        <v>12.72999855</v>
      </c>
      <c r="AP442" s="10">
        <f t="shared" si="14"/>
        <v>6</v>
      </c>
      <c r="AQ442" s="10">
        <f t="shared" si="15"/>
        <v>7.8</v>
      </c>
    </row>
    <row r="443" ht="15.75" customHeight="1">
      <c r="A443" s="10">
        <v>58.0</v>
      </c>
      <c r="B443" s="10">
        <v>3.6</v>
      </c>
      <c r="C443" s="9">
        <v>63.0</v>
      </c>
      <c r="D443" s="9">
        <f t="shared" si="1"/>
        <v>1732.7</v>
      </c>
      <c r="E443" s="9">
        <f t="shared" si="2"/>
        <v>1732.7</v>
      </c>
      <c r="F443" s="9">
        <f t="shared" si="3"/>
        <v>-385353.4</v>
      </c>
      <c r="H443" s="9">
        <f t="shared" si="4"/>
        <v>212</v>
      </c>
      <c r="K443" s="9">
        <f t="shared" si="5"/>
        <v>1.72427587</v>
      </c>
      <c r="L443" s="9">
        <f t="shared" si="6"/>
        <v>6.897103478</v>
      </c>
      <c r="N443" s="9">
        <f t="shared" si="7"/>
        <v>0.01886792453</v>
      </c>
      <c r="O443" s="9">
        <f t="shared" si="8"/>
        <v>0.07547169811</v>
      </c>
      <c r="AG443" s="10">
        <f t="shared" si="9"/>
        <v>28.20769342</v>
      </c>
      <c r="AH443" s="10">
        <f t="shared" si="10"/>
        <v>795.6739681</v>
      </c>
      <c r="AI443" s="10">
        <f t="shared" si="11"/>
        <v>2148.319714</v>
      </c>
      <c r="AM443" s="10">
        <f t="shared" si="12"/>
        <v>28.20769342</v>
      </c>
      <c r="AN443" s="10">
        <f t="shared" si="13"/>
        <v>76.16077223</v>
      </c>
      <c r="AP443" s="10">
        <f t="shared" si="14"/>
        <v>32</v>
      </c>
      <c r="AQ443" s="10">
        <f t="shared" si="15"/>
        <v>86.4</v>
      </c>
    </row>
    <row r="444" ht="15.75" customHeight="1">
      <c r="A444" s="10">
        <v>29.0</v>
      </c>
      <c r="B444" s="10">
        <v>1.8</v>
      </c>
      <c r="C444" s="9">
        <v>63.0</v>
      </c>
      <c r="D444" s="9">
        <f t="shared" si="1"/>
        <v>1734.5</v>
      </c>
      <c r="E444" s="9">
        <f t="shared" si="2"/>
        <v>1734.5</v>
      </c>
      <c r="F444" s="9">
        <f t="shared" si="3"/>
        <v>-387086.1</v>
      </c>
      <c r="H444" s="9">
        <f t="shared" si="4"/>
        <v>101.2</v>
      </c>
      <c r="K444" s="9">
        <f t="shared" si="5"/>
        <v>1.662757832</v>
      </c>
      <c r="L444" s="9">
        <f t="shared" si="6"/>
        <v>3.65806723</v>
      </c>
      <c r="N444" s="9">
        <f t="shared" si="7"/>
        <v>0.02173913043</v>
      </c>
      <c r="O444" s="9">
        <f t="shared" si="8"/>
        <v>0.04782608696</v>
      </c>
      <c r="AG444" s="10">
        <f t="shared" si="9"/>
        <v>8.20769342</v>
      </c>
      <c r="AH444" s="10">
        <f t="shared" si="10"/>
        <v>67.36623128</v>
      </c>
      <c r="AI444" s="10">
        <f t="shared" si="11"/>
        <v>269.4649251</v>
      </c>
      <c r="AM444" s="10">
        <f t="shared" si="12"/>
        <v>8.20769342</v>
      </c>
      <c r="AN444" s="10">
        <f t="shared" si="13"/>
        <v>32.83077368</v>
      </c>
      <c r="AP444" s="10">
        <f t="shared" si="14"/>
        <v>12</v>
      </c>
      <c r="AQ444" s="10">
        <f t="shared" si="15"/>
        <v>48</v>
      </c>
    </row>
    <row r="445" ht="15.75" customHeight="1">
      <c r="A445" s="10">
        <v>64.0</v>
      </c>
      <c r="B445" s="10">
        <v>3.1</v>
      </c>
      <c r="C445" s="9">
        <v>63.0</v>
      </c>
      <c r="D445" s="9">
        <f t="shared" si="1"/>
        <v>1737.6</v>
      </c>
      <c r="E445" s="9">
        <f t="shared" si="2"/>
        <v>1737.6</v>
      </c>
      <c r="F445" s="9">
        <f t="shared" si="3"/>
        <v>-388820.6</v>
      </c>
      <c r="H445" s="9">
        <f t="shared" si="4"/>
        <v>208.8</v>
      </c>
      <c r="K445" s="9">
        <f t="shared" si="5"/>
        <v>1.763427994</v>
      </c>
      <c r="L445" s="9">
        <f t="shared" si="6"/>
        <v>6.348340777</v>
      </c>
      <c r="N445" s="9">
        <f t="shared" si="7"/>
        <v>0.01724137931</v>
      </c>
      <c r="O445" s="9">
        <f t="shared" si="8"/>
        <v>0.06206896552</v>
      </c>
      <c r="AG445" s="10">
        <f t="shared" si="9"/>
        <v>1.20769342</v>
      </c>
      <c r="AH445" s="10">
        <f t="shared" si="10"/>
        <v>1.458523397</v>
      </c>
      <c r="AI445" s="10">
        <f t="shared" si="11"/>
        <v>3.208751473</v>
      </c>
      <c r="AM445" s="10">
        <f t="shared" si="12"/>
        <v>1.20769342</v>
      </c>
      <c r="AN445" s="10">
        <f t="shared" si="13"/>
        <v>2.656925524</v>
      </c>
      <c r="AP445" s="10">
        <f t="shared" si="14"/>
        <v>5</v>
      </c>
      <c r="AQ445" s="10">
        <f t="shared" si="15"/>
        <v>11</v>
      </c>
    </row>
    <row r="446" ht="15.75" customHeight="1">
      <c r="A446" s="10">
        <v>78.0</v>
      </c>
      <c r="B446" s="10">
        <v>8.0</v>
      </c>
      <c r="C446" s="9">
        <v>64.0</v>
      </c>
      <c r="D446" s="9">
        <f t="shared" si="1"/>
        <v>1745.6</v>
      </c>
      <c r="E446" s="9">
        <f t="shared" si="2"/>
        <v>1745.6</v>
      </c>
      <c r="F446" s="9">
        <f t="shared" si="3"/>
        <v>-390558.2</v>
      </c>
      <c r="H446" s="9">
        <f t="shared" si="4"/>
        <v>52.2</v>
      </c>
      <c r="K446" s="9">
        <f t="shared" si="5"/>
        <v>1.462397998</v>
      </c>
      <c r="L446" s="9">
        <f t="shared" si="6"/>
        <v>2.632316396</v>
      </c>
      <c r="N446" s="9">
        <f t="shared" si="7"/>
        <v>0.03448275862</v>
      </c>
      <c r="O446" s="9">
        <f t="shared" si="8"/>
        <v>0.06206896552</v>
      </c>
      <c r="AG446" s="10">
        <f t="shared" si="9"/>
        <v>13.20769342</v>
      </c>
      <c r="AH446" s="10">
        <f t="shared" si="10"/>
        <v>174.4431655</v>
      </c>
      <c r="AI446" s="10">
        <f t="shared" si="11"/>
        <v>627.9953957</v>
      </c>
      <c r="AM446" s="10">
        <f t="shared" si="12"/>
        <v>13.20769342</v>
      </c>
      <c r="AN446" s="10">
        <f t="shared" si="13"/>
        <v>47.54769631</v>
      </c>
      <c r="AP446" s="10">
        <f t="shared" si="14"/>
        <v>17</v>
      </c>
      <c r="AQ446" s="10">
        <f t="shared" si="15"/>
        <v>61.2</v>
      </c>
    </row>
    <row r="447" ht="15.75" customHeight="1">
      <c r="A447" s="10">
        <v>58.0</v>
      </c>
      <c r="B447" s="10">
        <v>3.6</v>
      </c>
      <c r="C447" s="9">
        <v>64.0</v>
      </c>
      <c r="D447" s="9">
        <f t="shared" si="1"/>
        <v>1749.2</v>
      </c>
      <c r="E447" s="9">
        <f t="shared" si="2"/>
        <v>1749.2</v>
      </c>
      <c r="F447" s="9">
        <f t="shared" si="3"/>
        <v>-392303.8</v>
      </c>
      <c r="H447" s="9">
        <f t="shared" si="4"/>
        <v>198.4</v>
      </c>
      <c r="K447" s="9">
        <f t="shared" si="5"/>
        <v>1.806179974</v>
      </c>
      <c r="L447" s="9">
        <f t="shared" si="6"/>
        <v>5.599157919</v>
      </c>
      <c r="N447" s="9">
        <f t="shared" si="7"/>
        <v>0.015625</v>
      </c>
      <c r="O447" s="9">
        <f t="shared" si="8"/>
        <v>0.0484375</v>
      </c>
      <c r="AG447" s="10">
        <f t="shared" si="9"/>
        <v>-15.79230658</v>
      </c>
      <c r="AH447" s="10">
        <f t="shared" si="10"/>
        <v>249.3969471</v>
      </c>
      <c r="AI447" s="10">
        <f t="shared" si="11"/>
        <v>448.9145048</v>
      </c>
      <c r="AM447" s="10">
        <f t="shared" si="12"/>
        <v>15.79230658</v>
      </c>
      <c r="AN447" s="10">
        <f t="shared" si="13"/>
        <v>28.42615184</v>
      </c>
      <c r="AP447" s="10">
        <f t="shared" si="14"/>
        <v>12</v>
      </c>
      <c r="AQ447" s="10">
        <f t="shared" si="15"/>
        <v>21.6</v>
      </c>
    </row>
    <row r="448" ht="15.75" customHeight="1">
      <c r="A448" s="10">
        <v>80.0</v>
      </c>
      <c r="B448" s="10">
        <v>4.5</v>
      </c>
      <c r="C448" s="9">
        <v>64.0</v>
      </c>
      <c r="D448" s="9">
        <f t="shared" si="1"/>
        <v>1753.7</v>
      </c>
      <c r="E448" s="9">
        <f t="shared" si="2"/>
        <v>1753.7</v>
      </c>
      <c r="F448" s="9">
        <f t="shared" si="3"/>
        <v>-394053</v>
      </c>
      <c r="H448" s="9">
        <f t="shared" si="4"/>
        <v>624</v>
      </c>
      <c r="K448" s="9">
        <f t="shared" si="5"/>
        <v>1.892094603</v>
      </c>
      <c r="L448" s="9">
        <f t="shared" si="6"/>
        <v>15.13675682</v>
      </c>
      <c r="N448" s="9">
        <f t="shared" si="7"/>
        <v>0.01282051282</v>
      </c>
      <c r="O448" s="9">
        <f t="shared" si="8"/>
        <v>0.1025641026</v>
      </c>
      <c r="AG448" s="10">
        <f t="shared" si="9"/>
        <v>19.20769342</v>
      </c>
      <c r="AH448" s="10">
        <f t="shared" si="10"/>
        <v>368.9354865</v>
      </c>
      <c r="AI448" s="10">
        <f t="shared" si="11"/>
        <v>1143.700008</v>
      </c>
      <c r="AM448" s="10">
        <f t="shared" si="12"/>
        <v>19.20769342</v>
      </c>
      <c r="AN448" s="10">
        <f t="shared" si="13"/>
        <v>59.5438496</v>
      </c>
      <c r="AP448" s="10">
        <f t="shared" si="14"/>
        <v>23</v>
      </c>
      <c r="AQ448" s="10">
        <f t="shared" si="15"/>
        <v>71.3</v>
      </c>
    </row>
    <row r="449" ht="15.75" customHeight="1">
      <c r="A449" s="10">
        <v>70.0</v>
      </c>
      <c r="B449" s="10">
        <v>2.2</v>
      </c>
      <c r="C449" s="9">
        <v>64.0</v>
      </c>
      <c r="D449" s="9">
        <f t="shared" si="1"/>
        <v>1755.9</v>
      </c>
      <c r="E449" s="9">
        <f t="shared" si="2"/>
        <v>1755.9</v>
      </c>
      <c r="F449" s="9">
        <f t="shared" si="3"/>
        <v>-395806.7</v>
      </c>
      <c r="H449" s="9">
        <f t="shared" si="4"/>
        <v>208.8</v>
      </c>
      <c r="K449" s="9">
        <f t="shared" si="5"/>
        <v>1.763427994</v>
      </c>
      <c r="L449" s="9">
        <f t="shared" si="6"/>
        <v>6.348340777</v>
      </c>
      <c r="N449" s="9">
        <f t="shared" si="7"/>
        <v>0.01724137931</v>
      </c>
      <c r="O449" s="9">
        <f t="shared" si="8"/>
        <v>0.06206896552</v>
      </c>
      <c r="AG449" s="10">
        <f t="shared" si="9"/>
        <v>33.20769342</v>
      </c>
      <c r="AH449" s="10">
        <f t="shared" si="10"/>
        <v>1102.750902</v>
      </c>
      <c r="AI449" s="10">
        <f t="shared" si="11"/>
        <v>8822.007218</v>
      </c>
      <c r="AM449" s="10">
        <f t="shared" si="12"/>
        <v>33.20769342</v>
      </c>
      <c r="AN449" s="10">
        <f t="shared" si="13"/>
        <v>265.6615474</v>
      </c>
      <c r="AP449" s="10">
        <f t="shared" si="14"/>
        <v>37</v>
      </c>
      <c r="AQ449" s="10">
        <f t="shared" si="15"/>
        <v>296</v>
      </c>
    </row>
    <row r="450" ht="15.75" customHeight="1">
      <c r="A450" s="10">
        <v>35.0</v>
      </c>
      <c r="B450" s="10">
        <v>8.0</v>
      </c>
      <c r="C450" s="9">
        <v>64.0</v>
      </c>
      <c r="D450" s="9">
        <f t="shared" si="1"/>
        <v>1763.9</v>
      </c>
      <c r="E450" s="9">
        <f t="shared" si="2"/>
        <v>1763.9</v>
      </c>
      <c r="F450" s="9">
        <f t="shared" si="3"/>
        <v>-397562.6</v>
      </c>
      <c r="H450" s="9">
        <f t="shared" si="4"/>
        <v>360</v>
      </c>
      <c r="K450" s="9">
        <f t="shared" si="5"/>
        <v>1.903089987</v>
      </c>
      <c r="L450" s="9">
        <f t="shared" si="6"/>
        <v>8.563904941</v>
      </c>
      <c r="N450" s="9">
        <f t="shared" si="7"/>
        <v>0.0125</v>
      </c>
      <c r="O450" s="9">
        <f t="shared" si="8"/>
        <v>0.05625</v>
      </c>
      <c r="AG450" s="10">
        <f t="shared" si="9"/>
        <v>13.20769342</v>
      </c>
      <c r="AH450" s="10">
        <f t="shared" si="10"/>
        <v>174.4431655</v>
      </c>
      <c r="AI450" s="10">
        <f t="shared" si="11"/>
        <v>627.9953957</v>
      </c>
      <c r="AM450" s="10">
        <f t="shared" si="12"/>
        <v>13.20769342</v>
      </c>
      <c r="AN450" s="10">
        <f t="shared" si="13"/>
        <v>47.54769631</v>
      </c>
      <c r="AP450" s="10">
        <f t="shared" si="14"/>
        <v>17</v>
      </c>
      <c r="AQ450" s="10">
        <f t="shared" si="15"/>
        <v>61.2</v>
      </c>
    </row>
    <row r="451" ht="15.75" customHeight="1">
      <c r="A451" s="10">
        <v>77.0</v>
      </c>
      <c r="B451" s="10">
        <v>4.0</v>
      </c>
      <c r="C451" s="9">
        <v>64.0</v>
      </c>
      <c r="D451" s="9">
        <f t="shared" si="1"/>
        <v>1767.9</v>
      </c>
      <c r="E451" s="9">
        <f t="shared" si="2"/>
        <v>1767.9</v>
      </c>
      <c r="F451" s="9">
        <f t="shared" si="3"/>
        <v>-399326.5</v>
      </c>
      <c r="H451" s="9">
        <f t="shared" si="4"/>
        <v>154</v>
      </c>
      <c r="K451" s="9">
        <f t="shared" si="5"/>
        <v>1.84509804</v>
      </c>
      <c r="L451" s="9">
        <f t="shared" si="6"/>
        <v>4.059215688</v>
      </c>
      <c r="N451" s="9">
        <f t="shared" si="7"/>
        <v>0.01428571429</v>
      </c>
      <c r="O451" s="9">
        <f t="shared" si="8"/>
        <v>0.03142857143</v>
      </c>
      <c r="AG451" s="10">
        <f t="shared" si="9"/>
        <v>35.20769342</v>
      </c>
      <c r="AH451" s="10">
        <f t="shared" si="10"/>
        <v>1239.581676</v>
      </c>
      <c r="AI451" s="10">
        <f t="shared" si="11"/>
        <v>5578.117542</v>
      </c>
      <c r="AM451" s="10">
        <f t="shared" si="12"/>
        <v>35.20769342</v>
      </c>
      <c r="AN451" s="10">
        <f t="shared" si="13"/>
        <v>158.4346204</v>
      </c>
      <c r="AP451" s="10">
        <f t="shared" si="14"/>
        <v>39</v>
      </c>
      <c r="AQ451" s="10">
        <f t="shared" si="15"/>
        <v>175.5</v>
      </c>
    </row>
    <row r="452" ht="15.75" customHeight="1">
      <c r="A452" s="10">
        <v>61.0</v>
      </c>
      <c r="B452" s="10">
        <v>4.9</v>
      </c>
      <c r="C452" s="9">
        <v>64.0</v>
      </c>
      <c r="D452" s="9">
        <f t="shared" si="1"/>
        <v>1772.8</v>
      </c>
      <c r="E452" s="9">
        <f t="shared" si="2"/>
        <v>1772.8</v>
      </c>
      <c r="F452" s="9">
        <f t="shared" si="3"/>
        <v>-401094.4</v>
      </c>
      <c r="H452" s="9">
        <f t="shared" si="4"/>
        <v>280</v>
      </c>
      <c r="K452" s="9">
        <f t="shared" si="5"/>
        <v>1.544068044</v>
      </c>
      <c r="L452" s="9">
        <f t="shared" si="6"/>
        <v>12.35254435</v>
      </c>
      <c r="N452" s="9">
        <f t="shared" si="7"/>
        <v>0.02857142857</v>
      </c>
      <c r="O452" s="9">
        <f t="shared" si="8"/>
        <v>0.2285714286</v>
      </c>
      <c r="AG452" s="10">
        <f t="shared" si="9"/>
        <v>25.20769342</v>
      </c>
      <c r="AH452" s="10">
        <f t="shared" si="10"/>
        <v>635.4278076</v>
      </c>
      <c r="AI452" s="10">
        <f t="shared" si="11"/>
        <v>1397.941177</v>
      </c>
      <c r="AM452" s="10">
        <f t="shared" si="12"/>
        <v>25.20769342</v>
      </c>
      <c r="AN452" s="10">
        <f t="shared" si="13"/>
        <v>55.45692552</v>
      </c>
      <c r="AP452" s="10">
        <f t="shared" si="14"/>
        <v>29</v>
      </c>
      <c r="AQ452" s="10">
        <f t="shared" si="15"/>
        <v>63.8</v>
      </c>
    </row>
    <row r="453" ht="15.75" customHeight="1">
      <c r="A453" s="10">
        <v>49.0</v>
      </c>
      <c r="B453" s="10">
        <v>5.4</v>
      </c>
      <c r="C453" s="9">
        <v>64.0</v>
      </c>
      <c r="D453" s="9">
        <f t="shared" si="1"/>
        <v>1778.2</v>
      </c>
      <c r="E453" s="9">
        <f t="shared" si="2"/>
        <v>1778.2</v>
      </c>
      <c r="F453" s="9">
        <f t="shared" si="3"/>
        <v>-402867.2</v>
      </c>
      <c r="H453" s="9">
        <f t="shared" si="4"/>
        <v>308</v>
      </c>
      <c r="K453" s="9">
        <f t="shared" si="5"/>
        <v>1.886490725</v>
      </c>
      <c r="L453" s="9">
        <f t="shared" si="6"/>
        <v>7.545962901</v>
      </c>
      <c r="N453" s="9">
        <f t="shared" si="7"/>
        <v>0.01298701299</v>
      </c>
      <c r="O453" s="9">
        <f t="shared" si="8"/>
        <v>0.05194805195</v>
      </c>
      <c r="AG453" s="10">
        <f t="shared" si="9"/>
        <v>-9.79230658</v>
      </c>
      <c r="AH453" s="10">
        <f t="shared" si="10"/>
        <v>95.88926816</v>
      </c>
      <c r="AI453" s="10">
        <f t="shared" si="11"/>
        <v>767.1141453</v>
      </c>
      <c r="AM453" s="10">
        <f t="shared" si="12"/>
        <v>9.79230658</v>
      </c>
      <c r="AN453" s="10">
        <f t="shared" si="13"/>
        <v>78.33845264</v>
      </c>
      <c r="AP453" s="10">
        <f t="shared" si="14"/>
        <v>6</v>
      </c>
      <c r="AQ453" s="10">
        <f t="shared" si="15"/>
        <v>48</v>
      </c>
    </row>
    <row r="454" ht="15.75" customHeight="1">
      <c r="A454" s="10">
        <v>88.0</v>
      </c>
      <c r="B454" s="10">
        <v>4.9</v>
      </c>
      <c r="C454" s="9">
        <v>65.0</v>
      </c>
      <c r="D454" s="9">
        <f t="shared" si="1"/>
        <v>1783.1</v>
      </c>
      <c r="E454" s="9">
        <f t="shared" si="2"/>
        <v>1783.1</v>
      </c>
      <c r="F454" s="9">
        <f t="shared" si="3"/>
        <v>-404645.4</v>
      </c>
      <c r="H454" s="9">
        <f t="shared" si="4"/>
        <v>298.9</v>
      </c>
      <c r="K454" s="9">
        <f t="shared" si="5"/>
        <v>1.785329835</v>
      </c>
      <c r="L454" s="9">
        <f t="shared" si="6"/>
        <v>8.748116192</v>
      </c>
      <c r="N454" s="9">
        <f t="shared" si="7"/>
        <v>0.01639344262</v>
      </c>
      <c r="O454" s="9">
        <f t="shared" si="8"/>
        <v>0.08032786885</v>
      </c>
      <c r="AG454" s="10">
        <f t="shared" si="9"/>
        <v>32.20769342</v>
      </c>
      <c r="AH454" s="10">
        <f t="shared" si="10"/>
        <v>1037.335515</v>
      </c>
      <c r="AI454" s="10">
        <f t="shared" si="11"/>
        <v>4149.342062</v>
      </c>
      <c r="AM454" s="10">
        <f t="shared" si="12"/>
        <v>32.20769342</v>
      </c>
      <c r="AN454" s="10">
        <f t="shared" si="13"/>
        <v>128.8307737</v>
      </c>
      <c r="AP454" s="10">
        <f t="shared" si="14"/>
        <v>36</v>
      </c>
      <c r="AQ454" s="10">
        <f t="shared" si="15"/>
        <v>144</v>
      </c>
    </row>
    <row r="455" ht="15.75" customHeight="1">
      <c r="A455" s="10">
        <v>65.0</v>
      </c>
      <c r="B455" s="10">
        <v>4.0</v>
      </c>
      <c r="C455" s="9">
        <v>65.0</v>
      </c>
      <c r="D455" s="9">
        <f t="shared" si="1"/>
        <v>1787.1</v>
      </c>
      <c r="E455" s="9">
        <f t="shared" si="2"/>
        <v>1787.1</v>
      </c>
      <c r="F455" s="9">
        <f t="shared" si="3"/>
        <v>-406428.5</v>
      </c>
      <c r="H455" s="9">
        <f t="shared" si="4"/>
        <v>264.6</v>
      </c>
      <c r="K455" s="9">
        <f t="shared" si="5"/>
        <v>1.69019608</v>
      </c>
      <c r="L455" s="9">
        <f t="shared" si="6"/>
        <v>9.127058832</v>
      </c>
      <c r="N455" s="9">
        <f t="shared" si="7"/>
        <v>0.02040816327</v>
      </c>
      <c r="O455" s="9">
        <f t="shared" si="8"/>
        <v>0.1102040816</v>
      </c>
      <c r="AG455" s="10">
        <f t="shared" si="9"/>
        <v>16.20769342</v>
      </c>
      <c r="AH455" s="10">
        <f t="shared" si="10"/>
        <v>262.689326</v>
      </c>
      <c r="AI455" s="10">
        <f t="shared" si="11"/>
        <v>1287.177697</v>
      </c>
      <c r="AM455" s="10">
        <f t="shared" si="12"/>
        <v>16.20769342</v>
      </c>
      <c r="AN455" s="10">
        <f t="shared" si="13"/>
        <v>79.41769776</v>
      </c>
      <c r="AP455" s="10">
        <f t="shared" si="14"/>
        <v>20</v>
      </c>
      <c r="AQ455" s="10">
        <f t="shared" si="15"/>
        <v>98</v>
      </c>
    </row>
    <row r="456" ht="15.75" customHeight="1">
      <c r="A456" s="10">
        <v>54.0</v>
      </c>
      <c r="B456" s="10">
        <v>3.1</v>
      </c>
      <c r="C456" s="9">
        <v>65.0</v>
      </c>
      <c r="D456" s="9">
        <f t="shared" si="1"/>
        <v>1790.2</v>
      </c>
      <c r="E456" s="9">
        <f t="shared" si="2"/>
        <v>1790.2</v>
      </c>
      <c r="F456" s="9">
        <f t="shared" si="3"/>
        <v>-408215.6</v>
      </c>
      <c r="H456" s="9">
        <f t="shared" si="4"/>
        <v>431.2</v>
      </c>
      <c r="K456" s="9">
        <f t="shared" si="5"/>
        <v>1.944482672</v>
      </c>
      <c r="L456" s="9">
        <f t="shared" si="6"/>
        <v>9.527965094</v>
      </c>
      <c r="N456" s="9">
        <f t="shared" si="7"/>
        <v>0.01136363636</v>
      </c>
      <c r="O456" s="9">
        <f t="shared" si="8"/>
        <v>0.05568181818</v>
      </c>
      <c r="AG456" s="10">
        <f t="shared" si="9"/>
        <v>4.20769342</v>
      </c>
      <c r="AH456" s="10">
        <f t="shared" si="10"/>
        <v>17.70468392</v>
      </c>
      <c r="AI456" s="10">
        <f t="shared" si="11"/>
        <v>95.60529315</v>
      </c>
      <c r="AM456" s="10">
        <f t="shared" si="12"/>
        <v>4.20769342</v>
      </c>
      <c r="AN456" s="10">
        <f t="shared" si="13"/>
        <v>22.72154447</v>
      </c>
      <c r="AP456" s="10">
        <f t="shared" si="14"/>
        <v>8</v>
      </c>
      <c r="AQ456" s="10">
        <f t="shared" si="15"/>
        <v>43.2</v>
      </c>
    </row>
    <row r="457" ht="15.75" customHeight="1">
      <c r="A457" s="10">
        <v>56.0</v>
      </c>
      <c r="B457" s="10">
        <v>3.1</v>
      </c>
      <c r="C457" s="9">
        <v>66.0</v>
      </c>
      <c r="D457" s="9">
        <f t="shared" si="1"/>
        <v>1793.3</v>
      </c>
      <c r="E457" s="9">
        <f t="shared" si="2"/>
        <v>1793.3</v>
      </c>
      <c r="F457" s="9">
        <f t="shared" si="3"/>
        <v>-410005.8</v>
      </c>
      <c r="H457" s="9">
        <f t="shared" si="4"/>
        <v>260</v>
      </c>
      <c r="K457" s="9">
        <f t="shared" si="5"/>
        <v>1.812913357</v>
      </c>
      <c r="L457" s="9">
        <f t="shared" si="6"/>
        <v>7.251653427</v>
      </c>
      <c r="N457" s="9">
        <f t="shared" si="7"/>
        <v>0.01538461538</v>
      </c>
      <c r="O457" s="9">
        <f t="shared" si="8"/>
        <v>0.06153846154</v>
      </c>
      <c r="AG457" s="10">
        <f t="shared" si="9"/>
        <v>43.20769342</v>
      </c>
      <c r="AH457" s="10">
        <f t="shared" si="10"/>
        <v>1866.904771</v>
      </c>
      <c r="AI457" s="10">
        <f t="shared" si="11"/>
        <v>9147.833376</v>
      </c>
      <c r="AM457" s="10">
        <f t="shared" si="12"/>
        <v>43.20769342</v>
      </c>
      <c r="AN457" s="10">
        <f t="shared" si="13"/>
        <v>211.7176978</v>
      </c>
      <c r="AP457" s="10">
        <f t="shared" si="14"/>
        <v>47</v>
      </c>
      <c r="AQ457" s="10">
        <f t="shared" si="15"/>
        <v>230.3</v>
      </c>
    </row>
    <row r="458" ht="15.75" customHeight="1">
      <c r="A458" s="10">
        <v>48.0</v>
      </c>
      <c r="B458" s="10">
        <v>2.7</v>
      </c>
      <c r="C458" s="9">
        <v>66.0</v>
      </c>
      <c r="D458" s="9">
        <f t="shared" si="1"/>
        <v>1796</v>
      </c>
      <c r="E458" s="9">
        <f t="shared" si="2"/>
        <v>1796</v>
      </c>
      <c r="F458" s="9">
        <f t="shared" si="3"/>
        <v>-411799.1</v>
      </c>
      <c r="H458" s="9">
        <f t="shared" si="4"/>
        <v>167.4</v>
      </c>
      <c r="K458" s="9">
        <f t="shared" si="5"/>
        <v>1.73239376</v>
      </c>
      <c r="L458" s="9">
        <f t="shared" si="6"/>
        <v>5.370420655</v>
      </c>
      <c r="N458" s="9">
        <f t="shared" si="7"/>
        <v>0.01851851852</v>
      </c>
      <c r="O458" s="9">
        <f t="shared" si="8"/>
        <v>0.05740740741</v>
      </c>
      <c r="AG458" s="10">
        <f t="shared" si="9"/>
        <v>20.20769342</v>
      </c>
      <c r="AH458" s="10">
        <f t="shared" si="10"/>
        <v>408.3508734</v>
      </c>
      <c r="AI458" s="10">
        <f t="shared" si="11"/>
        <v>1633.403493</v>
      </c>
      <c r="AM458" s="10">
        <f t="shared" si="12"/>
        <v>20.20769342</v>
      </c>
      <c r="AN458" s="10">
        <f t="shared" si="13"/>
        <v>80.83077368</v>
      </c>
      <c r="AP458" s="10">
        <f t="shared" si="14"/>
        <v>24</v>
      </c>
      <c r="AQ458" s="10">
        <f t="shared" si="15"/>
        <v>96</v>
      </c>
    </row>
    <row r="459" ht="15.75" customHeight="1">
      <c r="A459" s="10">
        <v>59.0</v>
      </c>
      <c r="B459" s="10">
        <v>2.7</v>
      </c>
      <c r="C459" s="9">
        <v>66.0</v>
      </c>
      <c r="D459" s="9">
        <f t="shared" si="1"/>
        <v>1798.7</v>
      </c>
      <c r="E459" s="9">
        <f t="shared" si="2"/>
        <v>1798.7</v>
      </c>
      <c r="F459" s="9">
        <f t="shared" si="3"/>
        <v>-413595.1</v>
      </c>
      <c r="H459" s="9">
        <f t="shared" si="4"/>
        <v>173.6</v>
      </c>
      <c r="K459" s="9">
        <f t="shared" si="5"/>
        <v>1.748188027</v>
      </c>
      <c r="L459" s="9">
        <f t="shared" si="6"/>
        <v>5.419382884</v>
      </c>
      <c r="N459" s="9">
        <f t="shared" si="7"/>
        <v>0.01785714286</v>
      </c>
      <c r="O459" s="9">
        <f t="shared" si="8"/>
        <v>0.05535714286</v>
      </c>
      <c r="AG459" s="10">
        <f t="shared" si="9"/>
        <v>9.20769342</v>
      </c>
      <c r="AH459" s="10">
        <f t="shared" si="10"/>
        <v>84.78161812</v>
      </c>
      <c r="AI459" s="10">
        <f t="shared" si="11"/>
        <v>262.8230162</v>
      </c>
      <c r="AM459" s="10">
        <f t="shared" si="12"/>
        <v>9.20769342</v>
      </c>
      <c r="AN459" s="10">
        <f t="shared" si="13"/>
        <v>28.5438496</v>
      </c>
      <c r="AP459" s="10">
        <f t="shared" si="14"/>
        <v>13</v>
      </c>
      <c r="AQ459" s="10">
        <f t="shared" si="15"/>
        <v>40.3</v>
      </c>
    </row>
    <row r="460" ht="15.75" customHeight="1">
      <c r="A460" s="10">
        <v>50.0</v>
      </c>
      <c r="B460" s="10">
        <v>4.0</v>
      </c>
      <c r="C460" s="9">
        <v>66.0</v>
      </c>
      <c r="D460" s="9">
        <f t="shared" si="1"/>
        <v>1802.7</v>
      </c>
      <c r="E460" s="9">
        <f t="shared" si="2"/>
        <v>1802.7</v>
      </c>
      <c r="F460" s="9">
        <f t="shared" si="3"/>
        <v>-415393.8</v>
      </c>
      <c r="H460" s="9">
        <f t="shared" si="4"/>
        <v>129.6</v>
      </c>
      <c r="K460" s="9">
        <f t="shared" si="5"/>
        <v>1.681241237</v>
      </c>
      <c r="L460" s="9">
        <f t="shared" si="6"/>
        <v>4.539351341</v>
      </c>
      <c r="N460" s="9">
        <f t="shared" si="7"/>
        <v>0.02083333333</v>
      </c>
      <c r="O460" s="9">
        <f t="shared" si="8"/>
        <v>0.05625</v>
      </c>
      <c r="AG460" s="10">
        <f t="shared" si="9"/>
        <v>11.20769342</v>
      </c>
      <c r="AH460" s="10">
        <f t="shared" si="10"/>
        <v>125.6123918</v>
      </c>
      <c r="AI460" s="10">
        <f t="shared" si="11"/>
        <v>389.3984146</v>
      </c>
      <c r="AM460" s="10">
        <f t="shared" si="12"/>
        <v>11.20769342</v>
      </c>
      <c r="AN460" s="10">
        <f t="shared" si="13"/>
        <v>34.7438496</v>
      </c>
      <c r="AP460" s="10">
        <f t="shared" si="14"/>
        <v>15</v>
      </c>
      <c r="AQ460" s="10">
        <f t="shared" si="15"/>
        <v>46.5</v>
      </c>
    </row>
    <row r="461" ht="15.75" customHeight="1">
      <c r="A461" s="10">
        <v>64.0</v>
      </c>
      <c r="B461" s="10">
        <v>4.9</v>
      </c>
      <c r="C461" s="9">
        <v>66.0</v>
      </c>
      <c r="D461" s="9">
        <f t="shared" si="1"/>
        <v>1807.6</v>
      </c>
      <c r="E461" s="9">
        <f t="shared" si="2"/>
        <v>1807.6</v>
      </c>
      <c r="F461" s="9">
        <f t="shared" si="3"/>
        <v>-417196.5</v>
      </c>
      <c r="H461" s="9">
        <f t="shared" si="4"/>
        <v>159.3</v>
      </c>
      <c r="K461" s="9">
        <f t="shared" si="5"/>
        <v>1.770852012</v>
      </c>
      <c r="L461" s="9">
        <f t="shared" si="6"/>
        <v>4.781300431</v>
      </c>
      <c r="N461" s="9">
        <f t="shared" si="7"/>
        <v>0.01694915254</v>
      </c>
      <c r="O461" s="9">
        <f t="shared" si="8"/>
        <v>0.04576271186</v>
      </c>
      <c r="AG461" s="10">
        <f t="shared" si="9"/>
        <v>3.20769342</v>
      </c>
      <c r="AH461" s="10">
        <f t="shared" si="10"/>
        <v>10.28929708</v>
      </c>
      <c r="AI461" s="10">
        <f t="shared" si="11"/>
        <v>27.78110211</v>
      </c>
      <c r="AM461" s="10">
        <f t="shared" si="12"/>
        <v>3.20769342</v>
      </c>
      <c r="AN461" s="10">
        <f t="shared" si="13"/>
        <v>8.660772234</v>
      </c>
      <c r="AP461" s="10">
        <f t="shared" si="14"/>
        <v>7</v>
      </c>
      <c r="AQ461" s="10">
        <f t="shared" si="15"/>
        <v>18.9</v>
      </c>
    </row>
    <row r="462" ht="15.75" customHeight="1">
      <c r="A462" s="10">
        <v>72.0</v>
      </c>
      <c r="B462" s="10">
        <v>8.0</v>
      </c>
      <c r="C462" s="9">
        <v>66.0</v>
      </c>
      <c r="D462" s="9">
        <f t="shared" si="1"/>
        <v>1815.6</v>
      </c>
      <c r="E462" s="9">
        <f t="shared" si="2"/>
        <v>1815.6</v>
      </c>
      <c r="F462" s="9">
        <f t="shared" si="3"/>
        <v>-419004.1</v>
      </c>
      <c r="H462" s="9">
        <f t="shared" si="4"/>
        <v>200</v>
      </c>
      <c r="K462" s="9">
        <f t="shared" si="5"/>
        <v>1.698970004</v>
      </c>
      <c r="L462" s="9">
        <f t="shared" si="6"/>
        <v>6.795880017</v>
      </c>
      <c r="N462" s="9">
        <f t="shared" si="7"/>
        <v>0.02</v>
      </c>
      <c r="O462" s="9">
        <f t="shared" si="8"/>
        <v>0.08</v>
      </c>
      <c r="AG462" s="10">
        <f t="shared" si="9"/>
        <v>14.20769342</v>
      </c>
      <c r="AH462" s="10">
        <f t="shared" si="10"/>
        <v>201.8585523</v>
      </c>
      <c r="AI462" s="10">
        <f t="shared" si="11"/>
        <v>545.0180913</v>
      </c>
      <c r="AM462" s="10">
        <f t="shared" si="12"/>
        <v>14.20769342</v>
      </c>
      <c r="AN462" s="10">
        <f t="shared" si="13"/>
        <v>38.36077223</v>
      </c>
      <c r="AP462" s="10">
        <f t="shared" si="14"/>
        <v>18</v>
      </c>
      <c r="AQ462" s="10">
        <f t="shared" si="15"/>
        <v>48.6</v>
      </c>
    </row>
    <row r="463" ht="15.75" customHeight="1">
      <c r="A463" s="10">
        <v>64.0</v>
      </c>
      <c r="B463" s="10">
        <v>4.9</v>
      </c>
      <c r="C463" s="9">
        <v>66.0</v>
      </c>
      <c r="D463" s="9">
        <f t="shared" si="1"/>
        <v>1820.5</v>
      </c>
      <c r="E463" s="9">
        <f t="shared" si="2"/>
        <v>1820.5</v>
      </c>
      <c r="F463" s="9">
        <f t="shared" si="3"/>
        <v>-420819.7</v>
      </c>
      <c r="H463" s="9">
        <f t="shared" si="4"/>
        <v>313.6</v>
      </c>
      <c r="K463" s="9">
        <f t="shared" si="5"/>
        <v>1.806179974</v>
      </c>
      <c r="L463" s="9">
        <f t="shared" si="6"/>
        <v>8.850281873</v>
      </c>
      <c r="N463" s="9">
        <f t="shared" si="7"/>
        <v>0.015625</v>
      </c>
      <c r="O463" s="9">
        <f t="shared" si="8"/>
        <v>0.0765625</v>
      </c>
      <c r="AG463" s="10">
        <f t="shared" si="9"/>
        <v>5.20769342</v>
      </c>
      <c r="AH463" s="10">
        <f t="shared" si="10"/>
        <v>27.12007076</v>
      </c>
      <c r="AI463" s="10">
        <f t="shared" si="11"/>
        <v>108.480283</v>
      </c>
      <c r="AM463" s="10">
        <f t="shared" si="12"/>
        <v>5.20769342</v>
      </c>
      <c r="AN463" s="10">
        <f t="shared" si="13"/>
        <v>20.83077368</v>
      </c>
      <c r="AP463" s="10">
        <f t="shared" si="14"/>
        <v>9</v>
      </c>
      <c r="AQ463" s="10">
        <f t="shared" si="15"/>
        <v>36</v>
      </c>
    </row>
    <row r="464" ht="15.75" customHeight="1">
      <c r="A464" s="10">
        <v>64.0</v>
      </c>
      <c r="B464" s="10">
        <v>4.9</v>
      </c>
      <c r="C464" s="9">
        <v>67.0</v>
      </c>
      <c r="D464" s="9">
        <f t="shared" si="1"/>
        <v>1825.4</v>
      </c>
      <c r="E464" s="9">
        <f t="shared" si="2"/>
        <v>1825.4</v>
      </c>
      <c r="F464" s="9">
        <f t="shared" si="3"/>
        <v>-422640.2</v>
      </c>
      <c r="H464" s="9">
        <f t="shared" si="4"/>
        <v>576</v>
      </c>
      <c r="K464" s="9">
        <f t="shared" si="5"/>
        <v>1.857332496</v>
      </c>
      <c r="L464" s="9">
        <f t="shared" si="6"/>
        <v>14.85865997</v>
      </c>
      <c r="N464" s="9">
        <f t="shared" si="7"/>
        <v>0.01388888889</v>
      </c>
      <c r="O464" s="9">
        <f t="shared" si="8"/>
        <v>0.1111111111</v>
      </c>
      <c r="AG464" s="10">
        <f t="shared" si="9"/>
        <v>19.20769342</v>
      </c>
      <c r="AH464" s="10">
        <f t="shared" si="10"/>
        <v>368.9354865</v>
      </c>
      <c r="AI464" s="10">
        <f t="shared" si="11"/>
        <v>1807.783884</v>
      </c>
      <c r="AM464" s="10">
        <f t="shared" si="12"/>
        <v>19.20769342</v>
      </c>
      <c r="AN464" s="10">
        <f t="shared" si="13"/>
        <v>94.11769776</v>
      </c>
      <c r="AP464" s="10">
        <f t="shared" si="14"/>
        <v>23</v>
      </c>
      <c r="AQ464" s="10">
        <f t="shared" si="15"/>
        <v>112.7</v>
      </c>
    </row>
    <row r="465" ht="15.75" customHeight="1">
      <c r="A465" s="10">
        <v>76.0</v>
      </c>
      <c r="B465" s="10">
        <v>7.6</v>
      </c>
      <c r="C465" s="9">
        <v>67.0</v>
      </c>
      <c r="D465" s="9">
        <f t="shared" si="1"/>
        <v>1833</v>
      </c>
      <c r="E465" s="9">
        <f t="shared" si="2"/>
        <v>1833</v>
      </c>
      <c r="F465" s="9">
        <f t="shared" si="3"/>
        <v>-424465.6</v>
      </c>
      <c r="H465" s="9">
        <f t="shared" si="4"/>
        <v>313.6</v>
      </c>
      <c r="K465" s="9">
        <f t="shared" si="5"/>
        <v>1.806179974</v>
      </c>
      <c r="L465" s="9">
        <f t="shared" si="6"/>
        <v>8.850281873</v>
      </c>
      <c r="N465" s="9">
        <f t="shared" si="7"/>
        <v>0.015625</v>
      </c>
      <c r="O465" s="9">
        <f t="shared" si="8"/>
        <v>0.0765625</v>
      </c>
      <c r="AG465" s="10">
        <f t="shared" si="9"/>
        <v>27.20769342</v>
      </c>
      <c r="AH465" s="10">
        <f t="shared" si="10"/>
        <v>740.2585812</v>
      </c>
      <c r="AI465" s="10">
        <f t="shared" si="11"/>
        <v>5922.06865</v>
      </c>
      <c r="AM465" s="10">
        <f t="shared" si="12"/>
        <v>27.20769342</v>
      </c>
      <c r="AN465" s="10">
        <f t="shared" si="13"/>
        <v>217.6615474</v>
      </c>
      <c r="AP465" s="10">
        <f t="shared" si="14"/>
        <v>31</v>
      </c>
      <c r="AQ465" s="10">
        <f t="shared" si="15"/>
        <v>248</v>
      </c>
    </row>
    <row r="466" ht="15.75" customHeight="1">
      <c r="A466" s="10">
        <v>82.0</v>
      </c>
      <c r="B466" s="10">
        <v>6.3</v>
      </c>
      <c r="C466" s="9">
        <v>67.0</v>
      </c>
      <c r="D466" s="9">
        <f t="shared" si="1"/>
        <v>1839.3</v>
      </c>
      <c r="E466" s="9">
        <f t="shared" si="2"/>
        <v>1839.3</v>
      </c>
      <c r="F466" s="9">
        <f t="shared" si="3"/>
        <v>-426298.6</v>
      </c>
      <c r="H466" s="9">
        <f t="shared" si="4"/>
        <v>313.6</v>
      </c>
      <c r="K466" s="9">
        <f t="shared" si="5"/>
        <v>1.806179974</v>
      </c>
      <c r="L466" s="9">
        <f t="shared" si="6"/>
        <v>8.850281873</v>
      </c>
      <c r="N466" s="9">
        <f t="shared" si="7"/>
        <v>0.015625</v>
      </c>
      <c r="O466" s="9">
        <f t="shared" si="8"/>
        <v>0.0765625</v>
      </c>
      <c r="AG466" s="10">
        <f t="shared" si="9"/>
        <v>19.20769342</v>
      </c>
      <c r="AH466" s="10">
        <f t="shared" si="10"/>
        <v>368.9354865</v>
      </c>
      <c r="AI466" s="10">
        <f t="shared" si="11"/>
        <v>1807.783884</v>
      </c>
      <c r="AM466" s="10">
        <f t="shared" si="12"/>
        <v>19.20769342</v>
      </c>
      <c r="AN466" s="10">
        <f t="shared" si="13"/>
        <v>94.11769776</v>
      </c>
      <c r="AP466" s="10">
        <f t="shared" si="14"/>
        <v>23</v>
      </c>
      <c r="AQ466" s="10">
        <f t="shared" si="15"/>
        <v>112.7</v>
      </c>
    </row>
    <row r="467" ht="15.75" customHeight="1">
      <c r="A467" s="10">
        <v>77.0</v>
      </c>
      <c r="B467" s="10">
        <v>5.4</v>
      </c>
      <c r="C467" s="9">
        <v>68.0</v>
      </c>
      <c r="D467" s="9">
        <f t="shared" si="1"/>
        <v>1844.7</v>
      </c>
      <c r="E467" s="9">
        <f t="shared" si="2"/>
        <v>1844.7</v>
      </c>
      <c r="F467" s="9">
        <f t="shared" si="3"/>
        <v>-428137.9</v>
      </c>
      <c r="H467" s="9">
        <f t="shared" si="4"/>
        <v>577.6</v>
      </c>
      <c r="K467" s="9">
        <f t="shared" si="5"/>
        <v>1.880813592</v>
      </c>
      <c r="L467" s="9">
        <f t="shared" si="6"/>
        <v>14.2941833</v>
      </c>
      <c r="N467" s="9">
        <f t="shared" si="7"/>
        <v>0.01315789474</v>
      </c>
      <c r="O467" s="9">
        <f t="shared" si="8"/>
        <v>0.1</v>
      </c>
      <c r="AG467" s="10">
        <f t="shared" si="9"/>
        <v>19.20769342</v>
      </c>
      <c r="AH467" s="10">
        <f t="shared" si="10"/>
        <v>368.9354865</v>
      </c>
      <c r="AI467" s="10">
        <f t="shared" si="11"/>
        <v>1807.783884</v>
      </c>
      <c r="AM467" s="10">
        <f t="shared" si="12"/>
        <v>19.20769342</v>
      </c>
      <c r="AN467" s="10">
        <f t="shared" si="13"/>
        <v>94.11769776</v>
      </c>
      <c r="AP467" s="10">
        <f t="shared" si="14"/>
        <v>23</v>
      </c>
      <c r="AQ467" s="10">
        <f t="shared" si="15"/>
        <v>112.7</v>
      </c>
    </row>
    <row r="468" ht="15.75" customHeight="1">
      <c r="A468" s="10">
        <v>59.0</v>
      </c>
      <c r="B468" s="10">
        <v>0.9</v>
      </c>
      <c r="C468" s="9">
        <v>68.0</v>
      </c>
      <c r="D468" s="9">
        <f t="shared" si="1"/>
        <v>1845.6</v>
      </c>
      <c r="E468" s="9">
        <f t="shared" si="2"/>
        <v>1845.6</v>
      </c>
      <c r="F468" s="9">
        <f t="shared" si="3"/>
        <v>-429982.6</v>
      </c>
      <c r="H468" s="9">
        <f t="shared" si="4"/>
        <v>516.6</v>
      </c>
      <c r="K468" s="9">
        <f t="shared" si="5"/>
        <v>1.913813852</v>
      </c>
      <c r="L468" s="9">
        <f t="shared" si="6"/>
        <v>12.05702727</v>
      </c>
      <c r="N468" s="9">
        <f t="shared" si="7"/>
        <v>0.01219512195</v>
      </c>
      <c r="O468" s="9">
        <f t="shared" si="8"/>
        <v>0.07682926829</v>
      </c>
      <c r="AG468" s="10">
        <f t="shared" si="9"/>
        <v>31.20769342</v>
      </c>
      <c r="AH468" s="10">
        <f t="shared" si="10"/>
        <v>973.9201286</v>
      </c>
      <c r="AI468" s="10">
        <f t="shared" si="11"/>
        <v>7401.792977</v>
      </c>
      <c r="AM468" s="10">
        <f t="shared" si="12"/>
        <v>31.20769342</v>
      </c>
      <c r="AN468" s="10">
        <f t="shared" si="13"/>
        <v>237.17847</v>
      </c>
      <c r="AP468" s="10">
        <f t="shared" si="14"/>
        <v>35</v>
      </c>
      <c r="AQ468" s="10">
        <f t="shared" si="15"/>
        <v>266</v>
      </c>
    </row>
    <row r="469" ht="15.75" customHeight="1">
      <c r="A469" s="10">
        <v>45.0</v>
      </c>
      <c r="B469" s="10">
        <v>5.8</v>
      </c>
      <c r="C469" s="9">
        <v>69.0</v>
      </c>
      <c r="D469" s="9">
        <f t="shared" si="1"/>
        <v>1851.4</v>
      </c>
      <c r="E469" s="9">
        <f t="shared" si="2"/>
        <v>1851.4</v>
      </c>
      <c r="F469" s="9">
        <f t="shared" si="3"/>
        <v>-431828.2</v>
      </c>
      <c r="H469" s="9">
        <f t="shared" si="4"/>
        <v>415.8</v>
      </c>
      <c r="K469" s="9">
        <f t="shared" si="5"/>
        <v>1.886490725</v>
      </c>
      <c r="L469" s="9">
        <f t="shared" si="6"/>
        <v>10.18704992</v>
      </c>
      <c r="N469" s="9">
        <f t="shared" si="7"/>
        <v>0.01298701299</v>
      </c>
      <c r="O469" s="9">
        <f t="shared" si="8"/>
        <v>0.07012987013</v>
      </c>
      <c r="AG469" s="10">
        <f t="shared" si="9"/>
        <v>37.20769342</v>
      </c>
      <c r="AH469" s="10">
        <f t="shared" si="10"/>
        <v>1384.41245</v>
      </c>
      <c r="AI469" s="10">
        <f t="shared" si="11"/>
        <v>8721.798433</v>
      </c>
      <c r="AM469" s="10">
        <f t="shared" si="12"/>
        <v>37.20769342</v>
      </c>
      <c r="AN469" s="10">
        <f t="shared" si="13"/>
        <v>234.4084685</v>
      </c>
      <c r="AP469" s="10">
        <f t="shared" si="14"/>
        <v>41</v>
      </c>
      <c r="AQ469" s="10">
        <f t="shared" si="15"/>
        <v>258.3</v>
      </c>
    </row>
    <row r="470" ht="15.75" customHeight="1">
      <c r="A470" s="10">
        <v>41.0</v>
      </c>
      <c r="B470" s="10">
        <v>5.4</v>
      </c>
      <c r="C470" s="9">
        <v>70.0</v>
      </c>
      <c r="D470" s="9">
        <f t="shared" si="1"/>
        <v>1856.8</v>
      </c>
      <c r="E470" s="9">
        <f t="shared" si="2"/>
        <v>1856.8</v>
      </c>
      <c r="F470" s="9">
        <f t="shared" si="3"/>
        <v>-433679.6</v>
      </c>
      <c r="H470" s="9">
        <f t="shared" si="4"/>
        <v>53.1</v>
      </c>
      <c r="K470" s="9">
        <f t="shared" si="5"/>
        <v>1.770852012</v>
      </c>
      <c r="L470" s="9">
        <f t="shared" si="6"/>
        <v>1.59376681</v>
      </c>
      <c r="N470" s="9">
        <f t="shared" si="7"/>
        <v>0.01694915254</v>
      </c>
      <c r="O470" s="9">
        <f t="shared" si="8"/>
        <v>0.01525423729</v>
      </c>
      <c r="AG470" s="10">
        <f t="shared" si="9"/>
        <v>32.20769342</v>
      </c>
      <c r="AH470" s="10">
        <f t="shared" si="10"/>
        <v>1037.335515</v>
      </c>
      <c r="AI470" s="10">
        <f t="shared" si="11"/>
        <v>5601.611783</v>
      </c>
      <c r="AM470" s="10">
        <f t="shared" si="12"/>
        <v>32.20769342</v>
      </c>
      <c r="AN470" s="10">
        <f t="shared" si="13"/>
        <v>173.9215445</v>
      </c>
      <c r="AP470" s="10">
        <f t="shared" si="14"/>
        <v>36</v>
      </c>
      <c r="AQ470" s="10">
        <f t="shared" si="15"/>
        <v>194.4</v>
      </c>
    </row>
    <row r="471" ht="15.75" customHeight="1">
      <c r="A471" s="10">
        <v>27.0</v>
      </c>
      <c r="B471" s="10">
        <v>3.6</v>
      </c>
      <c r="C471" s="9">
        <v>70.0</v>
      </c>
      <c r="D471" s="9">
        <f t="shared" si="1"/>
        <v>1860.4</v>
      </c>
      <c r="E471" s="9">
        <f t="shared" si="2"/>
        <v>1860.4</v>
      </c>
      <c r="F471" s="9">
        <f t="shared" si="3"/>
        <v>-435536.4</v>
      </c>
      <c r="H471" s="9">
        <f t="shared" si="4"/>
        <v>261</v>
      </c>
      <c r="K471" s="9">
        <f t="shared" si="5"/>
        <v>1.653212514</v>
      </c>
      <c r="L471" s="9">
        <f t="shared" si="6"/>
        <v>9.58863258</v>
      </c>
      <c r="N471" s="9">
        <f t="shared" si="7"/>
        <v>0.02222222222</v>
      </c>
      <c r="O471" s="9">
        <f t="shared" si="8"/>
        <v>0.1288888889</v>
      </c>
      <c r="AG471" s="10">
        <f t="shared" si="9"/>
        <v>14.20769342</v>
      </c>
      <c r="AH471" s="10">
        <f t="shared" si="10"/>
        <v>201.8585523</v>
      </c>
      <c r="AI471" s="10">
        <f t="shared" si="11"/>
        <v>181.6726971</v>
      </c>
      <c r="AM471" s="10">
        <f t="shared" si="12"/>
        <v>14.20769342</v>
      </c>
      <c r="AN471" s="10">
        <f t="shared" si="13"/>
        <v>12.78692408</v>
      </c>
      <c r="AP471" s="10">
        <f t="shared" si="14"/>
        <v>18</v>
      </c>
      <c r="AQ471" s="10">
        <f t="shared" si="15"/>
        <v>16.2</v>
      </c>
    </row>
    <row r="472" ht="15.75" customHeight="1">
      <c r="A472" s="10">
        <v>33.0</v>
      </c>
      <c r="B472" s="10">
        <v>9.4</v>
      </c>
      <c r="C472" s="9">
        <v>70.0</v>
      </c>
      <c r="D472" s="9">
        <f t="shared" si="1"/>
        <v>1869.8</v>
      </c>
      <c r="E472" s="9">
        <f t="shared" si="2"/>
        <v>1869.8</v>
      </c>
      <c r="F472" s="9">
        <f t="shared" si="3"/>
        <v>-437396.8</v>
      </c>
      <c r="H472" s="9">
        <f t="shared" si="4"/>
        <v>221.4</v>
      </c>
      <c r="K472" s="9">
        <f t="shared" si="5"/>
        <v>1.612783857</v>
      </c>
      <c r="L472" s="9">
        <f t="shared" si="6"/>
        <v>8.709032826</v>
      </c>
      <c r="N472" s="9">
        <f t="shared" si="7"/>
        <v>0.0243902439</v>
      </c>
      <c r="O472" s="9">
        <f t="shared" si="8"/>
        <v>0.1317073171</v>
      </c>
      <c r="AG472" s="10">
        <f t="shared" si="9"/>
        <v>0.20769342</v>
      </c>
      <c r="AH472" s="10">
        <f t="shared" si="10"/>
        <v>0.04313655671</v>
      </c>
      <c r="AI472" s="10">
        <f t="shared" si="11"/>
        <v>0.2501920289</v>
      </c>
      <c r="AM472" s="10">
        <f t="shared" si="12"/>
        <v>0.20769342</v>
      </c>
      <c r="AN472" s="10">
        <f t="shared" si="13"/>
        <v>1.204621836</v>
      </c>
      <c r="AP472" s="10">
        <f t="shared" si="14"/>
        <v>4</v>
      </c>
      <c r="AQ472" s="10">
        <f t="shared" si="15"/>
        <v>23.2</v>
      </c>
    </row>
    <row r="473" ht="15.75" customHeight="1">
      <c r="A473" s="10">
        <v>27.0</v>
      </c>
      <c r="B473" s="10">
        <v>5.8</v>
      </c>
      <c r="C473" s="9">
        <v>70.0</v>
      </c>
      <c r="D473" s="9">
        <f t="shared" si="1"/>
        <v>1875.6</v>
      </c>
      <c r="E473" s="9">
        <f t="shared" si="2"/>
        <v>1875.6</v>
      </c>
      <c r="F473" s="9">
        <f t="shared" si="3"/>
        <v>-439266.6</v>
      </c>
      <c r="H473" s="9">
        <f t="shared" si="4"/>
        <v>97.2</v>
      </c>
      <c r="K473" s="9">
        <f t="shared" si="5"/>
        <v>1.431363764</v>
      </c>
      <c r="L473" s="9">
        <f t="shared" si="6"/>
        <v>5.152909551</v>
      </c>
      <c r="N473" s="9">
        <f t="shared" si="7"/>
        <v>0.03703703704</v>
      </c>
      <c r="O473" s="9">
        <f t="shared" si="8"/>
        <v>0.1333333333</v>
      </c>
      <c r="AG473" s="10">
        <f t="shared" si="9"/>
        <v>-3.79230658</v>
      </c>
      <c r="AH473" s="10">
        <f t="shared" si="10"/>
        <v>14.3815892</v>
      </c>
      <c r="AI473" s="10">
        <f t="shared" si="11"/>
        <v>77.66058166</v>
      </c>
      <c r="AM473" s="10">
        <f t="shared" si="12"/>
        <v>3.79230658</v>
      </c>
      <c r="AN473" s="10">
        <f t="shared" si="13"/>
        <v>20.47845553</v>
      </c>
      <c r="AP473" s="10">
        <f t="shared" si="14"/>
        <v>0</v>
      </c>
      <c r="AQ473" s="10">
        <f t="shared" si="15"/>
        <v>0</v>
      </c>
    </row>
    <row r="474" ht="15.75" customHeight="1">
      <c r="A474" s="10">
        <v>40.0</v>
      </c>
      <c r="B474" s="10">
        <v>4.0</v>
      </c>
      <c r="C474" s="9">
        <v>70.0</v>
      </c>
      <c r="D474" s="9">
        <f t="shared" si="1"/>
        <v>1879.6</v>
      </c>
      <c r="E474" s="9">
        <f t="shared" si="2"/>
        <v>1879.6</v>
      </c>
      <c r="F474" s="9">
        <f t="shared" si="3"/>
        <v>-441142.2</v>
      </c>
      <c r="H474" s="9">
        <f t="shared" si="4"/>
        <v>310.2</v>
      </c>
      <c r="K474" s="9">
        <f t="shared" si="5"/>
        <v>1.51851394</v>
      </c>
      <c r="L474" s="9">
        <f t="shared" si="6"/>
        <v>14.27403103</v>
      </c>
      <c r="N474" s="9">
        <f t="shared" si="7"/>
        <v>0.0303030303</v>
      </c>
      <c r="O474" s="9">
        <f t="shared" si="8"/>
        <v>0.2848484848</v>
      </c>
      <c r="AG474" s="10">
        <f t="shared" si="9"/>
        <v>-17.79230658</v>
      </c>
      <c r="AH474" s="10">
        <f t="shared" si="10"/>
        <v>316.5661734</v>
      </c>
      <c r="AI474" s="10">
        <f t="shared" si="11"/>
        <v>1139.638224</v>
      </c>
      <c r="AM474" s="10">
        <f t="shared" si="12"/>
        <v>17.79230658</v>
      </c>
      <c r="AN474" s="10">
        <f t="shared" si="13"/>
        <v>64.05230369</v>
      </c>
      <c r="AP474" s="10">
        <f t="shared" si="14"/>
        <v>14</v>
      </c>
      <c r="AQ474" s="10">
        <f t="shared" si="15"/>
        <v>50.4</v>
      </c>
    </row>
    <row r="475" ht="15.75" customHeight="1">
      <c r="A475" s="10">
        <v>79.0</v>
      </c>
      <c r="B475" s="10">
        <v>4.0</v>
      </c>
      <c r="C475" s="9">
        <v>71.0</v>
      </c>
      <c r="D475" s="9">
        <f t="shared" si="1"/>
        <v>1883.6</v>
      </c>
      <c r="E475" s="9">
        <f t="shared" si="2"/>
        <v>1883.6</v>
      </c>
      <c r="F475" s="9">
        <f t="shared" si="3"/>
        <v>-443021.8</v>
      </c>
      <c r="H475" s="9">
        <f t="shared" si="4"/>
        <v>156.6</v>
      </c>
      <c r="K475" s="9">
        <f t="shared" si="5"/>
        <v>1.431363764</v>
      </c>
      <c r="L475" s="9">
        <f t="shared" si="6"/>
        <v>8.301909832</v>
      </c>
      <c r="N475" s="9">
        <f t="shared" si="7"/>
        <v>0.03703703704</v>
      </c>
      <c r="O475" s="9">
        <f t="shared" si="8"/>
        <v>0.2148148148</v>
      </c>
      <c r="AG475" s="10">
        <f t="shared" si="9"/>
        <v>-11.79230658</v>
      </c>
      <c r="AH475" s="10">
        <f t="shared" si="10"/>
        <v>139.0584945</v>
      </c>
      <c r="AI475" s="10">
        <f t="shared" si="11"/>
        <v>1307.149848</v>
      </c>
      <c r="AM475" s="10">
        <f t="shared" si="12"/>
        <v>11.79230658</v>
      </c>
      <c r="AN475" s="10">
        <f t="shared" si="13"/>
        <v>110.8476819</v>
      </c>
      <c r="AP475" s="10">
        <f t="shared" si="14"/>
        <v>8</v>
      </c>
      <c r="AQ475" s="10">
        <f t="shared" si="15"/>
        <v>75.2</v>
      </c>
    </row>
    <row r="476" ht="15.75" customHeight="1">
      <c r="A476" s="10">
        <v>50.0</v>
      </c>
      <c r="B476" s="10">
        <v>3.1</v>
      </c>
      <c r="C476" s="9">
        <v>71.0</v>
      </c>
      <c r="D476" s="9">
        <f t="shared" si="1"/>
        <v>1886.7</v>
      </c>
      <c r="E476" s="9">
        <f t="shared" si="2"/>
        <v>1886.7</v>
      </c>
      <c r="F476" s="9">
        <f t="shared" si="3"/>
        <v>-444905.4</v>
      </c>
      <c r="H476" s="9">
        <f t="shared" si="4"/>
        <v>160</v>
      </c>
      <c r="K476" s="9">
        <f t="shared" si="5"/>
        <v>1.602059991</v>
      </c>
      <c r="L476" s="9">
        <f t="shared" si="6"/>
        <v>6.408239965</v>
      </c>
      <c r="N476" s="9">
        <f t="shared" si="7"/>
        <v>0.025</v>
      </c>
      <c r="O476" s="9">
        <f t="shared" si="8"/>
        <v>0.1</v>
      </c>
      <c r="AG476" s="10">
        <f t="shared" si="9"/>
        <v>-17.79230658</v>
      </c>
      <c r="AH476" s="10">
        <f t="shared" si="10"/>
        <v>316.5661734</v>
      </c>
      <c r="AI476" s="10">
        <f t="shared" si="11"/>
        <v>1836.083806</v>
      </c>
      <c r="AM476" s="10">
        <f t="shared" si="12"/>
        <v>17.79230658</v>
      </c>
      <c r="AN476" s="10">
        <f t="shared" si="13"/>
        <v>103.1953782</v>
      </c>
      <c r="AP476" s="10">
        <f t="shared" si="14"/>
        <v>14</v>
      </c>
      <c r="AQ476" s="10">
        <f t="shared" si="15"/>
        <v>81.2</v>
      </c>
    </row>
    <row r="477" ht="15.75" customHeight="1">
      <c r="A477" s="10">
        <v>35.0</v>
      </c>
      <c r="B477" s="10">
        <v>2.7</v>
      </c>
      <c r="C477" s="9">
        <v>71.0</v>
      </c>
      <c r="D477" s="9">
        <f t="shared" si="1"/>
        <v>1889.4</v>
      </c>
      <c r="E477" s="9">
        <f t="shared" si="2"/>
        <v>1889.4</v>
      </c>
      <c r="F477" s="9">
        <f t="shared" si="3"/>
        <v>-446792.1</v>
      </c>
      <c r="H477" s="9">
        <f t="shared" si="4"/>
        <v>316</v>
      </c>
      <c r="K477" s="9">
        <f t="shared" si="5"/>
        <v>1.897627091</v>
      </c>
      <c r="L477" s="9">
        <f t="shared" si="6"/>
        <v>7.590508365</v>
      </c>
      <c r="N477" s="9">
        <f t="shared" si="7"/>
        <v>0.01265822785</v>
      </c>
      <c r="O477" s="9">
        <f t="shared" si="8"/>
        <v>0.05063291139</v>
      </c>
      <c r="AG477" s="10">
        <f t="shared" si="9"/>
        <v>-4.79230658</v>
      </c>
      <c r="AH477" s="10">
        <f t="shared" si="10"/>
        <v>22.96620236</v>
      </c>
      <c r="AI477" s="10">
        <f t="shared" si="11"/>
        <v>91.86480943</v>
      </c>
      <c r="AM477" s="10">
        <f t="shared" si="12"/>
        <v>4.79230658</v>
      </c>
      <c r="AN477" s="10">
        <f t="shared" si="13"/>
        <v>19.16922632</v>
      </c>
      <c r="AP477" s="10">
        <f t="shared" si="14"/>
        <v>1</v>
      </c>
      <c r="AQ477" s="10">
        <f t="shared" si="15"/>
        <v>4</v>
      </c>
    </row>
    <row r="478" ht="15.75" customHeight="1">
      <c r="A478" s="10">
        <v>40.0</v>
      </c>
      <c r="B478" s="10">
        <v>9.4</v>
      </c>
      <c r="C478" s="9">
        <v>71.0</v>
      </c>
      <c r="D478" s="9">
        <f t="shared" si="1"/>
        <v>1898.8</v>
      </c>
      <c r="E478" s="9">
        <f t="shared" si="2"/>
        <v>1898.8</v>
      </c>
      <c r="F478" s="9">
        <f t="shared" si="3"/>
        <v>-448681.5</v>
      </c>
      <c r="H478" s="9">
        <f t="shared" si="4"/>
        <v>155</v>
      </c>
      <c r="K478" s="9">
        <f t="shared" si="5"/>
        <v>1.698970004</v>
      </c>
      <c r="L478" s="9">
        <f t="shared" si="6"/>
        <v>5.266807013</v>
      </c>
      <c r="N478" s="9">
        <f t="shared" si="7"/>
        <v>0.02</v>
      </c>
      <c r="O478" s="9">
        <f t="shared" si="8"/>
        <v>0.062</v>
      </c>
      <c r="AG478" s="10">
        <f t="shared" si="9"/>
        <v>34.20769342</v>
      </c>
      <c r="AH478" s="10">
        <f t="shared" si="10"/>
        <v>1170.166289</v>
      </c>
      <c r="AI478" s="10">
        <f t="shared" si="11"/>
        <v>4680.665156</v>
      </c>
      <c r="AM478" s="10">
        <f t="shared" si="12"/>
        <v>34.20769342</v>
      </c>
      <c r="AN478" s="10">
        <f t="shared" si="13"/>
        <v>136.8307737</v>
      </c>
      <c r="AP478" s="10">
        <f t="shared" si="14"/>
        <v>38</v>
      </c>
      <c r="AQ478" s="10">
        <f t="shared" si="15"/>
        <v>152</v>
      </c>
    </row>
    <row r="479" ht="15.75" customHeight="1">
      <c r="A479" s="10">
        <v>28.0</v>
      </c>
      <c r="B479" s="10">
        <v>1.3</v>
      </c>
      <c r="C479" s="9">
        <v>72.0</v>
      </c>
      <c r="D479" s="9">
        <f t="shared" si="1"/>
        <v>1900.1</v>
      </c>
      <c r="E479" s="9">
        <f t="shared" si="2"/>
        <v>1900.1</v>
      </c>
      <c r="F479" s="9">
        <f t="shared" si="3"/>
        <v>-450580.3</v>
      </c>
      <c r="H479" s="9">
        <f t="shared" si="4"/>
        <v>94.5</v>
      </c>
      <c r="K479" s="9">
        <f t="shared" si="5"/>
        <v>1.544068044</v>
      </c>
      <c r="L479" s="9">
        <f t="shared" si="6"/>
        <v>4.16898372</v>
      </c>
      <c r="N479" s="9">
        <f t="shared" si="7"/>
        <v>0.02857142857</v>
      </c>
      <c r="O479" s="9">
        <f t="shared" si="8"/>
        <v>0.07714285714</v>
      </c>
      <c r="AG479" s="10">
        <f t="shared" si="9"/>
        <v>5.20769342</v>
      </c>
      <c r="AH479" s="10">
        <f t="shared" si="10"/>
        <v>27.12007076</v>
      </c>
      <c r="AI479" s="10">
        <f t="shared" si="11"/>
        <v>84.07221935</v>
      </c>
      <c r="AM479" s="10">
        <f t="shared" si="12"/>
        <v>5.20769342</v>
      </c>
      <c r="AN479" s="10">
        <f t="shared" si="13"/>
        <v>16.1438496</v>
      </c>
      <c r="AP479" s="10">
        <f t="shared" si="14"/>
        <v>9</v>
      </c>
      <c r="AQ479" s="10">
        <f t="shared" si="15"/>
        <v>27.9</v>
      </c>
    </row>
    <row r="480" ht="15.75" customHeight="1">
      <c r="A480" s="10">
        <v>45.0</v>
      </c>
      <c r="B480" s="10">
        <v>4.0</v>
      </c>
      <c r="C480" s="9">
        <v>72.0</v>
      </c>
      <c r="D480" s="9">
        <f t="shared" si="1"/>
        <v>1904.1</v>
      </c>
      <c r="E480" s="9">
        <f t="shared" si="2"/>
        <v>1904.1</v>
      </c>
      <c r="F480" s="9">
        <f t="shared" si="3"/>
        <v>-452480.4</v>
      </c>
      <c r="H480" s="9">
        <f t="shared" si="4"/>
        <v>376</v>
      </c>
      <c r="K480" s="9">
        <f t="shared" si="5"/>
        <v>1.602059991</v>
      </c>
      <c r="L480" s="9">
        <f t="shared" si="6"/>
        <v>15.05936392</v>
      </c>
      <c r="N480" s="9">
        <f t="shared" si="7"/>
        <v>0.025</v>
      </c>
      <c r="O480" s="9">
        <f t="shared" si="8"/>
        <v>0.235</v>
      </c>
      <c r="AG480" s="10">
        <f t="shared" si="9"/>
        <v>-9.79230658</v>
      </c>
      <c r="AH480" s="10">
        <f t="shared" si="10"/>
        <v>95.88926816</v>
      </c>
      <c r="AI480" s="10">
        <f t="shared" si="11"/>
        <v>258.901024</v>
      </c>
      <c r="AM480" s="10">
        <f t="shared" si="12"/>
        <v>9.79230658</v>
      </c>
      <c r="AN480" s="10">
        <f t="shared" si="13"/>
        <v>26.43922777</v>
      </c>
      <c r="AP480" s="10">
        <f t="shared" si="14"/>
        <v>6</v>
      </c>
      <c r="AQ480" s="10">
        <f t="shared" si="15"/>
        <v>16.2</v>
      </c>
    </row>
    <row r="481" ht="15.75" customHeight="1">
      <c r="A481" s="10">
        <v>82.0</v>
      </c>
      <c r="B481" s="10">
        <v>4.5</v>
      </c>
      <c r="C481" s="9">
        <v>72.0</v>
      </c>
      <c r="D481" s="9">
        <f t="shared" si="1"/>
        <v>1908.6</v>
      </c>
      <c r="E481" s="9">
        <f t="shared" si="2"/>
        <v>1908.6</v>
      </c>
      <c r="F481" s="9">
        <f t="shared" si="3"/>
        <v>-454384.5</v>
      </c>
      <c r="H481" s="9">
        <f t="shared" si="4"/>
        <v>36.4</v>
      </c>
      <c r="K481" s="9">
        <f t="shared" si="5"/>
        <v>1.447158031</v>
      </c>
      <c r="L481" s="9">
        <f t="shared" si="6"/>
        <v>1.881305441</v>
      </c>
      <c r="N481" s="9">
        <f t="shared" si="7"/>
        <v>0.03571428571</v>
      </c>
      <c r="O481" s="9">
        <f t="shared" si="8"/>
        <v>0.04642857143</v>
      </c>
      <c r="AG481" s="10">
        <f t="shared" si="9"/>
        <v>-4.79230658</v>
      </c>
      <c r="AH481" s="10">
        <f t="shared" si="10"/>
        <v>22.96620236</v>
      </c>
      <c r="AI481" s="10">
        <f t="shared" si="11"/>
        <v>215.8823022</v>
      </c>
      <c r="AM481" s="10">
        <f t="shared" si="12"/>
        <v>4.79230658</v>
      </c>
      <c r="AN481" s="10">
        <f t="shared" si="13"/>
        <v>45.04768185</v>
      </c>
      <c r="AP481" s="10">
        <f t="shared" si="14"/>
        <v>1</v>
      </c>
      <c r="AQ481" s="10">
        <f t="shared" si="15"/>
        <v>9.4</v>
      </c>
    </row>
    <row r="482" ht="15.75" customHeight="1">
      <c r="A482" s="10">
        <v>57.0</v>
      </c>
      <c r="B482" s="10">
        <v>4.9</v>
      </c>
      <c r="C482" s="9">
        <v>73.0</v>
      </c>
      <c r="D482" s="9">
        <f t="shared" si="1"/>
        <v>1913.5</v>
      </c>
      <c r="E482" s="9">
        <f t="shared" si="2"/>
        <v>1913.5</v>
      </c>
      <c r="F482" s="9">
        <f t="shared" si="3"/>
        <v>-456293.1</v>
      </c>
      <c r="H482" s="9">
        <f t="shared" si="4"/>
        <v>180</v>
      </c>
      <c r="K482" s="9">
        <f t="shared" si="5"/>
        <v>1.653212514</v>
      </c>
      <c r="L482" s="9">
        <f t="shared" si="6"/>
        <v>6.612850055</v>
      </c>
      <c r="N482" s="9">
        <f t="shared" si="7"/>
        <v>0.02222222222</v>
      </c>
      <c r="O482" s="9">
        <f t="shared" si="8"/>
        <v>0.08888888889</v>
      </c>
      <c r="AG482" s="10">
        <f t="shared" si="9"/>
        <v>-16.79230658</v>
      </c>
      <c r="AH482" s="10">
        <f t="shared" si="10"/>
        <v>281.9815603</v>
      </c>
      <c r="AI482" s="10">
        <f t="shared" si="11"/>
        <v>366.5760284</v>
      </c>
      <c r="AM482" s="10">
        <f t="shared" si="12"/>
        <v>16.79230658</v>
      </c>
      <c r="AN482" s="10">
        <f t="shared" si="13"/>
        <v>21.82999855</v>
      </c>
      <c r="AP482" s="10">
        <f t="shared" si="14"/>
        <v>13</v>
      </c>
      <c r="AQ482" s="10">
        <f t="shared" si="15"/>
        <v>16.9</v>
      </c>
    </row>
    <row r="483" ht="15.75" customHeight="1">
      <c r="A483" s="10">
        <v>25.0</v>
      </c>
      <c r="B483" s="10">
        <v>4.5</v>
      </c>
      <c r="C483" s="9">
        <v>73.0</v>
      </c>
      <c r="D483" s="9">
        <f t="shared" si="1"/>
        <v>1918</v>
      </c>
      <c r="E483" s="9">
        <f t="shared" si="2"/>
        <v>1918</v>
      </c>
      <c r="F483" s="9">
        <f t="shared" si="3"/>
        <v>-458206.6</v>
      </c>
      <c r="H483" s="9">
        <f t="shared" si="4"/>
        <v>369</v>
      </c>
      <c r="K483" s="9">
        <f t="shared" si="5"/>
        <v>1.913813852</v>
      </c>
      <c r="L483" s="9">
        <f t="shared" si="6"/>
        <v>8.612162336</v>
      </c>
      <c r="N483" s="9">
        <f t="shared" si="7"/>
        <v>0.01219512195</v>
      </c>
      <c r="O483" s="9">
        <f t="shared" si="8"/>
        <v>0.05487804878</v>
      </c>
      <c r="AG483" s="10">
        <f t="shared" si="9"/>
        <v>0.20769342</v>
      </c>
      <c r="AH483" s="10">
        <f t="shared" si="10"/>
        <v>0.04313655671</v>
      </c>
      <c r="AI483" s="10">
        <f t="shared" si="11"/>
        <v>0.1725462268</v>
      </c>
      <c r="AM483" s="10">
        <f t="shared" si="12"/>
        <v>0.20769342</v>
      </c>
      <c r="AN483" s="10">
        <f t="shared" si="13"/>
        <v>0.83077368</v>
      </c>
      <c r="AP483" s="10">
        <f t="shared" si="14"/>
        <v>4</v>
      </c>
      <c r="AQ483" s="10">
        <f t="shared" si="15"/>
        <v>16</v>
      </c>
    </row>
    <row r="484" ht="15.75" customHeight="1">
      <c r="A484" s="10">
        <v>22.0</v>
      </c>
      <c r="B484" s="10">
        <v>4.9</v>
      </c>
      <c r="C484" s="9">
        <v>73.0</v>
      </c>
      <c r="D484" s="9">
        <f t="shared" si="1"/>
        <v>1922.9</v>
      </c>
      <c r="E484" s="9">
        <f t="shared" si="2"/>
        <v>1922.9</v>
      </c>
      <c r="F484" s="9">
        <f t="shared" si="3"/>
        <v>-460124.6</v>
      </c>
      <c r="H484" s="9">
        <f t="shared" si="4"/>
        <v>279.3</v>
      </c>
      <c r="K484" s="9">
        <f t="shared" si="5"/>
        <v>1.755874856</v>
      </c>
      <c r="L484" s="9">
        <f t="shared" si="6"/>
        <v>8.603786793</v>
      </c>
      <c r="N484" s="9">
        <f t="shared" si="7"/>
        <v>0.01754385965</v>
      </c>
      <c r="O484" s="9">
        <f t="shared" si="8"/>
        <v>0.08596491228</v>
      </c>
      <c r="AG484" s="10">
        <f t="shared" si="9"/>
        <v>37.20769342</v>
      </c>
      <c r="AH484" s="10">
        <f t="shared" si="10"/>
        <v>1384.41245</v>
      </c>
      <c r="AI484" s="10">
        <f t="shared" si="11"/>
        <v>6229.856023</v>
      </c>
      <c r="AM484" s="10">
        <f t="shared" si="12"/>
        <v>37.20769342</v>
      </c>
      <c r="AN484" s="10">
        <f t="shared" si="13"/>
        <v>167.4346204</v>
      </c>
      <c r="AP484" s="10">
        <f t="shared" si="14"/>
        <v>41</v>
      </c>
      <c r="AQ484" s="10">
        <f t="shared" si="15"/>
        <v>184.5</v>
      </c>
    </row>
    <row r="485" ht="15.75" customHeight="1">
      <c r="A485" s="10">
        <v>40.0</v>
      </c>
      <c r="B485" s="10">
        <v>5.8</v>
      </c>
      <c r="C485" s="9">
        <v>73.0</v>
      </c>
      <c r="D485" s="9">
        <f t="shared" si="1"/>
        <v>1928.7</v>
      </c>
      <c r="E485" s="9">
        <f t="shared" si="2"/>
        <v>1928.7</v>
      </c>
      <c r="F485" s="9">
        <f t="shared" si="3"/>
        <v>-462047.5</v>
      </c>
      <c r="H485" s="9">
        <f t="shared" si="4"/>
        <v>112.5</v>
      </c>
      <c r="K485" s="9">
        <f t="shared" si="5"/>
        <v>1.397940009</v>
      </c>
      <c r="L485" s="9">
        <f t="shared" si="6"/>
        <v>6.290730039</v>
      </c>
      <c r="N485" s="9">
        <f t="shared" si="7"/>
        <v>0.04</v>
      </c>
      <c r="O485" s="9">
        <f t="shared" si="8"/>
        <v>0.18</v>
      </c>
      <c r="AG485" s="10">
        <f t="shared" si="9"/>
        <v>12.20769342</v>
      </c>
      <c r="AH485" s="10">
        <f t="shared" si="10"/>
        <v>149.0277786</v>
      </c>
      <c r="AI485" s="10">
        <f t="shared" si="11"/>
        <v>730.2361153</v>
      </c>
      <c r="AM485" s="10">
        <f t="shared" si="12"/>
        <v>12.20769342</v>
      </c>
      <c r="AN485" s="10">
        <f t="shared" si="13"/>
        <v>59.81769776</v>
      </c>
      <c r="AP485" s="10">
        <f t="shared" si="14"/>
        <v>16</v>
      </c>
      <c r="AQ485" s="10">
        <f t="shared" si="15"/>
        <v>78.4</v>
      </c>
    </row>
    <row r="486" ht="15.75" customHeight="1">
      <c r="A486" s="10">
        <v>27.0</v>
      </c>
      <c r="B486" s="10">
        <v>5.4</v>
      </c>
      <c r="C486" s="9">
        <v>74.0</v>
      </c>
      <c r="D486" s="9">
        <f t="shared" si="1"/>
        <v>1934.1</v>
      </c>
      <c r="E486" s="9">
        <f t="shared" si="2"/>
        <v>1934.1</v>
      </c>
      <c r="F486" s="9">
        <f t="shared" si="3"/>
        <v>-463976.2</v>
      </c>
      <c r="H486" s="9">
        <f t="shared" si="4"/>
        <v>107.8</v>
      </c>
      <c r="K486" s="9">
        <f t="shared" si="5"/>
        <v>1.342422681</v>
      </c>
      <c r="L486" s="9">
        <f t="shared" si="6"/>
        <v>6.577871136</v>
      </c>
      <c r="N486" s="9">
        <f t="shared" si="7"/>
        <v>0.04545454545</v>
      </c>
      <c r="O486" s="9">
        <f t="shared" si="8"/>
        <v>0.2227272727</v>
      </c>
      <c r="AG486" s="10">
        <f t="shared" si="9"/>
        <v>-19.79230658</v>
      </c>
      <c r="AH486" s="10">
        <f t="shared" si="10"/>
        <v>391.7353998</v>
      </c>
      <c r="AI486" s="10">
        <f t="shared" si="11"/>
        <v>1762.809299</v>
      </c>
      <c r="AM486" s="10">
        <f t="shared" si="12"/>
        <v>19.79230658</v>
      </c>
      <c r="AN486" s="10">
        <f t="shared" si="13"/>
        <v>89.06537961</v>
      </c>
      <c r="AP486" s="10">
        <f t="shared" si="14"/>
        <v>16</v>
      </c>
      <c r="AQ486" s="10">
        <f t="shared" si="15"/>
        <v>72</v>
      </c>
    </row>
    <row r="487" ht="15.75" customHeight="1">
      <c r="A487" s="10">
        <v>25.0</v>
      </c>
      <c r="B487" s="10">
        <v>4.0</v>
      </c>
      <c r="C487" s="9">
        <v>74.0</v>
      </c>
      <c r="D487" s="9">
        <f t="shared" si="1"/>
        <v>1938.1</v>
      </c>
      <c r="E487" s="9">
        <f t="shared" si="2"/>
        <v>1938.1</v>
      </c>
      <c r="F487" s="9">
        <f t="shared" si="3"/>
        <v>-465910.3</v>
      </c>
      <c r="H487" s="9">
        <f t="shared" si="4"/>
        <v>232</v>
      </c>
      <c r="K487" s="9">
        <f t="shared" si="5"/>
        <v>1.602059991</v>
      </c>
      <c r="L487" s="9">
        <f t="shared" si="6"/>
        <v>9.29194795</v>
      </c>
      <c r="N487" s="9">
        <f t="shared" si="7"/>
        <v>0.025</v>
      </c>
      <c r="O487" s="9">
        <f t="shared" si="8"/>
        <v>0.145</v>
      </c>
      <c r="AG487" s="10">
        <f t="shared" si="9"/>
        <v>-22.79230658</v>
      </c>
      <c r="AH487" s="10">
        <f t="shared" si="10"/>
        <v>519.4892392</v>
      </c>
      <c r="AI487" s="10">
        <f t="shared" si="11"/>
        <v>2545.497272</v>
      </c>
      <c r="AM487" s="10">
        <f t="shared" si="12"/>
        <v>22.79230658</v>
      </c>
      <c r="AN487" s="10">
        <f t="shared" si="13"/>
        <v>111.6823022</v>
      </c>
      <c r="AP487" s="10">
        <f t="shared" si="14"/>
        <v>19</v>
      </c>
      <c r="AQ487" s="10">
        <f t="shared" si="15"/>
        <v>93.1</v>
      </c>
    </row>
    <row r="488" ht="15.75" customHeight="1">
      <c r="A488" s="10">
        <v>28.0</v>
      </c>
      <c r="B488" s="10">
        <v>3.6</v>
      </c>
      <c r="C488" s="9">
        <v>75.0</v>
      </c>
      <c r="D488" s="9">
        <f t="shared" si="1"/>
        <v>1941.7</v>
      </c>
      <c r="E488" s="9">
        <f t="shared" si="2"/>
        <v>1941.7</v>
      </c>
      <c r="F488" s="9">
        <f t="shared" si="3"/>
        <v>-467848.4</v>
      </c>
      <c r="H488" s="9">
        <f t="shared" si="4"/>
        <v>145.8</v>
      </c>
      <c r="K488" s="9">
        <f t="shared" si="5"/>
        <v>1.431363764</v>
      </c>
      <c r="L488" s="9">
        <f t="shared" si="6"/>
        <v>7.729364326</v>
      </c>
      <c r="N488" s="9">
        <f t="shared" si="7"/>
        <v>0.03703703704</v>
      </c>
      <c r="O488" s="9">
        <f t="shared" si="8"/>
        <v>0.2</v>
      </c>
      <c r="AG488" s="10">
        <f t="shared" si="9"/>
        <v>-4.79230658</v>
      </c>
      <c r="AH488" s="10">
        <f t="shared" si="10"/>
        <v>22.96620236</v>
      </c>
      <c r="AI488" s="10">
        <f t="shared" si="11"/>
        <v>133.2039737</v>
      </c>
      <c r="AM488" s="10">
        <f t="shared" si="12"/>
        <v>4.79230658</v>
      </c>
      <c r="AN488" s="10">
        <f t="shared" si="13"/>
        <v>27.79537816</v>
      </c>
      <c r="AP488" s="10">
        <f t="shared" si="14"/>
        <v>1</v>
      </c>
      <c r="AQ488" s="10">
        <f t="shared" si="15"/>
        <v>5.8</v>
      </c>
    </row>
    <row r="489" ht="15.75" customHeight="1">
      <c r="A489" s="10">
        <v>43.0</v>
      </c>
      <c r="B489" s="10">
        <v>6.3</v>
      </c>
      <c r="C489" s="9">
        <v>75.0</v>
      </c>
      <c r="D489" s="9">
        <f t="shared" si="1"/>
        <v>1948</v>
      </c>
      <c r="E489" s="9">
        <f t="shared" si="2"/>
        <v>1948</v>
      </c>
      <c r="F489" s="9">
        <f t="shared" si="3"/>
        <v>-469790.1</v>
      </c>
      <c r="H489" s="9">
        <f t="shared" si="4"/>
        <v>100</v>
      </c>
      <c r="K489" s="9">
        <f t="shared" si="5"/>
        <v>1.397940009</v>
      </c>
      <c r="L489" s="9">
        <f t="shared" si="6"/>
        <v>5.591760035</v>
      </c>
      <c r="N489" s="9">
        <f t="shared" si="7"/>
        <v>0.04</v>
      </c>
      <c r="O489" s="9">
        <f t="shared" si="8"/>
        <v>0.16</v>
      </c>
      <c r="AG489" s="10">
        <f t="shared" si="9"/>
        <v>-17.79230658</v>
      </c>
      <c r="AH489" s="10">
        <f t="shared" si="10"/>
        <v>316.5661734</v>
      </c>
      <c r="AI489" s="10">
        <f t="shared" si="11"/>
        <v>1709.457337</v>
      </c>
      <c r="AM489" s="10">
        <f t="shared" si="12"/>
        <v>17.79230658</v>
      </c>
      <c r="AN489" s="10">
        <f t="shared" si="13"/>
        <v>96.07845553</v>
      </c>
      <c r="AP489" s="10">
        <f t="shared" si="14"/>
        <v>14</v>
      </c>
      <c r="AQ489" s="10">
        <f t="shared" si="15"/>
        <v>75.6</v>
      </c>
    </row>
    <row r="490" ht="15.75" customHeight="1">
      <c r="A490" s="10">
        <v>34.0</v>
      </c>
      <c r="B490" s="10">
        <v>3.6</v>
      </c>
      <c r="C490" s="9">
        <v>75.0</v>
      </c>
      <c r="D490" s="9">
        <f t="shared" si="1"/>
        <v>1951.6</v>
      </c>
      <c r="E490" s="9">
        <f t="shared" si="2"/>
        <v>1951.6</v>
      </c>
      <c r="F490" s="9">
        <f t="shared" si="3"/>
        <v>-471738.1</v>
      </c>
      <c r="H490" s="9">
        <f t="shared" si="4"/>
        <v>100.8</v>
      </c>
      <c r="K490" s="9">
        <f t="shared" si="5"/>
        <v>1.447158031</v>
      </c>
      <c r="L490" s="9">
        <f t="shared" si="6"/>
        <v>5.209768913</v>
      </c>
      <c r="N490" s="9">
        <f t="shared" si="7"/>
        <v>0.03571428571</v>
      </c>
      <c r="O490" s="9">
        <f t="shared" si="8"/>
        <v>0.1285714286</v>
      </c>
      <c r="AG490" s="10">
        <f t="shared" si="9"/>
        <v>-19.79230658</v>
      </c>
      <c r="AH490" s="10">
        <f t="shared" si="10"/>
        <v>391.7353998</v>
      </c>
      <c r="AI490" s="10">
        <f t="shared" si="11"/>
        <v>1566.941599</v>
      </c>
      <c r="AM490" s="10">
        <f t="shared" si="12"/>
        <v>19.79230658</v>
      </c>
      <c r="AN490" s="10">
        <f t="shared" si="13"/>
        <v>79.16922632</v>
      </c>
      <c r="AP490" s="10">
        <f t="shared" si="14"/>
        <v>16</v>
      </c>
      <c r="AQ490" s="10">
        <f t="shared" si="15"/>
        <v>64</v>
      </c>
    </row>
    <row r="491" ht="15.75" customHeight="1">
      <c r="A491" s="10">
        <v>71.0</v>
      </c>
      <c r="B491" s="10">
        <v>7.6</v>
      </c>
      <c r="C491" s="9">
        <v>75.0</v>
      </c>
      <c r="D491" s="9">
        <f t="shared" si="1"/>
        <v>1959.2</v>
      </c>
      <c r="E491" s="9">
        <f t="shared" si="2"/>
        <v>1959.2</v>
      </c>
      <c r="F491" s="9">
        <f t="shared" si="3"/>
        <v>-473689.7</v>
      </c>
      <c r="H491" s="9">
        <f t="shared" si="4"/>
        <v>270.9</v>
      </c>
      <c r="K491" s="9">
        <f t="shared" si="5"/>
        <v>1.633468456</v>
      </c>
      <c r="L491" s="9">
        <f t="shared" si="6"/>
        <v>10.29085127</v>
      </c>
      <c r="N491" s="9">
        <f t="shared" si="7"/>
        <v>0.02325581395</v>
      </c>
      <c r="O491" s="9">
        <f t="shared" si="8"/>
        <v>0.1465116279</v>
      </c>
      <c r="AG491" s="10">
        <f t="shared" si="9"/>
        <v>-16.79230658</v>
      </c>
      <c r="AH491" s="10">
        <f t="shared" si="10"/>
        <v>281.9815603</v>
      </c>
      <c r="AI491" s="10">
        <f t="shared" si="11"/>
        <v>1015.133617</v>
      </c>
      <c r="AM491" s="10">
        <f t="shared" si="12"/>
        <v>16.79230658</v>
      </c>
      <c r="AN491" s="10">
        <f t="shared" si="13"/>
        <v>60.45230369</v>
      </c>
      <c r="AP491" s="10">
        <f t="shared" si="14"/>
        <v>13</v>
      </c>
      <c r="AQ491" s="10">
        <f t="shared" si="15"/>
        <v>46.8</v>
      </c>
    </row>
    <row r="492" ht="15.75" customHeight="1">
      <c r="A492" s="10">
        <v>58.0</v>
      </c>
      <c r="B492" s="10">
        <v>1.3</v>
      </c>
      <c r="C492" s="9">
        <v>76.0</v>
      </c>
      <c r="D492" s="9">
        <f t="shared" si="1"/>
        <v>1960.5</v>
      </c>
      <c r="E492" s="9">
        <f t="shared" si="2"/>
        <v>1960.5</v>
      </c>
      <c r="F492" s="9">
        <f t="shared" si="3"/>
        <v>-475648.9</v>
      </c>
      <c r="H492" s="9">
        <f t="shared" si="4"/>
        <v>122.4</v>
      </c>
      <c r="K492" s="9">
        <f t="shared" si="5"/>
        <v>1.531478917</v>
      </c>
      <c r="L492" s="9">
        <f t="shared" si="6"/>
        <v>5.513324101</v>
      </c>
      <c r="N492" s="9">
        <f t="shared" si="7"/>
        <v>0.02941176471</v>
      </c>
      <c r="O492" s="9">
        <f t="shared" si="8"/>
        <v>0.1058823529</v>
      </c>
      <c r="AG492" s="10">
        <f t="shared" si="9"/>
        <v>-1.79230658</v>
      </c>
      <c r="AH492" s="10">
        <f t="shared" si="10"/>
        <v>3.212362877</v>
      </c>
      <c r="AI492" s="10">
        <f t="shared" si="11"/>
        <v>20.23788612</v>
      </c>
      <c r="AM492" s="10">
        <f t="shared" si="12"/>
        <v>1.79230658</v>
      </c>
      <c r="AN492" s="10">
        <f t="shared" si="13"/>
        <v>11.29153145</v>
      </c>
      <c r="AP492" s="10">
        <f t="shared" si="14"/>
        <v>2</v>
      </c>
      <c r="AQ492" s="10">
        <f t="shared" si="15"/>
        <v>12.6</v>
      </c>
    </row>
    <row r="493" ht="15.75" customHeight="1">
      <c r="A493" s="10">
        <v>33.0</v>
      </c>
      <c r="B493" s="10">
        <v>4.0</v>
      </c>
      <c r="C493" s="9">
        <v>77.0</v>
      </c>
      <c r="D493" s="9">
        <f t="shared" si="1"/>
        <v>1964.5</v>
      </c>
      <c r="E493" s="9">
        <f t="shared" si="2"/>
        <v>1964.5</v>
      </c>
      <c r="F493" s="9">
        <f t="shared" si="3"/>
        <v>-477609.4</v>
      </c>
      <c r="H493" s="9">
        <f t="shared" si="4"/>
        <v>539.6</v>
      </c>
      <c r="K493" s="9">
        <f t="shared" si="5"/>
        <v>1.851258349</v>
      </c>
      <c r="L493" s="9">
        <f t="shared" si="6"/>
        <v>14.06956345</v>
      </c>
      <c r="N493" s="9">
        <f t="shared" si="7"/>
        <v>0.01408450704</v>
      </c>
      <c r="O493" s="9">
        <f t="shared" si="8"/>
        <v>0.1070422535</v>
      </c>
      <c r="AG493" s="10">
        <f t="shared" si="9"/>
        <v>-10.79230658</v>
      </c>
      <c r="AH493" s="10">
        <f t="shared" si="10"/>
        <v>116.4738813</v>
      </c>
      <c r="AI493" s="10">
        <f t="shared" si="11"/>
        <v>419.3059727</v>
      </c>
      <c r="AM493" s="10">
        <f t="shared" si="12"/>
        <v>10.79230658</v>
      </c>
      <c r="AN493" s="10">
        <f t="shared" si="13"/>
        <v>38.85230369</v>
      </c>
      <c r="AP493" s="10">
        <f t="shared" si="14"/>
        <v>7</v>
      </c>
      <c r="AQ493" s="10">
        <f t="shared" si="15"/>
        <v>25.2</v>
      </c>
    </row>
    <row r="494" ht="15.75" customHeight="1">
      <c r="A494" s="10">
        <v>21.0</v>
      </c>
      <c r="B494" s="10">
        <v>4.5</v>
      </c>
      <c r="C494" s="9">
        <v>77.0</v>
      </c>
      <c r="D494" s="9">
        <f t="shared" si="1"/>
        <v>1969</v>
      </c>
      <c r="E494" s="9">
        <f t="shared" si="2"/>
        <v>1969</v>
      </c>
      <c r="F494" s="9">
        <f t="shared" si="3"/>
        <v>-479573.9</v>
      </c>
      <c r="H494" s="9">
        <f t="shared" si="4"/>
        <v>75.4</v>
      </c>
      <c r="K494" s="9">
        <f t="shared" si="5"/>
        <v>1.763427994</v>
      </c>
      <c r="L494" s="9">
        <f t="shared" si="6"/>
        <v>2.292456392</v>
      </c>
      <c r="N494" s="9">
        <f t="shared" si="7"/>
        <v>0.01724137931</v>
      </c>
      <c r="O494" s="9">
        <f t="shared" si="8"/>
        <v>0.0224137931</v>
      </c>
      <c r="AG494" s="10">
        <f t="shared" si="9"/>
        <v>26.20769342</v>
      </c>
      <c r="AH494" s="10">
        <f t="shared" si="10"/>
        <v>686.8431944</v>
      </c>
      <c r="AI494" s="10">
        <f t="shared" si="11"/>
        <v>5220.008277</v>
      </c>
      <c r="AM494" s="10">
        <f t="shared" si="12"/>
        <v>26.20769342</v>
      </c>
      <c r="AN494" s="10">
        <f t="shared" si="13"/>
        <v>199.17847</v>
      </c>
      <c r="AP494" s="10">
        <f t="shared" si="14"/>
        <v>30</v>
      </c>
      <c r="AQ494" s="10">
        <f t="shared" si="15"/>
        <v>228</v>
      </c>
    </row>
    <row r="495" ht="15.75" customHeight="1">
      <c r="A495" s="10">
        <v>27.0</v>
      </c>
      <c r="B495" s="10">
        <v>2.2</v>
      </c>
      <c r="C495" s="9">
        <v>77.0</v>
      </c>
      <c r="D495" s="9">
        <f t="shared" si="1"/>
        <v>1971.2</v>
      </c>
      <c r="E495" s="9">
        <f t="shared" si="2"/>
        <v>1971.2</v>
      </c>
      <c r="F495" s="9">
        <f t="shared" si="3"/>
        <v>-481542.9</v>
      </c>
      <c r="H495" s="9">
        <f t="shared" si="4"/>
        <v>132</v>
      </c>
      <c r="K495" s="9">
        <f t="shared" si="5"/>
        <v>1.51851394</v>
      </c>
      <c r="L495" s="9">
        <f t="shared" si="6"/>
        <v>6.07405576</v>
      </c>
      <c r="N495" s="9">
        <f t="shared" si="7"/>
        <v>0.0303030303</v>
      </c>
      <c r="O495" s="9">
        <f t="shared" si="8"/>
        <v>0.1212121212</v>
      </c>
      <c r="AG495" s="10">
        <f t="shared" si="9"/>
        <v>13.20769342</v>
      </c>
      <c r="AH495" s="10">
        <f t="shared" si="10"/>
        <v>174.4431655</v>
      </c>
      <c r="AI495" s="10">
        <f t="shared" si="11"/>
        <v>226.7761151</v>
      </c>
      <c r="AM495" s="10">
        <f t="shared" si="12"/>
        <v>13.20769342</v>
      </c>
      <c r="AN495" s="10">
        <f t="shared" si="13"/>
        <v>17.17000145</v>
      </c>
      <c r="AP495" s="10">
        <f t="shared" si="14"/>
        <v>17</v>
      </c>
      <c r="AQ495" s="10">
        <f t="shared" si="15"/>
        <v>22.1</v>
      </c>
    </row>
    <row r="496" ht="15.75" customHeight="1">
      <c r="A496" s="10">
        <v>29.0</v>
      </c>
      <c r="B496" s="10">
        <v>4.5</v>
      </c>
      <c r="C496" s="9">
        <v>77.0</v>
      </c>
      <c r="D496" s="9">
        <f t="shared" si="1"/>
        <v>1975.7</v>
      </c>
      <c r="E496" s="9">
        <f t="shared" si="2"/>
        <v>1975.7</v>
      </c>
      <c r="F496" s="9">
        <f t="shared" si="3"/>
        <v>-483514.1</v>
      </c>
      <c r="H496" s="9">
        <f t="shared" si="4"/>
        <v>94.5</v>
      </c>
      <c r="K496" s="9">
        <f t="shared" si="5"/>
        <v>1.322219295</v>
      </c>
      <c r="L496" s="9">
        <f t="shared" si="6"/>
        <v>5.949986826</v>
      </c>
      <c r="N496" s="9">
        <f t="shared" si="7"/>
        <v>0.04761904762</v>
      </c>
      <c r="O496" s="9">
        <f t="shared" si="8"/>
        <v>0.2142857143</v>
      </c>
      <c r="AG496" s="10">
        <f t="shared" si="9"/>
        <v>-11.79230658</v>
      </c>
      <c r="AH496" s="10">
        <f t="shared" si="10"/>
        <v>139.0584945</v>
      </c>
      <c r="AI496" s="10">
        <f t="shared" si="11"/>
        <v>556.2339779</v>
      </c>
      <c r="AM496" s="10">
        <f t="shared" si="12"/>
        <v>11.79230658</v>
      </c>
      <c r="AN496" s="10">
        <f t="shared" si="13"/>
        <v>47.16922632</v>
      </c>
      <c r="AP496" s="10">
        <f t="shared" si="14"/>
        <v>8</v>
      </c>
      <c r="AQ496" s="10">
        <f t="shared" si="15"/>
        <v>32</v>
      </c>
    </row>
    <row r="497" ht="15.75" customHeight="1">
      <c r="A497" s="10">
        <v>30.0</v>
      </c>
      <c r="B497" s="10">
        <v>4.9</v>
      </c>
      <c r="C497" s="9">
        <v>78.0</v>
      </c>
      <c r="D497" s="9">
        <f t="shared" si="1"/>
        <v>1980.6</v>
      </c>
      <c r="E497" s="9">
        <f t="shared" si="2"/>
        <v>1980.6</v>
      </c>
      <c r="F497" s="9">
        <f t="shared" si="3"/>
        <v>-485489.8</v>
      </c>
      <c r="H497" s="9">
        <f t="shared" si="4"/>
        <v>59.4</v>
      </c>
      <c r="K497" s="9">
        <f t="shared" si="5"/>
        <v>1.431363764</v>
      </c>
      <c r="L497" s="9">
        <f t="shared" si="6"/>
        <v>3.149000281</v>
      </c>
      <c r="N497" s="9">
        <f t="shared" si="7"/>
        <v>0.03703703704</v>
      </c>
      <c r="O497" s="9">
        <f t="shared" si="8"/>
        <v>0.08148148148</v>
      </c>
      <c r="AG497" s="10">
        <f t="shared" si="9"/>
        <v>-23.79230658</v>
      </c>
      <c r="AH497" s="10">
        <f t="shared" si="10"/>
        <v>566.0738524</v>
      </c>
      <c r="AI497" s="10">
        <f t="shared" si="11"/>
        <v>2547.332336</v>
      </c>
      <c r="AM497" s="10">
        <f t="shared" si="12"/>
        <v>23.79230658</v>
      </c>
      <c r="AN497" s="10">
        <f t="shared" si="13"/>
        <v>107.0653796</v>
      </c>
      <c r="AP497" s="10">
        <f t="shared" si="14"/>
        <v>20</v>
      </c>
      <c r="AQ497" s="10">
        <f t="shared" si="15"/>
        <v>90</v>
      </c>
    </row>
    <row r="498" ht="15.75" customHeight="1">
      <c r="A498" s="10">
        <v>42.0</v>
      </c>
      <c r="B498" s="10">
        <v>2.2</v>
      </c>
      <c r="C498" s="9">
        <v>78.0</v>
      </c>
      <c r="D498" s="9">
        <f t="shared" si="1"/>
        <v>1982.8</v>
      </c>
      <c r="E498" s="9">
        <f t="shared" si="2"/>
        <v>1982.8</v>
      </c>
      <c r="F498" s="9">
        <f t="shared" si="3"/>
        <v>-487470.4</v>
      </c>
      <c r="H498" s="9">
        <f t="shared" si="4"/>
        <v>130.5</v>
      </c>
      <c r="K498" s="9">
        <f t="shared" si="5"/>
        <v>1.462397998</v>
      </c>
      <c r="L498" s="9">
        <f t="shared" si="6"/>
        <v>6.580790991</v>
      </c>
      <c r="N498" s="9">
        <f t="shared" si="7"/>
        <v>0.03448275862</v>
      </c>
      <c r="O498" s="9">
        <f t="shared" si="8"/>
        <v>0.1551724138</v>
      </c>
      <c r="AG498" s="10">
        <f t="shared" si="9"/>
        <v>-17.79230658</v>
      </c>
      <c r="AH498" s="10">
        <f t="shared" si="10"/>
        <v>316.5661734</v>
      </c>
      <c r="AI498" s="10">
        <f t="shared" si="11"/>
        <v>696.4455816</v>
      </c>
      <c r="AM498" s="10">
        <f t="shared" si="12"/>
        <v>17.79230658</v>
      </c>
      <c r="AN498" s="10">
        <f t="shared" si="13"/>
        <v>39.14307448</v>
      </c>
      <c r="AP498" s="10">
        <f t="shared" si="14"/>
        <v>14</v>
      </c>
      <c r="AQ498" s="10">
        <f t="shared" si="15"/>
        <v>30.8</v>
      </c>
    </row>
    <row r="499" ht="15.75" customHeight="1">
      <c r="A499" s="10">
        <v>26.0</v>
      </c>
      <c r="B499" s="10">
        <v>3.1</v>
      </c>
      <c r="C499" s="9">
        <v>78.0</v>
      </c>
      <c r="D499" s="9">
        <f t="shared" si="1"/>
        <v>1985.9</v>
      </c>
      <c r="E499" s="9">
        <f t="shared" si="2"/>
        <v>1985.9</v>
      </c>
      <c r="F499" s="9">
        <f t="shared" si="3"/>
        <v>-489453.2</v>
      </c>
      <c r="H499" s="9">
        <f t="shared" si="4"/>
        <v>147</v>
      </c>
      <c r="K499" s="9">
        <f t="shared" si="5"/>
        <v>1.477121255</v>
      </c>
      <c r="L499" s="9">
        <f t="shared" si="6"/>
        <v>7.237894148</v>
      </c>
      <c r="N499" s="9">
        <f t="shared" si="7"/>
        <v>0.03333333333</v>
      </c>
      <c r="O499" s="9">
        <f t="shared" si="8"/>
        <v>0.1633333333</v>
      </c>
      <c r="AG499" s="10">
        <f t="shared" si="9"/>
        <v>-15.79230658</v>
      </c>
      <c r="AH499" s="10">
        <f t="shared" si="10"/>
        <v>249.3969471</v>
      </c>
      <c r="AI499" s="10">
        <f t="shared" si="11"/>
        <v>1122.286262</v>
      </c>
      <c r="AM499" s="10">
        <f t="shared" si="12"/>
        <v>15.79230658</v>
      </c>
      <c r="AN499" s="10">
        <f t="shared" si="13"/>
        <v>71.06537961</v>
      </c>
      <c r="AP499" s="10">
        <f t="shared" si="14"/>
        <v>12</v>
      </c>
      <c r="AQ499" s="10">
        <f t="shared" si="15"/>
        <v>54</v>
      </c>
    </row>
    <row r="500" ht="15.75" customHeight="1">
      <c r="A500" s="10">
        <v>27.0</v>
      </c>
      <c r="B500" s="10">
        <v>2.2</v>
      </c>
      <c r="C500" s="9">
        <v>78.0</v>
      </c>
      <c r="D500" s="9">
        <f t="shared" si="1"/>
        <v>1988.1</v>
      </c>
      <c r="E500" s="9">
        <f t="shared" si="2"/>
        <v>1988.1</v>
      </c>
      <c r="F500" s="9">
        <f t="shared" si="3"/>
        <v>-491439.1</v>
      </c>
      <c r="H500" s="9">
        <f t="shared" si="4"/>
        <v>92.4</v>
      </c>
      <c r="K500" s="9">
        <f t="shared" si="5"/>
        <v>1.62324929</v>
      </c>
      <c r="L500" s="9">
        <f t="shared" si="6"/>
        <v>3.571148439</v>
      </c>
      <c r="N500" s="9">
        <f t="shared" si="7"/>
        <v>0.02380952381</v>
      </c>
      <c r="O500" s="9">
        <f t="shared" si="8"/>
        <v>0.05238095238</v>
      </c>
      <c r="AG500" s="10">
        <f t="shared" si="9"/>
        <v>-14.79230658</v>
      </c>
      <c r="AH500" s="10">
        <f t="shared" si="10"/>
        <v>218.812334</v>
      </c>
      <c r="AI500" s="10">
        <f t="shared" si="11"/>
        <v>1072.180436</v>
      </c>
      <c r="AM500" s="10">
        <f t="shared" si="12"/>
        <v>14.79230658</v>
      </c>
      <c r="AN500" s="10">
        <f t="shared" si="13"/>
        <v>72.48230224</v>
      </c>
      <c r="AP500" s="10">
        <f t="shared" si="14"/>
        <v>11</v>
      </c>
      <c r="AQ500" s="10">
        <f t="shared" si="15"/>
        <v>53.9</v>
      </c>
    </row>
    <row r="501" ht="15.75" customHeight="1">
      <c r="A501" s="10">
        <v>26.0</v>
      </c>
      <c r="B501" s="10">
        <v>2.7</v>
      </c>
      <c r="C501" s="9">
        <v>78.0</v>
      </c>
      <c r="D501" s="9">
        <f t="shared" si="1"/>
        <v>1990.8</v>
      </c>
      <c r="E501" s="9">
        <f t="shared" si="2"/>
        <v>1990.8</v>
      </c>
      <c r="F501" s="9">
        <f t="shared" si="3"/>
        <v>-493427.2</v>
      </c>
      <c r="H501" s="9">
        <f t="shared" si="4"/>
        <v>80.6</v>
      </c>
      <c r="K501" s="9">
        <f t="shared" si="5"/>
        <v>1.414973348</v>
      </c>
      <c r="L501" s="9">
        <f t="shared" si="6"/>
        <v>4.386417379</v>
      </c>
      <c r="N501" s="9">
        <f t="shared" si="7"/>
        <v>0.03846153846</v>
      </c>
      <c r="O501" s="9">
        <f t="shared" si="8"/>
        <v>0.1192307692</v>
      </c>
      <c r="AG501" s="10">
        <f t="shared" si="9"/>
        <v>-2.79230658</v>
      </c>
      <c r="AH501" s="10">
        <f t="shared" si="10"/>
        <v>7.796976037</v>
      </c>
      <c r="AI501" s="10">
        <f t="shared" si="11"/>
        <v>17.15334728</v>
      </c>
      <c r="AM501" s="10">
        <f t="shared" si="12"/>
        <v>2.79230658</v>
      </c>
      <c r="AN501" s="10">
        <f t="shared" si="13"/>
        <v>6.143074476</v>
      </c>
      <c r="AP501" s="10">
        <f t="shared" si="14"/>
        <v>1</v>
      </c>
      <c r="AQ501" s="10">
        <f t="shared" si="15"/>
        <v>2.2</v>
      </c>
    </row>
    <row r="502" ht="15.75" customHeight="1">
      <c r="A502" s="10">
        <v>63.0</v>
      </c>
      <c r="B502" s="10">
        <v>4.9</v>
      </c>
      <c r="C502" s="9">
        <v>79.0</v>
      </c>
      <c r="D502" s="9">
        <f t="shared" si="1"/>
        <v>1995.7</v>
      </c>
      <c r="E502" s="9">
        <f t="shared" si="2"/>
        <v>1995.7</v>
      </c>
      <c r="F502" s="9">
        <f t="shared" si="3"/>
        <v>-495418</v>
      </c>
      <c r="H502" s="9">
        <f t="shared" si="4"/>
        <v>59.4</v>
      </c>
      <c r="K502" s="9">
        <f t="shared" si="5"/>
        <v>1.431363764</v>
      </c>
      <c r="L502" s="9">
        <f t="shared" si="6"/>
        <v>3.149000281</v>
      </c>
      <c r="N502" s="9">
        <f t="shared" si="7"/>
        <v>0.03703703704</v>
      </c>
      <c r="O502" s="9">
        <f t="shared" si="8"/>
        <v>0.08148148148</v>
      </c>
      <c r="AG502" s="10">
        <f t="shared" si="9"/>
        <v>-18.79230658</v>
      </c>
      <c r="AH502" s="10">
        <f t="shared" si="10"/>
        <v>353.1507866</v>
      </c>
      <c r="AI502" s="10">
        <f t="shared" si="11"/>
        <v>1094.767438</v>
      </c>
      <c r="AM502" s="10">
        <f t="shared" si="12"/>
        <v>18.79230658</v>
      </c>
      <c r="AN502" s="10">
        <f t="shared" si="13"/>
        <v>58.2561504</v>
      </c>
      <c r="AP502" s="10">
        <f t="shared" si="14"/>
        <v>15</v>
      </c>
      <c r="AQ502" s="10">
        <f t="shared" si="15"/>
        <v>46.5</v>
      </c>
    </row>
    <row r="503" ht="15.75" customHeight="1">
      <c r="A503" s="10">
        <v>65.0</v>
      </c>
      <c r="B503" s="10">
        <v>4.9</v>
      </c>
      <c r="C503" s="9">
        <v>79.0</v>
      </c>
      <c r="D503" s="9">
        <f t="shared" si="1"/>
        <v>2000.6</v>
      </c>
      <c r="E503" s="9">
        <f t="shared" si="2"/>
        <v>2000.6</v>
      </c>
      <c r="F503" s="9">
        <f t="shared" si="3"/>
        <v>-497413.7</v>
      </c>
      <c r="H503" s="9">
        <f t="shared" si="4"/>
        <v>70.2</v>
      </c>
      <c r="K503" s="9">
        <f t="shared" si="5"/>
        <v>1.414973348</v>
      </c>
      <c r="L503" s="9">
        <f t="shared" si="6"/>
        <v>3.82042804</v>
      </c>
      <c r="N503" s="9">
        <f t="shared" si="7"/>
        <v>0.03846153846</v>
      </c>
      <c r="O503" s="9">
        <f t="shared" si="8"/>
        <v>0.1038461538</v>
      </c>
      <c r="AG503" s="10">
        <f t="shared" si="9"/>
        <v>-17.79230658</v>
      </c>
      <c r="AH503" s="10">
        <f t="shared" si="10"/>
        <v>316.5661734</v>
      </c>
      <c r="AI503" s="10">
        <f t="shared" si="11"/>
        <v>696.4455816</v>
      </c>
      <c r="AM503" s="10">
        <f t="shared" si="12"/>
        <v>17.79230658</v>
      </c>
      <c r="AN503" s="10">
        <f t="shared" si="13"/>
        <v>39.14307448</v>
      </c>
      <c r="AP503" s="10">
        <f t="shared" si="14"/>
        <v>14</v>
      </c>
      <c r="AQ503" s="10">
        <f t="shared" si="15"/>
        <v>30.8</v>
      </c>
    </row>
    <row r="504" ht="15.75" customHeight="1">
      <c r="A504" s="10">
        <v>65.0</v>
      </c>
      <c r="B504" s="10">
        <v>4.9</v>
      </c>
      <c r="C504" s="9">
        <v>79.0</v>
      </c>
      <c r="D504" s="9">
        <f t="shared" si="1"/>
        <v>2005.5</v>
      </c>
      <c r="E504" s="9">
        <f t="shared" si="2"/>
        <v>2005.5</v>
      </c>
      <c r="F504" s="9">
        <f t="shared" si="3"/>
        <v>-499414.3</v>
      </c>
      <c r="H504" s="9">
        <f t="shared" si="4"/>
        <v>308.7</v>
      </c>
      <c r="K504" s="9">
        <f t="shared" si="5"/>
        <v>1.799340549</v>
      </c>
      <c r="L504" s="9">
        <f t="shared" si="6"/>
        <v>8.816768692</v>
      </c>
      <c r="N504" s="9">
        <f t="shared" si="7"/>
        <v>0.01587301587</v>
      </c>
      <c r="O504" s="9">
        <f t="shared" si="8"/>
        <v>0.07777777778</v>
      </c>
      <c r="AG504" s="10">
        <f t="shared" si="9"/>
        <v>-18.79230658</v>
      </c>
      <c r="AH504" s="10">
        <f t="shared" si="10"/>
        <v>353.1507866</v>
      </c>
      <c r="AI504" s="10">
        <f t="shared" si="11"/>
        <v>953.5071238</v>
      </c>
      <c r="AM504" s="10">
        <f t="shared" si="12"/>
        <v>18.79230658</v>
      </c>
      <c r="AN504" s="10">
        <f t="shared" si="13"/>
        <v>50.73922777</v>
      </c>
      <c r="AP504" s="10">
        <f t="shared" si="14"/>
        <v>15</v>
      </c>
      <c r="AQ504" s="10">
        <f t="shared" si="15"/>
        <v>40.5</v>
      </c>
    </row>
    <row r="505" ht="15.75" customHeight="1">
      <c r="A505" s="10">
        <v>69.0</v>
      </c>
      <c r="B505" s="10">
        <v>4.9</v>
      </c>
      <c r="C505" s="9">
        <v>80.0</v>
      </c>
      <c r="D505" s="9">
        <f t="shared" si="1"/>
        <v>2010.4</v>
      </c>
      <c r="E505" s="9">
        <f t="shared" si="2"/>
        <v>2010.4</v>
      </c>
      <c r="F505" s="9">
        <f t="shared" si="3"/>
        <v>-501419.8</v>
      </c>
      <c r="H505" s="9">
        <f t="shared" si="4"/>
        <v>318.5</v>
      </c>
      <c r="K505" s="9">
        <f t="shared" si="5"/>
        <v>1.812913357</v>
      </c>
      <c r="L505" s="9">
        <f t="shared" si="6"/>
        <v>8.883275448</v>
      </c>
      <c r="N505" s="9">
        <f t="shared" si="7"/>
        <v>0.01538461538</v>
      </c>
      <c r="O505" s="9">
        <f t="shared" si="8"/>
        <v>0.07538461538</v>
      </c>
      <c r="AG505" s="10">
        <f t="shared" si="9"/>
        <v>18.20769342</v>
      </c>
      <c r="AH505" s="10">
        <f t="shared" si="10"/>
        <v>331.5200997</v>
      </c>
      <c r="AI505" s="10">
        <f t="shared" si="11"/>
        <v>1624.448488</v>
      </c>
      <c r="AM505" s="10">
        <f t="shared" si="12"/>
        <v>18.20769342</v>
      </c>
      <c r="AN505" s="10">
        <f t="shared" si="13"/>
        <v>89.21769776</v>
      </c>
      <c r="AP505" s="10">
        <f t="shared" si="14"/>
        <v>22</v>
      </c>
      <c r="AQ505" s="10">
        <f t="shared" si="15"/>
        <v>107.8</v>
      </c>
    </row>
    <row r="506" ht="15.75" customHeight="1">
      <c r="A506" s="10">
        <v>30.0</v>
      </c>
      <c r="B506" s="10">
        <v>4.9</v>
      </c>
      <c r="C506" s="9">
        <v>82.0</v>
      </c>
      <c r="D506" s="9">
        <f t="shared" si="1"/>
        <v>2015.3</v>
      </c>
      <c r="E506" s="9">
        <f t="shared" si="2"/>
        <v>2015.3</v>
      </c>
      <c r="F506" s="9">
        <f t="shared" si="3"/>
        <v>-503430.2</v>
      </c>
      <c r="H506" s="9">
        <f t="shared" si="4"/>
        <v>318.5</v>
      </c>
      <c r="K506" s="9">
        <f t="shared" si="5"/>
        <v>1.812913357</v>
      </c>
      <c r="L506" s="9">
        <f t="shared" si="6"/>
        <v>8.883275448</v>
      </c>
      <c r="N506" s="9">
        <f t="shared" si="7"/>
        <v>0.01538461538</v>
      </c>
      <c r="O506" s="9">
        <f t="shared" si="8"/>
        <v>0.07538461538</v>
      </c>
      <c r="AG506" s="10">
        <f t="shared" si="9"/>
        <v>20.20769342</v>
      </c>
      <c r="AH506" s="10">
        <f t="shared" si="10"/>
        <v>408.3508734</v>
      </c>
      <c r="AI506" s="10">
        <f t="shared" si="11"/>
        <v>2000.919279</v>
      </c>
      <c r="AM506" s="10">
        <f t="shared" si="12"/>
        <v>20.20769342</v>
      </c>
      <c r="AN506" s="10">
        <f t="shared" si="13"/>
        <v>99.01769776</v>
      </c>
      <c r="AP506" s="10">
        <f t="shared" si="14"/>
        <v>24</v>
      </c>
      <c r="AQ506" s="10">
        <f t="shared" si="15"/>
        <v>117.6</v>
      </c>
    </row>
    <row r="507" ht="15.75" customHeight="1">
      <c r="A507" s="10">
        <v>29.0</v>
      </c>
      <c r="B507" s="10">
        <v>4.9</v>
      </c>
      <c r="C507" s="9">
        <v>82.0</v>
      </c>
      <c r="D507" s="9">
        <f t="shared" si="1"/>
        <v>2020.2</v>
      </c>
      <c r="E507" s="9">
        <f t="shared" si="2"/>
        <v>2020.2</v>
      </c>
      <c r="F507" s="9">
        <f t="shared" si="3"/>
        <v>-505445.5</v>
      </c>
      <c r="H507" s="9">
        <f t="shared" si="4"/>
        <v>338.1</v>
      </c>
      <c r="K507" s="9">
        <f t="shared" si="5"/>
        <v>1.838849091</v>
      </c>
      <c r="L507" s="9">
        <f t="shared" si="6"/>
        <v>9.010360545</v>
      </c>
      <c r="N507" s="9">
        <f t="shared" si="7"/>
        <v>0.01449275362</v>
      </c>
      <c r="O507" s="9">
        <f t="shared" si="8"/>
        <v>0.07101449275</v>
      </c>
      <c r="AG507" s="10">
        <f t="shared" si="9"/>
        <v>20.20769342</v>
      </c>
      <c r="AH507" s="10">
        <f t="shared" si="10"/>
        <v>408.3508734</v>
      </c>
      <c r="AI507" s="10">
        <f t="shared" si="11"/>
        <v>2000.919279</v>
      </c>
      <c r="AM507" s="10">
        <f t="shared" si="12"/>
        <v>20.20769342</v>
      </c>
      <c r="AN507" s="10">
        <f t="shared" si="13"/>
        <v>99.01769776</v>
      </c>
      <c r="AP507" s="10">
        <f t="shared" si="14"/>
        <v>24</v>
      </c>
      <c r="AQ507" s="10">
        <f t="shared" si="15"/>
        <v>117.6</v>
      </c>
    </row>
    <row r="508" ht="15.75" customHeight="1">
      <c r="A508" s="10">
        <v>35.0</v>
      </c>
      <c r="B508" s="10">
        <v>1.8</v>
      </c>
      <c r="C508" s="9">
        <v>84.0</v>
      </c>
      <c r="D508" s="9">
        <f t="shared" si="1"/>
        <v>2022</v>
      </c>
      <c r="E508" s="9">
        <f t="shared" si="2"/>
        <v>2022</v>
      </c>
      <c r="F508" s="9">
        <f t="shared" si="3"/>
        <v>-507465.7</v>
      </c>
      <c r="H508" s="9">
        <f t="shared" si="4"/>
        <v>147</v>
      </c>
      <c r="K508" s="9">
        <f t="shared" si="5"/>
        <v>1.477121255</v>
      </c>
      <c r="L508" s="9">
        <f t="shared" si="6"/>
        <v>7.237894148</v>
      </c>
      <c r="N508" s="9">
        <f t="shared" si="7"/>
        <v>0.03333333333</v>
      </c>
      <c r="O508" s="9">
        <f t="shared" si="8"/>
        <v>0.1633333333</v>
      </c>
      <c r="AG508" s="10">
        <f t="shared" si="9"/>
        <v>24.20769342</v>
      </c>
      <c r="AH508" s="10">
        <f t="shared" si="10"/>
        <v>586.0124207</v>
      </c>
      <c r="AI508" s="10">
        <f t="shared" si="11"/>
        <v>2871.460862</v>
      </c>
      <c r="AM508" s="10">
        <f t="shared" si="12"/>
        <v>24.20769342</v>
      </c>
      <c r="AN508" s="10">
        <f t="shared" si="13"/>
        <v>118.6176978</v>
      </c>
      <c r="AP508" s="10">
        <f t="shared" si="14"/>
        <v>28</v>
      </c>
      <c r="AQ508" s="10">
        <f t="shared" si="15"/>
        <v>137.2</v>
      </c>
    </row>
    <row r="509" ht="15.75" customHeight="1">
      <c r="A509" s="10">
        <v>73.0</v>
      </c>
      <c r="B509" s="10">
        <v>8.5</v>
      </c>
      <c r="C509" s="9">
        <v>86.0</v>
      </c>
      <c r="D509" s="9">
        <f t="shared" si="1"/>
        <v>2030.5</v>
      </c>
      <c r="E509" s="9">
        <f t="shared" si="2"/>
        <v>2030.5</v>
      </c>
      <c r="F509" s="9">
        <f t="shared" si="3"/>
        <v>-509487.7</v>
      </c>
      <c r="H509" s="9">
        <f t="shared" si="4"/>
        <v>142.1</v>
      </c>
      <c r="K509" s="9">
        <f t="shared" si="5"/>
        <v>1.462397998</v>
      </c>
      <c r="L509" s="9">
        <f t="shared" si="6"/>
        <v>7.16575019</v>
      </c>
      <c r="N509" s="9">
        <f t="shared" si="7"/>
        <v>0.03448275862</v>
      </c>
      <c r="O509" s="9">
        <f t="shared" si="8"/>
        <v>0.1689655172</v>
      </c>
      <c r="AG509" s="10">
        <f t="shared" si="9"/>
        <v>-14.79230658</v>
      </c>
      <c r="AH509" s="10">
        <f t="shared" si="10"/>
        <v>218.812334</v>
      </c>
      <c r="AI509" s="10">
        <f t="shared" si="11"/>
        <v>1072.180436</v>
      </c>
      <c r="AM509" s="10">
        <f t="shared" si="12"/>
        <v>14.79230658</v>
      </c>
      <c r="AN509" s="10">
        <f t="shared" si="13"/>
        <v>72.48230224</v>
      </c>
      <c r="AP509" s="10">
        <f t="shared" si="14"/>
        <v>11</v>
      </c>
      <c r="AQ509" s="10">
        <f t="shared" si="15"/>
        <v>53.9</v>
      </c>
    </row>
    <row r="510" ht="15.75" customHeight="1">
      <c r="A510" s="10">
        <v>41.0</v>
      </c>
      <c r="B510" s="10">
        <v>3.6</v>
      </c>
      <c r="C510" s="9">
        <v>86.0</v>
      </c>
      <c r="D510" s="9">
        <f t="shared" si="1"/>
        <v>2034.1</v>
      </c>
      <c r="E510" s="9">
        <f t="shared" si="2"/>
        <v>2034.1</v>
      </c>
      <c r="F510" s="9">
        <f t="shared" si="3"/>
        <v>-511518.2</v>
      </c>
      <c r="H510" s="9">
        <f t="shared" si="4"/>
        <v>63</v>
      </c>
      <c r="K510" s="9">
        <f t="shared" si="5"/>
        <v>1.544068044</v>
      </c>
      <c r="L510" s="9">
        <f t="shared" si="6"/>
        <v>2.77932248</v>
      </c>
      <c r="N510" s="9">
        <f t="shared" si="7"/>
        <v>0.02857142857</v>
      </c>
      <c r="O510" s="9">
        <f t="shared" si="8"/>
        <v>0.05142857143</v>
      </c>
      <c r="AG510" s="10">
        <f t="shared" si="9"/>
        <v>-15.79230658</v>
      </c>
      <c r="AH510" s="10">
        <f t="shared" si="10"/>
        <v>249.3969471</v>
      </c>
      <c r="AI510" s="10">
        <f t="shared" si="11"/>
        <v>1222.045041</v>
      </c>
      <c r="AM510" s="10">
        <f t="shared" si="12"/>
        <v>15.79230658</v>
      </c>
      <c r="AN510" s="10">
        <f t="shared" si="13"/>
        <v>77.38230224</v>
      </c>
      <c r="AP510" s="10">
        <f t="shared" si="14"/>
        <v>12</v>
      </c>
      <c r="AQ510" s="10">
        <f t="shared" si="15"/>
        <v>58.8</v>
      </c>
    </row>
    <row r="511" ht="15.75" customHeight="1">
      <c r="A511" s="10">
        <v>41.0</v>
      </c>
      <c r="B511" s="10">
        <v>3.6</v>
      </c>
      <c r="C511" s="9">
        <v>87.0</v>
      </c>
      <c r="D511" s="9">
        <f t="shared" si="1"/>
        <v>2037.7</v>
      </c>
      <c r="E511" s="9">
        <f t="shared" si="2"/>
        <v>2037.7</v>
      </c>
      <c r="F511" s="9">
        <f t="shared" si="3"/>
        <v>-513552.3</v>
      </c>
      <c r="H511" s="9">
        <f t="shared" si="4"/>
        <v>620.5</v>
      </c>
      <c r="K511" s="9">
        <f t="shared" si="5"/>
        <v>1.86332286</v>
      </c>
      <c r="L511" s="9">
        <f t="shared" si="6"/>
        <v>15.83824431</v>
      </c>
      <c r="N511" s="9">
        <f t="shared" si="7"/>
        <v>0.01369863014</v>
      </c>
      <c r="O511" s="9">
        <f t="shared" si="8"/>
        <v>0.1164383562</v>
      </c>
      <c r="AG511" s="10">
        <f t="shared" si="9"/>
        <v>-9.79230658</v>
      </c>
      <c r="AH511" s="10">
        <f t="shared" si="10"/>
        <v>95.88926816</v>
      </c>
      <c r="AI511" s="10">
        <f t="shared" si="11"/>
        <v>172.6006827</v>
      </c>
      <c r="AM511" s="10">
        <f t="shared" si="12"/>
        <v>9.79230658</v>
      </c>
      <c r="AN511" s="10">
        <f t="shared" si="13"/>
        <v>17.62615184</v>
      </c>
      <c r="AP511" s="10">
        <f t="shared" si="14"/>
        <v>6</v>
      </c>
      <c r="AQ511" s="10">
        <f t="shared" si="15"/>
        <v>10.8</v>
      </c>
    </row>
    <row r="512" ht="15.75" customHeight="1">
      <c r="A512" s="10">
        <v>71.0</v>
      </c>
      <c r="B512" s="10">
        <v>7.6</v>
      </c>
      <c r="C512" s="9">
        <v>88.0</v>
      </c>
      <c r="D512" s="9">
        <f t="shared" si="1"/>
        <v>2045.3</v>
      </c>
      <c r="E512" s="9">
        <f t="shared" si="2"/>
        <v>2045.3</v>
      </c>
      <c r="F512" s="9">
        <f t="shared" si="3"/>
        <v>-515590</v>
      </c>
      <c r="H512" s="9">
        <f t="shared" si="4"/>
        <v>147.6</v>
      </c>
      <c r="K512" s="9">
        <f t="shared" si="5"/>
        <v>1.612783857</v>
      </c>
      <c r="L512" s="9">
        <f t="shared" si="6"/>
        <v>5.806021884</v>
      </c>
      <c r="N512" s="9">
        <f t="shared" si="7"/>
        <v>0.0243902439</v>
      </c>
      <c r="O512" s="9">
        <f t="shared" si="8"/>
        <v>0.08780487805</v>
      </c>
      <c r="AG512" s="10">
        <f t="shared" si="9"/>
        <v>28.20769342</v>
      </c>
      <c r="AH512" s="10">
        <f t="shared" si="10"/>
        <v>795.6739681</v>
      </c>
      <c r="AI512" s="10">
        <f t="shared" si="11"/>
        <v>6763.228729</v>
      </c>
      <c r="AM512" s="10">
        <f t="shared" si="12"/>
        <v>28.20769342</v>
      </c>
      <c r="AN512" s="10">
        <f t="shared" si="13"/>
        <v>239.7653941</v>
      </c>
      <c r="AP512" s="10">
        <f t="shared" si="14"/>
        <v>32</v>
      </c>
      <c r="AQ512" s="10">
        <f t="shared" si="15"/>
        <v>272</v>
      </c>
    </row>
    <row r="513" ht="15.75" customHeight="1">
      <c r="A513" s="10">
        <v>62.0</v>
      </c>
      <c r="B513" s="10">
        <v>5.4</v>
      </c>
      <c r="C513" s="9">
        <v>90.0</v>
      </c>
      <c r="D513" s="9">
        <f t="shared" si="1"/>
        <v>2050.7</v>
      </c>
      <c r="E513" s="9">
        <f t="shared" si="2"/>
        <v>2050.7</v>
      </c>
      <c r="F513" s="9">
        <f t="shared" si="3"/>
        <v>-517635.3</v>
      </c>
      <c r="H513" s="9">
        <f t="shared" si="4"/>
        <v>147.6</v>
      </c>
      <c r="K513" s="9">
        <f t="shared" si="5"/>
        <v>1.612783857</v>
      </c>
      <c r="L513" s="9">
        <f t="shared" si="6"/>
        <v>5.806021884</v>
      </c>
      <c r="N513" s="9">
        <f t="shared" si="7"/>
        <v>0.0243902439</v>
      </c>
      <c r="O513" s="9">
        <f t="shared" si="8"/>
        <v>0.08780487805</v>
      </c>
      <c r="AG513" s="10">
        <f t="shared" si="9"/>
        <v>-3.79230658</v>
      </c>
      <c r="AH513" s="10">
        <f t="shared" si="10"/>
        <v>14.3815892</v>
      </c>
      <c r="AI513" s="10">
        <f t="shared" si="11"/>
        <v>51.77372111</v>
      </c>
      <c r="AM513" s="10">
        <f t="shared" si="12"/>
        <v>3.79230658</v>
      </c>
      <c r="AN513" s="10">
        <f t="shared" si="13"/>
        <v>13.65230369</v>
      </c>
      <c r="AP513" s="10">
        <f t="shared" si="14"/>
        <v>0</v>
      </c>
      <c r="AQ513" s="10">
        <f t="shared" si="15"/>
        <v>0</v>
      </c>
    </row>
    <row r="514" ht="15.75" customHeight="1">
      <c r="A514" s="10">
        <v>35.0</v>
      </c>
      <c r="B514" s="10">
        <v>2.7</v>
      </c>
      <c r="C514" s="9">
        <v>90.0</v>
      </c>
      <c r="D514" s="9">
        <f t="shared" si="1"/>
        <v>2053.4</v>
      </c>
      <c r="E514" s="9">
        <f t="shared" si="2"/>
        <v>2053.4</v>
      </c>
      <c r="F514" s="9">
        <f t="shared" si="3"/>
        <v>-519686</v>
      </c>
      <c r="H514" s="9">
        <f t="shared" si="4"/>
        <v>539.6</v>
      </c>
      <c r="K514" s="9">
        <f t="shared" si="5"/>
        <v>1.851258349</v>
      </c>
      <c r="L514" s="9">
        <f t="shared" si="6"/>
        <v>14.06956345</v>
      </c>
      <c r="N514" s="9">
        <f t="shared" si="7"/>
        <v>0.01408450704</v>
      </c>
      <c r="O514" s="9">
        <f t="shared" si="8"/>
        <v>0.1070422535</v>
      </c>
      <c r="AG514" s="10">
        <f t="shared" si="9"/>
        <v>-3.79230658</v>
      </c>
      <c r="AH514" s="10">
        <f t="shared" si="10"/>
        <v>14.3815892</v>
      </c>
      <c r="AI514" s="10">
        <f t="shared" si="11"/>
        <v>51.77372111</v>
      </c>
      <c r="AM514" s="10">
        <f t="shared" si="12"/>
        <v>3.79230658</v>
      </c>
      <c r="AN514" s="10">
        <f t="shared" si="13"/>
        <v>13.65230369</v>
      </c>
      <c r="AP514" s="10">
        <f t="shared" si="14"/>
        <v>0</v>
      </c>
      <c r="AQ514" s="10">
        <f t="shared" si="15"/>
        <v>0</v>
      </c>
    </row>
    <row r="515" ht="15.75" customHeight="1">
      <c r="A515" s="10">
        <v>32.0</v>
      </c>
      <c r="B515" s="10">
        <v>2.7</v>
      </c>
      <c r="C515" s="9">
        <v>94.0</v>
      </c>
      <c r="D515" s="9">
        <f t="shared" si="1"/>
        <v>2056.1</v>
      </c>
      <c r="E515" s="9">
        <f t="shared" si="2"/>
        <v>2056.1</v>
      </c>
      <c r="F515" s="9">
        <f t="shared" si="3"/>
        <v>-521739.4</v>
      </c>
      <c r="H515" s="9">
        <f t="shared" si="4"/>
        <v>334.8</v>
      </c>
      <c r="K515" s="9">
        <f t="shared" si="5"/>
        <v>1.792391689</v>
      </c>
      <c r="L515" s="9">
        <f t="shared" si="6"/>
        <v>9.678915123</v>
      </c>
      <c r="N515" s="9">
        <f t="shared" si="7"/>
        <v>0.01612903226</v>
      </c>
      <c r="O515" s="9">
        <f t="shared" si="8"/>
        <v>0.08709677419</v>
      </c>
      <c r="AG515" s="10">
        <f t="shared" si="9"/>
        <v>26.20769342</v>
      </c>
      <c r="AH515" s="10">
        <f t="shared" si="10"/>
        <v>686.8431944</v>
      </c>
      <c r="AI515" s="10">
        <f t="shared" si="11"/>
        <v>5220.008277</v>
      </c>
      <c r="AM515" s="10">
        <f t="shared" si="12"/>
        <v>26.20769342</v>
      </c>
      <c r="AN515" s="10">
        <f t="shared" si="13"/>
        <v>199.17847</v>
      </c>
      <c r="AP515" s="10">
        <f t="shared" si="14"/>
        <v>30</v>
      </c>
      <c r="AQ515" s="10">
        <f t="shared" si="15"/>
        <v>228</v>
      </c>
    </row>
    <row r="516" ht="15.75" customHeight="1">
      <c r="A516" s="10">
        <v>71.0</v>
      </c>
      <c r="B516" s="10">
        <v>5.8</v>
      </c>
      <c r="C516" s="9">
        <v>96.0</v>
      </c>
      <c r="D516" s="9">
        <f t="shared" si="1"/>
        <v>2061.9</v>
      </c>
      <c r="E516" s="9">
        <f t="shared" si="2"/>
        <v>2061.9</v>
      </c>
      <c r="F516" s="9">
        <f t="shared" si="3"/>
        <v>-523795.5</v>
      </c>
      <c r="H516" s="9">
        <f t="shared" si="4"/>
        <v>94.5</v>
      </c>
      <c r="K516" s="9">
        <f t="shared" si="5"/>
        <v>1.544068044</v>
      </c>
      <c r="L516" s="9">
        <f t="shared" si="6"/>
        <v>4.16898372</v>
      </c>
      <c r="N516" s="9">
        <f t="shared" si="7"/>
        <v>0.02857142857</v>
      </c>
      <c r="O516" s="9">
        <f t="shared" si="8"/>
        <v>0.07714285714</v>
      </c>
      <c r="AG516" s="10">
        <f t="shared" si="9"/>
        <v>17.20769342</v>
      </c>
      <c r="AH516" s="10">
        <f t="shared" si="10"/>
        <v>296.1047128</v>
      </c>
      <c r="AI516" s="10">
        <f t="shared" si="11"/>
        <v>1598.965449</v>
      </c>
      <c r="AM516" s="10">
        <f t="shared" si="12"/>
        <v>17.20769342</v>
      </c>
      <c r="AN516" s="10">
        <f t="shared" si="13"/>
        <v>92.92154447</v>
      </c>
      <c r="AP516" s="10">
        <f t="shared" si="14"/>
        <v>21</v>
      </c>
      <c r="AQ516" s="10">
        <f t="shared" si="15"/>
        <v>113.4</v>
      </c>
    </row>
    <row r="517" ht="15.75" customHeight="1">
      <c r="A517" s="10">
        <v>70.0</v>
      </c>
      <c r="B517" s="10">
        <v>6.7</v>
      </c>
      <c r="C517" s="9">
        <v>97.0</v>
      </c>
      <c r="D517" s="9">
        <f t="shared" si="1"/>
        <v>2068.6</v>
      </c>
      <c r="E517" s="9">
        <f t="shared" si="2"/>
        <v>2068.6</v>
      </c>
      <c r="F517" s="9">
        <f t="shared" si="3"/>
        <v>-525857.4</v>
      </c>
      <c r="H517" s="9">
        <f t="shared" si="4"/>
        <v>86.4</v>
      </c>
      <c r="K517" s="9">
        <f t="shared" si="5"/>
        <v>1.505149978</v>
      </c>
      <c r="L517" s="9">
        <f t="shared" si="6"/>
        <v>4.063904941</v>
      </c>
      <c r="N517" s="9">
        <f t="shared" si="7"/>
        <v>0.03125</v>
      </c>
      <c r="O517" s="9">
        <f t="shared" si="8"/>
        <v>0.084375</v>
      </c>
      <c r="AG517" s="10">
        <f t="shared" si="9"/>
        <v>-9.79230658</v>
      </c>
      <c r="AH517" s="10">
        <f t="shared" si="10"/>
        <v>95.88926816</v>
      </c>
      <c r="AI517" s="10">
        <f t="shared" si="11"/>
        <v>258.901024</v>
      </c>
      <c r="AM517" s="10">
        <f t="shared" si="12"/>
        <v>9.79230658</v>
      </c>
      <c r="AN517" s="10">
        <f t="shared" si="13"/>
        <v>26.43922777</v>
      </c>
      <c r="AP517" s="10">
        <f t="shared" si="14"/>
        <v>6</v>
      </c>
      <c r="AQ517" s="10">
        <f t="shared" si="15"/>
        <v>16.2</v>
      </c>
    </row>
    <row r="518" ht="15.75" customHeight="1">
      <c r="A518" s="10">
        <v>42.0</v>
      </c>
      <c r="B518" s="10">
        <v>4.0</v>
      </c>
      <c r="C518" s="9">
        <v>99.0</v>
      </c>
      <c r="D518" s="9">
        <f t="shared" si="1"/>
        <v>2072.6</v>
      </c>
      <c r="E518" s="9">
        <f t="shared" si="2"/>
        <v>2072.6</v>
      </c>
      <c r="F518" s="9">
        <f t="shared" si="3"/>
        <v>-527926</v>
      </c>
      <c r="H518" s="9">
        <f t="shared" si="4"/>
        <v>411.8</v>
      </c>
      <c r="K518" s="9">
        <f t="shared" si="5"/>
        <v>1.851258349</v>
      </c>
      <c r="L518" s="9">
        <f t="shared" si="6"/>
        <v>10.73729842</v>
      </c>
      <c r="N518" s="9">
        <f t="shared" si="7"/>
        <v>0.01408450704</v>
      </c>
      <c r="O518" s="9">
        <f t="shared" si="8"/>
        <v>0.08169014085</v>
      </c>
      <c r="AG518" s="10">
        <f t="shared" si="9"/>
        <v>-12.79230658</v>
      </c>
      <c r="AH518" s="10">
        <f t="shared" si="10"/>
        <v>163.6431076</v>
      </c>
      <c r="AI518" s="10">
        <f t="shared" si="11"/>
        <v>441.8363906</v>
      </c>
      <c r="AM518" s="10">
        <f t="shared" si="12"/>
        <v>12.79230658</v>
      </c>
      <c r="AN518" s="10">
        <f t="shared" si="13"/>
        <v>34.53922777</v>
      </c>
      <c r="AP518" s="10">
        <f t="shared" si="14"/>
        <v>9</v>
      </c>
      <c r="AQ518" s="10">
        <f t="shared" si="15"/>
        <v>24.3</v>
      </c>
    </row>
    <row r="519" ht="15.75" customHeight="1">
      <c r="A519" s="10">
        <v>31.0</v>
      </c>
      <c r="B519" s="10">
        <v>4.5</v>
      </c>
      <c r="C519" s="9">
        <v>100.0</v>
      </c>
      <c r="D519" s="9">
        <f t="shared" si="1"/>
        <v>2077.1</v>
      </c>
      <c r="E519" s="9">
        <f t="shared" si="2"/>
        <v>2077.1</v>
      </c>
      <c r="F519" s="9">
        <f t="shared" si="3"/>
        <v>-529998.6</v>
      </c>
      <c r="H519" s="9">
        <f t="shared" si="4"/>
        <v>469</v>
      </c>
      <c r="K519" s="9">
        <f t="shared" si="5"/>
        <v>1.84509804</v>
      </c>
      <c r="L519" s="9">
        <f t="shared" si="6"/>
        <v>12.36215687</v>
      </c>
      <c r="N519" s="9">
        <f t="shared" si="7"/>
        <v>0.01428571429</v>
      </c>
      <c r="O519" s="9">
        <f t="shared" si="8"/>
        <v>0.09571428571</v>
      </c>
      <c r="AG519" s="10">
        <f t="shared" si="9"/>
        <v>26.20769342</v>
      </c>
      <c r="AH519" s="10">
        <f t="shared" si="10"/>
        <v>686.8431944</v>
      </c>
      <c r="AI519" s="10">
        <f t="shared" si="11"/>
        <v>3983.690528</v>
      </c>
      <c r="AM519" s="10">
        <f t="shared" si="12"/>
        <v>26.20769342</v>
      </c>
      <c r="AN519" s="10">
        <f t="shared" si="13"/>
        <v>152.0046218</v>
      </c>
      <c r="AP519" s="10">
        <f t="shared" si="14"/>
        <v>30</v>
      </c>
      <c r="AQ519" s="10">
        <f t="shared" si="15"/>
        <v>174</v>
      </c>
    </row>
    <row r="520" ht="15.75" customHeight="1">
      <c r="A520" s="1" t="s">
        <v>63</v>
      </c>
      <c r="B520" s="14">
        <f>SUM(B3:B519)</f>
        <v>2077.1</v>
      </c>
      <c r="E520" s="42"/>
      <c r="H520" s="9">
        <f t="shared" si="4"/>
        <v>168</v>
      </c>
      <c r="K520" s="9">
        <f t="shared" si="5"/>
        <v>1.62324929</v>
      </c>
      <c r="L520" s="9">
        <f t="shared" si="6"/>
        <v>6.492997162</v>
      </c>
      <c r="N520" s="9">
        <f t="shared" si="7"/>
        <v>0.02380952381</v>
      </c>
      <c r="O520" s="9">
        <f t="shared" si="8"/>
        <v>0.09523809524</v>
      </c>
      <c r="AG520" s="10">
        <f t="shared" si="9"/>
        <v>25.20769342</v>
      </c>
      <c r="AH520" s="10">
        <f t="shared" si="10"/>
        <v>635.4278076</v>
      </c>
      <c r="AI520" s="10">
        <f t="shared" si="11"/>
        <v>4257.366311</v>
      </c>
      <c r="AM520" s="10">
        <f t="shared" si="12"/>
        <v>25.20769342</v>
      </c>
      <c r="AN520" s="10">
        <f t="shared" si="13"/>
        <v>168.8915459</v>
      </c>
      <c r="AP520" s="10">
        <f t="shared" si="14"/>
        <v>29</v>
      </c>
      <c r="AQ520" s="10">
        <f t="shared" si="15"/>
        <v>194.3</v>
      </c>
    </row>
    <row r="521" ht="15.75" customHeight="1">
      <c r="A521" s="2"/>
      <c r="B521" s="2"/>
      <c r="H521" s="9">
        <f t="shared" si="4"/>
        <v>139.5</v>
      </c>
      <c r="K521" s="9">
        <f t="shared" si="5"/>
        <v>1.491361694</v>
      </c>
      <c r="L521" s="9">
        <f t="shared" si="6"/>
        <v>6.711127622</v>
      </c>
      <c r="N521" s="9">
        <f t="shared" si="7"/>
        <v>0.03225806452</v>
      </c>
      <c r="O521" s="9">
        <f t="shared" si="8"/>
        <v>0.1451612903</v>
      </c>
      <c r="AG521" s="10">
        <f t="shared" si="9"/>
        <v>-2.79230658</v>
      </c>
      <c r="AH521" s="10">
        <f t="shared" si="10"/>
        <v>7.796976037</v>
      </c>
      <c r="AI521" s="10">
        <f t="shared" si="11"/>
        <v>31.18790415</v>
      </c>
      <c r="AM521" s="10">
        <f t="shared" si="12"/>
        <v>2.79230658</v>
      </c>
      <c r="AN521" s="10">
        <f t="shared" si="13"/>
        <v>11.16922632</v>
      </c>
      <c r="AP521" s="10">
        <f t="shared" si="14"/>
        <v>1</v>
      </c>
      <c r="AQ521" s="10">
        <f t="shared" si="15"/>
        <v>4</v>
      </c>
    </row>
    <row r="522" ht="15.75" customHeight="1">
      <c r="H522" s="1" t="s">
        <v>63</v>
      </c>
      <c r="I522" s="9">
        <f>SUM(H5:H521)</f>
        <v>93038.1</v>
      </c>
      <c r="J522" s="1" t="s">
        <v>63</v>
      </c>
      <c r="K522" s="2"/>
      <c r="L522" s="10">
        <f>SUM(L5:L521)</f>
        <v>3367.266348</v>
      </c>
      <c r="M522" s="1" t="s">
        <v>63</v>
      </c>
      <c r="N522" s="2"/>
      <c r="O522" s="10">
        <f>SUM(O5:O521)</f>
        <v>53.23174071</v>
      </c>
      <c r="AG522" s="10">
        <f t="shared" si="9"/>
        <v>-13.79230658</v>
      </c>
      <c r="AH522" s="10">
        <f t="shared" si="10"/>
        <v>190.2277208</v>
      </c>
      <c r="AI522" s="10">
        <f t="shared" si="11"/>
        <v>856.0247436</v>
      </c>
      <c r="AM522" s="10">
        <f t="shared" si="12"/>
        <v>13.79230658</v>
      </c>
      <c r="AN522" s="10">
        <f t="shared" si="13"/>
        <v>62.06537961</v>
      </c>
      <c r="AP522" s="10">
        <f t="shared" si="14"/>
        <v>10</v>
      </c>
      <c r="AQ522" s="10">
        <f t="shared" si="15"/>
        <v>45</v>
      </c>
    </row>
    <row r="523" ht="15.75" customHeight="1">
      <c r="H523" s="1" t="s">
        <v>79</v>
      </c>
      <c r="I523" s="43">
        <f>DIVIDE(I522, B520)</f>
        <v>44.79230658</v>
      </c>
      <c r="J523" s="1" t="s">
        <v>80</v>
      </c>
      <c r="K523" s="2"/>
      <c r="L523" s="10">
        <f>DIVIDE(L522, B520)</f>
        <v>1.621138293</v>
      </c>
      <c r="M523" s="1" t="s">
        <v>80</v>
      </c>
      <c r="N523" s="2"/>
      <c r="O523" s="10">
        <f>DIVIDE(O522, B520)</f>
        <v>0.02562791426</v>
      </c>
      <c r="AG523" s="10"/>
      <c r="AM523" s="1" t="s">
        <v>63</v>
      </c>
      <c r="AN523" s="10">
        <f>SUM(AN6:AN522)</f>
        <v>28241.90502</v>
      </c>
      <c r="AP523" s="1" t="s">
        <v>63</v>
      </c>
      <c r="AQ523" s="10">
        <f>SUM(AQ6:AQ522)</f>
        <v>27685.8</v>
      </c>
    </row>
    <row r="524" ht="15.75" customHeight="1">
      <c r="J524" s="1" t="s">
        <v>81</v>
      </c>
      <c r="K524" s="2"/>
      <c r="L524" s="15">
        <f>POWER(10,L523)</f>
        <v>41.79634379</v>
      </c>
      <c r="M524" s="1" t="s">
        <v>82</v>
      </c>
      <c r="N524" s="2"/>
      <c r="O524" s="15">
        <f>DIVIDE(1, O523)</f>
        <v>39.01995261</v>
      </c>
      <c r="AG524" s="10"/>
      <c r="AM524" s="2"/>
      <c r="AN524" s="2"/>
      <c r="AP524" s="2"/>
      <c r="AQ524" s="2"/>
    </row>
    <row r="525" ht="15.75" customHeight="1">
      <c r="AG525" s="10"/>
      <c r="AM525" s="1" t="s">
        <v>83</v>
      </c>
      <c r="AN525" s="15">
        <f>DIVIDE(AN523,B520)</f>
        <v>13.59679602</v>
      </c>
      <c r="AP525" s="1" t="s">
        <v>84</v>
      </c>
      <c r="AQ525" s="19">
        <f>DIVIDE(AQ523,B520)</f>
        <v>13.32906456</v>
      </c>
    </row>
    <row r="526" ht="15.75" customHeight="1">
      <c r="AG526" s="18"/>
      <c r="AM526" s="2"/>
      <c r="AN526" s="2"/>
      <c r="AP526" s="2"/>
      <c r="AQ526" s="2"/>
    </row>
    <row r="527" ht="15.75" customHeight="1">
      <c r="AG527" s="18"/>
      <c r="AP527" s="2"/>
      <c r="AQ527" s="2"/>
    </row>
    <row r="528" ht="15.75" customHeight="1">
      <c r="AG528" s="18"/>
    </row>
    <row r="529" ht="15.75" customHeight="1">
      <c r="AG529" s="18"/>
    </row>
    <row r="530" ht="15.75" customHeight="1">
      <c r="AG530" s="18"/>
    </row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4">
    <mergeCell ref="AP3:AQ3"/>
    <mergeCell ref="AS3:AU3"/>
    <mergeCell ref="AS10:AU10"/>
    <mergeCell ref="I1:N1"/>
    <mergeCell ref="AB1:AI1"/>
    <mergeCell ref="AN1:AS1"/>
    <mergeCell ref="H3:I3"/>
    <mergeCell ref="K3:L3"/>
    <mergeCell ref="N3:O3"/>
    <mergeCell ref="AD3:AE3"/>
    <mergeCell ref="V22:W22"/>
    <mergeCell ref="U40:W40"/>
    <mergeCell ref="Q54:Z54"/>
    <mergeCell ref="R57:T57"/>
    <mergeCell ref="W57:X57"/>
    <mergeCell ref="R82:T82"/>
    <mergeCell ref="W82:X82"/>
    <mergeCell ref="AG3:AI3"/>
    <mergeCell ref="AM3:AN3"/>
    <mergeCell ref="Q12:R12"/>
    <mergeCell ref="S12:T12"/>
    <mergeCell ref="V12:W12"/>
    <mergeCell ref="Y12:Z12"/>
    <mergeCell ref="X30:AA30"/>
  </mergeCells>
  <drawing r:id="rId1"/>
</worksheet>
</file>