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QCFrameWork-ISWC2017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1" l="1"/>
  <c r="N36" i="1"/>
  <c r="M36" i="1"/>
  <c r="Q36" i="1"/>
  <c r="M29" i="1"/>
  <c r="P29" i="1"/>
  <c r="N29" i="1"/>
  <c r="O29" i="1"/>
  <c r="H43" i="1"/>
  <c r="Q35" i="1"/>
  <c r="N35" i="1"/>
  <c r="P35" i="1"/>
  <c r="M35" i="1"/>
  <c r="N28" i="1"/>
  <c r="P28" i="1"/>
  <c r="Q28" i="1"/>
  <c r="M28" i="1"/>
  <c r="H64" i="1"/>
  <c r="I64" i="1"/>
  <c r="J64" i="1"/>
  <c r="K64" i="1"/>
  <c r="G64" i="1"/>
  <c r="H54" i="1"/>
  <c r="I54" i="1"/>
  <c r="J54" i="1"/>
  <c r="K54" i="1"/>
  <c r="G54" i="1"/>
  <c r="I43" i="1"/>
  <c r="O35" i="1" s="1"/>
  <c r="J43" i="1"/>
  <c r="K43" i="1"/>
  <c r="G43" i="1"/>
  <c r="H34" i="1"/>
  <c r="I34" i="1"/>
  <c r="J34" i="1"/>
  <c r="K34" i="1"/>
  <c r="G34" i="1"/>
  <c r="O28" i="1" l="1"/>
  <c r="M23" i="1"/>
  <c r="J23" i="1"/>
  <c r="G23" i="1"/>
  <c r="G22" i="1"/>
  <c r="M21" i="1"/>
  <c r="J21" i="1"/>
  <c r="G21" i="1"/>
  <c r="F42" i="1"/>
  <c r="F38" i="1"/>
  <c r="F39" i="1"/>
  <c r="F40" i="1"/>
  <c r="F41" i="1"/>
  <c r="F37" i="1"/>
  <c r="F36" i="1"/>
  <c r="M24" i="1" l="1"/>
  <c r="J24" i="1"/>
  <c r="F29" i="1"/>
  <c r="F30" i="1"/>
  <c r="F31" i="1"/>
  <c r="F32" i="1"/>
  <c r="F33" i="1"/>
  <c r="F28" i="1"/>
  <c r="F27" i="1"/>
</calcChain>
</file>

<file path=xl/sharedStrings.xml><?xml version="1.0" encoding="utf-8"?>
<sst xmlns="http://schemas.openxmlformats.org/spreadsheetml/2006/main" count="115" uniqueCount="30">
  <si>
    <t>#Super Queries</t>
  </si>
  <si>
    <t>#Containment Tests</t>
  </si>
  <si>
    <t>Similarity Error</t>
  </si>
  <si>
    <t>FEASIBLE</t>
  </si>
  <si>
    <t>DBSCAN+Kmeans++</t>
  </si>
  <si>
    <t>KMeans++</t>
  </si>
  <si>
    <t>Gen. Time (s)</t>
  </si>
  <si>
    <t>DBScan+KMeans++</t>
  </si>
  <si>
    <t>SWDF</t>
  </si>
  <si>
    <t>DBpedia</t>
  </si>
  <si>
    <t>QMpH</t>
  </si>
  <si>
    <t>TreeSolver</t>
  </si>
  <si>
    <t>AFMU</t>
  </si>
  <si>
    <t>JSAC</t>
  </si>
  <si>
    <t>SPARQL-Algebra</t>
  </si>
  <si>
    <t>Total Tests</t>
  </si>
  <si>
    <t>#Handled Tests</t>
  </si>
  <si>
    <t>#Timeout Tests</t>
  </si>
  <si>
    <t>#Correct Test</t>
  </si>
  <si>
    <t>Random</t>
  </si>
  <si>
    <t>SWDF  Diversity Scores</t>
  </si>
  <si>
    <t>DBpedia  Diversity Scores</t>
  </si>
  <si>
    <t>FEASIBLE-Exemplars</t>
  </si>
  <si>
    <t>SWDF Similarity Errors</t>
  </si>
  <si>
    <t>Dbpedia Similarity Errors</t>
  </si>
  <si>
    <t>FSBL-Ex</t>
  </si>
  <si>
    <t>avg</t>
  </si>
  <si>
    <t>Avg</t>
  </si>
  <si>
    <t>Avg Similarity Errors</t>
  </si>
  <si>
    <t>Avg Diversity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</si>
</sst>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4" borderId="2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11" fontId="0" fillId="0" borderId="5" xfId="0" applyNumberFormat="1" applyBorder="1"/>
    <xf numFmtId="11" fontId="0" fillId="0" borderId="8" xfId="0" applyNumberFormat="1" applyBorder="1"/>
    <xf numFmtId="0" fontId="2" fillId="0" borderId="0" xfId="0" applyFont="1"/>
    <xf numFmtId="0" fontId="0" fillId="0" borderId="5" xfId="0" applyFill="1" applyBorder="1"/>
    <xf numFmtId="0" fontId="0" fillId="0" borderId="3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7338145231846"/>
          <c:y val="0.15682925051035287"/>
          <c:w val="0.81571062992125987"/>
          <c:h val="0.69813939924176149"/>
        </c:manualLayout>
      </c:layout>
      <c:lineChart>
        <c:grouping val="standard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FEASIBLE</c:v>
                </c:pt>
              </c:strCache>
            </c:strRef>
          </c:tx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12700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numRef>
              <c:f>Sheet1!$F$28:$F$33</c:f>
              <c:numCache>
                <c:formatCode>General</c:formatCode>
                <c:ptCount val="6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Sheet1!$G$28:$G$33</c:f>
              <c:numCache>
                <c:formatCode>General</c:formatCode>
                <c:ptCount val="6"/>
                <c:pt idx="0">
                  <c:v>3.6048835714695103E-2</c:v>
                </c:pt>
                <c:pt idx="1">
                  <c:v>2.3490330117794202E-2</c:v>
                </c:pt>
                <c:pt idx="2">
                  <c:v>1.3477242025439E-2</c:v>
                </c:pt>
                <c:pt idx="3">
                  <c:v>8.5487558410192108E-3</c:v>
                </c:pt>
                <c:pt idx="4">
                  <c:v>6.5587137028141297E-3</c:v>
                </c:pt>
                <c:pt idx="5">
                  <c:v>4.9683318194458899E-3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Sheet1!$H$27</c:f>
              <c:strCache>
                <c:ptCount val="1"/>
                <c:pt idx="0">
                  <c:v>KMeans++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12700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Sheet1!$F$28:$F$33</c:f>
              <c:numCache>
                <c:formatCode>General</c:formatCode>
                <c:ptCount val="6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Sheet1!$H$28:$H$33</c:f>
              <c:numCache>
                <c:formatCode>General</c:formatCode>
                <c:ptCount val="6"/>
                <c:pt idx="0">
                  <c:v>1.9567474711416899E-2</c:v>
                </c:pt>
                <c:pt idx="1">
                  <c:v>1.7917483877331102E-2</c:v>
                </c:pt>
                <c:pt idx="2">
                  <c:v>9.6651473301599903E-3</c:v>
                </c:pt>
                <c:pt idx="3">
                  <c:v>4.8145045160019597E-3</c:v>
                </c:pt>
                <c:pt idx="4">
                  <c:v>3.07381643140924E-3</c:v>
                </c:pt>
                <c:pt idx="5">
                  <c:v>2.91673016868543E-3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Sheet1!$I$27</c:f>
              <c:strCache>
                <c:ptCount val="1"/>
                <c:pt idx="0">
                  <c:v>DBScan+KMeans++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12700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cat>
            <c:numRef>
              <c:f>Sheet1!$F$28:$F$33</c:f>
              <c:numCache>
                <c:formatCode>General</c:formatCode>
                <c:ptCount val="6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Sheet1!$I$28:$I$33</c:f>
              <c:numCache>
                <c:formatCode>General</c:formatCode>
                <c:ptCount val="6"/>
                <c:pt idx="0">
                  <c:v>1.8970848026361099E-2</c:v>
                </c:pt>
                <c:pt idx="1">
                  <c:v>1.52494353251905E-2</c:v>
                </c:pt>
                <c:pt idx="2">
                  <c:v>8.8496315141576298E-3</c:v>
                </c:pt>
                <c:pt idx="3">
                  <c:v>4.6598488133117099E-3</c:v>
                </c:pt>
                <c:pt idx="4">
                  <c:v>3.3301202473913199E-3</c:v>
                </c:pt>
                <c:pt idx="5">
                  <c:v>2.6916443756781401E-3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Sheet1!$J$27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Sheet1!$F$28:$F$33</c:f>
              <c:numCache>
                <c:formatCode>General</c:formatCode>
                <c:ptCount val="6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Sheet1!$J$28:$J$33</c:f>
              <c:numCache>
                <c:formatCode>General</c:formatCode>
                <c:ptCount val="6"/>
                <c:pt idx="0" formatCode="0.00E+00">
                  <c:v>4.9100702507345302E-3</c:v>
                </c:pt>
                <c:pt idx="1">
                  <c:v>1.23619955572806E-3</c:v>
                </c:pt>
                <c:pt idx="2" formatCode="0.00E+00">
                  <c:v>7.4656243358339704E-4</c:v>
                </c:pt>
                <c:pt idx="3" formatCode="0.00E+00">
                  <c:v>7.1767830573277105E-4</c:v>
                </c:pt>
                <c:pt idx="4" formatCode="0.00E+00">
                  <c:v>6.1136728772537199E-4</c:v>
                </c:pt>
                <c:pt idx="5" formatCode="0.00E+00">
                  <c:v>2.79561925064952E-4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Sheet1!$K$27</c:f>
              <c:strCache>
                <c:ptCount val="1"/>
                <c:pt idx="0">
                  <c:v>FEASIBLE-Exemplars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2700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Sheet1!$F$28:$F$33</c:f>
              <c:numCache>
                <c:formatCode>General</c:formatCode>
                <c:ptCount val="6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Sheet1!$K$28:$K$33</c:f>
              <c:numCache>
                <c:formatCode>General</c:formatCode>
                <c:ptCount val="6"/>
                <c:pt idx="0">
                  <c:v>4.0660418694891599E-2</c:v>
                </c:pt>
                <c:pt idx="1">
                  <c:v>2.7186564587719599E-2</c:v>
                </c:pt>
                <c:pt idx="2">
                  <c:v>1.5062464057675799E-2</c:v>
                </c:pt>
                <c:pt idx="3">
                  <c:v>9.4420105478130092E-3</c:v>
                </c:pt>
                <c:pt idx="4">
                  <c:v>6.7309708970368903E-3</c:v>
                </c:pt>
                <c:pt idx="5">
                  <c:v>5.13438255182108E-3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4576"/>
        <c:axId val="215228608"/>
      </c:lineChart>
      <c:catAx>
        <c:axId val="898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#Super</a:t>
                </a:r>
                <a:r>
                  <a:rPr lang="en-US" b="1" baseline="0">
                    <a:solidFill>
                      <a:schemeClr val="tx1"/>
                    </a:solidFill>
                  </a:rPr>
                  <a:t> qUERIES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28608"/>
        <c:crosses val="autoZero"/>
        <c:auto val="1"/>
        <c:lblAlgn val="ctr"/>
        <c:lblOffset val="100"/>
        <c:noMultiLvlLbl val="0"/>
      </c:catAx>
      <c:valAx>
        <c:axId val="215228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Similarity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080468066491686"/>
          <c:y val="3.2693851412903284E-2"/>
          <c:w val="0.83562729658792656"/>
          <c:h val="0.1065302919609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92009446090795"/>
          <c:y val="0.22222222222222221"/>
          <c:w val="0.79252438992344254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Sheet1!$F$66</c:f>
              <c:strCache>
                <c:ptCount val="1"/>
                <c:pt idx="0">
                  <c:v>TreeSolver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Sheet1!$F$67</c:f>
              <c:numCache>
                <c:formatCode>General</c:formatCode>
                <c:ptCount val="1"/>
                <c:pt idx="0">
                  <c:v>0.6321334503950834</c:v>
                </c:pt>
              </c:numCache>
            </c:numRef>
          </c:val>
        </c:ser>
        <c:ser>
          <c:idx val="1"/>
          <c:order val="1"/>
          <c:tx>
            <c:strRef>
              <c:f>Sheet1!$G$66</c:f>
              <c:strCache>
                <c:ptCount val="1"/>
                <c:pt idx="0">
                  <c:v>AFMU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Sheet1!$G$67</c:f>
              <c:numCache>
                <c:formatCode>General</c:formatCode>
                <c:ptCount val="1"/>
                <c:pt idx="0">
                  <c:v>1.7973040439340988</c:v>
                </c:pt>
              </c:numCache>
            </c:numRef>
          </c:val>
        </c:ser>
        <c:ser>
          <c:idx val="2"/>
          <c:order val="2"/>
          <c:tx>
            <c:strRef>
              <c:f>Sheet1!$H$66</c:f>
              <c:strCache>
                <c:ptCount val="1"/>
                <c:pt idx="0">
                  <c:v>JSAC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Sheet1!$H$67</c:f>
              <c:numCache>
                <c:formatCode>General</c:formatCode>
                <c:ptCount val="1"/>
                <c:pt idx="0">
                  <c:v>0.94811693442191203</c:v>
                </c:pt>
              </c:numCache>
            </c:numRef>
          </c:val>
        </c:ser>
        <c:ser>
          <c:idx val="3"/>
          <c:order val="3"/>
          <c:tx>
            <c:strRef>
              <c:f>Sheet1!$I$66</c:f>
              <c:strCache>
                <c:ptCount val="1"/>
                <c:pt idx="0">
                  <c:v>SPARQL-Algebra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Sheet1!$I$67</c:f>
              <c:numCache>
                <c:formatCode>General</c:formatCode>
                <c:ptCount val="1"/>
                <c:pt idx="0">
                  <c:v>0.97879282218597063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5233088"/>
        <c:axId val="215233648"/>
      </c:barChart>
      <c:catAx>
        <c:axId val="2152330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5233648"/>
        <c:crosses val="autoZero"/>
        <c:auto val="1"/>
        <c:lblAlgn val="ctr"/>
        <c:lblOffset val="100"/>
        <c:noMultiLvlLbl val="0"/>
      </c:catAx>
      <c:valAx>
        <c:axId val="2152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QMpH</a:t>
                </a:r>
              </a:p>
            </c:rich>
          </c:tx>
          <c:layout>
            <c:manualLayout>
              <c:xMode val="edge"/>
              <c:yMode val="edge"/>
              <c:x val="3.5010082209548335E-2"/>
              <c:y val="0.47772346165062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33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14127488510942"/>
          <c:y val="0.12557815689705454"/>
          <c:w val="0.6859854064541015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7338145231846"/>
          <c:y val="0.15682925051035287"/>
          <c:w val="0.81571062992125987"/>
          <c:h val="0.69813939924176149"/>
        </c:manualLayout>
      </c:layout>
      <c:lineChart>
        <c:grouping val="standard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FEASIBLE</c:v>
                </c:pt>
              </c:strCache>
            </c:strRef>
          </c:tx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12700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numRef>
              <c:f>Sheet1!$F$48:$F$53</c:f>
              <c:numCache>
                <c:formatCode>General</c:formatCode>
                <c:ptCount val="6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Sheet1!$G$48:$G$53</c:f>
              <c:numCache>
                <c:formatCode>General</c:formatCode>
                <c:ptCount val="6"/>
                <c:pt idx="0">
                  <c:v>0.309465173734149</c:v>
                </c:pt>
                <c:pt idx="1">
                  <c:v>0.27977402271997898</c:v>
                </c:pt>
                <c:pt idx="2">
                  <c:v>0.243960138566896</c:v>
                </c:pt>
                <c:pt idx="3">
                  <c:v>0.22131900170556301</c:v>
                </c:pt>
                <c:pt idx="4">
                  <c:v>0.20626152701449599</c:v>
                </c:pt>
                <c:pt idx="5">
                  <c:v>0.19440753418047499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Sheet1!$H$27</c:f>
              <c:strCache>
                <c:ptCount val="1"/>
                <c:pt idx="0">
                  <c:v>KMeans++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12700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Sheet1!$F$48:$F$53</c:f>
              <c:numCache>
                <c:formatCode>General</c:formatCode>
                <c:ptCount val="6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Sheet1!$H$48:$H$53</c:f>
              <c:numCache>
                <c:formatCode>General</c:formatCode>
                <c:ptCount val="6"/>
                <c:pt idx="0">
                  <c:v>0.262174775817127</c:v>
                </c:pt>
                <c:pt idx="1">
                  <c:v>0.24719308138958401</c:v>
                </c:pt>
                <c:pt idx="2">
                  <c:v>0.20761485170226801</c:v>
                </c:pt>
                <c:pt idx="3">
                  <c:v>0.18770738943512999</c:v>
                </c:pt>
                <c:pt idx="4">
                  <c:v>0.175225277703628</c:v>
                </c:pt>
                <c:pt idx="5">
                  <c:v>0.174622538458618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Sheet1!$I$27</c:f>
              <c:strCache>
                <c:ptCount val="1"/>
                <c:pt idx="0">
                  <c:v>DBScan+KMeans++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12700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Sheet1!$F$48:$F$53</c:f>
              <c:numCache>
                <c:formatCode>General</c:formatCode>
                <c:ptCount val="6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Sheet1!$I$48:$I$53</c:f>
              <c:numCache>
                <c:formatCode>General</c:formatCode>
                <c:ptCount val="6"/>
                <c:pt idx="0">
                  <c:v>0.24664609754119399</c:v>
                </c:pt>
                <c:pt idx="1">
                  <c:v>0.22151424659107</c:v>
                </c:pt>
                <c:pt idx="2">
                  <c:v>0.19231665221215999</c:v>
                </c:pt>
                <c:pt idx="3">
                  <c:v>0.17580387638547701</c:v>
                </c:pt>
                <c:pt idx="4">
                  <c:v>0.17135087665391799</c:v>
                </c:pt>
                <c:pt idx="5">
                  <c:v>0.167085891915911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Sheet1!$J$27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Sheet1!$F$48:$F$53</c:f>
              <c:numCache>
                <c:formatCode>General</c:formatCode>
                <c:ptCount val="6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Sheet1!$J$48:$J$53</c:f>
              <c:numCache>
                <c:formatCode>General</c:formatCode>
                <c:ptCount val="6"/>
                <c:pt idx="0" formatCode="0.00E+00">
                  <c:v>5.5380529323011997E-2</c:v>
                </c:pt>
                <c:pt idx="1">
                  <c:v>7.3967095171081104E-2</c:v>
                </c:pt>
                <c:pt idx="2">
                  <c:v>8.0218801958504796E-2</c:v>
                </c:pt>
                <c:pt idx="3" formatCode="0.00E+00">
                  <c:v>9.3995127761845099E-2</c:v>
                </c:pt>
                <c:pt idx="4" formatCode="0.00E+00">
                  <c:v>0.106971896639363</c:v>
                </c:pt>
                <c:pt idx="5" formatCode="0.00E+00">
                  <c:v>0.109640936767445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Sheet1!$K$27</c:f>
              <c:strCache>
                <c:ptCount val="1"/>
                <c:pt idx="0">
                  <c:v>FEASIBLE-Exemplars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2700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Sheet1!$F$48:$F$53</c:f>
              <c:numCache>
                <c:formatCode>General</c:formatCode>
                <c:ptCount val="6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numCache>
            </c:numRef>
          </c:cat>
          <c:val>
            <c:numRef>
              <c:f>Sheet1!$K$48:$K$53</c:f>
              <c:numCache>
                <c:formatCode>General</c:formatCode>
                <c:ptCount val="6"/>
                <c:pt idx="0">
                  <c:v>0.33348159103366298</c:v>
                </c:pt>
                <c:pt idx="1">
                  <c:v>0.29694786481843399</c:v>
                </c:pt>
                <c:pt idx="2">
                  <c:v>0.249224139112034</c:v>
                </c:pt>
                <c:pt idx="3">
                  <c:v>0.22486732884987801</c:v>
                </c:pt>
                <c:pt idx="4">
                  <c:v>0.207818466029801</c:v>
                </c:pt>
                <c:pt idx="5">
                  <c:v>0.195621274424957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55696"/>
        <c:axId val="215756256"/>
      </c:lineChart>
      <c:catAx>
        <c:axId val="2157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#Super</a:t>
                </a:r>
                <a:r>
                  <a:rPr lang="en-US" b="1" baseline="0">
                    <a:solidFill>
                      <a:schemeClr val="tx1"/>
                    </a:solidFill>
                  </a:rPr>
                  <a:t> qUERIES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56256"/>
        <c:crosses val="autoZero"/>
        <c:auto val="1"/>
        <c:lblAlgn val="ctr"/>
        <c:lblOffset val="100"/>
        <c:noMultiLvlLbl val="0"/>
      </c:catAx>
      <c:valAx>
        <c:axId val="215756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diversity</a:t>
                </a:r>
                <a:r>
                  <a:rPr lang="en-US" b="1" baseline="0">
                    <a:solidFill>
                      <a:schemeClr val="tx1"/>
                    </a:solidFill>
                  </a:rPr>
                  <a:t> Score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802690288713912"/>
          <c:y val="1.8662597971101362E-2"/>
          <c:w val="0.84808420822397201"/>
          <c:h val="0.10726752581532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7338145231846"/>
          <c:y val="0.15682925051035287"/>
          <c:w val="0.81571062992125987"/>
          <c:h val="0.69813939924176149"/>
        </c:manualLayout>
      </c:layout>
      <c:lineChart>
        <c:grouping val="standard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FEASIBLE</c:v>
                </c:pt>
              </c:strCache>
            </c:strRef>
          </c:tx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12700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numRef>
              <c:f>Sheet1!$F$58:$F$63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Sheet1!$G$58:$G$63</c:f>
              <c:numCache>
                <c:formatCode>General</c:formatCode>
                <c:ptCount val="6"/>
                <c:pt idx="0">
                  <c:v>0.29641344867920899</c:v>
                </c:pt>
                <c:pt idx="1">
                  <c:v>0.35234132226750198</c:v>
                </c:pt>
                <c:pt idx="2">
                  <c:v>0.34212196627227198</c:v>
                </c:pt>
                <c:pt idx="3">
                  <c:v>0.33079821823171401</c:v>
                </c:pt>
                <c:pt idx="4">
                  <c:v>0.321723791094226</c:v>
                </c:pt>
                <c:pt idx="5">
                  <c:v>0.316514332149329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Sheet1!$H$27</c:f>
              <c:strCache>
                <c:ptCount val="1"/>
                <c:pt idx="0">
                  <c:v>KMeans++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12700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Sheet1!$F$58:$F$63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Sheet1!$H$58:$H$63</c:f>
              <c:numCache>
                <c:formatCode>General</c:formatCode>
                <c:ptCount val="6"/>
                <c:pt idx="0">
                  <c:v>0.29641344867920899</c:v>
                </c:pt>
                <c:pt idx="1">
                  <c:v>0.31782733262381702</c:v>
                </c:pt>
                <c:pt idx="2">
                  <c:v>0.31090286904606101</c:v>
                </c:pt>
                <c:pt idx="3">
                  <c:v>0.303554788889694</c:v>
                </c:pt>
                <c:pt idx="4">
                  <c:v>0.30218646143348599</c:v>
                </c:pt>
                <c:pt idx="5">
                  <c:v>0.29251822423375801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Sheet1!$I$27</c:f>
              <c:strCache>
                <c:ptCount val="1"/>
                <c:pt idx="0">
                  <c:v>DBScan+KMeans++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12700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Sheet1!$F$58:$F$63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Sheet1!$I$58:$I$63</c:f>
              <c:numCache>
                <c:formatCode>General</c:formatCode>
                <c:ptCount val="6"/>
                <c:pt idx="0">
                  <c:v>0.13618352822852001</c:v>
                </c:pt>
                <c:pt idx="1">
                  <c:v>0.31782733262381702</c:v>
                </c:pt>
                <c:pt idx="2">
                  <c:v>0.31090286904606101</c:v>
                </c:pt>
                <c:pt idx="3">
                  <c:v>0.30481937487161098</c:v>
                </c:pt>
                <c:pt idx="4">
                  <c:v>0.30218646143348599</c:v>
                </c:pt>
                <c:pt idx="5">
                  <c:v>0.29251822423375801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Sheet1!$J$27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Sheet1!$F$58:$F$63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Sheet1!$J$58:$J$63</c:f>
              <c:numCache>
                <c:formatCode>General</c:formatCode>
                <c:ptCount val="6"/>
                <c:pt idx="0">
                  <c:v>2.8569970957032201E-3</c:v>
                </c:pt>
                <c:pt idx="1">
                  <c:v>0.106099599950435</c:v>
                </c:pt>
                <c:pt idx="2">
                  <c:v>0.183339983690509</c:v>
                </c:pt>
                <c:pt idx="3" formatCode="0.00E+00">
                  <c:v>0.23845013542764101</c:v>
                </c:pt>
                <c:pt idx="4" formatCode="0.00E+00">
                  <c:v>0.24995468979448701</c:v>
                </c:pt>
                <c:pt idx="5" formatCode="0.00E+00">
                  <c:v>0.26169082613972799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Sheet1!$K$27</c:f>
              <c:strCache>
                <c:ptCount val="1"/>
                <c:pt idx="0">
                  <c:v>FEASIBLE-Exemplars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2700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Sheet1!$F$58:$F$63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Sheet1!$K$58:$K$63</c:f>
              <c:numCache>
                <c:formatCode>General</c:formatCode>
                <c:ptCount val="6"/>
                <c:pt idx="0">
                  <c:v>0.45997653240821801</c:v>
                </c:pt>
                <c:pt idx="1">
                  <c:v>0.358936900129949</c:v>
                </c:pt>
                <c:pt idx="2">
                  <c:v>0.34617194616587499</c:v>
                </c:pt>
                <c:pt idx="3">
                  <c:v>0.33257397105638598</c:v>
                </c:pt>
                <c:pt idx="4">
                  <c:v>0.32299758748266799</c:v>
                </c:pt>
                <c:pt idx="5">
                  <c:v>0.31715505426882701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67344"/>
        <c:axId val="215867904"/>
      </c:lineChart>
      <c:catAx>
        <c:axId val="2158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#Super</a:t>
                </a:r>
                <a:r>
                  <a:rPr lang="en-US" b="1" baseline="0">
                    <a:solidFill>
                      <a:schemeClr val="tx1"/>
                    </a:solidFill>
                  </a:rPr>
                  <a:t> qUERIES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67904"/>
        <c:crosses val="autoZero"/>
        <c:auto val="1"/>
        <c:lblAlgn val="ctr"/>
        <c:lblOffset val="100"/>
        <c:noMultiLvlLbl val="0"/>
      </c:catAx>
      <c:valAx>
        <c:axId val="215867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diversity</a:t>
                </a:r>
                <a:r>
                  <a:rPr lang="en-US" b="1" baseline="0">
                    <a:solidFill>
                      <a:schemeClr val="tx1"/>
                    </a:solidFill>
                  </a:rPr>
                  <a:t> Score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590535832143789"/>
          <c:y val="2.3276208121043692E-2"/>
          <c:w val="0.80786439706732571"/>
          <c:h val="0.11649474611521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7338145231846"/>
          <c:y val="0.15682925051035287"/>
          <c:w val="0.81571062992125987"/>
          <c:h val="0.69813939924176149"/>
        </c:manualLayout>
      </c:layout>
      <c:lineChart>
        <c:grouping val="standard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FEASIBLE</c:v>
                </c:pt>
              </c:strCache>
            </c:strRef>
          </c:tx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12700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numRef>
              <c:f>Sheet1!$F$37:$F$42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Sheet1!$G$37:$G$42</c:f>
              <c:numCache>
                <c:formatCode>General</c:formatCode>
                <c:ptCount val="6"/>
                <c:pt idx="0">
                  <c:v>3.52229041004457E-2</c:v>
                </c:pt>
                <c:pt idx="1">
                  <c:v>1.4334315513423601E-2</c:v>
                </c:pt>
                <c:pt idx="2">
                  <c:v>1.31577767634493E-2</c:v>
                </c:pt>
                <c:pt idx="3">
                  <c:v>9.6452343831792096E-3</c:v>
                </c:pt>
                <c:pt idx="4">
                  <c:v>6.9639150126433701E-3</c:v>
                </c:pt>
                <c:pt idx="5">
                  <c:v>5.5056571228811997E-3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Sheet1!$H$27</c:f>
              <c:strCache>
                <c:ptCount val="1"/>
                <c:pt idx="0">
                  <c:v>KMeans++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12700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Sheet1!$F$37:$F$42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Sheet1!$H$37:$H$42</c:f>
              <c:numCache>
                <c:formatCode>General</c:formatCode>
                <c:ptCount val="6"/>
                <c:pt idx="0">
                  <c:v>3.52229041004457E-2</c:v>
                </c:pt>
                <c:pt idx="1">
                  <c:v>3.19483234854467E-3</c:v>
                </c:pt>
                <c:pt idx="2">
                  <c:v>4.28823303488279E-3</c:v>
                </c:pt>
                <c:pt idx="3">
                  <c:v>2.7245797972341701E-3</c:v>
                </c:pt>
                <c:pt idx="4">
                  <c:v>2.1363134867243799E-3</c:v>
                </c:pt>
                <c:pt idx="5">
                  <c:v>1.8334711030340001E-3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Sheet1!$I$27</c:f>
              <c:strCache>
                <c:ptCount val="1"/>
                <c:pt idx="0">
                  <c:v>DBScan+KMeans++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Sheet1!$F$37:$F$42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Sheet1!$I$37:$I$42</c:f>
              <c:numCache>
                <c:formatCode>General</c:formatCode>
                <c:ptCount val="6"/>
                <c:pt idx="0">
                  <c:v>3.7898741423802097E-2</c:v>
                </c:pt>
                <c:pt idx="1">
                  <c:v>3.19483234854467E-3</c:v>
                </c:pt>
                <c:pt idx="2">
                  <c:v>4.28823303488279E-3</c:v>
                </c:pt>
                <c:pt idx="3">
                  <c:v>2.6670246918019101E-3</c:v>
                </c:pt>
                <c:pt idx="4">
                  <c:v>2.1363134867243799E-3</c:v>
                </c:pt>
                <c:pt idx="5">
                  <c:v>1.8334711030340001E-3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Sheet1!$J$27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Sheet1!$F$37:$F$42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Sheet1!$J$37:$J$42</c:f>
              <c:numCache>
                <c:formatCode>General</c:formatCode>
                <c:ptCount val="6"/>
                <c:pt idx="0">
                  <c:v>6.3799784761000899E-2</c:v>
                </c:pt>
                <c:pt idx="1">
                  <c:v>4.1026282176035198E-2</c:v>
                </c:pt>
                <c:pt idx="2">
                  <c:v>2.2305567351882601E-2</c:v>
                </c:pt>
                <c:pt idx="3">
                  <c:v>6.5478864994579196E-3</c:v>
                </c:pt>
                <c:pt idx="4">
                  <c:v>2.99946797370032E-3</c:v>
                </c:pt>
                <c:pt idx="5" formatCode="0.00E+00">
                  <c:v>1.93827300695204E-3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Sheet1!$K$27</c:f>
              <c:strCache>
                <c:ptCount val="1"/>
                <c:pt idx="0">
                  <c:v>FEASIBLE-Exemplars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2700">
                <a:solidFill>
                  <a:schemeClr val="tx1"/>
                </a:solidFill>
                <a:round/>
              </a:ln>
              <a:effectLst/>
            </c:spPr>
          </c:marker>
          <c:cat>
            <c:numRef>
              <c:f>Sheet1!$F$37:$F$42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</c:numCache>
            </c:numRef>
          </c:cat>
          <c:val>
            <c:numRef>
              <c:f>Sheet1!$K$37:$K$42</c:f>
              <c:numCache>
                <c:formatCode>General</c:formatCode>
                <c:ptCount val="6"/>
                <c:pt idx="0">
                  <c:v>3.9724634560576802E-2</c:v>
                </c:pt>
                <c:pt idx="1">
                  <c:v>1.4822507750314301E-2</c:v>
                </c:pt>
                <c:pt idx="2">
                  <c:v>1.3405508415004E-2</c:v>
                </c:pt>
                <c:pt idx="3">
                  <c:v>9.54223507948182E-3</c:v>
                </c:pt>
                <c:pt idx="4">
                  <c:v>6.8905581386576797E-3</c:v>
                </c:pt>
                <c:pt idx="5">
                  <c:v>5.4720625511192004E-3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72944"/>
        <c:axId val="215873504"/>
      </c:lineChart>
      <c:catAx>
        <c:axId val="21587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#Super</a:t>
                </a:r>
                <a:r>
                  <a:rPr lang="en-US" b="1" baseline="0">
                    <a:solidFill>
                      <a:schemeClr val="tx1"/>
                    </a:solidFill>
                  </a:rPr>
                  <a:t> qUERIES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73504"/>
        <c:crosses val="autoZero"/>
        <c:auto val="1"/>
        <c:lblAlgn val="ctr"/>
        <c:lblOffset val="100"/>
        <c:noMultiLvlLbl val="0"/>
      </c:catAx>
      <c:valAx>
        <c:axId val="215873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Similarity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7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977483077773172"/>
          <c:y val="1.8948146945549329E-2"/>
          <c:w val="0.8156616680224914"/>
          <c:h val="0.11569409493916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142875</xdr:rowOff>
    </xdr:from>
    <xdr:to>
      <xdr:col>5</xdr:col>
      <xdr:colOff>1109662</xdr:colOff>
      <xdr:row>37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271462</xdr:colOff>
      <xdr:row>80</xdr:row>
      <xdr:rowOff>157162</xdr:rowOff>
    </xdr:from>
    <xdr:to>
      <xdr:col>10</xdr:col>
      <xdr:colOff>142875</xdr:colOff>
      <xdr:row>95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588169</xdr:colOff>
      <xdr:row>75</xdr:row>
      <xdr:rowOff>50007</xdr:rowOff>
    </xdr:from>
    <xdr:to>
      <xdr:col>10</xdr:col>
      <xdr:colOff>973931</xdr:colOff>
      <xdr:row>89</xdr:row>
      <xdr:rowOff>142876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78</xdr:row>
      <xdr:rowOff>85725</xdr:rowOff>
    </xdr:from>
    <xdr:to>
      <xdr:col>6</xdr:col>
      <xdr:colOff>190500</xdr:colOff>
      <xdr:row>92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183357</xdr:rowOff>
    </xdr:from>
    <xdr:to>
      <xdr:col>6</xdr:col>
      <xdr:colOff>176213</xdr:colOff>
      <xdr:row>49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L75"/>
  <sheetViews>
    <sheetView tabSelected="1" topLeftCell="A16" zoomScale="80" zoomScaleNormal="80" workbookViewId="0">
      <selection activeCell="N40" sqref="N40"/>
    </sheetView>
  </sheetViews>
  <sheetFormatPr defaultRowHeight="15" x14ac:dyDescent="0.25"/>
  <cols>
    <col min="5" max="5" width="15.28515625" customWidth="1"/>
    <col min="6" max="6" width="19" customWidth="1"/>
    <col min="7" max="7" width="14.7109375" customWidth="1"/>
    <col min="8" max="8" width="15.28515625" customWidth="1"/>
    <col min="9" max="9" width="18.7109375" customWidth="1"/>
    <col min="10" max="10" width="13.7109375" customWidth="1"/>
    <col min="11" max="11" width="19.85546875" customWidth="1"/>
    <col min="12" max="12" width="18.140625" customWidth="1"/>
    <col min="13" max="13" width="14.42578125" customWidth="1"/>
    <col min="14" max="14" width="12.7109375" customWidth="1"/>
    <col min="15" max="15" width="16.42578125" customWidth="1"/>
    <col min="17" max="17" width="23.5703125" customWidth="1"/>
    <col min="18" max="18" width="14.140625" customWidth="1"/>
    <col min="23" max="23" width="14.7109375" customWidth="1"/>
    <col min="25" max="25" width="14.7109375" customWidth="1"/>
    <col min="27" max="28" width="14.7109375" customWidth="1"/>
    <col min="34" max="34" width="14.5703125" customWidth="1"/>
    <col min="36" max="36" width="14.7109375" customWidth="1"/>
    <col min="38" max="38" width="14.7109375" customWidth="1"/>
  </cols>
  <sheetData>
    <row r="1" spans="5:38" ht="19.5" thickBot="1" x14ac:dyDescent="0.35">
      <c r="H1" s="10" t="s">
        <v>8</v>
      </c>
    </row>
    <row r="2" spans="5:38" x14ac:dyDescent="0.25">
      <c r="E2" s="1" t="s">
        <v>0</v>
      </c>
      <c r="F2" s="24" t="s">
        <v>3</v>
      </c>
      <c r="G2" s="30"/>
      <c r="H2" s="25"/>
      <c r="I2" s="26" t="s">
        <v>5</v>
      </c>
      <c r="J2" s="31"/>
      <c r="K2" s="27"/>
      <c r="L2" s="28" t="s">
        <v>4</v>
      </c>
      <c r="M2" s="28"/>
      <c r="N2" s="29"/>
      <c r="Q2" s="1" t="s">
        <v>0</v>
      </c>
      <c r="R2" s="24" t="s">
        <v>3</v>
      </c>
      <c r="S2" s="25"/>
      <c r="T2" s="26" t="s">
        <v>5</v>
      </c>
      <c r="U2" s="27"/>
      <c r="V2" s="28" t="s">
        <v>4</v>
      </c>
      <c r="W2" s="29"/>
      <c r="X2" s="20" t="s">
        <v>19</v>
      </c>
      <c r="Y2" s="21"/>
      <c r="Z2" s="22" t="s">
        <v>25</v>
      </c>
      <c r="AA2" s="23"/>
      <c r="AB2" s="2"/>
      <c r="AC2" s="24" t="s">
        <v>3</v>
      </c>
      <c r="AD2" s="25"/>
      <c r="AE2" s="26" t="s">
        <v>5</v>
      </c>
      <c r="AF2" s="27"/>
      <c r="AG2" s="28" t="s">
        <v>4</v>
      </c>
      <c r="AH2" s="29"/>
      <c r="AI2" s="20" t="s">
        <v>19</v>
      </c>
      <c r="AJ2" s="21"/>
      <c r="AK2" s="22" t="s">
        <v>25</v>
      </c>
      <c r="AL2" s="23"/>
    </row>
    <row r="3" spans="5:38" x14ac:dyDescent="0.25">
      <c r="E3" s="3"/>
      <c r="F3" s="3" t="s">
        <v>1</v>
      </c>
      <c r="G3" s="4" t="s">
        <v>2</v>
      </c>
      <c r="H3" s="5" t="s">
        <v>6</v>
      </c>
      <c r="I3" s="3" t="s">
        <v>1</v>
      </c>
      <c r="J3" s="4" t="s">
        <v>2</v>
      </c>
      <c r="K3" s="5" t="s">
        <v>6</v>
      </c>
      <c r="L3" s="4" t="s">
        <v>1</v>
      </c>
      <c r="M3" s="4" t="s">
        <v>2</v>
      </c>
      <c r="N3" s="5" t="s">
        <v>6</v>
      </c>
      <c r="Q3" s="3"/>
      <c r="R3" s="3" t="s">
        <v>1</v>
      </c>
      <c r="S3" s="5" t="s">
        <v>6</v>
      </c>
      <c r="T3" s="3" t="s">
        <v>1</v>
      </c>
      <c r="U3" s="5" t="s">
        <v>6</v>
      </c>
      <c r="V3" s="4" t="s">
        <v>1</v>
      </c>
      <c r="W3" s="5" t="s">
        <v>6</v>
      </c>
      <c r="X3" s="4" t="s">
        <v>1</v>
      </c>
      <c r="Y3" s="5" t="s">
        <v>6</v>
      </c>
      <c r="Z3" s="4" t="s">
        <v>1</v>
      </c>
      <c r="AA3" s="5" t="s">
        <v>6</v>
      </c>
      <c r="AB3" s="11" t="s">
        <v>0</v>
      </c>
      <c r="AC3" s="3" t="s">
        <v>1</v>
      </c>
      <c r="AD3" s="5" t="s">
        <v>6</v>
      </c>
      <c r="AE3" s="3" t="s">
        <v>1</v>
      </c>
      <c r="AF3" s="5" t="s">
        <v>6</v>
      </c>
      <c r="AG3" s="4" t="s">
        <v>1</v>
      </c>
      <c r="AH3" s="5" t="s">
        <v>6</v>
      </c>
      <c r="AI3" s="4" t="s">
        <v>1</v>
      </c>
      <c r="AJ3" s="5" t="s">
        <v>6</v>
      </c>
      <c r="AK3" s="4" t="s">
        <v>1</v>
      </c>
      <c r="AL3" s="5" t="s">
        <v>6</v>
      </c>
    </row>
    <row r="4" spans="5:38" x14ac:dyDescent="0.25">
      <c r="E4" s="3">
        <v>15</v>
      </c>
      <c r="F4" s="3">
        <v>1739</v>
      </c>
      <c r="G4" s="4">
        <v>3.6048835714695103E-2</v>
      </c>
      <c r="H4" s="5">
        <v>6</v>
      </c>
      <c r="I4" s="3">
        <v>1694</v>
      </c>
      <c r="J4" s="4">
        <v>1.8891554161624999E-2</v>
      </c>
      <c r="K4" s="5">
        <v>7</v>
      </c>
      <c r="L4" s="4">
        <v>906</v>
      </c>
      <c r="M4" s="4">
        <v>1.25718283896458E-2</v>
      </c>
      <c r="N4" s="5">
        <v>5</v>
      </c>
      <c r="Q4" s="3">
        <v>15</v>
      </c>
      <c r="R4" s="3">
        <v>1739</v>
      </c>
      <c r="S4" s="5">
        <v>6</v>
      </c>
      <c r="T4" s="3">
        <v>1694</v>
      </c>
      <c r="U4" s="5">
        <v>7</v>
      </c>
      <c r="V4" s="4">
        <v>906</v>
      </c>
      <c r="W4" s="5">
        <v>5</v>
      </c>
      <c r="X4" s="11">
        <v>408</v>
      </c>
      <c r="Y4" s="5">
        <v>1</v>
      </c>
      <c r="Z4" s="11">
        <v>1877</v>
      </c>
      <c r="AA4" s="5">
        <v>2</v>
      </c>
      <c r="AB4" s="11">
        <v>2</v>
      </c>
      <c r="AC4" s="3">
        <v>9</v>
      </c>
      <c r="AD4" s="5">
        <v>1</v>
      </c>
      <c r="AE4" s="3">
        <v>9</v>
      </c>
      <c r="AF4" s="5">
        <v>1</v>
      </c>
      <c r="AG4" s="4">
        <v>34</v>
      </c>
      <c r="AH4" s="5">
        <v>1</v>
      </c>
      <c r="AI4" s="11">
        <v>4</v>
      </c>
      <c r="AJ4" s="5">
        <v>1</v>
      </c>
      <c r="AK4" s="11">
        <v>36</v>
      </c>
      <c r="AL4" s="5">
        <v>1</v>
      </c>
    </row>
    <row r="5" spans="5:38" x14ac:dyDescent="0.25">
      <c r="E5" s="3">
        <v>25</v>
      </c>
      <c r="F5" s="3">
        <v>2433</v>
      </c>
      <c r="G5" s="4">
        <v>2.3490330117794202E-2</v>
      </c>
      <c r="H5" s="5">
        <v>7</v>
      </c>
      <c r="I5" s="3">
        <v>1902</v>
      </c>
      <c r="J5" s="4">
        <v>1.8783585206547899E-2</v>
      </c>
      <c r="K5" s="5">
        <v>7</v>
      </c>
      <c r="L5" s="4">
        <v>1134</v>
      </c>
      <c r="M5" s="4">
        <v>1.15771395725355E-2</v>
      </c>
      <c r="N5" s="5">
        <v>6</v>
      </c>
      <c r="Q5" s="3">
        <v>25</v>
      </c>
      <c r="R5" s="3">
        <v>2433</v>
      </c>
      <c r="S5" s="5">
        <v>7</v>
      </c>
      <c r="T5" s="3">
        <v>1902</v>
      </c>
      <c r="U5" s="5">
        <v>7</v>
      </c>
      <c r="V5" s="4">
        <v>1134</v>
      </c>
      <c r="W5" s="5">
        <v>6</v>
      </c>
      <c r="X5" s="11">
        <v>179</v>
      </c>
      <c r="Y5" s="5">
        <v>1</v>
      </c>
      <c r="Z5" s="11">
        <v>2721</v>
      </c>
      <c r="AA5" s="5">
        <v>2</v>
      </c>
      <c r="AB5" s="11">
        <v>4</v>
      </c>
      <c r="AC5" s="3">
        <v>40</v>
      </c>
      <c r="AD5" s="5">
        <v>1</v>
      </c>
      <c r="AE5" s="3">
        <v>55</v>
      </c>
      <c r="AF5" s="5">
        <v>1</v>
      </c>
      <c r="AG5" s="4">
        <v>55</v>
      </c>
      <c r="AH5" s="5">
        <v>1</v>
      </c>
      <c r="AI5" s="11">
        <v>38</v>
      </c>
      <c r="AJ5" s="5">
        <v>1</v>
      </c>
      <c r="AK5" s="11">
        <v>38</v>
      </c>
      <c r="AL5" s="5">
        <v>1</v>
      </c>
    </row>
    <row r="6" spans="5:38" x14ac:dyDescent="0.25">
      <c r="E6" s="3">
        <v>50</v>
      </c>
      <c r="F6" s="3">
        <v>4563</v>
      </c>
      <c r="G6" s="4">
        <v>1.3477242025439E-2</v>
      </c>
      <c r="H6" s="5">
        <v>7</v>
      </c>
      <c r="I6" s="3">
        <v>2153</v>
      </c>
      <c r="J6" s="4">
        <v>9.4990146751097095E-3</v>
      </c>
      <c r="K6" s="5">
        <v>7</v>
      </c>
      <c r="L6" s="4">
        <v>1372</v>
      </c>
      <c r="M6" s="4">
        <v>8.6955218595217102E-3</v>
      </c>
      <c r="N6" s="5">
        <v>7</v>
      </c>
      <c r="Q6" s="3">
        <v>50</v>
      </c>
      <c r="R6" s="3">
        <v>4563</v>
      </c>
      <c r="S6" s="5">
        <v>7</v>
      </c>
      <c r="T6" s="3">
        <v>2153</v>
      </c>
      <c r="U6" s="5">
        <v>7</v>
      </c>
      <c r="V6" s="4">
        <v>1372</v>
      </c>
      <c r="W6" s="5">
        <v>7</v>
      </c>
      <c r="X6" s="11">
        <v>400</v>
      </c>
      <c r="Y6" s="5">
        <v>1</v>
      </c>
      <c r="Z6" s="11">
        <v>4530</v>
      </c>
      <c r="AA6" s="5">
        <v>2</v>
      </c>
      <c r="AB6" s="11">
        <v>6</v>
      </c>
      <c r="AC6" s="3">
        <v>74</v>
      </c>
      <c r="AD6" s="5">
        <v>2</v>
      </c>
      <c r="AE6" s="3">
        <v>64</v>
      </c>
      <c r="AF6" s="5">
        <v>1</v>
      </c>
      <c r="AG6" s="4">
        <v>64</v>
      </c>
      <c r="AH6" s="5">
        <v>1</v>
      </c>
      <c r="AI6" s="11">
        <v>11</v>
      </c>
      <c r="AJ6" s="5">
        <v>1</v>
      </c>
      <c r="AK6" s="11">
        <v>72</v>
      </c>
      <c r="AL6" s="5">
        <v>1</v>
      </c>
    </row>
    <row r="7" spans="5:38" x14ac:dyDescent="0.25">
      <c r="E7" s="3">
        <v>75</v>
      </c>
      <c r="F7" s="3">
        <v>4716</v>
      </c>
      <c r="G7" s="4">
        <v>8.5487558410192108E-3</v>
      </c>
      <c r="H7" s="5">
        <v>7</v>
      </c>
      <c r="I7" s="3">
        <v>2457</v>
      </c>
      <c r="J7" s="4">
        <v>4.8465153812231598E-3</v>
      </c>
      <c r="K7" s="5">
        <v>7</v>
      </c>
      <c r="L7" s="4">
        <v>1972</v>
      </c>
      <c r="M7" s="4">
        <v>4.4032964297806504E-3</v>
      </c>
      <c r="N7" s="5">
        <v>7</v>
      </c>
      <c r="Q7" s="3">
        <v>75</v>
      </c>
      <c r="R7" s="3">
        <v>4716</v>
      </c>
      <c r="S7" s="5">
        <v>7</v>
      </c>
      <c r="T7" s="3">
        <v>2457</v>
      </c>
      <c r="U7" s="5">
        <v>7</v>
      </c>
      <c r="V7" s="4">
        <v>1972</v>
      </c>
      <c r="W7" s="5">
        <v>7</v>
      </c>
      <c r="X7" s="11">
        <v>496</v>
      </c>
      <c r="Y7" s="5">
        <v>1</v>
      </c>
      <c r="Z7" s="11">
        <v>4697</v>
      </c>
      <c r="AA7" s="5">
        <v>2</v>
      </c>
      <c r="AB7" s="11">
        <v>9</v>
      </c>
      <c r="AC7" s="3">
        <v>126</v>
      </c>
      <c r="AD7" s="5">
        <v>2</v>
      </c>
      <c r="AE7" s="3">
        <v>105</v>
      </c>
      <c r="AF7" s="5">
        <v>1</v>
      </c>
      <c r="AG7" s="4">
        <v>102</v>
      </c>
      <c r="AH7" s="5">
        <v>1</v>
      </c>
      <c r="AI7" s="11">
        <v>117</v>
      </c>
      <c r="AJ7" s="5">
        <v>1</v>
      </c>
      <c r="AK7" s="11">
        <v>123</v>
      </c>
      <c r="AL7" s="5">
        <v>1</v>
      </c>
    </row>
    <row r="8" spans="5:38" x14ac:dyDescent="0.25">
      <c r="E8" s="3">
        <v>100</v>
      </c>
      <c r="F8" s="3">
        <v>4863</v>
      </c>
      <c r="G8" s="4">
        <v>6.5587137028141297E-3</v>
      </c>
      <c r="H8" s="5">
        <v>8</v>
      </c>
      <c r="I8" s="3">
        <v>3009</v>
      </c>
      <c r="J8" s="4">
        <v>3.6995966102512101E-3</v>
      </c>
      <c r="K8" s="5">
        <v>7</v>
      </c>
      <c r="L8" s="4">
        <v>2218</v>
      </c>
      <c r="M8" s="4">
        <v>3.7530782573444998E-3</v>
      </c>
      <c r="N8" s="5">
        <v>7</v>
      </c>
      <c r="Q8" s="3">
        <v>100</v>
      </c>
      <c r="R8" s="3">
        <v>4863</v>
      </c>
      <c r="S8" s="5">
        <v>8</v>
      </c>
      <c r="T8" s="3">
        <v>3009</v>
      </c>
      <c r="U8" s="5">
        <v>7</v>
      </c>
      <c r="V8" s="4">
        <v>2218</v>
      </c>
      <c r="W8" s="5">
        <v>7</v>
      </c>
      <c r="X8" s="11">
        <v>1304</v>
      </c>
      <c r="Y8" s="5">
        <v>1</v>
      </c>
      <c r="Z8" s="11">
        <v>4978</v>
      </c>
      <c r="AA8" s="5">
        <v>2</v>
      </c>
      <c r="AB8" s="11">
        <v>12</v>
      </c>
      <c r="AC8" s="3">
        <v>163</v>
      </c>
      <c r="AD8" s="5">
        <v>2</v>
      </c>
      <c r="AE8" s="3">
        <v>140</v>
      </c>
      <c r="AF8" s="5">
        <v>1</v>
      </c>
      <c r="AG8" s="4">
        <v>111</v>
      </c>
      <c r="AH8" s="5">
        <v>1</v>
      </c>
      <c r="AI8" s="11">
        <v>151</v>
      </c>
      <c r="AJ8" s="5">
        <v>1</v>
      </c>
      <c r="AK8" s="11">
        <v>160</v>
      </c>
      <c r="AL8" s="5">
        <v>1</v>
      </c>
    </row>
    <row r="9" spans="5:38" ht="15.75" thickBot="1" x14ac:dyDescent="0.3">
      <c r="E9" s="6">
        <v>125</v>
      </c>
      <c r="F9" s="6">
        <v>5149</v>
      </c>
      <c r="G9" s="7">
        <v>4.9683318194458899E-3</v>
      </c>
      <c r="H9" s="8">
        <v>9</v>
      </c>
      <c r="I9" s="6">
        <v>3541</v>
      </c>
      <c r="J9" s="7">
        <v>2.9133059044179599E-3</v>
      </c>
      <c r="K9" s="8">
        <v>7</v>
      </c>
      <c r="L9" s="7">
        <v>3083</v>
      </c>
      <c r="M9" s="7">
        <v>2.6380720646447201E-3</v>
      </c>
      <c r="N9" s="8">
        <v>7</v>
      </c>
      <c r="Q9" s="6">
        <v>125</v>
      </c>
      <c r="R9" s="6">
        <v>5149</v>
      </c>
      <c r="S9" s="8">
        <v>9</v>
      </c>
      <c r="T9" s="6">
        <v>3541</v>
      </c>
      <c r="U9" s="8">
        <v>7</v>
      </c>
      <c r="V9" s="7">
        <v>3083</v>
      </c>
      <c r="W9" s="8">
        <v>7</v>
      </c>
      <c r="X9" s="7">
        <v>1522</v>
      </c>
      <c r="Y9" s="8">
        <v>1</v>
      </c>
      <c r="Z9" s="7">
        <v>5153</v>
      </c>
      <c r="AA9" s="8">
        <v>2</v>
      </c>
      <c r="AB9" s="7">
        <v>15</v>
      </c>
      <c r="AC9" s="6">
        <v>197</v>
      </c>
      <c r="AD9" s="8">
        <v>2</v>
      </c>
      <c r="AE9" s="6">
        <v>146</v>
      </c>
      <c r="AF9" s="8">
        <v>1</v>
      </c>
      <c r="AG9" s="7">
        <v>146</v>
      </c>
      <c r="AH9" s="8">
        <v>1</v>
      </c>
      <c r="AI9" s="7">
        <v>180</v>
      </c>
      <c r="AJ9" s="8">
        <v>1</v>
      </c>
      <c r="AK9" s="7">
        <v>195</v>
      </c>
      <c r="AL9" s="8">
        <v>1</v>
      </c>
    </row>
    <row r="10" spans="5:38" x14ac:dyDescent="0.25">
      <c r="E10" s="4"/>
      <c r="F10" s="4"/>
      <c r="G10" s="4"/>
      <c r="H10" s="4"/>
      <c r="I10" s="4"/>
      <c r="J10" s="4"/>
      <c r="K10" s="4"/>
      <c r="L10" s="4"/>
      <c r="M10" s="4"/>
      <c r="N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I10" s="4"/>
      <c r="AJ10" s="4"/>
      <c r="AK10" s="4"/>
      <c r="AL10" s="4"/>
    </row>
    <row r="11" spans="5:38" ht="19.5" thickBot="1" x14ac:dyDescent="0.35">
      <c r="E11" s="4"/>
      <c r="F11" s="4"/>
      <c r="G11" s="4"/>
      <c r="H11" s="9" t="s">
        <v>9</v>
      </c>
      <c r="I11" s="4"/>
      <c r="J11" s="4"/>
      <c r="K11" s="4"/>
      <c r="L11" s="4"/>
      <c r="M11" s="4"/>
      <c r="N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I11" s="4"/>
      <c r="AJ11" s="4"/>
      <c r="AK11" s="4"/>
      <c r="AL11" s="4"/>
    </row>
    <row r="12" spans="5:38" x14ac:dyDescent="0.25">
      <c r="E12" s="1" t="s">
        <v>0</v>
      </c>
      <c r="F12" s="24" t="s">
        <v>3</v>
      </c>
      <c r="G12" s="30"/>
      <c r="H12" s="25"/>
      <c r="I12" s="26" t="s">
        <v>5</v>
      </c>
      <c r="J12" s="31"/>
      <c r="K12" s="27"/>
      <c r="L12" s="28" t="s">
        <v>4</v>
      </c>
      <c r="M12" s="28"/>
      <c r="N12" s="29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I12" s="4"/>
      <c r="AJ12" s="4"/>
      <c r="AK12" s="4"/>
      <c r="AL12" s="4"/>
    </row>
    <row r="13" spans="5:38" x14ac:dyDescent="0.25">
      <c r="E13" s="3"/>
      <c r="F13" s="3" t="s">
        <v>1</v>
      </c>
      <c r="G13" s="4" t="s">
        <v>2</v>
      </c>
      <c r="H13" s="5" t="s">
        <v>6</v>
      </c>
      <c r="I13" s="3" t="s">
        <v>1</v>
      </c>
      <c r="J13" s="4" t="s">
        <v>2</v>
      </c>
      <c r="K13" s="5" t="s">
        <v>6</v>
      </c>
      <c r="L13" s="4" t="s">
        <v>1</v>
      </c>
      <c r="M13" s="4" t="s">
        <v>2</v>
      </c>
      <c r="N13" s="5" t="s">
        <v>6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I13" s="4"/>
      <c r="AJ13" s="4"/>
      <c r="AK13" s="4"/>
      <c r="AL13" s="4"/>
    </row>
    <row r="14" spans="5:38" x14ac:dyDescent="0.25">
      <c r="E14" s="3">
        <v>2</v>
      </c>
      <c r="F14" s="3">
        <v>9</v>
      </c>
      <c r="G14" s="4">
        <v>3.52229041004457E-2</v>
      </c>
      <c r="H14" s="5">
        <v>1</v>
      </c>
      <c r="I14" s="3">
        <v>9</v>
      </c>
      <c r="J14" s="4">
        <v>3.52229041004457E-2</v>
      </c>
      <c r="K14" s="5">
        <v>1</v>
      </c>
      <c r="L14" s="4">
        <v>34</v>
      </c>
      <c r="M14" s="4">
        <v>3.0898741423802101E-2</v>
      </c>
      <c r="N14" s="5">
        <v>1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I14" s="4"/>
      <c r="AJ14" s="4"/>
      <c r="AK14" s="4"/>
      <c r="AL14" s="4"/>
    </row>
    <row r="15" spans="5:38" x14ac:dyDescent="0.25">
      <c r="E15" s="3">
        <v>4</v>
      </c>
      <c r="F15" s="3">
        <v>40</v>
      </c>
      <c r="G15" s="4">
        <v>1.4334315513423601E-2</v>
      </c>
      <c r="H15" s="5">
        <v>1</v>
      </c>
      <c r="I15" s="3">
        <v>55</v>
      </c>
      <c r="J15" s="4">
        <v>3.19483234854467E-3</v>
      </c>
      <c r="K15" s="5">
        <v>1</v>
      </c>
      <c r="L15" s="4">
        <v>55</v>
      </c>
      <c r="M15" s="4">
        <v>3.19483234854467E-3</v>
      </c>
      <c r="N15" s="5">
        <v>1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I15" s="4"/>
      <c r="AJ15" s="4"/>
      <c r="AK15" s="4"/>
      <c r="AL15" s="4"/>
    </row>
    <row r="16" spans="5:38" x14ac:dyDescent="0.25">
      <c r="E16" s="3">
        <v>6</v>
      </c>
      <c r="F16" s="3">
        <v>74</v>
      </c>
      <c r="G16" s="4">
        <v>1.31577767634493E-2</v>
      </c>
      <c r="H16" s="5">
        <v>2</v>
      </c>
      <c r="I16" s="3">
        <v>64</v>
      </c>
      <c r="J16" s="4">
        <v>4.28823303488279E-3</v>
      </c>
      <c r="K16" s="5">
        <v>1</v>
      </c>
      <c r="L16" s="4">
        <v>64</v>
      </c>
      <c r="M16" s="4">
        <v>4.28823303488279E-3</v>
      </c>
      <c r="N16" s="5">
        <v>1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I16" s="4"/>
      <c r="AJ16" s="4"/>
      <c r="AK16" s="4"/>
      <c r="AL16" s="4"/>
    </row>
    <row r="17" spans="5:38" x14ac:dyDescent="0.25">
      <c r="E17" s="3">
        <v>9</v>
      </c>
      <c r="F17" s="3">
        <v>126</v>
      </c>
      <c r="G17" s="4">
        <v>9.6452343831792096E-3</v>
      </c>
      <c r="H17" s="5">
        <v>2</v>
      </c>
      <c r="I17" s="3">
        <v>105</v>
      </c>
      <c r="J17" s="4">
        <v>2.7349311309348102E-3</v>
      </c>
      <c r="K17" s="5">
        <v>1</v>
      </c>
      <c r="L17" s="4">
        <v>102</v>
      </c>
      <c r="M17" s="4">
        <v>2.6827429028471999E-3</v>
      </c>
      <c r="N17" s="5">
        <v>1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I17" s="4"/>
      <c r="AJ17" s="4"/>
      <c r="AK17" s="4"/>
      <c r="AL17" s="4"/>
    </row>
    <row r="18" spans="5:38" x14ac:dyDescent="0.25">
      <c r="E18" s="3">
        <v>12</v>
      </c>
      <c r="F18" s="3">
        <v>163</v>
      </c>
      <c r="G18" s="4">
        <v>6.9639150126433701E-3</v>
      </c>
      <c r="H18" s="5">
        <v>2</v>
      </c>
      <c r="I18" s="3">
        <v>140</v>
      </c>
      <c r="J18" s="4">
        <v>2.1363134867243799E-3</v>
      </c>
      <c r="K18" s="5">
        <v>1</v>
      </c>
      <c r="L18" s="4">
        <v>111</v>
      </c>
      <c r="M18" s="4">
        <v>2.05992038269861E-3</v>
      </c>
      <c r="N18" s="5">
        <v>1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I18" s="4"/>
      <c r="AJ18" s="4"/>
      <c r="AK18" s="4"/>
      <c r="AL18" s="4"/>
    </row>
    <row r="19" spans="5:38" ht="15.75" thickBot="1" x14ac:dyDescent="0.3">
      <c r="E19" s="6">
        <v>15</v>
      </c>
      <c r="F19" s="6">
        <v>197</v>
      </c>
      <c r="G19" s="7">
        <v>5.5056571228811997E-3</v>
      </c>
      <c r="H19" s="8">
        <v>2</v>
      </c>
      <c r="I19" s="6">
        <v>146</v>
      </c>
      <c r="J19" s="7">
        <v>1.8334711030340001E-3</v>
      </c>
      <c r="K19" s="8">
        <v>1</v>
      </c>
      <c r="L19" s="7">
        <v>146</v>
      </c>
      <c r="M19" s="7">
        <v>1.8334711030340001E-3</v>
      </c>
      <c r="N19" s="8">
        <v>1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I19" s="4"/>
      <c r="AJ19" s="4"/>
      <c r="AK19" s="4"/>
      <c r="AL19" s="4"/>
    </row>
    <row r="20" spans="5:38" x14ac:dyDescent="0.25">
      <c r="E20" s="4"/>
      <c r="F20" s="4"/>
      <c r="G20" s="4"/>
      <c r="H20" s="4"/>
      <c r="I20" s="4"/>
      <c r="J20" s="4"/>
      <c r="K20" s="4"/>
      <c r="L20" s="4"/>
      <c r="M20" s="4"/>
      <c r="N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I20" s="4"/>
      <c r="AJ20" s="4"/>
      <c r="AK20" s="4"/>
      <c r="AL20" s="4"/>
    </row>
    <row r="21" spans="5:38" x14ac:dyDescent="0.25">
      <c r="E21" s="4"/>
      <c r="F21" s="4"/>
      <c r="G21" s="4">
        <f>AVERAGE(G14:G19)</f>
        <v>1.4138300482670398E-2</v>
      </c>
      <c r="H21" s="4"/>
      <c r="I21" s="4"/>
      <c r="J21" s="4">
        <f>AVERAGE(J14:J19)</f>
        <v>8.2351142007610571E-3</v>
      </c>
      <c r="K21" s="4"/>
      <c r="L21" s="4"/>
      <c r="M21" s="4">
        <f>AVERAGE(M14:M19)</f>
        <v>7.4929901993015628E-3</v>
      </c>
      <c r="N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I21" s="4"/>
      <c r="AJ21" s="4"/>
      <c r="AK21" s="4"/>
      <c r="AL21" s="4"/>
    </row>
    <row r="22" spans="5:38" x14ac:dyDescent="0.25">
      <c r="G22" t="e">
        <f>ave</f>
        <v>#NAME?</v>
      </c>
    </row>
    <row r="23" spans="5:38" x14ac:dyDescent="0.25">
      <c r="G23">
        <f>AVERAGE(G14:G19,G4:G9)</f>
        <v>1.4826834343102495E-2</v>
      </c>
      <c r="J23">
        <f>AVERAGE(J14:J19,J4:J9)</f>
        <v>9.0036880953117734E-3</v>
      </c>
      <c r="M23">
        <f>AVERAGE(M14:M19,M4:M9)</f>
        <v>7.3830731474401898E-3</v>
      </c>
    </row>
    <row r="24" spans="5:38" x14ac:dyDescent="0.25">
      <c r="J24">
        <f>1-J23/G23</f>
        <v>0.39274373160442533</v>
      </c>
      <c r="M24">
        <f>1-M23/J23</f>
        <v>0.17999456786107892</v>
      </c>
    </row>
    <row r="26" spans="5:38" ht="15.75" thickBot="1" x14ac:dyDescent="0.3">
      <c r="H26" s="17" t="s">
        <v>23</v>
      </c>
      <c r="O26" s="17" t="s">
        <v>28</v>
      </c>
    </row>
    <row r="27" spans="5:38" x14ac:dyDescent="0.25">
      <c r="F27" s="1" t="str">
        <f>E2</f>
        <v>#Super Queries</v>
      </c>
      <c r="G27" s="12" t="s">
        <v>3</v>
      </c>
      <c r="H27" s="12" t="s">
        <v>5</v>
      </c>
      <c r="I27" s="12" t="s">
        <v>7</v>
      </c>
      <c r="J27" s="14" t="s">
        <v>19</v>
      </c>
      <c r="K27" s="19" t="s">
        <v>22</v>
      </c>
      <c r="M27" s="1" t="s">
        <v>3</v>
      </c>
      <c r="N27" s="12" t="s">
        <v>5</v>
      </c>
      <c r="O27" s="12" t="s">
        <v>7</v>
      </c>
      <c r="P27" s="14" t="s">
        <v>19</v>
      </c>
      <c r="Q27" s="19" t="s">
        <v>22</v>
      </c>
      <c r="R27" s="19"/>
    </row>
    <row r="28" spans="5:38" ht="15.75" thickBot="1" x14ac:dyDescent="0.3">
      <c r="F28" s="3">
        <f>E4</f>
        <v>15</v>
      </c>
      <c r="G28" s="4">
        <v>3.6048835714695103E-2</v>
      </c>
      <c r="H28" s="4">
        <v>1.9567474711416899E-2</v>
      </c>
      <c r="I28" s="4">
        <v>1.8970848026361099E-2</v>
      </c>
      <c r="J28" s="15">
        <v>4.9100702507345302E-3</v>
      </c>
      <c r="K28" s="5">
        <v>4.0660418694891599E-2</v>
      </c>
      <c r="M28" s="6">
        <f>AVERAGE(G34,G43)</f>
        <v>1.4826834343102493E-2</v>
      </c>
      <c r="N28" s="7">
        <f t="shared" ref="N28:Q28" si="0">AVERAGE(H34,H43)</f>
        <v>8.9462909088225268E-3</v>
      </c>
      <c r="O28" s="7">
        <f t="shared" si="0"/>
        <v>8.8141786992400207E-3</v>
      </c>
      <c r="P28" s="7">
        <f t="shared" si="0"/>
        <v>1.2259891793966504E-2</v>
      </c>
      <c r="Q28" s="8">
        <f t="shared" si="0"/>
        <v>1.6172859819342647E-2</v>
      </c>
    </row>
    <row r="29" spans="5:38" x14ac:dyDescent="0.25">
      <c r="F29" s="3">
        <f t="shared" ref="F29:F33" si="1">E5</f>
        <v>25</v>
      </c>
      <c r="G29" s="4">
        <v>2.3490330117794202E-2</v>
      </c>
      <c r="H29" s="4">
        <v>1.7917483877331102E-2</v>
      </c>
      <c r="I29" s="4">
        <v>1.52494353251905E-2</v>
      </c>
      <c r="J29" s="5">
        <v>1.23619955572806E-3</v>
      </c>
      <c r="K29" s="5">
        <v>2.7186564587719599E-2</v>
      </c>
      <c r="M29">
        <f>M28/Q28</f>
        <v>0.91677257508716459</v>
      </c>
      <c r="N29">
        <f>N28/P28</f>
        <v>0.72972021769599071</v>
      </c>
      <c r="O29">
        <f>O28/N28</f>
        <v>0.98523273936327938</v>
      </c>
      <c r="P29">
        <f>P28/M28</f>
        <v>0.82687183995347313</v>
      </c>
    </row>
    <row r="30" spans="5:38" x14ac:dyDescent="0.25">
      <c r="F30" s="3">
        <f t="shared" si="1"/>
        <v>50</v>
      </c>
      <c r="G30" s="4">
        <v>1.3477242025439E-2</v>
      </c>
      <c r="H30" s="4">
        <v>9.6651473301599903E-3</v>
      </c>
      <c r="I30" s="4">
        <v>8.8496315141576298E-3</v>
      </c>
      <c r="J30" s="15">
        <v>7.4656243358339704E-4</v>
      </c>
      <c r="K30" s="5">
        <v>1.5062464057675799E-2</v>
      </c>
    </row>
    <row r="31" spans="5:38" x14ac:dyDescent="0.25">
      <c r="F31" s="3">
        <f t="shared" si="1"/>
        <v>75</v>
      </c>
      <c r="G31" s="4">
        <v>8.5487558410192108E-3</v>
      </c>
      <c r="H31" s="4">
        <v>4.8145045160019597E-3</v>
      </c>
      <c r="I31" s="4">
        <v>4.6598488133117099E-3</v>
      </c>
      <c r="J31" s="15">
        <v>7.1767830573277105E-4</v>
      </c>
      <c r="K31" s="5">
        <v>9.4420105478130092E-3</v>
      </c>
    </row>
    <row r="32" spans="5:38" x14ac:dyDescent="0.25">
      <c r="F32" s="3">
        <f t="shared" si="1"/>
        <v>100</v>
      </c>
      <c r="G32" s="4">
        <v>6.5587137028141297E-3</v>
      </c>
      <c r="H32" s="4">
        <v>3.07381643140924E-3</v>
      </c>
      <c r="I32" s="4">
        <v>3.3301202473913199E-3</v>
      </c>
      <c r="J32" s="15">
        <v>6.1136728772537199E-4</v>
      </c>
      <c r="K32" s="5">
        <v>6.7309708970368903E-3</v>
      </c>
    </row>
    <row r="33" spans="6:17" ht="15.75" thickBot="1" x14ac:dyDescent="0.3">
      <c r="F33" s="6">
        <f t="shared" si="1"/>
        <v>125</v>
      </c>
      <c r="G33" s="7">
        <v>4.9683318194458899E-3</v>
      </c>
      <c r="H33" s="7">
        <v>2.91673016868543E-3</v>
      </c>
      <c r="I33" s="7">
        <v>2.6916443756781401E-3</v>
      </c>
      <c r="J33" s="16">
        <v>2.79561925064952E-4</v>
      </c>
      <c r="K33" s="8">
        <v>5.13438255182108E-3</v>
      </c>
      <c r="O33" s="17" t="s">
        <v>29</v>
      </c>
    </row>
    <row r="34" spans="6:17" x14ac:dyDescent="0.25">
      <c r="F34" s="4" t="s">
        <v>26</v>
      </c>
      <c r="G34" s="4">
        <f>AVERAGE(G28:G33)</f>
        <v>1.5515368203534588E-2</v>
      </c>
      <c r="H34" s="4">
        <f t="shared" ref="H34:K34" si="2">AVERAGE(H28:H33)</f>
        <v>9.6591928391674374E-3</v>
      </c>
      <c r="I34" s="4">
        <f t="shared" si="2"/>
        <v>8.9585880503484008E-3</v>
      </c>
      <c r="J34" s="4">
        <f t="shared" si="2"/>
        <v>1.4169066264281803E-3</v>
      </c>
      <c r="K34" s="4">
        <f t="shared" si="2"/>
        <v>1.7369468556159662E-2</v>
      </c>
      <c r="M34" s="1" t="s">
        <v>3</v>
      </c>
      <c r="N34" s="12" t="s">
        <v>5</v>
      </c>
      <c r="O34" s="12" t="s">
        <v>7</v>
      </c>
      <c r="P34" s="14" t="s">
        <v>19</v>
      </c>
      <c r="Q34" s="19" t="s">
        <v>22</v>
      </c>
    </row>
    <row r="35" spans="6:17" ht="15.75" thickBot="1" x14ac:dyDescent="0.3">
      <c r="H35" s="17" t="s">
        <v>24</v>
      </c>
      <c r="M35" s="6">
        <f>AVERAGE(G43,G54)</f>
        <v>0.12833476673479838</v>
      </c>
      <c r="N35" s="7">
        <f t="shared" ref="N35:Q35" si="3">AVERAGE(H43,H54)</f>
        <v>0.10866152069810173</v>
      </c>
      <c r="O35" s="7">
        <f t="shared" si="3"/>
        <v>0.10222802144904332</v>
      </c>
      <c r="P35" s="7">
        <f t="shared" si="3"/>
        <v>5.4899304115856667E-2</v>
      </c>
      <c r="Q35" s="8">
        <f>AVERAGE(K43,K54)</f>
        <v>0.13315151423032676</v>
      </c>
    </row>
    <row r="36" spans="6:17" x14ac:dyDescent="0.25">
      <c r="F36" s="1" t="str">
        <f>E12</f>
        <v>#Super Queries</v>
      </c>
      <c r="G36" s="12" t="s">
        <v>3</v>
      </c>
      <c r="H36" s="12" t="s">
        <v>5</v>
      </c>
      <c r="I36" s="12" t="s">
        <v>7</v>
      </c>
      <c r="J36" s="14" t="s">
        <v>19</v>
      </c>
      <c r="K36" s="19" t="s">
        <v>22</v>
      </c>
      <c r="M36">
        <f>O35/M35</f>
        <v>0.79657308810398819</v>
      </c>
      <c r="N36">
        <f>O35/N35</f>
        <v>0.94079321541125094</v>
      </c>
      <c r="O36">
        <f>P35/O35</f>
        <v>0.53702794339242721</v>
      </c>
      <c r="Q36">
        <f>M35/Q35</f>
        <v>0.96382506407552881</v>
      </c>
    </row>
    <row r="37" spans="6:17" x14ac:dyDescent="0.25">
      <c r="F37" s="3">
        <f>E14</f>
        <v>2</v>
      </c>
      <c r="G37" s="4">
        <v>3.52229041004457E-2</v>
      </c>
      <c r="H37" s="4">
        <v>3.52229041004457E-2</v>
      </c>
      <c r="I37" s="4">
        <v>3.7898741423802097E-2</v>
      </c>
      <c r="J37" s="5">
        <v>6.3799784761000899E-2</v>
      </c>
      <c r="K37" s="5">
        <v>3.9724634560576802E-2</v>
      </c>
      <c r="M37">
        <v>2</v>
      </c>
      <c r="N37">
        <v>3</v>
      </c>
      <c r="O37">
        <v>4</v>
      </c>
      <c r="P37">
        <v>5</v>
      </c>
      <c r="Q37">
        <v>1</v>
      </c>
    </row>
    <row r="38" spans="6:17" x14ac:dyDescent="0.25">
      <c r="F38" s="3">
        <f>E15</f>
        <v>4</v>
      </c>
      <c r="G38" s="4">
        <v>1.4334315513423601E-2</v>
      </c>
      <c r="H38" s="4">
        <v>3.19483234854467E-3</v>
      </c>
      <c r="I38" s="4">
        <v>3.19483234854467E-3</v>
      </c>
      <c r="J38" s="5">
        <v>4.1026282176035198E-2</v>
      </c>
      <c r="K38" s="5">
        <v>1.4822507750314301E-2</v>
      </c>
    </row>
    <row r="39" spans="6:17" x14ac:dyDescent="0.25">
      <c r="F39" s="3">
        <f>E16</f>
        <v>6</v>
      </c>
      <c r="G39" s="4">
        <v>1.31577767634493E-2</v>
      </c>
      <c r="H39" s="4">
        <v>4.28823303488279E-3</v>
      </c>
      <c r="I39" s="4">
        <v>4.28823303488279E-3</v>
      </c>
      <c r="J39" s="5">
        <v>2.2305567351882601E-2</v>
      </c>
      <c r="K39" s="5">
        <v>1.3405508415004E-2</v>
      </c>
    </row>
    <row r="40" spans="6:17" x14ac:dyDescent="0.25">
      <c r="F40" s="3">
        <f>E17</f>
        <v>9</v>
      </c>
      <c r="G40" s="4">
        <v>9.6452343831792096E-3</v>
      </c>
      <c r="H40" s="4">
        <v>2.7245797972341701E-3</v>
      </c>
      <c r="I40" s="4">
        <v>2.6670246918019101E-3</v>
      </c>
      <c r="J40" s="5">
        <v>6.5478864994579196E-3</v>
      </c>
      <c r="K40" s="5">
        <v>9.54223507948182E-3</v>
      </c>
    </row>
    <row r="41" spans="6:17" x14ac:dyDescent="0.25">
      <c r="F41" s="3">
        <f>E18</f>
        <v>12</v>
      </c>
      <c r="G41" s="4">
        <v>6.9639150126433701E-3</v>
      </c>
      <c r="H41" s="4">
        <v>2.1363134867243799E-3</v>
      </c>
      <c r="I41" s="4">
        <v>2.1363134867243799E-3</v>
      </c>
      <c r="J41" s="5">
        <v>2.99946797370032E-3</v>
      </c>
      <c r="K41" s="5">
        <v>6.8905581386576797E-3</v>
      </c>
    </row>
    <row r="42" spans="6:17" ht="15.75" thickBot="1" x14ac:dyDescent="0.3">
      <c r="F42" s="6">
        <f>E19</f>
        <v>15</v>
      </c>
      <c r="G42" s="7">
        <v>5.5056571228811997E-3</v>
      </c>
      <c r="H42" s="7">
        <v>1.8334711030340001E-3</v>
      </c>
      <c r="I42" s="7">
        <v>1.8334711030340001E-3</v>
      </c>
      <c r="J42" s="16">
        <v>1.93827300695204E-3</v>
      </c>
      <c r="K42" s="8">
        <v>5.4720625511192004E-3</v>
      </c>
    </row>
    <row r="43" spans="6:17" x14ac:dyDescent="0.25">
      <c r="F43" t="s">
        <v>26</v>
      </c>
      <c r="G43">
        <f>AVERAGE(G37:G42)</f>
        <v>1.4138300482670398E-2</v>
      </c>
      <c r="H43">
        <f>AVERAGE(H37:H42)</f>
        <v>8.2333889784776178E-3</v>
      </c>
      <c r="I43">
        <f t="shared" ref="H43:K43" si="4">AVERAGE(I37:I42)</f>
        <v>8.6697693481316406E-3</v>
      </c>
      <c r="J43">
        <f t="shared" si="4"/>
        <v>2.3102876961504829E-2</v>
      </c>
      <c r="K43">
        <f t="shared" si="4"/>
        <v>1.4976251082525633E-2</v>
      </c>
    </row>
    <row r="44" spans="6:17" ht="15.75" thickBot="1" x14ac:dyDescent="0.3"/>
    <row r="45" spans="6:17" x14ac:dyDescent="0.25">
      <c r="F45" s="1"/>
      <c r="G45" s="12"/>
      <c r="H45" s="13" t="s">
        <v>20</v>
      </c>
      <c r="I45" s="12"/>
      <c r="J45" s="14"/>
      <c r="K45" s="14"/>
    </row>
    <row r="46" spans="6:17" x14ac:dyDescent="0.25">
      <c r="F46" s="3"/>
      <c r="G46" s="4"/>
      <c r="H46" s="4"/>
      <c r="I46" s="4"/>
      <c r="J46" s="5"/>
      <c r="K46" s="5"/>
    </row>
    <row r="47" spans="6:17" x14ac:dyDescent="0.25">
      <c r="F47" s="3" t="s">
        <v>0</v>
      </c>
      <c r="G47" s="4" t="s">
        <v>3</v>
      </c>
      <c r="H47" s="4" t="s">
        <v>5</v>
      </c>
      <c r="I47" s="4" t="s">
        <v>7</v>
      </c>
      <c r="J47" s="5" t="s">
        <v>19</v>
      </c>
      <c r="K47" s="18" t="s">
        <v>22</v>
      </c>
    </row>
    <row r="48" spans="6:17" x14ac:dyDescent="0.25">
      <c r="F48" s="3">
        <v>15</v>
      </c>
      <c r="G48" s="4">
        <v>0.309465173734149</v>
      </c>
      <c r="H48" s="4">
        <v>0.262174775817127</v>
      </c>
      <c r="I48" s="4">
        <v>0.24664609754119399</v>
      </c>
      <c r="J48" s="15">
        <v>5.5380529323011997E-2</v>
      </c>
      <c r="K48" s="5">
        <v>0.33348159103366298</v>
      </c>
    </row>
    <row r="49" spans="6:11" x14ac:dyDescent="0.25">
      <c r="F49" s="3">
        <v>25</v>
      </c>
      <c r="G49" s="4">
        <v>0.27977402271997898</v>
      </c>
      <c r="H49" s="4">
        <v>0.24719308138958401</v>
      </c>
      <c r="I49" s="4">
        <v>0.22151424659107</v>
      </c>
      <c r="J49" s="5">
        <v>7.3967095171081104E-2</v>
      </c>
      <c r="K49" s="5">
        <v>0.29694786481843399</v>
      </c>
    </row>
    <row r="50" spans="6:11" x14ac:dyDescent="0.25">
      <c r="F50" s="3">
        <v>50</v>
      </c>
      <c r="G50" s="4">
        <v>0.243960138566896</v>
      </c>
      <c r="H50" s="4">
        <v>0.20761485170226801</v>
      </c>
      <c r="I50" s="4">
        <v>0.19231665221215999</v>
      </c>
      <c r="J50" s="5">
        <v>8.0218801958504796E-2</v>
      </c>
      <c r="K50" s="5">
        <v>0.249224139112034</v>
      </c>
    </row>
    <row r="51" spans="6:11" x14ac:dyDescent="0.25">
      <c r="F51" s="3">
        <v>75</v>
      </c>
      <c r="G51" s="4">
        <v>0.22131900170556301</v>
      </c>
      <c r="H51" s="4">
        <v>0.18770738943512999</v>
      </c>
      <c r="I51" s="4">
        <v>0.17580387638547701</v>
      </c>
      <c r="J51" s="15">
        <v>9.3995127761845099E-2</v>
      </c>
      <c r="K51" s="5">
        <v>0.22486732884987801</v>
      </c>
    </row>
    <row r="52" spans="6:11" x14ac:dyDescent="0.25">
      <c r="F52" s="3">
        <v>100</v>
      </c>
      <c r="G52" s="4">
        <v>0.20626152701449599</v>
      </c>
      <c r="H52" s="4">
        <v>0.175225277703628</v>
      </c>
      <c r="I52" s="4">
        <v>0.17135087665391799</v>
      </c>
      <c r="J52" s="15">
        <v>0.106971896639363</v>
      </c>
      <c r="K52" s="5">
        <v>0.207818466029801</v>
      </c>
    </row>
    <row r="53" spans="6:11" ht="15.75" thickBot="1" x14ac:dyDescent="0.3">
      <c r="F53" s="6">
        <v>125</v>
      </c>
      <c r="G53" s="7">
        <v>0.19440753418047499</v>
      </c>
      <c r="H53" s="7">
        <v>0.174622538458618</v>
      </c>
      <c r="I53" s="7">
        <v>0.167085891915911</v>
      </c>
      <c r="J53" s="16">
        <v>0.109640936767445</v>
      </c>
      <c r="K53" s="8">
        <v>0.195621274424957</v>
      </c>
    </row>
    <row r="54" spans="6:11" ht="15.75" thickBot="1" x14ac:dyDescent="0.3">
      <c r="F54" s="3" t="s">
        <v>27</v>
      </c>
      <c r="G54" s="4">
        <f>AVERAGE(G48:G53)</f>
        <v>0.24253123298692633</v>
      </c>
      <c r="H54" s="4">
        <f t="shared" ref="H54:K54" si="5">AVERAGE(H48:H53)</f>
        <v>0.20908965241772584</v>
      </c>
      <c r="I54" s="4">
        <f t="shared" si="5"/>
        <v>0.19578627354995501</v>
      </c>
      <c r="J54" s="4">
        <f t="shared" si="5"/>
        <v>8.6695731270208506E-2</v>
      </c>
      <c r="K54" s="4">
        <f t="shared" si="5"/>
        <v>0.25132677737812786</v>
      </c>
    </row>
    <row r="55" spans="6:11" x14ac:dyDescent="0.25">
      <c r="F55" s="1"/>
      <c r="G55" s="12"/>
      <c r="H55" s="13" t="s">
        <v>21</v>
      </c>
      <c r="I55" s="12"/>
      <c r="J55" s="14"/>
      <c r="K55" s="14"/>
    </row>
    <row r="56" spans="6:11" x14ac:dyDescent="0.25">
      <c r="F56" s="3"/>
      <c r="G56" s="4"/>
      <c r="H56" s="4"/>
      <c r="I56" s="4"/>
      <c r="J56" s="5"/>
      <c r="K56" s="5"/>
    </row>
    <row r="57" spans="6:11" x14ac:dyDescent="0.25">
      <c r="F57" s="3" t="s">
        <v>0</v>
      </c>
      <c r="G57" s="4" t="s">
        <v>3</v>
      </c>
      <c r="H57" s="4" t="s">
        <v>5</v>
      </c>
      <c r="I57" s="4" t="s">
        <v>7</v>
      </c>
      <c r="J57" s="5" t="s">
        <v>19</v>
      </c>
      <c r="K57" s="18" t="s">
        <v>22</v>
      </c>
    </row>
    <row r="58" spans="6:11" x14ac:dyDescent="0.25">
      <c r="F58" s="3">
        <v>2</v>
      </c>
      <c r="G58" s="4">
        <v>0.29641344867920899</v>
      </c>
      <c r="H58" s="4">
        <v>0.29641344867920899</v>
      </c>
      <c r="I58" s="4">
        <v>0.13618352822852001</v>
      </c>
      <c r="J58" s="4">
        <v>2.8569970957032201E-3</v>
      </c>
      <c r="K58" s="5">
        <v>0.45997653240821801</v>
      </c>
    </row>
    <row r="59" spans="6:11" x14ac:dyDescent="0.25">
      <c r="F59" s="3">
        <v>4</v>
      </c>
      <c r="G59" s="4">
        <v>0.35234132226750198</v>
      </c>
      <c r="H59" s="4">
        <v>0.31782733262381702</v>
      </c>
      <c r="I59" s="4">
        <v>0.31782733262381702</v>
      </c>
      <c r="J59" s="5">
        <v>0.106099599950435</v>
      </c>
      <c r="K59" s="5">
        <v>0.358936900129949</v>
      </c>
    </row>
    <row r="60" spans="6:11" x14ac:dyDescent="0.25">
      <c r="F60" s="3">
        <v>6</v>
      </c>
      <c r="G60" s="4">
        <v>0.34212196627227198</v>
      </c>
      <c r="H60" s="4">
        <v>0.31090286904606101</v>
      </c>
      <c r="I60" s="4">
        <v>0.31090286904606101</v>
      </c>
      <c r="J60" s="5">
        <v>0.183339983690509</v>
      </c>
      <c r="K60" s="5">
        <v>0.34617194616587499</v>
      </c>
    </row>
    <row r="61" spans="6:11" x14ac:dyDescent="0.25">
      <c r="F61" s="3">
        <v>9</v>
      </c>
      <c r="G61" s="4">
        <v>0.33079821823171401</v>
      </c>
      <c r="H61" s="4">
        <v>0.303554788889694</v>
      </c>
      <c r="I61" s="4">
        <v>0.30481937487161098</v>
      </c>
      <c r="J61" s="15">
        <v>0.23845013542764101</v>
      </c>
      <c r="K61" s="5">
        <v>0.33257397105638598</v>
      </c>
    </row>
    <row r="62" spans="6:11" x14ac:dyDescent="0.25">
      <c r="F62" s="3">
        <v>12</v>
      </c>
      <c r="G62" s="4">
        <v>0.321723791094226</v>
      </c>
      <c r="H62" s="4">
        <v>0.30218646143348599</v>
      </c>
      <c r="I62" s="4">
        <v>0.30218646143348599</v>
      </c>
      <c r="J62" s="15">
        <v>0.24995468979448701</v>
      </c>
      <c r="K62" s="5">
        <v>0.32299758748266799</v>
      </c>
    </row>
    <row r="63" spans="6:11" ht="15.75" thickBot="1" x14ac:dyDescent="0.3">
      <c r="F63" s="6">
        <v>15</v>
      </c>
      <c r="G63" s="7">
        <v>0.316514332149329</v>
      </c>
      <c r="H63" s="7">
        <v>0.29251822423375801</v>
      </c>
      <c r="I63" s="7">
        <v>0.29251822423375801</v>
      </c>
      <c r="J63" s="16">
        <v>0.26169082613972799</v>
      </c>
      <c r="K63" s="8">
        <v>0.31715505426882701</v>
      </c>
    </row>
    <row r="64" spans="6:11" x14ac:dyDescent="0.25">
      <c r="F64" t="s">
        <v>26</v>
      </c>
      <c r="G64">
        <f>AVERAGE(G58:G63)</f>
        <v>0.32665217978237537</v>
      </c>
      <c r="H64">
        <f t="shared" ref="H64:K64" si="6">AVERAGE(H58:H63)</f>
        <v>0.30390052081767083</v>
      </c>
      <c r="I64">
        <f t="shared" si="6"/>
        <v>0.27740629840620884</v>
      </c>
      <c r="J64">
        <f t="shared" si="6"/>
        <v>0.17373203868308387</v>
      </c>
      <c r="K64">
        <f t="shared" si="6"/>
        <v>0.35630199858532047</v>
      </c>
    </row>
    <row r="65" spans="5:9" x14ac:dyDescent="0.25">
      <c r="F65" t="s">
        <v>10</v>
      </c>
    </row>
    <row r="66" spans="5:9" x14ac:dyDescent="0.25">
      <c r="F66" t="s">
        <v>11</v>
      </c>
      <c r="G66" t="s">
        <v>12</v>
      </c>
      <c r="H66" t="s">
        <v>13</v>
      </c>
      <c r="I66" t="s">
        <v>14</v>
      </c>
    </row>
    <row r="67" spans="5:9" x14ac:dyDescent="0.25">
      <c r="F67">
        <v>0.6321334503950834</v>
      </c>
      <c r="G67">
        <v>1.7973040439340988</v>
      </c>
      <c r="H67">
        <v>0.94811693442191203</v>
      </c>
      <c r="I67">
        <v>0.97879282218597063</v>
      </c>
    </row>
    <row r="71" spans="5:9" x14ac:dyDescent="0.25">
      <c r="F71" t="s">
        <v>15</v>
      </c>
      <c r="G71" t="s">
        <v>16</v>
      </c>
      <c r="H71" t="s">
        <v>18</v>
      </c>
      <c r="I71" t="s">
        <v>17</v>
      </c>
    </row>
    <row r="72" spans="5:9" x14ac:dyDescent="0.25">
      <c r="E72" t="s">
        <v>11</v>
      </c>
      <c r="F72">
        <v>1192</v>
      </c>
      <c r="G72">
        <v>5</v>
      </c>
      <c r="H72">
        <v>5</v>
      </c>
      <c r="I72">
        <v>2</v>
      </c>
    </row>
    <row r="73" spans="5:9" x14ac:dyDescent="0.25">
      <c r="E73" t="s">
        <v>12</v>
      </c>
      <c r="F73">
        <v>1192</v>
      </c>
      <c r="G73">
        <v>5</v>
      </c>
      <c r="H73">
        <v>5</v>
      </c>
      <c r="I73">
        <v>12</v>
      </c>
    </row>
    <row r="74" spans="5:9" x14ac:dyDescent="0.25">
      <c r="E74" t="s">
        <v>13</v>
      </c>
      <c r="F74">
        <v>1192</v>
      </c>
      <c r="G74">
        <v>0</v>
      </c>
      <c r="H74">
        <v>0</v>
      </c>
      <c r="I74">
        <v>0</v>
      </c>
    </row>
    <row r="75" spans="5:9" x14ac:dyDescent="0.25">
      <c r="E75" t="s">
        <v>14</v>
      </c>
      <c r="F75">
        <v>1192</v>
      </c>
      <c r="G75">
        <v>1192</v>
      </c>
      <c r="H75">
        <v>1192</v>
      </c>
      <c r="I75">
        <v>0</v>
      </c>
    </row>
  </sheetData>
  <mergeCells count="16">
    <mergeCell ref="X2:Y2"/>
    <mergeCell ref="Z2:AA2"/>
    <mergeCell ref="V2:W2"/>
    <mergeCell ref="F12:H12"/>
    <mergeCell ref="I12:K12"/>
    <mergeCell ref="L12:N12"/>
    <mergeCell ref="F2:H2"/>
    <mergeCell ref="I2:K2"/>
    <mergeCell ref="L2:N2"/>
    <mergeCell ref="R2:S2"/>
    <mergeCell ref="T2:U2"/>
    <mergeCell ref="AI2:AJ2"/>
    <mergeCell ref="AK2:AL2"/>
    <mergeCell ref="AC2:AD2"/>
    <mergeCell ref="AE2:AF2"/>
    <mergeCell ref="AG2:A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Saleem</dc:creator>
  <cp:lastModifiedBy>Saleem</cp:lastModifiedBy>
  <dcterms:created xsi:type="dcterms:W3CDTF">2017-05-13T08:16:18Z</dcterms:created>
  <dcterms:modified xsi:type="dcterms:W3CDTF">2017-07-18T23:32:53Z</dcterms:modified>
</cp:coreProperties>
</file>