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CFrameWork-ISWC2017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H43" i="1"/>
  <c r="I43" i="1"/>
  <c r="F43" i="1"/>
  <c r="J24" i="1"/>
  <c r="M24" i="1"/>
  <c r="M23" i="1"/>
  <c r="J23" i="1"/>
  <c r="G23" i="1"/>
  <c r="G22" i="1"/>
  <c r="M21" i="1"/>
  <c r="J21" i="1"/>
  <c r="G21" i="1"/>
  <c r="I37" i="1"/>
  <c r="I38" i="1"/>
  <c r="I39" i="1"/>
  <c r="I40" i="1"/>
  <c r="I41" i="1"/>
  <c r="I36" i="1"/>
  <c r="H37" i="1"/>
  <c r="H38" i="1"/>
  <c r="H39" i="1"/>
  <c r="H40" i="1"/>
  <c r="H41" i="1"/>
  <c r="H36" i="1"/>
  <c r="G37" i="1"/>
  <c r="G38" i="1"/>
  <c r="G39" i="1"/>
  <c r="G40" i="1"/>
  <c r="G41" i="1"/>
  <c r="G36" i="1"/>
  <c r="F41" i="1"/>
  <c r="F37" i="1"/>
  <c r="F38" i="1"/>
  <c r="F39" i="1"/>
  <c r="F40" i="1"/>
  <c r="F36" i="1"/>
  <c r="F35" i="1"/>
  <c r="I29" i="1" l="1"/>
  <c r="I30" i="1"/>
  <c r="I31" i="1"/>
  <c r="I32" i="1"/>
  <c r="I33" i="1"/>
  <c r="I28" i="1"/>
  <c r="H29" i="1"/>
  <c r="H30" i="1"/>
  <c r="H31" i="1"/>
  <c r="H32" i="1"/>
  <c r="H33" i="1"/>
  <c r="H28" i="1"/>
  <c r="F29" i="1"/>
  <c r="F30" i="1"/>
  <c r="F31" i="1"/>
  <c r="F32" i="1"/>
  <c r="F33" i="1"/>
  <c r="F28" i="1"/>
  <c r="G29" i="1"/>
  <c r="G30" i="1"/>
  <c r="G31" i="1"/>
  <c r="G32" i="1"/>
  <c r="G33" i="1"/>
  <c r="G28" i="1"/>
  <c r="F27" i="1"/>
</calcChain>
</file>

<file path=xl/sharedStrings.xml><?xml version="1.0" encoding="utf-8"?>
<sst xmlns="http://schemas.openxmlformats.org/spreadsheetml/2006/main" count="67" uniqueCount="19">
  <si>
    <t>#Super Queries</t>
  </si>
  <si>
    <t>#Containment Tests</t>
  </si>
  <si>
    <t>Similarity Error</t>
  </si>
  <si>
    <t>FEASIBLE</t>
  </si>
  <si>
    <t>DBSCAN+Kmeans++</t>
  </si>
  <si>
    <t>KMeans++</t>
  </si>
  <si>
    <t>Gen. Time (s)</t>
  </si>
  <si>
    <t>DBScan+KMeans++</t>
  </si>
  <si>
    <t>SWDF</t>
  </si>
  <si>
    <t>DBpedia</t>
  </si>
  <si>
    <t>QMpH</t>
  </si>
  <si>
    <t>TreeSolver</t>
  </si>
  <si>
    <t>AFMU</t>
  </si>
  <si>
    <t>JSAC</t>
  </si>
  <si>
    <t>SPARQL-Algebra</t>
  </si>
  <si>
    <t>Total Tests</t>
  </si>
  <si>
    <t>#Handled Tests</t>
  </si>
  <si>
    <t>#Timeout Tests</t>
  </si>
  <si>
    <t>#Correct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</si>
</sst>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7338145231846"/>
          <c:y val="0.15682925051035287"/>
          <c:w val="0.81571062992125987"/>
          <c:h val="0.69813939924176149"/>
        </c:manualLayout>
      </c:layout>
      <c:lineChart>
        <c:grouping val="standard"/>
        <c:varyColors val="0"/>
        <c:ser>
          <c:idx val="0"/>
          <c:order val="0"/>
          <c:tx>
            <c:strRef>
              <c:f>Sheet1!$G$27</c:f>
              <c:strCache>
                <c:ptCount val="1"/>
                <c:pt idx="0">
                  <c:v>FEASIBLE</c:v>
                </c:pt>
              </c:strCache>
            </c:strRef>
          </c:tx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12700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cat>
            <c:numRef>
              <c:f>Sheet1!$F$28:$F$33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Sheet1!$G$28:$G$33</c:f>
              <c:numCache>
                <c:formatCode>General</c:formatCode>
                <c:ptCount val="6"/>
                <c:pt idx="0">
                  <c:v>3.6048835714695103E-2</c:v>
                </c:pt>
                <c:pt idx="1">
                  <c:v>2.3490330117794202E-2</c:v>
                </c:pt>
                <c:pt idx="2">
                  <c:v>1.3477242025439E-2</c:v>
                </c:pt>
                <c:pt idx="3">
                  <c:v>8.5487558410192108E-3</c:v>
                </c:pt>
                <c:pt idx="4">
                  <c:v>6.5587137028141297E-3</c:v>
                </c:pt>
                <c:pt idx="5">
                  <c:v>4.9683318194458899E-3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Sheet1!$H$27</c:f>
              <c:strCache>
                <c:ptCount val="1"/>
                <c:pt idx="0">
                  <c:v>KMeans++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12700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Sheet1!$F$28:$F$33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Sheet1!$H$28:$H$33</c:f>
              <c:numCache>
                <c:formatCode>General</c:formatCode>
                <c:ptCount val="6"/>
                <c:pt idx="0">
                  <c:v>1.8891554161624999E-2</c:v>
                </c:pt>
                <c:pt idx="1">
                  <c:v>1.8783585206547899E-2</c:v>
                </c:pt>
                <c:pt idx="2">
                  <c:v>9.4990146751097095E-3</c:v>
                </c:pt>
                <c:pt idx="3">
                  <c:v>4.8465153812231598E-3</c:v>
                </c:pt>
                <c:pt idx="4">
                  <c:v>3.6995966102512101E-3</c:v>
                </c:pt>
                <c:pt idx="5">
                  <c:v>2.9133059044179599E-3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Sheet1!$I$27</c:f>
              <c:strCache>
                <c:ptCount val="1"/>
                <c:pt idx="0">
                  <c:v>DBScan+KMeans++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Sheet1!$F$28:$F$33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Sheet1!$I$28:$I$33</c:f>
              <c:numCache>
                <c:formatCode>General</c:formatCode>
                <c:ptCount val="6"/>
                <c:pt idx="0">
                  <c:v>1.25718283896458E-2</c:v>
                </c:pt>
                <c:pt idx="1">
                  <c:v>1.15771395725355E-2</c:v>
                </c:pt>
                <c:pt idx="2">
                  <c:v>8.6955218595217102E-3</c:v>
                </c:pt>
                <c:pt idx="3">
                  <c:v>4.4032964297806504E-3</c:v>
                </c:pt>
                <c:pt idx="4">
                  <c:v>3.7530782573444998E-3</c:v>
                </c:pt>
                <c:pt idx="5">
                  <c:v>2.6380720646447201E-3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17088"/>
        <c:axId val="105917648"/>
      </c:lineChart>
      <c:catAx>
        <c:axId val="10591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#Super</a:t>
                </a:r>
                <a:r>
                  <a:rPr lang="en-US" b="1" baseline="0">
                    <a:solidFill>
                      <a:schemeClr val="tx1"/>
                    </a:solidFill>
                  </a:rPr>
                  <a:t> qUERIES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7648"/>
        <c:crosses val="autoZero"/>
        <c:auto val="1"/>
        <c:lblAlgn val="ctr"/>
        <c:lblOffset val="100"/>
        <c:noMultiLvlLbl val="0"/>
      </c:catAx>
      <c:valAx>
        <c:axId val="105917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Similarity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1024912510936131"/>
          <c:y val="6.0185185185185182E-2"/>
          <c:w val="0.722151574803149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7338145231846"/>
          <c:y val="0.15682925051035287"/>
          <c:w val="0.81571062992125987"/>
          <c:h val="0.69813939924176149"/>
        </c:manualLayout>
      </c:layout>
      <c:lineChart>
        <c:grouping val="standard"/>
        <c:varyColors val="0"/>
        <c:ser>
          <c:idx val="0"/>
          <c:order val="0"/>
          <c:tx>
            <c:strRef>
              <c:f>Sheet1!$G$27</c:f>
              <c:strCache>
                <c:ptCount val="1"/>
                <c:pt idx="0">
                  <c:v>FEASIBLE</c:v>
                </c:pt>
              </c:strCache>
            </c:strRef>
          </c:tx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12700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cat>
            <c:numRef>
              <c:f>Sheet1!$F$36:$F$41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Sheet1!$G$36:$G$41</c:f>
              <c:numCache>
                <c:formatCode>General</c:formatCode>
                <c:ptCount val="6"/>
                <c:pt idx="0">
                  <c:v>3.52229041004457E-2</c:v>
                </c:pt>
                <c:pt idx="1">
                  <c:v>1.4334315513423601E-2</c:v>
                </c:pt>
                <c:pt idx="2">
                  <c:v>1.31577767634493E-2</c:v>
                </c:pt>
                <c:pt idx="3">
                  <c:v>9.6452343831792096E-3</c:v>
                </c:pt>
                <c:pt idx="4">
                  <c:v>6.9639150126433701E-3</c:v>
                </c:pt>
                <c:pt idx="5">
                  <c:v>5.5056571228811997E-3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Sheet1!$H$27</c:f>
              <c:strCache>
                <c:ptCount val="1"/>
                <c:pt idx="0">
                  <c:v>KMeans++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12700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Sheet1!$F$36:$F$41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Sheet1!$H$36:$H$41</c:f>
              <c:numCache>
                <c:formatCode>General</c:formatCode>
                <c:ptCount val="6"/>
                <c:pt idx="0">
                  <c:v>3.52229041004457E-2</c:v>
                </c:pt>
                <c:pt idx="1">
                  <c:v>3.19483234854467E-3</c:v>
                </c:pt>
                <c:pt idx="2">
                  <c:v>4.28823303488279E-3</c:v>
                </c:pt>
                <c:pt idx="3">
                  <c:v>2.7349311309348102E-3</c:v>
                </c:pt>
                <c:pt idx="4">
                  <c:v>2.1363134867243799E-3</c:v>
                </c:pt>
                <c:pt idx="5">
                  <c:v>1.8334711030340001E-3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Sheet1!$I$27</c:f>
              <c:strCache>
                <c:ptCount val="1"/>
                <c:pt idx="0">
                  <c:v>DBScan+KMeans++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Sheet1!$F$36:$F$41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Sheet1!$I$36:$I$41</c:f>
              <c:numCache>
                <c:formatCode>General</c:formatCode>
                <c:ptCount val="6"/>
                <c:pt idx="0">
                  <c:v>3.0898741423802101E-2</c:v>
                </c:pt>
                <c:pt idx="1">
                  <c:v>3.19483234854467E-3</c:v>
                </c:pt>
                <c:pt idx="2">
                  <c:v>4.28823303488279E-3</c:v>
                </c:pt>
                <c:pt idx="3">
                  <c:v>2.6827429028471999E-3</c:v>
                </c:pt>
                <c:pt idx="4">
                  <c:v>2.05992038269861E-3</c:v>
                </c:pt>
                <c:pt idx="5">
                  <c:v>1.8334711030340001E-3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984096"/>
        <c:axId val="270140400"/>
      </c:lineChart>
      <c:catAx>
        <c:axId val="26698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#Super</a:t>
                </a:r>
                <a:r>
                  <a:rPr lang="en-US" b="1" baseline="0">
                    <a:solidFill>
                      <a:schemeClr val="tx1"/>
                    </a:solidFill>
                  </a:rPr>
                  <a:t> qUERIES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40400"/>
        <c:crosses val="autoZero"/>
        <c:auto val="1"/>
        <c:lblAlgn val="ctr"/>
        <c:lblOffset val="100"/>
        <c:noMultiLvlLbl val="0"/>
      </c:catAx>
      <c:valAx>
        <c:axId val="270140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Similarity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8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1024912510936131"/>
          <c:y val="6.0185185185185182E-2"/>
          <c:w val="0.7221515748031496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2009446090795"/>
          <c:y val="0.22222222222222221"/>
          <c:w val="0.79252438992344254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Sheet1!$F$46</c:f>
              <c:strCache>
                <c:ptCount val="1"/>
                <c:pt idx="0">
                  <c:v>TreeSolver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Sheet1!$F$47</c:f>
              <c:numCache>
                <c:formatCode>General</c:formatCode>
                <c:ptCount val="1"/>
                <c:pt idx="0">
                  <c:v>0.6321334503950834</c:v>
                </c:pt>
              </c:numCache>
            </c:numRef>
          </c:val>
        </c:ser>
        <c:ser>
          <c:idx val="1"/>
          <c:order val="1"/>
          <c:tx>
            <c:strRef>
              <c:f>Sheet1!$G$46</c:f>
              <c:strCache>
                <c:ptCount val="1"/>
                <c:pt idx="0">
                  <c:v>AFMU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Sheet1!$G$47</c:f>
              <c:numCache>
                <c:formatCode>General</c:formatCode>
                <c:ptCount val="1"/>
                <c:pt idx="0">
                  <c:v>1.7973040439340988</c:v>
                </c:pt>
              </c:numCache>
            </c:numRef>
          </c:val>
        </c:ser>
        <c:ser>
          <c:idx val="2"/>
          <c:order val="2"/>
          <c:tx>
            <c:strRef>
              <c:f>Sheet1!$H$46</c:f>
              <c:strCache>
                <c:ptCount val="1"/>
                <c:pt idx="0">
                  <c:v>JSAC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Sheet1!$H$47</c:f>
              <c:numCache>
                <c:formatCode>General</c:formatCode>
                <c:ptCount val="1"/>
                <c:pt idx="0">
                  <c:v>0.94811693442191203</c:v>
                </c:pt>
              </c:numCache>
            </c:numRef>
          </c:val>
        </c:ser>
        <c:ser>
          <c:idx val="3"/>
          <c:order val="3"/>
          <c:tx>
            <c:strRef>
              <c:f>Sheet1!$I$46</c:f>
              <c:strCache>
                <c:ptCount val="1"/>
                <c:pt idx="0">
                  <c:v>SPARQL-Algebra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Sheet1!$I$47</c:f>
              <c:numCache>
                <c:formatCode>General</c:formatCode>
                <c:ptCount val="1"/>
                <c:pt idx="0">
                  <c:v>0.97879282218597063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94241136"/>
        <c:axId val="194240576"/>
      </c:barChart>
      <c:catAx>
        <c:axId val="1942411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4240576"/>
        <c:crosses val="autoZero"/>
        <c:auto val="1"/>
        <c:lblAlgn val="ctr"/>
        <c:lblOffset val="100"/>
        <c:noMultiLvlLbl val="0"/>
      </c:catAx>
      <c:valAx>
        <c:axId val="1942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QMpH</a:t>
                </a:r>
              </a:p>
            </c:rich>
          </c:tx>
          <c:layout>
            <c:manualLayout>
              <c:xMode val="edge"/>
              <c:yMode val="edge"/>
              <c:x val="3.5010082209548335E-2"/>
              <c:y val="0.477723461650627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11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4127488510942"/>
          <c:y val="0.12557815689705454"/>
          <c:w val="0.6859854064541015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28</xdr:row>
      <xdr:rowOff>61912</xdr:rowOff>
    </xdr:from>
    <xdr:to>
      <xdr:col>19</xdr:col>
      <xdr:colOff>561975</xdr:colOff>
      <xdr:row>42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552450</xdr:colOff>
      <xdr:row>27</xdr:row>
      <xdr:rowOff>19050</xdr:rowOff>
    </xdr:from>
    <xdr:to>
      <xdr:col>15</xdr:col>
      <xdr:colOff>600075</xdr:colOff>
      <xdr:row>41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214312</xdr:colOff>
      <xdr:row>44</xdr:row>
      <xdr:rowOff>157162</xdr:rowOff>
    </xdr:from>
    <xdr:to>
      <xdr:col>14</xdr:col>
      <xdr:colOff>333375</xdr:colOff>
      <xdr:row>59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D55"/>
  <sheetViews>
    <sheetView tabSelected="1" topLeftCell="C1" workbookViewId="0">
      <selection activeCell="E52" sqref="E52:I55"/>
    </sheetView>
  </sheetViews>
  <sheetFormatPr defaultRowHeight="15" x14ac:dyDescent="0.25"/>
  <cols>
    <col min="5" max="5" width="15.28515625" customWidth="1"/>
    <col min="6" max="6" width="19" customWidth="1"/>
    <col min="7" max="7" width="14.7109375" customWidth="1"/>
    <col min="8" max="8" width="15.28515625" customWidth="1"/>
    <col min="9" max="9" width="18.7109375" customWidth="1"/>
    <col min="10" max="10" width="13.7109375" customWidth="1"/>
    <col min="11" max="11" width="13.42578125" customWidth="1"/>
    <col min="12" max="12" width="18.140625" customWidth="1"/>
    <col min="13" max="13" width="14.42578125" customWidth="1"/>
    <col min="14" max="14" width="12.7109375" customWidth="1"/>
    <col min="18" max="18" width="14.140625" customWidth="1"/>
    <col min="23" max="24" width="14.7109375" customWidth="1"/>
  </cols>
  <sheetData>
    <row r="1" spans="5:30" ht="19.5" thickBot="1" x14ac:dyDescent="0.35">
      <c r="H1" s="18" t="s">
        <v>8</v>
      </c>
    </row>
    <row r="2" spans="5:30" x14ac:dyDescent="0.25">
      <c r="E2" s="1" t="s">
        <v>0</v>
      </c>
      <c r="F2" s="9" t="s">
        <v>3</v>
      </c>
      <c r="G2" s="10"/>
      <c r="H2" s="11"/>
      <c r="I2" s="12" t="s">
        <v>5</v>
      </c>
      <c r="J2" s="13"/>
      <c r="K2" s="14"/>
      <c r="L2" s="15" t="s">
        <v>4</v>
      </c>
      <c r="M2" s="15"/>
      <c r="N2" s="16"/>
      <c r="Q2" s="1" t="s">
        <v>0</v>
      </c>
      <c r="R2" s="9" t="s">
        <v>3</v>
      </c>
      <c r="S2" s="11"/>
      <c r="T2" s="12" t="s">
        <v>5</v>
      </c>
      <c r="U2" s="14"/>
      <c r="V2" s="15" t="s">
        <v>4</v>
      </c>
      <c r="W2" s="16"/>
      <c r="X2" s="2"/>
      <c r="Y2" s="9" t="s">
        <v>3</v>
      </c>
      <c r="Z2" s="11"/>
      <c r="AA2" s="12" t="s">
        <v>5</v>
      </c>
      <c r="AB2" s="14"/>
      <c r="AC2" s="15" t="s">
        <v>4</v>
      </c>
      <c r="AD2" s="16"/>
    </row>
    <row r="3" spans="5:30" x14ac:dyDescent="0.25">
      <c r="E3" s="3"/>
      <c r="F3" s="3" t="s">
        <v>1</v>
      </c>
      <c r="G3" s="4" t="s">
        <v>2</v>
      </c>
      <c r="H3" s="5" t="s">
        <v>6</v>
      </c>
      <c r="I3" s="3" t="s">
        <v>1</v>
      </c>
      <c r="J3" s="4" t="s">
        <v>2</v>
      </c>
      <c r="K3" s="5" t="s">
        <v>6</v>
      </c>
      <c r="L3" s="4" t="s">
        <v>1</v>
      </c>
      <c r="M3" s="4" t="s">
        <v>2</v>
      </c>
      <c r="N3" s="5" t="s">
        <v>6</v>
      </c>
      <c r="Q3" s="3"/>
      <c r="R3" s="3" t="s">
        <v>1</v>
      </c>
      <c r="S3" s="5" t="s">
        <v>6</v>
      </c>
      <c r="T3" s="3" t="s">
        <v>1</v>
      </c>
      <c r="U3" s="5" t="s">
        <v>6</v>
      </c>
      <c r="V3" s="4" t="s">
        <v>1</v>
      </c>
      <c r="W3" s="5" t="s">
        <v>6</v>
      </c>
      <c r="X3" s="19" t="s">
        <v>0</v>
      </c>
      <c r="Y3" s="3" t="s">
        <v>1</v>
      </c>
      <c r="Z3" s="5" t="s">
        <v>6</v>
      </c>
      <c r="AA3" s="3" t="s">
        <v>1</v>
      </c>
      <c r="AB3" s="5" t="s">
        <v>6</v>
      </c>
      <c r="AC3" s="4" t="s">
        <v>1</v>
      </c>
      <c r="AD3" s="5" t="s">
        <v>6</v>
      </c>
    </row>
    <row r="4" spans="5:30" x14ac:dyDescent="0.25">
      <c r="E4" s="3">
        <v>15</v>
      </c>
      <c r="F4" s="3">
        <v>1739</v>
      </c>
      <c r="G4" s="4">
        <v>3.6048835714695103E-2</v>
      </c>
      <c r="H4" s="5">
        <v>6</v>
      </c>
      <c r="I4" s="3">
        <v>1694</v>
      </c>
      <c r="J4" s="4">
        <v>1.8891554161624999E-2</v>
      </c>
      <c r="K4" s="5">
        <v>7</v>
      </c>
      <c r="L4" s="4">
        <v>906</v>
      </c>
      <c r="M4" s="4">
        <v>1.25718283896458E-2</v>
      </c>
      <c r="N4" s="5">
        <v>5</v>
      </c>
      <c r="Q4" s="3">
        <v>15</v>
      </c>
      <c r="R4" s="3">
        <v>1739</v>
      </c>
      <c r="S4" s="5">
        <v>6</v>
      </c>
      <c r="T4" s="3">
        <v>1694</v>
      </c>
      <c r="U4" s="5">
        <v>7</v>
      </c>
      <c r="V4" s="4">
        <v>906</v>
      </c>
      <c r="W4" s="5">
        <v>5</v>
      </c>
      <c r="X4" s="19">
        <v>2</v>
      </c>
      <c r="Y4" s="3">
        <v>9</v>
      </c>
      <c r="Z4" s="5">
        <v>1</v>
      </c>
      <c r="AA4" s="3">
        <v>9</v>
      </c>
      <c r="AB4" s="5">
        <v>1</v>
      </c>
      <c r="AC4" s="4">
        <v>34</v>
      </c>
      <c r="AD4" s="5">
        <v>1</v>
      </c>
    </row>
    <row r="5" spans="5:30" x14ac:dyDescent="0.25">
      <c r="E5" s="3">
        <v>25</v>
      </c>
      <c r="F5" s="3">
        <v>2433</v>
      </c>
      <c r="G5" s="4">
        <v>2.3490330117794202E-2</v>
      </c>
      <c r="H5" s="5">
        <v>7</v>
      </c>
      <c r="I5" s="3">
        <v>1902</v>
      </c>
      <c r="J5" s="4">
        <v>1.8783585206547899E-2</v>
      </c>
      <c r="K5" s="5">
        <v>7</v>
      </c>
      <c r="L5" s="4">
        <v>1134</v>
      </c>
      <c r="M5" s="4">
        <v>1.15771395725355E-2</v>
      </c>
      <c r="N5" s="5">
        <v>6</v>
      </c>
      <c r="Q5" s="3">
        <v>25</v>
      </c>
      <c r="R5" s="3">
        <v>2433</v>
      </c>
      <c r="S5" s="5">
        <v>7</v>
      </c>
      <c r="T5" s="3">
        <v>1902</v>
      </c>
      <c r="U5" s="5">
        <v>7</v>
      </c>
      <c r="V5" s="4">
        <v>1134</v>
      </c>
      <c r="W5" s="5">
        <v>6</v>
      </c>
      <c r="X5" s="19">
        <v>4</v>
      </c>
      <c r="Y5" s="3">
        <v>40</v>
      </c>
      <c r="Z5" s="5">
        <v>1</v>
      </c>
      <c r="AA5" s="3">
        <v>55</v>
      </c>
      <c r="AB5" s="5">
        <v>1</v>
      </c>
      <c r="AC5" s="4">
        <v>55</v>
      </c>
      <c r="AD5" s="5">
        <v>1</v>
      </c>
    </row>
    <row r="6" spans="5:30" x14ac:dyDescent="0.25">
      <c r="E6" s="3">
        <v>50</v>
      </c>
      <c r="F6" s="3">
        <v>4563</v>
      </c>
      <c r="G6" s="4">
        <v>1.3477242025439E-2</v>
      </c>
      <c r="H6" s="5">
        <v>7</v>
      </c>
      <c r="I6" s="3">
        <v>2153</v>
      </c>
      <c r="J6" s="4">
        <v>9.4990146751097095E-3</v>
      </c>
      <c r="K6" s="5">
        <v>7</v>
      </c>
      <c r="L6" s="4">
        <v>1372</v>
      </c>
      <c r="M6" s="4">
        <v>8.6955218595217102E-3</v>
      </c>
      <c r="N6" s="5">
        <v>7</v>
      </c>
      <c r="Q6" s="3">
        <v>50</v>
      </c>
      <c r="R6" s="3">
        <v>4563</v>
      </c>
      <c r="S6" s="5">
        <v>7</v>
      </c>
      <c r="T6" s="3">
        <v>2153</v>
      </c>
      <c r="U6" s="5">
        <v>7</v>
      </c>
      <c r="V6" s="4">
        <v>1372</v>
      </c>
      <c r="W6" s="5">
        <v>7</v>
      </c>
      <c r="X6" s="19">
        <v>6</v>
      </c>
      <c r="Y6" s="3">
        <v>74</v>
      </c>
      <c r="Z6" s="5">
        <v>2</v>
      </c>
      <c r="AA6" s="3">
        <v>64</v>
      </c>
      <c r="AB6" s="5">
        <v>1</v>
      </c>
      <c r="AC6" s="4">
        <v>64</v>
      </c>
      <c r="AD6" s="5">
        <v>1</v>
      </c>
    </row>
    <row r="7" spans="5:30" x14ac:dyDescent="0.25">
      <c r="E7" s="3">
        <v>75</v>
      </c>
      <c r="F7" s="3">
        <v>4716</v>
      </c>
      <c r="G7" s="4">
        <v>8.5487558410192108E-3</v>
      </c>
      <c r="H7" s="5">
        <v>7</v>
      </c>
      <c r="I7" s="3">
        <v>2457</v>
      </c>
      <c r="J7" s="4">
        <v>4.8465153812231598E-3</v>
      </c>
      <c r="K7" s="5">
        <v>7</v>
      </c>
      <c r="L7" s="4">
        <v>1972</v>
      </c>
      <c r="M7" s="4">
        <v>4.4032964297806504E-3</v>
      </c>
      <c r="N7" s="5">
        <v>7</v>
      </c>
      <c r="Q7" s="3">
        <v>75</v>
      </c>
      <c r="R7" s="3">
        <v>4716</v>
      </c>
      <c r="S7" s="5">
        <v>7</v>
      </c>
      <c r="T7" s="3">
        <v>2457</v>
      </c>
      <c r="U7" s="5">
        <v>7</v>
      </c>
      <c r="V7" s="4">
        <v>1972</v>
      </c>
      <c r="W7" s="5">
        <v>7</v>
      </c>
      <c r="X7" s="19">
        <v>9</v>
      </c>
      <c r="Y7" s="3">
        <v>126</v>
      </c>
      <c r="Z7" s="5">
        <v>2</v>
      </c>
      <c r="AA7" s="3">
        <v>105</v>
      </c>
      <c r="AB7" s="5">
        <v>1</v>
      </c>
      <c r="AC7" s="4">
        <v>102</v>
      </c>
      <c r="AD7" s="5">
        <v>1</v>
      </c>
    </row>
    <row r="8" spans="5:30" x14ac:dyDescent="0.25">
      <c r="E8" s="3">
        <v>100</v>
      </c>
      <c r="F8" s="3">
        <v>4863</v>
      </c>
      <c r="G8" s="4">
        <v>6.5587137028141297E-3</v>
      </c>
      <c r="H8" s="5">
        <v>8</v>
      </c>
      <c r="I8" s="3">
        <v>3009</v>
      </c>
      <c r="J8" s="4">
        <v>3.6995966102512101E-3</v>
      </c>
      <c r="K8" s="5">
        <v>7</v>
      </c>
      <c r="L8" s="4">
        <v>2218</v>
      </c>
      <c r="M8" s="4">
        <v>3.7530782573444998E-3</v>
      </c>
      <c r="N8" s="5">
        <v>7</v>
      </c>
      <c r="Q8" s="3">
        <v>100</v>
      </c>
      <c r="R8" s="3">
        <v>4863</v>
      </c>
      <c r="S8" s="5">
        <v>8</v>
      </c>
      <c r="T8" s="3">
        <v>3009</v>
      </c>
      <c r="U8" s="5">
        <v>7</v>
      </c>
      <c r="V8" s="4">
        <v>2218</v>
      </c>
      <c r="W8" s="5">
        <v>7</v>
      </c>
      <c r="X8" s="19">
        <v>12</v>
      </c>
      <c r="Y8" s="3">
        <v>163</v>
      </c>
      <c r="Z8" s="5">
        <v>2</v>
      </c>
      <c r="AA8" s="3">
        <v>140</v>
      </c>
      <c r="AB8" s="5">
        <v>1</v>
      </c>
      <c r="AC8" s="4">
        <v>111</v>
      </c>
      <c r="AD8" s="5">
        <v>1</v>
      </c>
    </row>
    <row r="9" spans="5:30" ht="15.75" thickBot="1" x14ac:dyDescent="0.3">
      <c r="E9" s="6">
        <v>125</v>
      </c>
      <c r="F9" s="6">
        <v>5149</v>
      </c>
      <c r="G9" s="7">
        <v>4.9683318194458899E-3</v>
      </c>
      <c r="H9" s="8">
        <v>9</v>
      </c>
      <c r="I9" s="6">
        <v>3541</v>
      </c>
      <c r="J9" s="7">
        <v>2.9133059044179599E-3</v>
      </c>
      <c r="K9" s="8">
        <v>7</v>
      </c>
      <c r="L9" s="7">
        <v>3083</v>
      </c>
      <c r="M9" s="7">
        <v>2.6380720646447201E-3</v>
      </c>
      <c r="N9" s="8">
        <v>7</v>
      </c>
      <c r="Q9" s="6">
        <v>125</v>
      </c>
      <c r="R9" s="6">
        <v>5149</v>
      </c>
      <c r="S9" s="8">
        <v>9</v>
      </c>
      <c r="T9" s="6">
        <v>3541</v>
      </c>
      <c r="U9" s="8">
        <v>7</v>
      </c>
      <c r="V9" s="7">
        <v>3083</v>
      </c>
      <c r="W9" s="8">
        <v>7</v>
      </c>
      <c r="X9" s="7">
        <v>15</v>
      </c>
      <c r="Y9" s="6">
        <v>197</v>
      </c>
      <c r="Z9" s="8">
        <v>2</v>
      </c>
      <c r="AA9" s="6">
        <v>146</v>
      </c>
      <c r="AB9" s="8">
        <v>1</v>
      </c>
      <c r="AC9" s="7">
        <v>146</v>
      </c>
      <c r="AD9" s="8">
        <v>1</v>
      </c>
    </row>
    <row r="10" spans="5:30" x14ac:dyDescent="0.25">
      <c r="E10" s="4"/>
      <c r="F10" s="4"/>
      <c r="G10" s="4"/>
      <c r="H10" s="4"/>
      <c r="I10" s="4"/>
      <c r="J10" s="4"/>
      <c r="K10" s="4"/>
      <c r="L10" s="4"/>
      <c r="M10" s="4"/>
      <c r="N10" s="4"/>
      <c r="Q10" s="4"/>
      <c r="R10" s="4"/>
      <c r="S10" s="4"/>
      <c r="T10" s="4"/>
      <c r="U10" s="4"/>
      <c r="V10" s="4"/>
      <c r="W10" s="4"/>
      <c r="X10" s="4"/>
    </row>
    <row r="11" spans="5:30" ht="19.5" thickBot="1" x14ac:dyDescent="0.35">
      <c r="E11" s="4"/>
      <c r="F11" s="4"/>
      <c r="G11" s="4"/>
      <c r="H11" s="17" t="s">
        <v>9</v>
      </c>
      <c r="I11" s="4"/>
      <c r="J11" s="4"/>
      <c r="K11" s="4"/>
      <c r="L11" s="4"/>
      <c r="M11" s="4"/>
      <c r="N11" s="4"/>
      <c r="Q11" s="4"/>
      <c r="R11" s="4"/>
      <c r="S11" s="4"/>
      <c r="T11" s="4"/>
      <c r="U11" s="4"/>
      <c r="V11" s="4"/>
      <c r="W11" s="4"/>
      <c r="X11" s="4"/>
    </row>
    <row r="12" spans="5:30" x14ac:dyDescent="0.25">
      <c r="E12" s="1" t="s">
        <v>0</v>
      </c>
      <c r="F12" s="9" t="s">
        <v>3</v>
      </c>
      <c r="G12" s="10"/>
      <c r="H12" s="11"/>
      <c r="I12" s="12" t="s">
        <v>5</v>
      </c>
      <c r="J12" s="13"/>
      <c r="K12" s="14"/>
      <c r="L12" s="15" t="s">
        <v>4</v>
      </c>
      <c r="M12" s="15"/>
      <c r="N12" s="16"/>
      <c r="Q12" s="4"/>
      <c r="R12" s="4"/>
      <c r="S12" s="4"/>
      <c r="T12" s="4"/>
      <c r="U12" s="4"/>
      <c r="V12" s="4"/>
      <c r="W12" s="4"/>
      <c r="X12" s="4"/>
    </row>
    <row r="13" spans="5:30" x14ac:dyDescent="0.25">
      <c r="E13" s="3"/>
      <c r="F13" s="3" t="s">
        <v>1</v>
      </c>
      <c r="G13" s="4" t="s">
        <v>2</v>
      </c>
      <c r="H13" s="5" t="s">
        <v>6</v>
      </c>
      <c r="I13" s="3" t="s">
        <v>1</v>
      </c>
      <c r="J13" s="4" t="s">
        <v>2</v>
      </c>
      <c r="K13" s="5" t="s">
        <v>6</v>
      </c>
      <c r="L13" s="4" t="s">
        <v>1</v>
      </c>
      <c r="M13" s="4" t="s">
        <v>2</v>
      </c>
      <c r="N13" s="5" t="s">
        <v>6</v>
      </c>
      <c r="Q13" s="4"/>
      <c r="R13" s="4"/>
      <c r="S13" s="4"/>
      <c r="T13" s="4"/>
      <c r="U13" s="4"/>
      <c r="V13" s="4"/>
      <c r="W13" s="4"/>
      <c r="X13" s="4"/>
    </row>
    <row r="14" spans="5:30" x14ac:dyDescent="0.25">
      <c r="E14" s="3">
        <v>2</v>
      </c>
      <c r="F14" s="3">
        <v>9</v>
      </c>
      <c r="G14" s="4">
        <v>3.52229041004457E-2</v>
      </c>
      <c r="H14" s="5">
        <v>1</v>
      </c>
      <c r="I14" s="3">
        <v>9</v>
      </c>
      <c r="J14" s="4">
        <v>3.52229041004457E-2</v>
      </c>
      <c r="K14" s="5">
        <v>1</v>
      </c>
      <c r="L14" s="4">
        <v>34</v>
      </c>
      <c r="M14" s="4">
        <v>3.0898741423802101E-2</v>
      </c>
      <c r="N14" s="5">
        <v>1</v>
      </c>
      <c r="Q14" s="4"/>
      <c r="R14" s="4"/>
      <c r="S14" s="4"/>
      <c r="T14" s="4"/>
      <c r="U14" s="4"/>
      <c r="V14" s="4"/>
      <c r="W14" s="4"/>
      <c r="X14" s="4"/>
    </row>
    <row r="15" spans="5:30" x14ac:dyDescent="0.25">
      <c r="E15" s="3">
        <v>4</v>
      </c>
      <c r="F15" s="3">
        <v>40</v>
      </c>
      <c r="G15" s="4">
        <v>1.4334315513423601E-2</v>
      </c>
      <c r="H15" s="5">
        <v>1</v>
      </c>
      <c r="I15" s="3">
        <v>55</v>
      </c>
      <c r="J15" s="4">
        <v>3.19483234854467E-3</v>
      </c>
      <c r="K15" s="5">
        <v>1</v>
      </c>
      <c r="L15" s="4">
        <v>55</v>
      </c>
      <c r="M15" s="4">
        <v>3.19483234854467E-3</v>
      </c>
      <c r="N15" s="5">
        <v>1</v>
      </c>
      <c r="Q15" s="4"/>
      <c r="R15" s="4"/>
      <c r="S15" s="4"/>
      <c r="T15" s="4"/>
      <c r="U15" s="4"/>
      <c r="V15" s="4"/>
      <c r="W15" s="4"/>
      <c r="X15" s="4"/>
    </row>
    <row r="16" spans="5:30" x14ac:dyDescent="0.25">
      <c r="E16" s="3">
        <v>6</v>
      </c>
      <c r="F16" s="3">
        <v>74</v>
      </c>
      <c r="G16" s="4">
        <v>1.31577767634493E-2</v>
      </c>
      <c r="H16" s="5">
        <v>2</v>
      </c>
      <c r="I16" s="3">
        <v>64</v>
      </c>
      <c r="J16" s="4">
        <v>4.28823303488279E-3</v>
      </c>
      <c r="K16" s="5">
        <v>1</v>
      </c>
      <c r="L16" s="4">
        <v>64</v>
      </c>
      <c r="M16" s="4">
        <v>4.28823303488279E-3</v>
      </c>
      <c r="N16" s="5">
        <v>1</v>
      </c>
      <c r="Q16" s="4"/>
      <c r="R16" s="4"/>
      <c r="S16" s="4"/>
      <c r="T16" s="4"/>
      <c r="U16" s="4"/>
      <c r="V16" s="4"/>
      <c r="W16" s="4"/>
      <c r="X16" s="4"/>
    </row>
    <row r="17" spans="5:24" x14ac:dyDescent="0.25">
      <c r="E17" s="3">
        <v>9</v>
      </c>
      <c r="F17" s="3">
        <v>126</v>
      </c>
      <c r="G17" s="4">
        <v>9.6452343831792096E-3</v>
      </c>
      <c r="H17" s="5">
        <v>2</v>
      </c>
      <c r="I17" s="3">
        <v>105</v>
      </c>
      <c r="J17" s="4">
        <v>2.7349311309348102E-3</v>
      </c>
      <c r="K17" s="5">
        <v>1</v>
      </c>
      <c r="L17" s="4">
        <v>102</v>
      </c>
      <c r="M17" s="4">
        <v>2.6827429028471999E-3</v>
      </c>
      <c r="N17" s="5">
        <v>1</v>
      </c>
      <c r="Q17" s="4"/>
      <c r="R17" s="4"/>
      <c r="S17" s="4"/>
      <c r="T17" s="4"/>
      <c r="U17" s="4"/>
      <c r="V17" s="4"/>
      <c r="W17" s="4"/>
      <c r="X17" s="4"/>
    </row>
    <row r="18" spans="5:24" x14ac:dyDescent="0.25">
      <c r="E18" s="3">
        <v>12</v>
      </c>
      <c r="F18" s="3">
        <v>163</v>
      </c>
      <c r="G18" s="4">
        <v>6.9639150126433701E-3</v>
      </c>
      <c r="H18" s="5">
        <v>2</v>
      </c>
      <c r="I18" s="3">
        <v>140</v>
      </c>
      <c r="J18" s="4">
        <v>2.1363134867243799E-3</v>
      </c>
      <c r="K18" s="5">
        <v>1</v>
      </c>
      <c r="L18" s="4">
        <v>111</v>
      </c>
      <c r="M18" s="4">
        <v>2.05992038269861E-3</v>
      </c>
      <c r="N18" s="5">
        <v>1</v>
      </c>
      <c r="Q18" s="4"/>
      <c r="R18" s="4"/>
      <c r="S18" s="4"/>
      <c r="T18" s="4"/>
      <c r="U18" s="4"/>
      <c r="V18" s="4"/>
      <c r="W18" s="4"/>
      <c r="X18" s="4"/>
    </row>
    <row r="19" spans="5:24" ht="15.75" thickBot="1" x14ac:dyDescent="0.3">
      <c r="E19" s="6">
        <v>15</v>
      </c>
      <c r="F19" s="6">
        <v>197</v>
      </c>
      <c r="G19" s="7">
        <v>5.5056571228811997E-3</v>
      </c>
      <c r="H19" s="8">
        <v>2</v>
      </c>
      <c r="I19" s="6">
        <v>146</v>
      </c>
      <c r="J19" s="7">
        <v>1.8334711030340001E-3</v>
      </c>
      <c r="K19" s="8">
        <v>1</v>
      </c>
      <c r="L19" s="7">
        <v>146</v>
      </c>
      <c r="M19" s="7">
        <v>1.8334711030340001E-3</v>
      </c>
      <c r="N19" s="8">
        <v>1</v>
      </c>
      <c r="Q19" s="4"/>
      <c r="R19" s="4"/>
      <c r="S19" s="4"/>
      <c r="T19" s="4"/>
      <c r="U19" s="4"/>
      <c r="V19" s="4"/>
      <c r="W19" s="4"/>
      <c r="X19" s="4"/>
    </row>
    <row r="20" spans="5:24" x14ac:dyDescent="0.25">
      <c r="E20" s="4"/>
      <c r="F20" s="4"/>
      <c r="G20" s="4"/>
      <c r="H20" s="4"/>
      <c r="I20" s="4"/>
      <c r="J20" s="4"/>
      <c r="K20" s="4"/>
      <c r="L20" s="4"/>
      <c r="M20" s="4"/>
      <c r="N20" s="4"/>
      <c r="Q20" s="4"/>
      <c r="R20" s="4"/>
      <c r="S20" s="4"/>
      <c r="T20" s="4"/>
      <c r="U20" s="4"/>
      <c r="V20" s="4"/>
      <c r="W20" s="4"/>
      <c r="X20" s="4"/>
    </row>
    <row r="21" spans="5:24" x14ac:dyDescent="0.25">
      <c r="E21" s="4"/>
      <c r="F21" s="4"/>
      <c r="G21" s="4">
        <f>AVERAGE(G14:G19)</f>
        <v>1.4138300482670398E-2</v>
      </c>
      <c r="H21" s="4"/>
      <c r="I21" s="4"/>
      <c r="J21" s="4">
        <f>AVERAGE(J14:J19)</f>
        <v>8.2351142007610571E-3</v>
      </c>
      <c r="K21" s="4"/>
      <c r="L21" s="4"/>
      <c r="M21" s="4">
        <f>AVERAGE(M14:M19)</f>
        <v>7.4929901993015628E-3</v>
      </c>
      <c r="N21" s="4"/>
      <c r="Q21" s="4"/>
      <c r="R21" s="4"/>
      <c r="S21" s="4"/>
      <c r="T21" s="4"/>
      <c r="U21" s="4"/>
      <c r="V21" s="4"/>
      <c r="W21" s="4"/>
      <c r="X21" s="4"/>
    </row>
    <row r="22" spans="5:24" x14ac:dyDescent="0.25">
      <c r="G22" t="e">
        <f>ave</f>
        <v>#NAME?</v>
      </c>
    </row>
    <row r="23" spans="5:24" x14ac:dyDescent="0.25">
      <c r="G23">
        <f>AVERAGE(G14:G19,G4:G9)</f>
        <v>1.4826834343102495E-2</v>
      </c>
      <c r="J23">
        <f>AVERAGE(J14:J19,J4:J9)</f>
        <v>9.0036880953117734E-3</v>
      </c>
      <c r="M23">
        <f>AVERAGE(M14:M19,M4:M9)</f>
        <v>7.3830731474401898E-3</v>
      </c>
    </row>
    <row r="24" spans="5:24" x14ac:dyDescent="0.25">
      <c r="J24">
        <f>1-J23/G23</f>
        <v>0.39274373160442533</v>
      </c>
      <c r="M24">
        <f>1-M23/J23</f>
        <v>0.17999456786107892</v>
      </c>
    </row>
    <row r="27" spans="5:24" x14ac:dyDescent="0.25">
      <c r="F27" t="str">
        <f>E2</f>
        <v>#Super Queries</v>
      </c>
      <c r="G27" t="s">
        <v>3</v>
      </c>
      <c r="H27" t="s">
        <v>5</v>
      </c>
      <c r="I27" t="s">
        <v>7</v>
      </c>
    </row>
    <row r="28" spans="5:24" x14ac:dyDescent="0.25">
      <c r="F28">
        <f>E4</f>
        <v>15</v>
      </c>
      <c r="G28">
        <f>G4</f>
        <v>3.6048835714695103E-2</v>
      </c>
      <c r="H28">
        <f>J4</f>
        <v>1.8891554161624999E-2</v>
      </c>
      <c r="I28">
        <f>M4</f>
        <v>1.25718283896458E-2</v>
      </c>
    </row>
    <row r="29" spans="5:24" x14ac:dyDescent="0.25">
      <c r="F29">
        <f t="shared" ref="F29:F33" si="0">E5</f>
        <v>25</v>
      </c>
      <c r="G29">
        <f t="shared" ref="G29:G33" si="1">G5</f>
        <v>2.3490330117794202E-2</v>
      </c>
      <c r="H29">
        <f t="shared" ref="H29:H33" si="2">J5</f>
        <v>1.8783585206547899E-2</v>
      </c>
      <c r="I29">
        <f t="shared" ref="I29:I33" si="3">M5</f>
        <v>1.15771395725355E-2</v>
      </c>
    </row>
    <row r="30" spans="5:24" x14ac:dyDescent="0.25">
      <c r="F30">
        <f t="shared" si="0"/>
        <v>50</v>
      </c>
      <c r="G30">
        <f t="shared" si="1"/>
        <v>1.3477242025439E-2</v>
      </c>
      <c r="H30">
        <f t="shared" si="2"/>
        <v>9.4990146751097095E-3</v>
      </c>
      <c r="I30">
        <f t="shared" si="3"/>
        <v>8.6955218595217102E-3</v>
      </c>
    </row>
    <row r="31" spans="5:24" x14ac:dyDescent="0.25">
      <c r="F31">
        <f t="shared" si="0"/>
        <v>75</v>
      </c>
      <c r="G31">
        <f t="shared" si="1"/>
        <v>8.5487558410192108E-3</v>
      </c>
      <c r="H31">
        <f t="shared" si="2"/>
        <v>4.8465153812231598E-3</v>
      </c>
      <c r="I31">
        <f t="shared" si="3"/>
        <v>4.4032964297806504E-3</v>
      </c>
    </row>
    <row r="32" spans="5:24" x14ac:dyDescent="0.25">
      <c r="F32">
        <f t="shared" si="0"/>
        <v>100</v>
      </c>
      <c r="G32">
        <f t="shared" si="1"/>
        <v>6.5587137028141297E-3</v>
      </c>
      <c r="H32">
        <f t="shared" si="2"/>
        <v>3.6995966102512101E-3</v>
      </c>
      <c r="I32">
        <f t="shared" si="3"/>
        <v>3.7530782573444998E-3</v>
      </c>
    </row>
    <row r="33" spans="6:9" x14ac:dyDescent="0.25">
      <c r="F33">
        <f t="shared" si="0"/>
        <v>125</v>
      </c>
      <c r="G33">
        <f t="shared" si="1"/>
        <v>4.9683318194458899E-3</v>
      </c>
      <c r="H33">
        <f t="shared" si="2"/>
        <v>2.9133059044179599E-3</v>
      </c>
      <c r="I33">
        <f t="shared" si="3"/>
        <v>2.6380720646447201E-3</v>
      </c>
    </row>
    <row r="35" spans="6:9" x14ac:dyDescent="0.25">
      <c r="F35" t="str">
        <f>E12</f>
        <v>#Super Queries</v>
      </c>
      <c r="G35" t="s">
        <v>3</v>
      </c>
      <c r="H35" t="s">
        <v>5</v>
      </c>
      <c r="I35" t="s">
        <v>7</v>
      </c>
    </row>
    <row r="36" spans="6:9" x14ac:dyDescent="0.25">
      <c r="F36">
        <f>E14</f>
        <v>2</v>
      </c>
      <c r="G36">
        <f>G14</f>
        <v>3.52229041004457E-2</v>
      </c>
      <c r="H36">
        <f>J14</f>
        <v>3.52229041004457E-2</v>
      </c>
      <c r="I36">
        <f>M14</f>
        <v>3.0898741423802101E-2</v>
      </c>
    </row>
    <row r="37" spans="6:9" x14ac:dyDescent="0.25">
      <c r="F37">
        <f t="shared" ref="F37:F40" si="4">E15</f>
        <v>4</v>
      </c>
      <c r="G37">
        <f t="shared" ref="G37:G41" si="5">G15</f>
        <v>1.4334315513423601E-2</v>
      </c>
      <c r="H37">
        <f t="shared" ref="H37:H41" si="6">J15</f>
        <v>3.19483234854467E-3</v>
      </c>
      <c r="I37">
        <f t="shared" ref="I37:I41" si="7">M15</f>
        <v>3.19483234854467E-3</v>
      </c>
    </row>
    <row r="38" spans="6:9" x14ac:dyDescent="0.25">
      <c r="F38">
        <f t="shared" si="4"/>
        <v>6</v>
      </c>
      <c r="G38">
        <f t="shared" si="5"/>
        <v>1.31577767634493E-2</v>
      </c>
      <c r="H38">
        <f t="shared" si="6"/>
        <v>4.28823303488279E-3</v>
      </c>
      <c r="I38">
        <f t="shared" si="7"/>
        <v>4.28823303488279E-3</v>
      </c>
    </row>
    <row r="39" spans="6:9" x14ac:dyDescent="0.25">
      <c r="F39">
        <f t="shared" si="4"/>
        <v>9</v>
      </c>
      <c r="G39">
        <f t="shared" si="5"/>
        <v>9.6452343831792096E-3</v>
      </c>
      <c r="H39">
        <f t="shared" si="6"/>
        <v>2.7349311309348102E-3</v>
      </c>
      <c r="I39">
        <f t="shared" si="7"/>
        <v>2.6827429028471999E-3</v>
      </c>
    </row>
    <row r="40" spans="6:9" x14ac:dyDescent="0.25">
      <c r="F40">
        <f t="shared" si="4"/>
        <v>12</v>
      </c>
      <c r="G40">
        <f t="shared" si="5"/>
        <v>6.9639150126433701E-3</v>
      </c>
      <c r="H40">
        <f t="shared" si="6"/>
        <v>2.1363134867243799E-3</v>
      </c>
      <c r="I40">
        <f t="shared" si="7"/>
        <v>2.05992038269861E-3</v>
      </c>
    </row>
    <row r="41" spans="6:9" x14ac:dyDescent="0.25">
      <c r="F41">
        <f>E19</f>
        <v>15</v>
      </c>
      <c r="G41">
        <f t="shared" si="5"/>
        <v>5.5056571228811997E-3</v>
      </c>
      <c r="H41">
        <f t="shared" si="6"/>
        <v>1.8334711030340001E-3</v>
      </c>
      <c r="I41">
        <f t="shared" si="7"/>
        <v>1.8334711030340001E-3</v>
      </c>
    </row>
    <row r="43" spans="6:9" x14ac:dyDescent="0.25">
      <c r="F43">
        <f>3600/F47</f>
        <v>5695</v>
      </c>
      <c r="G43">
        <f t="shared" ref="G43:I43" si="8">3600/G47</f>
        <v>2003</v>
      </c>
      <c r="H43">
        <f t="shared" si="8"/>
        <v>3797</v>
      </c>
      <c r="I43">
        <f t="shared" si="8"/>
        <v>3678</v>
      </c>
    </row>
    <row r="45" spans="6:9" x14ac:dyDescent="0.25">
      <c r="F45" t="s">
        <v>10</v>
      </c>
    </row>
    <row r="46" spans="6:9" x14ac:dyDescent="0.25">
      <c r="F46" t="s">
        <v>11</v>
      </c>
      <c r="G46" t="s">
        <v>12</v>
      </c>
      <c r="H46" t="s">
        <v>13</v>
      </c>
      <c r="I46" t="s">
        <v>14</v>
      </c>
    </row>
    <row r="47" spans="6:9" x14ac:dyDescent="0.25">
      <c r="F47">
        <v>0.6321334503950834</v>
      </c>
      <c r="G47">
        <v>1.7973040439340988</v>
      </c>
      <c r="H47">
        <v>0.94811693442191203</v>
      </c>
      <c r="I47">
        <v>0.97879282218597063</v>
      </c>
    </row>
    <row r="51" spans="5:9" x14ac:dyDescent="0.25">
      <c r="F51" t="s">
        <v>15</v>
      </c>
      <c r="G51" t="s">
        <v>16</v>
      </c>
      <c r="H51" t="s">
        <v>18</v>
      </c>
      <c r="I51" t="s">
        <v>17</v>
      </c>
    </row>
    <row r="52" spans="5:9" x14ac:dyDescent="0.25">
      <c r="E52" t="s">
        <v>11</v>
      </c>
      <c r="F52">
        <v>1192</v>
      </c>
      <c r="G52">
        <v>5</v>
      </c>
      <c r="H52">
        <v>5</v>
      </c>
      <c r="I52">
        <v>2</v>
      </c>
    </row>
    <row r="53" spans="5:9" x14ac:dyDescent="0.25">
      <c r="E53" t="s">
        <v>12</v>
      </c>
      <c r="F53">
        <v>1192</v>
      </c>
      <c r="G53">
        <v>5</v>
      </c>
      <c r="H53">
        <v>5</v>
      </c>
      <c r="I53">
        <v>12</v>
      </c>
    </row>
    <row r="54" spans="5:9" x14ac:dyDescent="0.25">
      <c r="E54" t="s">
        <v>13</v>
      </c>
      <c r="F54">
        <v>1192</v>
      </c>
      <c r="G54">
        <v>0</v>
      </c>
      <c r="H54">
        <v>0</v>
      </c>
      <c r="I54">
        <v>0</v>
      </c>
    </row>
    <row r="55" spans="5:9" x14ac:dyDescent="0.25">
      <c r="E55" t="s">
        <v>14</v>
      </c>
      <c r="F55">
        <v>1192</v>
      </c>
      <c r="G55">
        <v>1192</v>
      </c>
      <c r="H55">
        <v>1192</v>
      </c>
      <c r="I55">
        <v>0</v>
      </c>
    </row>
  </sheetData>
  <mergeCells count="12">
    <mergeCell ref="Y2:Z2"/>
    <mergeCell ref="AA2:AB2"/>
    <mergeCell ref="AC2:AD2"/>
    <mergeCell ref="V2:W2"/>
    <mergeCell ref="F12:H12"/>
    <mergeCell ref="I12:K12"/>
    <mergeCell ref="L12:N12"/>
    <mergeCell ref="F2:H2"/>
    <mergeCell ref="I2:K2"/>
    <mergeCell ref="L2:N2"/>
    <mergeCell ref="R2:S2"/>
    <mergeCell ref="T2:U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</dc:creator>
  <cp:lastModifiedBy>Saleem</cp:lastModifiedBy>
  <dcterms:created xsi:type="dcterms:W3CDTF">2017-05-13T08:16:18Z</dcterms:created>
  <dcterms:modified xsi:type="dcterms:W3CDTF">2017-05-16T11:40:22Z</dcterms:modified>
</cp:coreProperties>
</file>