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IX\Desktop\"/>
    </mc:Choice>
  </mc:AlternateContent>
  <xr:revisionPtr revIDLastSave="0" documentId="13_ncr:1_{1DE6A9E5-104B-47DC-B2A3-FAC8B98B4F49}" xr6:coauthVersionLast="47" xr6:coauthVersionMax="47" xr10:uidLastSave="{00000000-0000-0000-0000-000000000000}"/>
  <bookViews>
    <workbookView xWindow="-120" yWindow="-120" windowWidth="29040" windowHeight="15840" tabRatio="499" xr2:uid="{00000000-000D-0000-FFFF-FFFF00000000}"/>
  </bookViews>
  <sheets>
    <sheet name="BDD-FACTURAS" sheetId="6" r:id="rId1"/>
    <sheet name="TABLASDINAMICAS" sheetId="3" r:id="rId2"/>
    <sheet name="CONSULTAS" sheetId="5" r:id="rId3"/>
    <sheet name="BDCONTRATOS" sheetId="4" r:id="rId4"/>
  </sheets>
  <definedNames>
    <definedName name="_xlnm._FilterDatabase" localSheetId="3" hidden="1">BDCONTRATOS!$D$1:$J$1</definedName>
    <definedName name="_xlcn.WorksheetConnection_REGISTRO.xlsmREGISTRO1" hidden="1">REGISTRO</definedName>
    <definedName name="PROVEEDOR">TABLASDINAMICAS!#REF!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GISTRO" name="REGISTRO" connection="WorksheetConnection_REGISTRO.xlsm!REGISTRO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6" i="5" l="1"/>
  <c r="E116" i="5"/>
  <c r="G116" i="5"/>
  <c r="H116" i="5"/>
  <c r="D115" i="5"/>
  <c r="E115" i="5"/>
  <c r="G115" i="5"/>
  <c r="H115" i="5"/>
  <c r="D1" i="5"/>
  <c r="O1" i="6"/>
  <c r="D114" i="5"/>
  <c r="E114" i="5"/>
  <c r="G114" i="5"/>
  <c r="H114" i="5"/>
  <c r="D108" i="5"/>
  <c r="D109" i="5"/>
  <c r="D110" i="5"/>
  <c r="D111" i="5"/>
  <c r="D112" i="5"/>
  <c r="D113" i="5"/>
  <c r="E108" i="5"/>
  <c r="E109" i="5"/>
  <c r="E110" i="5"/>
  <c r="E111" i="5"/>
  <c r="E112" i="5"/>
  <c r="E113" i="5"/>
  <c r="G108" i="5"/>
  <c r="G109" i="5"/>
  <c r="G110" i="5"/>
  <c r="G111" i="5"/>
  <c r="G112" i="5"/>
  <c r="G113" i="5"/>
  <c r="H108" i="5"/>
  <c r="H109" i="5"/>
  <c r="H110" i="5"/>
  <c r="H111" i="5"/>
  <c r="H112" i="5"/>
  <c r="H113" i="5"/>
  <c r="D101" i="5"/>
  <c r="D102" i="5"/>
  <c r="D103" i="5"/>
  <c r="D104" i="5"/>
  <c r="D105" i="5"/>
  <c r="D106" i="5"/>
  <c r="D107" i="5"/>
  <c r="E101" i="5"/>
  <c r="E102" i="5"/>
  <c r="E103" i="5"/>
  <c r="E104" i="5"/>
  <c r="E105" i="5"/>
  <c r="E106" i="5"/>
  <c r="E107" i="5"/>
  <c r="G101" i="5"/>
  <c r="G102" i="5"/>
  <c r="G103" i="5"/>
  <c r="G104" i="5"/>
  <c r="G105" i="5"/>
  <c r="G106" i="5"/>
  <c r="G107" i="5"/>
  <c r="H101" i="5"/>
  <c r="H102" i="5"/>
  <c r="H103" i="5"/>
  <c r="H104" i="5"/>
  <c r="H105" i="5"/>
  <c r="H106" i="5"/>
  <c r="H107" i="5"/>
  <c r="D94" i="5"/>
  <c r="D95" i="5"/>
  <c r="D96" i="5"/>
  <c r="D97" i="5"/>
  <c r="D98" i="5"/>
  <c r="D99" i="5"/>
  <c r="D100" i="5"/>
  <c r="E94" i="5"/>
  <c r="E95" i="5"/>
  <c r="E96" i="5"/>
  <c r="E97" i="5"/>
  <c r="E98" i="5"/>
  <c r="E99" i="5"/>
  <c r="E100" i="5"/>
  <c r="G94" i="5"/>
  <c r="G95" i="5"/>
  <c r="G96" i="5"/>
  <c r="G97" i="5"/>
  <c r="G98" i="5"/>
  <c r="G99" i="5"/>
  <c r="G100" i="5"/>
  <c r="H94" i="5"/>
  <c r="H95" i="5"/>
  <c r="H96" i="5"/>
  <c r="H97" i="5"/>
  <c r="H98" i="5"/>
  <c r="H99" i="5"/>
  <c r="H100" i="5"/>
  <c r="I114" i="5" l="1"/>
  <c r="I108" i="5"/>
  <c r="J108" i="5" s="1"/>
  <c r="I115" i="5"/>
  <c r="J115" i="5" s="1"/>
  <c r="K115" i="5" s="1"/>
  <c r="I101" i="5"/>
  <c r="J101" i="5" s="1"/>
  <c r="I116" i="5"/>
  <c r="J116" i="5" s="1"/>
  <c r="K116" i="5" s="1"/>
  <c r="I98" i="5"/>
  <c r="J98" i="5" s="1"/>
  <c r="I109" i="5"/>
  <c r="J109" i="5" s="1"/>
  <c r="I107" i="5"/>
  <c r="J107" i="5" s="1"/>
  <c r="I100" i="5"/>
  <c r="J100" i="5" s="1"/>
  <c r="I97" i="5"/>
  <c r="I104" i="5"/>
  <c r="J104" i="5" s="1"/>
  <c r="I113" i="5"/>
  <c r="J113" i="5" s="1"/>
  <c r="I110" i="5"/>
  <c r="J110" i="5" s="1"/>
  <c r="I94" i="5"/>
  <c r="J94" i="5" s="1"/>
  <c r="I105" i="5"/>
  <c r="J105" i="5" s="1"/>
  <c r="I103" i="5"/>
  <c r="J103" i="5" s="1"/>
  <c r="I112" i="5"/>
  <c r="J112" i="5" s="1"/>
  <c r="I99" i="5"/>
  <c r="J99" i="5" s="1"/>
  <c r="I102" i="5"/>
  <c r="J102" i="5" s="1"/>
  <c r="I111" i="5"/>
  <c r="J111" i="5" s="1"/>
  <c r="I96" i="5"/>
  <c r="J96" i="5" s="1"/>
  <c r="I95" i="5"/>
  <c r="J95" i="5" s="1"/>
  <c r="I106" i="5"/>
  <c r="J106" i="5" s="1"/>
  <c r="J114" i="5"/>
  <c r="J97" i="5"/>
  <c r="H93" i="5"/>
  <c r="D75" i="5" l="1"/>
  <c r="D44" i="5"/>
  <c r="D24" i="5"/>
  <c r="D76" i="5"/>
  <c r="D77" i="5"/>
  <c r="D53" i="5"/>
  <c r="D18" i="5"/>
  <c r="D57" i="5"/>
  <c r="D46" i="5"/>
  <c r="D21" i="5"/>
  <c r="D39" i="5"/>
  <c r="D29" i="5"/>
  <c r="D30" i="5"/>
  <c r="D40" i="5"/>
  <c r="D20" i="5"/>
  <c r="D78" i="5"/>
  <c r="D55" i="5"/>
  <c r="D58" i="5"/>
  <c r="D79" i="5"/>
  <c r="D6" i="5"/>
  <c r="D49" i="5"/>
  <c r="D41" i="5"/>
  <c r="D3" i="5"/>
  <c r="D89" i="5"/>
  <c r="D80" i="5"/>
  <c r="D32" i="5"/>
  <c r="D19" i="5"/>
  <c r="D8" i="5"/>
  <c r="D85" i="5"/>
  <c r="D10" i="5"/>
  <c r="D5" i="5"/>
  <c r="D37" i="5"/>
  <c r="D61" i="5"/>
  <c r="D88" i="5"/>
  <c r="D34" i="5"/>
  <c r="D62" i="5"/>
  <c r="D45" i="5"/>
  <c r="D17" i="5"/>
  <c r="D47" i="5"/>
  <c r="D81" i="5"/>
  <c r="D14" i="5"/>
  <c r="D52" i="5"/>
  <c r="D13" i="5"/>
  <c r="D28" i="5"/>
  <c r="D42" i="5"/>
  <c r="D60" i="5"/>
  <c r="D12" i="5"/>
  <c r="D31" i="5"/>
  <c r="D59" i="5"/>
  <c r="D4" i="5"/>
  <c r="D33" i="5"/>
  <c r="D48" i="5"/>
  <c r="D51" i="5"/>
  <c r="D43" i="5"/>
  <c r="D26" i="5"/>
  <c r="D64" i="5"/>
  <c r="D38" i="5"/>
  <c r="D66" i="5"/>
  <c r="D83" i="5"/>
  <c r="D86" i="5"/>
  <c r="D35" i="5"/>
  <c r="D87" i="5"/>
  <c r="D90" i="5"/>
  <c r="D36" i="5"/>
  <c r="D25" i="5"/>
  <c r="D91" i="5"/>
  <c r="D92" i="5"/>
  <c r="D23" i="5"/>
  <c r="D93" i="5"/>
  <c r="D27" i="5"/>
  <c r="D65" i="5"/>
  <c r="D54" i="5"/>
  <c r="D56" i="5"/>
  <c r="D63" i="5"/>
  <c r="D16" i="5"/>
  <c r="D15" i="5"/>
  <c r="D7" i="5"/>
  <c r="D11" i="5"/>
  <c r="D9" i="5"/>
  <c r="D84" i="5"/>
  <c r="D50" i="5"/>
  <c r="D22" i="5"/>
  <c r="D67" i="5"/>
  <c r="D68" i="5"/>
  <c r="D69" i="5"/>
  <c r="D70" i="5"/>
  <c r="D71" i="5"/>
  <c r="D72" i="5"/>
  <c r="D73" i="5"/>
  <c r="D74" i="5"/>
  <c r="E75" i="5"/>
  <c r="E44" i="5"/>
  <c r="E24" i="5"/>
  <c r="E76" i="5"/>
  <c r="E77" i="5"/>
  <c r="E53" i="5"/>
  <c r="E18" i="5"/>
  <c r="E57" i="5"/>
  <c r="E46" i="5"/>
  <c r="E21" i="5"/>
  <c r="E39" i="5"/>
  <c r="E29" i="5"/>
  <c r="E30" i="5"/>
  <c r="E40" i="5"/>
  <c r="E20" i="5"/>
  <c r="E78" i="5"/>
  <c r="E55" i="5"/>
  <c r="E58" i="5"/>
  <c r="E79" i="5"/>
  <c r="E6" i="5"/>
  <c r="E49" i="5"/>
  <c r="E41" i="5"/>
  <c r="E3" i="5"/>
  <c r="E89" i="5"/>
  <c r="E80" i="5"/>
  <c r="E32" i="5"/>
  <c r="E19" i="5"/>
  <c r="E8" i="5"/>
  <c r="E85" i="5"/>
  <c r="E10" i="5"/>
  <c r="E5" i="5"/>
  <c r="E37" i="5"/>
  <c r="E61" i="5"/>
  <c r="E88" i="5"/>
  <c r="E34" i="5"/>
  <c r="E62" i="5"/>
  <c r="E45" i="5"/>
  <c r="E17" i="5"/>
  <c r="E47" i="5"/>
  <c r="E81" i="5"/>
  <c r="E14" i="5"/>
  <c r="E52" i="5"/>
  <c r="E13" i="5"/>
  <c r="E28" i="5"/>
  <c r="E42" i="5"/>
  <c r="E60" i="5"/>
  <c r="E12" i="5"/>
  <c r="E31" i="5"/>
  <c r="E59" i="5"/>
  <c r="E4" i="5"/>
  <c r="E33" i="5"/>
  <c r="E48" i="5"/>
  <c r="E51" i="5"/>
  <c r="E43" i="5"/>
  <c r="E26" i="5"/>
  <c r="E64" i="5"/>
  <c r="E38" i="5"/>
  <c r="E66" i="5"/>
  <c r="E83" i="5"/>
  <c r="E86" i="5"/>
  <c r="E35" i="5"/>
  <c r="E87" i="5"/>
  <c r="E90" i="5"/>
  <c r="E36" i="5"/>
  <c r="E25" i="5"/>
  <c r="E91" i="5"/>
  <c r="E92" i="5"/>
  <c r="E23" i="5"/>
  <c r="E93" i="5"/>
  <c r="E27" i="5"/>
  <c r="E65" i="5"/>
  <c r="E54" i="5"/>
  <c r="E56" i="5"/>
  <c r="E63" i="5"/>
  <c r="E16" i="5"/>
  <c r="E15" i="5"/>
  <c r="E7" i="5"/>
  <c r="E11" i="5"/>
  <c r="E9" i="5"/>
  <c r="E84" i="5"/>
  <c r="E50" i="5"/>
  <c r="E22" i="5"/>
  <c r="E67" i="5"/>
  <c r="E68" i="5"/>
  <c r="E69" i="5"/>
  <c r="E70" i="5"/>
  <c r="E71" i="5"/>
  <c r="E72" i="5"/>
  <c r="E73" i="5"/>
  <c r="E74" i="5"/>
  <c r="G75" i="5"/>
  <c r="G44" i="5"/>
  <c r="G24" i="5"/>
  <c r="G76" i="5"/>
  <c r="G77" i="5"/>
  <c r="G53" i="5"/>
  <c r="G18" i="5"/>
  <c r="G57" i="5"/>
  <c r="G46" i="5"/>
  <c r="G21" i="5"/>
  <c r="G39" i="5"/>
  <c r="G29" i="5"/>
  <c r="G30" i="5"/>
  <c r="G40" i="5"/>
  <c r="G20" i="5"/>
  <c r="G78" i="5"/>
  <c r="G55" i="5"/>
  <c r="G58" i="5"/>
  <c r="G79" i="5"/>
  <c r="G6" i="5"/>
  <c r="G49" i="5"/>
  <c r="G41" i="5"/>
  <c r="G3" i="5"/>
  <c r="G89" i="5"/>
  <c r="G80" i="5"/>
  <c r="G32" i="5"/>
  <c r="G19" i="5"/>
  <c r="G8" i="5"/>
  <c r="G85" i="5"/>
  <c r="G10" i="5"/>
  <c r="G5" i="5"/>
  <c r="G37" i="5"/>
  <c r="G61" i="5"/>
  <c r="G88" i="5"/>
  <c r="G34" i="5"/>
  <c r="G62" i="5"/>
  <c r="G45" i="5"/>
  <c r="G17" i="5"/>
  <c r="G47" i="5"/>
  <c r="G81" i="5"/>
  <c r="G14" i="5"/>
  <c r="G52" i="5"/>
  <c r="G13" i="5"/>
  <c r="G28" i="5"/>
  <c r="G42" i="5"/>
  <c r="G60" i="5"/>
  <c r="G12" i="5"/>
  <c r="G31" i="5"/>
  <c r="G59" i="5"/>
  <c r="G4" i="5"/>
  <c r="G33" i="5"/>
  <c r="G48" i="5"/>
  <c r="G51" i="5"/>
  <c r="G43" i="5"/>
  <c r="G26" i="5"/>
  <c r="G64" i="5"/>
  <c r="G38" i="5"/>
  <c r="G66" i="5"/>
  <c r="G83" i="5"/>
  <c r="G86" i="5"/>
  <c r="G35" i="5"/>
  <c r="G87" i="5"/>
  <c r="G90" i="5"/>
  <c r="G36" i="5"/>
  <c r="G25" i="5"/>
  <c r="G91" i="5"/>
  <c r="G92" i="5"/>
  <c r="G23" i="5"/>
  <c r="G93" i="5"/>
  <c r="I93" i="5" s="1"/>
  <c r="G27" i="5"/>
  <c r="G65" i="5"/>
  <c r="G54" i="5"/>
  <c r="G56" i="5"/>
  <c r="G63" i="5"/>
  <c r="G16" i="5"/>
  <c r="G15" i="5"/>
  <c r="G7" i="5"/>
  <c r="G11" i="5"/>
  <c r="G9" i="5"/>
  <c r="G84" i="5"/>
  <c r="G50" i="5"/>
  <c r="G22" i="5"/>
  <c r="G67" i="5"/>
  <c r="G68" i="5"/>
  <c r="G69" i="5"/>
  <c r="G70" i="5"/>
  <c r="G71" i="5"/>
  <c r="G72" i="5"/>
  <c r="G73" i="5"/>
  <c r="G74" i="5"/>
  <c r="H75" i="5"/>
  <c r="H44" i="5"/>
  <c r="H24" i="5"/>
  <c r="H76" i="5"/>
  <c r="H77" i="5"/>
  <c r="H53" i="5"/>
  <c r="H18" i="5"/>
  <c r="H57" i="5"/>
  <c r="H46" i="5"/>
  <c r="H21" i="5"/>
  <c r="H39" i="5"/>
  <c r="H29" i="5"/>
  <c r="H30" i="5"/>
  <c r="H40" i="5"/>
  <c r="H20" i="5"/>
  <c r="H78" i="5"/>
  <c r="H55" i="5"/>
  <c r="H58" i="5"/>
  <c r="H79" i="5"/>
  <c r="H6" i="5"/>
  <c r="H49" i="5"/>
  <c r="H41" i="5"/>
  <c r="H3" i="5"/>
  <c r="H89" i="5"/>
  <c r="H80" i="5"/>
  <c r="H32" i="5"/>
  <c r="H19" i="5"/>
  <c r="H8" i="5"/>
  <c r="H85" i="5"/>
  <c r="H10" i="5"/>
  <c r="H5" i="5"/>
  <c r="H37" i="5"/>
  <c r="H61" i="5"/>
  <c r="H88" i="5"/>
  <c r="H34" i="5"/>
  <c r="H62" i="5"/>
  <c r="H45" i="5"/>
  <c r="H17" i="5"/>
  <c r="H47" i="5"/>
  <c r="H81" i="5"/>
  <c r="H14" i="5"/>
  <c r="H52" i="5"/>
  <c r="H13" i="5"/>
  <c r="H28" i="5"/>
  <c r="H42" i="5"/>
  <c r="H60" i="5"/>
  <c r="H12" i="5"/>
  <c r="H31" i="5"/>
  <c r="H59" i="5"/>
  <c r="H4" i="5"/>
  <c r="H33" i="5"/>
  <c r="H48" i="5"/>
  <c r="H51" i="5"/>
  <c r="H43" i="5"/>
  <c r="H26" i="5"/>
  <c r="H64" i="5"/>
  <c r="H38" i="5"/>
  <c r="H66" i="5"/>
  <c r="H83" i="5"/>
  <c r="H86" i="5"/>
  <c r="H35" i="5"/>
  <c r="H87" i="5"/>
  <c r="H90" i="5"/>
  <c r="H36" i="5"/>
  <c r="H25" i="5"/>
  <c r="H91" i="5"/>
  <c r="H92" i="5"/>
  <c r="H23" i="5"/>
  <c r="H27" i="5"/>
  <c r="H65" i="5"/>
  <c r="H54" i="5"/>
  <c r="H56" i="5"/>
  <c r="H63" i="5"/>
  <c r="H16" i="5"/>
  <c r="H15" i="5"/>
  <c r="H7" i="5"/>
  <c r="H11" i="5"/>
  <c r="H9" i="5"/>
  <c r="H84" i="5"/>
  <c r="H50" i="5"/>
  <c r="H22" i="5"/>
  <c r="H67" i="5"/>
  <c r="H68" i="5"/>
  <c r="H69" i="5"/>
  <c r="H70" i="5"/>
  <c r="H71" i="5"/>
  <c r="H72" i="5"/>
  <c r="H73" i="5"/>
  <c r="H74" i="5"/>
  <c r="G82" i="5"/>
  <c r="H82" i="5"/>
  <c r="E82" i="5"/>
  <c r="D82" i="5"/>
  <c r="J93" i="5" l="1"/>
  <c r="I82" i="5"/>
  <c r="J82" i="5" s="1"/>
  <c r="I73" i="5"/>
  <c r="J73" i="5" s="1"/>
  <c r="I69" i="5"/>
  <c r="J69" i="5" s="1"/>
  <c r="I22" i="5"/>
  <c r="J22" i="5" s="1"/>
  <c r="I11" i="5"/>
  <c r="J11" i="5" s="1"/>
  <c r="I63" i="5"/>
  <c r="J63" i="5" s="1"/>
  <c r="I23" i="5"/>
  <c r="J23" i="5" s="1"/>
  <c r="I36" i="5"/>
  <c r="J36" i="5" s="1"/>
  <c r="I38" i="5"/>
  <c r="J38" i="5" s="1"/>
  <c r="I12" i="5"/>
  <c r="J12" i="5" s="1"/>
  <c r="I28" i="5"/>
  <c r="J28" i="5" s="1"/>
  <c r="I45" i="5"/>
  <c r="J45" i="5" s="1"/>
  <c r="I88" i="5"/>
  <c r="J88" i="5" s="1"/>
  <c r="I5" i="5"/>
  <c r="J5" i="5" s="1"/>
  <c r="I19" i="5"/>
  <c r="J19" i="5" s="1"/>
  <c r="I3" i="5"/>
  <c r="J3" i="5" s="1"/>
  <c r="I79" i="5"/>
  <c r="J79" i="5" s="1"/>
  <c r="I78" i="5"/>
  <c r="J78" i="5" s="1"/>
  <c r="I29" i="5"/>
  <c r="J29" i="5" s="1"/>
  <c r="I57" i="5"/>
  <c r="J57" i="5" s="1"/>
  <c r="I77" i="5"/>
  <c r="J77" i="5" s="1"/>
  <c r="I44" i="5"/>
  <c r="J44" i="5" s="1"/>
  <c r="I72" i="5"/>
  <c r="J72" i="5" s="1"/>
  <c r="I68" i="5"/>
  <c r="J68" i="5" s="1"/>
  <c r="I50" i="5"/>
  <c r="J50" i="5" s="1"/>
  <c r="I7" i="5"/>
  <c r="J7" i="5" s="1"/>
  <c r="I56" i="5"/>
  <c r="J56" i="5" s="1"/>
  <c r="I27" i="5"/>
  <c r="J27" i="5" s="1"/>
  <c r="I92" i="5"/>
  <c r="J92" i="5" s="1"/>
  <c r="I90" i="5"/>
  <c r="J90" i="5" s="1"/>
  <c r="I86" i="5"/>
  <c r="J86" i="5" s="1"/>
  <c r="I64" i="5"/>
  <c r="J64" i="5" s="1"/>
  <c r="I51" i="5"/>
  <c r="J51" i="5" s="1"/>
  <c r="I4" i="5"/>
  <c r="J4" i="5" s="1"/>
  <c r="I60" i="5"/>
  <c r="J60" i="5" s="1"/>
  <c r="I13" i="5"/>
  <c r="J13" i="5" s="1"/>
  <c r="I81" i="5"/>
  <c r="J81" i="5" s="1"/>
  <c r="I61" i="5"/>
  <c r="J61" i="5" s="1"/>
  <c r="I10" i="5"/>
  <c r="J10" i="5" s="1"/>
  <c r="I32" i="5"/>
  <c r="J32" i="5" s="1"/>
  <c r="I41" i="5"/>
  <c r="J41" i="5" s="1"/>
  <c r="I58" i="5"/>
  <c r="J58" i="5" s="1"/>
  <c r="I20" i="5"/>
  <c r="J20" i="5" s="1"/>
  <c r="I39" i="5"/>
  <c r="J39" i="5" s="1"/>
  <c r="I76" i="5"/>
  <c r="J76" i="5" s="1"/>
  <c r="I75" i="5"/>
  <c r="J75" i="5" s="1"/>
  <c r="I71" i="5"/>
  <c r="J71" i="5" s="1"/>
  <c r="I67" i="5"/>
  <c r="J67" i="5" s="1"/>
  <c r="I84" i="5"/>
  <c r="J84" i="5" s="1"/>
  <c r="I15" i="5"/>
  <c r="J15" i="5" s="1"/>
  <c r="I54" i="5"/>
  <c r="J54" i="5" s="1"/>
  <c r="I91" i="5"/>
  <c r="J91" i="5" s="1"/>
  <c r="I87" i="5"/>
  <c r="J87" i="5" s="1"/>
  <c r="I83" i="5"/>
  <c r="J83" i="5" s="1"/>
  <c r="I26" i="5"/>
  <c r="J26" i="5" s="1"/>
  <c r="I48" i="5"/>
  <c r="J48" i="5" s="1"/>
  <c r="I59" i="5"/>
  <c r="J59" i="5" s="1"/>
  <c r="I42" i="5"/>
  <c r="J42" i="5" s="1"/>
  <c r="I52" i="5"/>
  <c r="J52" i="5" s="1"/>
  <c r="I47" i="5"/>
  <c r="J47" i="5" s="1"/>
  <c r="I62" i="5"/>
  <c r="J62" i="5" s="1"/>
  <c r="I37" i="5"/>
  <c r="J37" i="5" s="1"/>
  <c r="I85" i="5"/>
  <c r="J85" i="5" s="1"/>
  <c r="I80" i="5"/>
  <c r="J80" i="5" s="1"/>
  <c r="I49" i="5"/>
  <c r="J49" i="5" s="1"/>
  <c r="I40" i="5"/>
  <c r="J40" i="5" s="1"/>
  <c r="I21" i="5"/>
  <c r="J21" i="5" s="1"/>
  <c r="I18" i="5"/>
  <c r="J18" i="5" s="1"/>
  <c r="I74" i="5"/>
  <c r="J74" i="5" s="1"/>
  <c r="I70" i="5"/>
  <c r="J70" i="5" s="1"/>
  <c r="I9" i="5"/>
  <c r="J9" i="5" s="1"/>
  <c r="I16" i="5"/>
  <c r="J16" i="5" s="1"/>
  <c r="I65" i="5"/>
  <c r="J65" i="5" s="1"/>
  <c r="I25" i="5"/>
  <c r="J25" i="5" s="1"/>
  <c r="I35" i="5"/>
  <c r="J35" i="5" s="1"/>
  <c r="I66" i="5"/>
  <c r="J66" i="5" s="1"/>
  <c r="I43" i="5"/>
  <c r="J43" i="5" s="1"/>
  <c r="I33" i="5"/>
  <c r="J33" i="5" s="1"/>
  <c r="I31" i="5"/>
  <c r="J31" i="5" s="1"/>
  <c r="I14" i="5"/>
  <c r="J14" i="5" s="1"/>
  <c r="I17" i="5"/>
  <c r="J17" i="5" s="1"/>
  <c r="I34" i="5"/>
  <c r="J34" i="5" s="1"/>
  <c r="I8" i="5"/>
  <c r="J8" i="5" s="1"/>
  <c r="I89" i="5"/>
  <c r="J89" i="5" s="1"/>
  <c r="I6" i="5"/>
  <c r="J6" i="5" s="1"/>
  <c r="I55" i="5"/>
  <c r="J55" i="5" s="1"/>
  <c r="I30" i="5"/>
  <c r="J30" i="5" s="1"/>
  <c r="I46" i="5"/>
  <c r="J46" i="5" s="1"/>
  <c r="I53" i="5"/>
  <c r="J53" i="5" s="1"/>
  <c r="I24" i="5"/>
  <c r="J24" i="5" s="1"/>
  <c r="K114" i="5" l="1"/>
  <c r="K112" i="5"/>
  <c r="K110" i="5"/>
  <c r="K108" i="5"/>
  <c r="K109" i="5"/>
  <c r="K111" i="5"/>
  <c r="K113" i="5"/>
  <c r="K107" i="5"/>
  <c r="K106" i="5"/>
  <c r="K104" i="5"/>
  <c r="K101" i="5"/>
  <c r="K105" i="5"/>
  <c r="K103" i="5"/>
  <c r="K102" i="5"/>
  <c r="K96" i="5"/>
  <c r="K98" i="5"/>
  <c r="K97" i="5"/>
  <c r="K94" i="5"/>
  <c r="K100" i="5"/>
  <c r="K99" i="5"/>
  <c r="K95" i="5"/>
  <c r="K70" i="5"/>
  <c r="K74" i="5"/>
  <c r="K71" i="5"/>
  <c r="K84" i="5"/>
  <c r="K67" i="5"/>
  <c r="K72" i="5"/>
  <c r="K73" i="5"/>
  <c r="K68" i="5"/>
  <c r="K69" i="5"/>
  <c r="K63" i="5"/>
  <c r="K22" i="5"/>
  <c r="K16" i="5"/>
  <c r="K15" i="5"/>
  <c r="K7" i="5"/>
  <c r="K11" i="5"/>
  <c r="K50" i="5"/>
  <c r="K9" i="5"/>
  <c r="K65" i="5"/>
  <c r="K54" i="5"/>
  <c r="K56" i="5"/>
  <c r="K25" i="5"/>
  <c r="K27" i="5"/>
  <c r="K23" i="5"/>
  <c r="K93" i="5"/>
  <c r="K90" i="5"/>
  <c r="K66" i="5"/>
  <c r="K83" i="5"/>
  <c r="K35" i="5"/>
  <c r="K36" i="5"/>
  <c r="K91" i="5"/>
  <c r="K86" i="5"/>
  <c r="K92" i="5"/>
  <c r="K87" i="5"/>
  <c r="K33" i="5"/>
  <c r="K48" i="5"/>
  <c r="K51" i="5"/>
  <c r="K31" i="5"/>
  <c r="K43" i="5"/>
  <c r="K59" i="5"/>
  <c r="K64" i="5"/>
  <c r="K26" i="5"/>
  <c r="K38" i="5"/>
  <c r="K14" i="5"/>
  <c r="K52" i="5"/>
  <c r="K13" i="5"/>
  <c r="K28" i="5"/>
  <c r="K42" i="5"/>
  <c r="K60" i="5"/>
  <c r="K12" i="5"/>
  <c r="K77" i="5"/>
  <c r="K58" i="5"/>
  <c r="K24" i="5"/>
  <c r="K34" i="5"/>
  <c r="K76" i="5"/>
  <c r="K78" i="5"/>
  <c r="K18" i="5"/>
  <c r="K30" i="5"/>
  <c r="K46" i="5"/>
  <c r="K39" i="5"/>
  <c r="K79" i="5"/>
  <c r="K55" i="5"/>
  <c r="K82" i="5"/>
  <c r="K80" i="5"/>
  <c r="K81" i="5"/>
  <c r="K57" i="5"/>
  <c r="K45" i="5"/>
  <c r="K47" i="5"/>
  <c r="K37" i="5"/>
  <c r="K21" i="5"/>
  <c r="K89" i="5"/>
  <c r="K8" i="5"/>
  <c r="K85" i="5"/>
  <c r="K49" i="5"/>
  <c r="K41" i="5"/>
  <c r="K61" i="5"/>
  <c r="K53" i="5"/>
  <c r="K19" i="5"/>
  <c r="K88" i="5"/>
  <c r="K20" i="5"/>
  <c r="K5" i="5"/>
  <c r="K40" i="5"/>
  <c r="K44" i="5"/>
  <c r="K29" i="5"/>
  <c r="K17" i="5"/>
  <c r="K32" i="5"/>
  <c r="K10" i="5"/>
  <c r="K62" i="5"/>
  <c r="K6" i="5"/>
  <c r="K75" i="5"/>
  <c r="K3" i="5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43780A-CEC9-4E69-8CCD-4996BC3D2786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05493CB-6E3C-405B-AA2E-B4554657FA6A}" name="WorksheetConnection_REGISTRO.xlsm!REGISTRO" type="102" refreshedVersion="8" minRefreshableVersion="5">
    <extLst>
      <ext xmlns:x15="http://schemas.microsoft.com/office/spreadsheetml/2010/11/main" uri="{DE250136-89BD-433C-8126-D09CA5730AF9}">
        <x15:connection id="REGISTRO">
          <x15:rangePr sourceName="_xlcn.WorksheetConnection_REGISTRO.xlsmREGISTRO1"/>
        </x15:connection>
      </ext>
    </extLst>
  </connection>
</connections>
</file>

<file path=xl/sharedStrings.xml><?xml version="1.0" encoding="utf-8"?>
<sst xmlns="http://schemas.openxmlformats.org/spreadsheetml/2006/main" count="3082" uniqueCount="1285">
  <si>
    <t>OBSERVACIONES</t>
  </si>
  <si>
    <t>CLACIFICACION</t>
  </si>
  <si>
    <t>ALIMENTO</t>
  </si>
  <si>
    <t>CCS FRUCTUOSO RODRIGUEZ</t>
  </si>
  <si>
    <t>13MI</t>
  </si>
  <si>
    <t>06128</t>
  </si>
  <si>
    <t>05745</t>
  </si>
  <si>
    <t>UEB. QUESO MATILDA COMPLEJO LACTEO</t>
  </si>
  <si>
    <t>23030200467</t>
  </si>
  <si>
    <t>240030</t>
  </si>
  <si>
    <t>SERVICIOS</t>
  </si>
  <si>
    <t>NO</t>
  </si>
  <si>
    <t>0454/23</t>
  </si>
  <si>
    <t>UEB. LA HABANA EMER</t>
  </si>
  <si>
    <t>0049585</t>
  </si>
  <si>
    <t>IDM. SERVICIOS TEC. CONTRUCTIVOS SRL</t>
  </si>
  <si>
    <t>020/2023</t>
  </si>
  <si>
    <t>08</t>
  </si>
  <si>
    <t>CONCILIAR</t>
  </si>
  <si>
    <t>23030200528</t>
  </si>
  <si>
    <t>23030200591</t>
  </si>
  <si>
    <t>UEB. HELADOS COOPELIA</t>
  </si>
  <si>
    <t>2303050100121</t>
  </si>
  <si>
    <t>2303050100104</t>
  </si>
  <si>
    <t>10-027</t>
  </si>
  <si>
    <t>23001662</t>
  </si>
  <si>
    <t>23001255</t>
  </si>
  <si>
    <t>23001234</t>
  </si>
  <si>
    <t>23001249</t>
  </si>
  <si>
    <t>EMP. SERV. ING. EXPECIALIZADOS (ESINES)</t>
  </si>
  <si>
    <t>23020280</t>
  </si>
  <si>
    <t>#-IR</t>
  </si>
  <si>
    <t>No. EC</t>
  </si>
  <si>
    <t>PENDIENTE</t>
  </si>
  <si>
    <t>PAGADO</t>
  </si>
  <si>
    <t>MEDICAMENTO</t>
  </si>
  <si>
    <t>INVERSIONES</t>
  </si>
  <si>
    <t>PROVEEDOR</t>
  </si>
  <si>
    <t>IIMPORTE</t>
  </si>
  <si>
    <t>PAGO PARCIAL</t>
  </si>
  <si>
    <t>#-FACT.</t>
  </si>
  <si>
    <t>PRODAL</t>
  </si>
  <si>
    <t>236300652</t>
  </si>
  <si>
    <t>CENTRO DE PROTECCION E HIGIENE DE LAS RADIACIONES</t>
  </si>
  <si>
    <t>SC-230349</t>
  </si>
  <si>
    <t>23030200684</t>
  </si>
  <si>
    <t>EES. EMP. AGROPECUARIA ALQUIZAR</t>
  </si>
  <si>
    <t>35/117</t>
  </si>
  <si>
    <t>595</t>
  </si>
  <si>
    <t>000040091</t>
  </si>
  <si>
    <t>1900132</t>
  </si>
  <si>
    <t>07</t>
  </si>
  <si>
    <t>2400052C</t>
  </si>
  <si>
    <t>CCS. NICETO PEREZ GARCIA</t>
  </si>
  <si>
    <t>02/014</t>
  </si>
  <si>
    <t>0272*23</t>
  </si>
  <si>
    <t>0314*01</t>
  </si>
  <si>
    <t>CCS. JOSE MARTI</t>
  </si>
  <si>
    <t>C-23-48</t>
  </si>
  <si>
    <t>02001813680</t>
  </si>
  <si>
    <t>T-020014412250</t>
  </si>
  <si>
    <t>0455/23</t>
  </si>
  <si>
    <t>230/001444</t>
  </si>
  <si>
    <t>230/001446</t>
  </si>
  <si>
    <t>230/001447</t>
  </si>
  <si>
    <t>230/001443</t>
  </si>
  <si>
    <t>SC-220951</t>
  </si>
  <si>
    <t>2023F</t>
  </si>
  <si>
    <t>23001795</t>
  </si>
  <si>
    <t>CCS. RENATO GUITAR</t>
  </si>
  <si>
    <t>240042</t>
  </si>
  <si>
    <t>TCP. DUGLAS MASSO TEJEDA</t>
  </si>
  <si>
    <t>09HGOAA/23</t>
  </si>
  <si>
    <t xml:space="preserve">TCP. ROSA ZERGUERA </t>
  </si>
  <si>
    <t>16</t>
  </si>
  <si>
    <t>ETECSA MOVIL</t>
  </si>
  <si>
    <t>410141954487</t>
  </si>
  <si>
    <t>EMP. DE SANEAMIENTO BASICO DE LA HABANA</t>
  </si>
  <si>
    <t>232132</t>
  </si>
  <si>
    <t>CUENTA BANCARIAS</t>
  </si>
  <si>
    <t>FECHA EMITIDA CONTRATO</t>
  </si>
  <si>
    <t xml:space="preserve">0532620015580010 </t>
  </si>
  <si>
    <t>0622621031780310</t>
  </si>
  <si>
    <t>actualizar ficha cliente</t>
  </si>
  <si>
    <t>0532620031050012</t>
  </si>
  <si>
    <t>actualizar completo</t>
  </si>
  <si>
    <t>0526620019560012</t>
  </si>
  <si>
    <t>1222022102250015</t>
  </si>
  <si>
    <t>0528020021211516</t>
  </si>
  <si>
    <t>buscar contrato actualizado</t>
  </si>
  <si>
    <t>0525020006860011</t>
  </si>
  <si>
    <t>CODIGO NIT</t>
  </si>
  <si>
    <t>0528020044550018</t>
  </si>
  <si>
    <t>0525020007740317</t>
  </si>
  <si>
    <t>0525520048110019</t>
  </si>
  <si>
    <t>0524220016640011</t>
  </si>
  <si>
    <t>0525920012650016</t>
  </si>
  <si>
    <t>0666721222840113</t>
  </si>
  <si>
    <t>0619241340850011</t>
  </si>
  <si>
    <t>21001101813</t>
  </si>
  <si>
    <t>11000228157</t>
  </si>
  <si>
    <t>02001811593</t>
  </si>
  <si>
    <t>0524420012500212</t>
  </si>
  <si>
    <t>0528021014070411</t>
  </si>
  <si>
    <t>03001874276</t>
  </si>
  <si>
    <t>78703536-133 y 136</t>
  </si>
  <si>
    <t>78358256-76453132</t>
  </si>
  <si>
    <t>76454609-76452287</t>
  </si>
  <si>
    <t>78794023-78704122</t>
  </si>
  <si>
    <t>77940670-77935727</t>
  </si>
  <si>
    <t>78334270-78351724</t>
  </si>
  <si>
    <t>0524245000010110</t>
  </si>
  <si>
    <t>50004165654</t>
  </si>
  <si>
    <t>WAO</t>
  </si>
  <si>
    <t>21000377811</t>
  </si>
  <si>
    <t>0528020021810016</t>
  </si>
  <si>
    <t>0524245000017412</t>
  </si>
  <si>
    <t>02001813107</t>
  </si>
  <si>
    <t>0533420032080112</t>
  </si>
  <si>
    <t>0528040021580010</t>
  </si>
  <si>
    <t>EMSI</t>
  </si>
  <si>
    <t>01001859686</t>
  </si>
  <si>
    <t>0525820023380116</t>
  </si>
  <si>
    <t>EMPROSUT</t>
  </si>
  <si>
    <t>0525920013190015</t>
  </si>
  <si>
    <t>02001837109</t>
  </si>
  <si>
    <t>01000381909</t>
  </si>
  <si>
    <t>0530720011280016</t>
  </si>
  <si>
    <t>01000392451</t>
  </si>
  <si>
    <t>0533421024720419</t>
  </si>
  <si>
    <t>GENESIS</t>
  </si>
  <si>
    <t>01000370429</t>
  </si>
  <si>
    <t>0524420020810119</t>
  </si>
  <si>
    <t>01000371390</t>
  </si>
  <si>
    <t>0626921001650017</t>
  </si>
  <si>
    <t>12000344587</t>
  </si>
  <si>
    <t>0525020007200011</t>
  </si>
  <si>
    <t>0531440034980014</t>
  </si>
  <si>
    <t>0532620009940316</t>
  </si>
  <si>
    <t>01000367030</t>
  </si>
  <si>
    <t>01001866859</t>
  </si>
  <si>
    <t>0530520045050016</t>
  </si>
  <si>
    <t>0525020006160015</t>
  </si>
  <si>
    <t>78303494-78304292</t>
  </si>
  <si>
    <t>21000393855</t>
  </si>
  <si>
    <t>0533820024340018</t>
  </si>
  <si>
    <t>0524120013842017</t>
  </si>
  <si>
    <t>30001718399</t>
  </si>
  <si>
    <t>78334585-78337670</t>
  </si>
  <si>
    <t>11000353920</t>
  </si>
  <si>
    <t>052504000666212</t>
  </si>
  <si>
    <t>DESOFT</t>
  </si>
  <si>
    <t>ESTADO</t>
  </si>
  <si>
    <t>DIAS DISPONIBLES</t>
  </si>
  <si>
    <t>FECHA DE CONTRATO</t>
  </si>
  <si>
    <t>TIPO DE SERVICIO</t>
  </si>
  <si>
    <t>CUENTA BANCARIA</t>
  </si>
  <si>
    <t>CODIGO</t>
  </si>
  <si>
    <t>TIPO DE PAGO</t>
  </si>
  <si>
    <t>2340-23-1501</t>
  </si>
  <si>
    <t>1</t>
  </si>
  <si>
    <t>61004165171</t>
  </si>
  <si>
    <t>0626121343990011</t>
  </si>
  <si>
    <t>actualiar completo</t>
  </si>
  <si>
    <t>01001873761</t>
  </si>
  <si>
    <t>0530721036600019</t>
  </si>
  <si>
    <t>01000348216</t>
  </si>
  <si>
    <t>0524420047610015</t>
  </si>
  <si>
    <t>01.00.050373.5</t>
  </si>
  <si>
    <t>ELQUIM</t>
  </si>
  <si>
    <t>0640421027300014</t>
  </si>
  <si>
    <t>32000365426</t>
  </si>
  <si>
    <t>0526521007612616</t>
  </si>
  <si>
    <t>02001858048</t>
  </si>
  <si>
    <t>SANEAMIENTO BASICO</t>
  </si>
  <si>
    <t>053142004530016</t>
  </si>
  <si>
    <t>0532621009010211</t>
  </si>
  <si>
    <t>0524420022160010</t>
  </si>
  <si>
    <t>77937841-77937611</t>
  </si>
  <si>
    <t>01001716424</t>
  </si>
  <si>
    <t>EMI GRANMA</t>
  </si>
  <si>
    <t>0527620027990217</t>
  </si>
  <si>
    <t>BANCO</t>
  </si>
  <si>
    <t>50004305816</t>
  </si>
  <si>
    <t>0525845000176019</t>
  </si>
  <si>
    <t>50004167874</t>
  </si>
  <si>
    <t>ALARCO</t>
  </si>
  <si>
    <t>0528845000012317</t>
  </si>
  <si>
    <t>21000925026</t>
  </si>
  <si>
    <t>1258921041050010</t>
  </si>
  <si>
    <t>50004149454</t>
  </si>
  <si>
    <t>0530745000031014</t>
  </si>
  <si>
    <t>50004195342</t>
  </si>
  <si>
    <t>0532645000009310</t>
  </si>
  <si>
    <t>02001868174</t>
  </si>
  <si>
    <t>0525820046080016</t>
  </si>
  <si>
    <t>50004169622</t>
  </si>
  <si>
    <t>0533845000106118</t>
  </si>
  <si>
    <t>actualizar</t>
  </si>
  <si>
    <t>APCI</t>
  </si>
  <si>
    <t>0626921001500017</t>
  </si>
  <si>
    <t>30000344026</t>
  </si>
  <si>
    <t>COPEXTEL</t>
  </si>
  <si>
    <t>0524820034230217</t>
  </si>
  <si>
    <t>TELEFONO</t>
  </si>
  <si>
    <t>EMP. PROV. CONSULTORIA JURIDICA LA HABANA</t>
  </si>
  <si>
    <t>ALFIO</t>
  </si>
  <si>
    <t>CCS. FRUCTUOZO RODRIGUEZ</t>
  </si>
  <si>
    <t>CCS. LUIS RUIZ PALLARES</t>
  </si>
  <si>
    <t>CEDISAP</t>
  </si>
  <si>
    <t>COMPAÑÍA ALMACENES UNIVERSALES</t>
  </si>
  <si>
    <t>EDICIONES CARIBE</t>
  </si>
  <si>
    <t>EMP. ASEGURAMIENTO Y SERVICIOS</t>
  </si>
  <si>
    <t>EMP. PROV. ABASTECIMIENTO (EPASH)</t>
  </si>
  <si>
    <t>EMP. PROV. ASEGURAMIENTO Y TRANSPORTE (EPATC)</t>
  </si>
  <si>
    <t>EMP. PROV. RESTAURANTES HABANA</t>
  </si>
  <si>
    <t>ENCOMED</t>
  </si>
  <si>
    <t>ESTABLECIMIENTO PENITENCIARIO DE MUJERES (INTERNAS)</t>
  </si>
  <si>
    <t>GASES INDUSTRIALES</t>
  </si>
  <si>
    <t>GRAN COMERCIAL</t>
  </si>
  <si>
    <t>INMUNOENSAYO</t>
  </si>
  <si>
    <t>MATERIA PRIMA</t>
  </si>
  <si>
    <t>OFICINA TERRITORIAL NORMALIZACION HABANA (OTNLH)</t>
  </si>
  <si>
    <t>PROPAGANDA Y EVENTOS</t>
  </si>
  <si>
    <t>RECOGIDA DESECHOS SOLIDOS AURORA PALZA</t>
  </si>
  <si>
    <t>SEGURMATICA</t>
  </si>
  <si>
    <t>UNIDAD BAS. IND. ALIMENTARIA PLAZA (UBIA)</t>
  </si>
  <si>
    <t>UPP. RECOGIDA Y DISPOSICION FINAL DE LA BASURA</t>
  </si>
  <si>
    <t>FECHA VENCIMIENTO</t>
  </si>
  <si>
    <t>EMP. PRODUCCIONES METALICAS (COMETAL)</t>
  </si>
  <si>
    <t xml:space="preserve">APLICACIONES INFORMATICAS (DESOFT) </t>
  </si>
  <si>
    <t>SOLUCIONES INFORMATICAS (SOFTEL)</t>
  </si>
  <si>
    <t>TCP. JR. SOLUCIONES (CLIMA)</t>
  </si>
  <si>
    <t>OFICINA NACIONAL DE ESTADISTICA E INFORMACION (ONEI)</t>
  </si>
  <si>
    <t>SITRANS</t>
  </si>
  <si>
    <t>UNIDAD PRESUPUESTADA TRANSPORTE SALUD (UPTS)</t>
  </si>
  <si>
    <t>MEDICAMENTOS OESTE</t>
  </si>
  <si>
    <t>SERVISAP</t>
  </si>
  <si>
    <t>GAS MANUFACTURADO</t>
  </si>
  <si>
    <t>CUBA-TAXI</t>
  </si>
  <si>
    <t>EMPRESA OMNIBUS NACIONALES</t>
  </si>
  <si>
    <t>NEURO CIENCIAS</t>
  </si>
  <si>
    <t>EMER</t>
  </si>
  <si>
    <t>CENTRO INTERNACIONAL LAS PRADERAS</t>
  </si>
  <si>
    <t>CANEC S.A</t>
  </si>
  <si>
    <t>INVESCON</t>
  </si>
  <si>
    <t>GEYSEL</t>
  </si>
  <si>
    <t>TAXIS-CUBA</t>
  </si>
  <si>
    <t>REGAL</t>
  </si>
  <si>
    <t>PEXAC</t>
  </si>
  <si>
    <t>AICROS</t>
  </si>
  <si>
    <t>COMBIOMED</t>
  </si>
  <si>
    <t>FINCIMEX</t>
  </si>
  <si>
    <t>MARMOLES CUBANOS</t>
  </si>
  <si>
    <t>PRIMAG</t>
  </si>
  <si>
    <t>TCP ANTONIO MOREJON</t>
  </si>
  <si>
    <t>EMPROMAP</t>
  </si>
  <si>
    <t>GENEC</t>
  </si>
  <si>
    <t>CCS. ROBERTO SENAREGA</t>
  </si>
  <si>
    <t>CANTERAS</t>
  </si>
  <si>
    <t>TECNOLAB</t>
  </si>
  <si>
    <t>UEB LACTEO LECHE POLVO</t>
  </si>
  <si>
    <t>CONSTRUIR SUEÑOS</t>
  </si>
  <si>
    <t>GEILA</t>
  </si>
  <si>
    <t>POLIGOM</t>
  </si>
  <si>
    <t>EMPROY-2</t>
  </si>
  <si>
    <t>CCS. F.RENATO GUITAR ROSELL</t>
  </si>
  <si>
    <t>CCS. F. RAUL GONZALEZ DIEGO</t>
  </si>
  <si>
    <t>01000355340</t>
  </si>
  <si>
    <t>0524520006010114</t>
  </si>
  <si>
    <t>30001841819</t>
  </si>
  <si>
    <t>0525020030520210</t>
  </si>
  <si>
    <t>01000382064</t>
  </si>
  <si>
    <t>0530720009640213</t>
  </si>
  <si>
    <t>76417804-76403501</t>
  </si>
  <si>
    <t>21000227214</t>
  </si>
  <si>
    <t>0618821017700110</t>
  </si>
  <si>
    <t>21000416899</t>
  </si>
  <si>
    <t>0638421043710010</t>
  </si>
  <si>
    <t>0524240047350018</t>
  </si>
  <si>
    <t>01000346563</t>
  </si>
  <si>
    <t>0524220016890117</t>
  </si>
  <si>
    <t>50004246371</t>
  </si>
  <si>
    <t>0530445000116719</t>
  </si>
  <si>
    <t>01001873777</t>
  </si>
  <si>
    <t>0524620047360216</t>
  </si>
  <si>
    <t>01000387020</t>
  </si>
  <si>
    <t>0531420030960315</t>
  </si>
  <si>
    <t>72601981-72670304</t>
  </si>
  <si>
    <t>01000371328</t>
  </si>
  <si>
    <t>0527020018960012</t>
  </si>
  <si>
    <t>77970041 EXT 267</t>
  </si>
  <si>
    <t>01001868663</t>
  </si>
  <si>
    <t>0525321044600119</t>
  </si>
  <si>
    <t>02001873327</t>
  </si>
  <si>
    <t>0530020049030014</t>
  </si>
  <si>
    <t>76402106-76410431</t>
  </si>
  <si>
    <t>0524221038150118</t>
  </si>
  <si>
    <t>0524120046810012</t>
  </si>
  <si>
    <t>01001841970</t>
  </si>
  <si>
    <t>0525220009080819</t>
  </si>
  <si>
    <t>01000349571</t>
  </si>
  <si>
    <t>0526420029070013</t>
  </si>
  <si>
    <t>78328001-78328100</t>
  </si>
  <si>
    <t>010001817503</t>
  </si>
  <si>
    <t>0528021012670117</t>
  </si>
  <si>
    <t>77957261-77957262</t>
  </si>
  <si>
    <t>01001820297</t>
  </si>
  <si>
    <t>0529720007160216</t>
  </si>
  <si>
    <t>76389202-76389055</t>
  </si>
  <si>
    <t>30001719226</t>
  </si>
  <si>
    <t>0523620022480117</t>
  </si>
  <si>
    <t>0531420009670010</t>
  </si>
  <si>
    <t>72042590-72043027</t>
  </si>
  <si>
    <t>02004112768</t>
  </si>
  <si>
    <t>0526720007110115</t>
  </si>
  <si>
    <t>23001868085</t>
  </si>
  <si>
    <t>0528801000019210</t>
  </si>
  <si>
    <t>01001802394</t>
  </si>
  <si>
    <t>0530520011830918</t>
  </si>
  <si>
    <t>78786465-78786458</t>
  </si>
  <si>
    <t>01000353447</t>
  </si>
  <si>
    <t>0525220008830014</t>
  </si>
  <si>
    <t>01000347745</t>
  </si>
  <si>
    <t>0524420015760319</t>
  </si>
  <si>
    <t>0524420022200114</t>
  </si>
  <si>
    <t>01001842407</t>
  </si>
  <si>
    <t>0524220018260213</t>
  </si>
  <si>
    <t>01000379564</t>
  </si>
  <si>
    <t>0530020048640015</t>
  </si>
  <si>
    <t>76985063-76985122</t>
  </si>
  <si>
    <t>01000393877</t>
  </si>
  <si>
    <t>0533821024640014</t>
  </si>
  <si>
    <t>14001873444</t>
  </si>
  <si>
    <t>0530028000001614</t>
  </si>
  <si>
    <t>0532221046760412</t>
  </si>
  <si>
    <t>76450139-52866290</t>
  </si>
  <si>
    <t>01001873672</t>
  </si>
  <si>
    <t>0530720045910316</t>
  </si>
  <si>
    <t>65061311881</t>
  </si>
  <si>
    <t>0598770000759616</t>
  </si>
  <si>
    <t>65080605087</t>
  </si>
  <si>
    <t>885081208266</t>
  </si>
  <si>
    <t>0598770001756614</t>
  </si>
  <si>
    <t>01001812197</t>
  </si>
  <si>
    <t>0524220018130018</t>
  </si>
  <si>
    <t>01000393205</t>
  </si>
  <si>
    <t>1222022114930010</t>
  </si>
  <si>
    <t>01000359146</t>
  </si>
  <si>
    <t>0525820023310019</t>
  </si>
  <si>
    <t>01001869423</t>
  </si>
  <si>
    <t>0523820044790212</t>
  </si>
  <si>
    <t>72043439-72042439</t>
  </si>
  <si>
    <t>12000359007</t>
  </si>
  <si>
    <t>0525840041340013</t>
  </si>
  <si>
    <t xml:space="preserve">actualizar ficha cliente </t>
  </si>
  <si>
    <t>01001820425</t>
  </si>
  <si>
    <t>ATRIO</t>
  </si>
  <si>
    <t>78300974-78365386 AL 88</t>
  </si>
  <si>
    <t>01000242654</t>
  </si>
  <si>
    <t>0532821014880110</t>
  </si>
  <si>
    <t>76833523-72664972</t>
  </si>
  <si>
    <t>01001846625</t>
  </si>
  <si>
    <t>ECME</t>
  </si>
  <si>
    <t>0525820021660217</t>
  </si>
  <si>
    <t>01001716402</t>
  </si>
  <si>
    <t>0533120033190019</t>
  </si>
  <si>
    <t>76096548-76096549</t>
  </si>
  <si>
    <t>01000348911</t>
  </si>
  <si>
    <t>0524220013240312</t>
  </si>
  <si>
    <t>01001870197</t>
  </si>
  <si>
    <t>PROALUM PRODUCCIONES ALUMINIO</t>
  </si>
  <si>
    <t>0618622206580117</t>
  </si>
  <si>
    <t>01000367068</t>
  </si>
  <si>
    <t>PUBLICENTRO</t>
  </si>
  <si>
    <t>0530520032070011</t>
  </si>
  <si>
    <t>CENTRO ISOTOPOS (CENTIS)</t>
  </si>
  <si>
    <t>EMP. PROV. FARMACIA HABANA</t>
  </si>
  <si>
    <t>EMP. TRANSPORTE ESCOLAR</t>
  </si>
  <si>
    <t>EMP. TRANSPORTE TERRESTRE PASAJEROS HABANA (EPTH)</t>
  </si>
  <si>
    <t>EMP. INDUS. MILITAR TRANSPORTE OCCIDENTE (MANAGUA)</t>
  </si>
  <si>
    <t>EMP. ELECTRICA</t>
  </si>
  <si>
    <t>EMP. COMERCIALIZADORA COMBUSTIBLE HABANA (CUPET)</t>
  </si>
  <si>
    <t>HABANATEC SRL</t>
  </si>
  <si>
    <t>MECATEK SRL</t>
  </si>
  <si>
    <t>MUEBLERIA SRL</t>
  </si>
  <si>
    <t>TCP. OMAR VELIZ</t>
  </si>
  <si>
    <t>TCP. OREMIS CALZADO LIMONTA</t>
  </si>
  <si>
    <t>CCS. FELIX GONZALEZ VIEGO</t>
  </si>
  <si>
    <t>UEB. ENSUME LA HABANA IRCC</t>
  </si>
  <si>
    <t>23*000027</t>
  </si>
  <si>
    <t>23*000040</t>
  </si>
  <si>
    <t>23*000090</t>
  </si>
  <si>
    <t>22*100149</t>
  </si>
  <si>
    <t>23*000163</t>
  </si>
  <si>
    <t>23*000164</t>
  </si>
  <si>
    <t>23*000238</t>
  </si>
  <si>
    <t>23*000327</t>
  </si>
  <si>
    <t>23*000371</t>
  </si>
  <si>
    <t>23*000474</t>
  </si>
  <si>
    <t>23*000476</t>
  </si>
  <si>
    <t>23*000141</t>
  </si>
  <si>
    <t>23*000602</t>
  </si>
  <si>
    <t>70873/VARIAS</t>
  </si>
  <si>
    <t>7953</t>
  </si>
  <si>
    <t>8072</t>
  </si>
  <si>
    <t>230/000058</t>
  </si>
  <si>
    <t>22/005355</t>
  </si>
  <si>
    <t>NO FACTURA</t>
  </si>
  <si>
    <t>005/2023</t>
  </si>
  <si>
    <t>EPTH</t>
  </si>
  <si>
    <t>2022F438</t>
  </si>
  <si>
    <t xml:space="preserve">ETECSA </t>
  </si>
  <si>
    <t>410111828012</t>
  </si>
  <si>
    <t>PDL PRIMAG</t>
  </si>
  <si>
    <t>EMP. CUB. EQUIPOS MEDICOS (ICEM)</t>
  </si>
  <si>
    <t>0017-23-02</t>
  </si>
  <si>
    <t>REVISAR ECONO.</t>
  </si>
  <si>
    <t>TCP. ROSA SERGUERA JORRIN</t>
  </si>
  <si>
    <t>62100912513</t>
  </si>
  <si>
    <t>0598770007838814</t>
  </si>
  <si>
    <t>24</t>
  </si>
  <si>
    <t>12</t>
  </si>
  <si>
    <t>36</t>
  </si>
  <si>
    <t>VIGENCIA EN MESES</t>
  </si>
  <si>
    <t>0598770001393913</t>
  </si>
  <si>
    <t>86072808668</t>
  </si>
  <si>
    <t>TCP. LUIS BARZAGA CASTILLO</t>
  </si>
  <si>
    <t>0598770007864818</t>
  </si>
  <si>
    <t>EMP. CONTINGENTE BLAS ROCA CALDERIO</t>
  </si>
  <si>
    <t>01000387569</t>
  </si>
  <si>
    <t>0532020013900010</t>
  </si>
  <si>
    <t>72763201-72763202</t>
  </si>
  <si>
    <t>0001000373946</t>
  </si>
  <si>
    <t>UEB. AGROPECUARIA HABANA (MINAG)</t>
  </si>
  <si>
    <t>1222021114760010</t>
  </si>
  <si>
    <t>50004314087</t>
  </si>
  <si>
    <t>IDM SERV. TEC. CONSTRUCTIVOS SRL</t>
  </si>
  <si>
    <t>0524245000194912</t>
  </si>
  <si>
    <t>MIPYME KONFORTPLUS SRL</t>
  </si>
  <si>
    <t>AGROPECUARIA HABANA</t>
  </si>
  <si>
    <t>KONFORPLUS</t>
  </si>
  <si>
    <t>022</t>
  </si>
  <si>
    <t>EMP. BLAS ROCA CAlDERIO</t>
  </si>
  <si>
    <t>25-23022</t>
  </si>
  <si>
    <t>0533420009390617</t>
  </si>
  <si>
    <t>EES. EMP. CARNICA HABANA JOSE MACEO</t>
  </si>
  <si>
    <t>0532220009391416</t>
  </si>
  <si>
    <t>FECHA DE PAGADA</t>
  </si>
  <si>
    <t>UCT. HABANA EMP. COMERSIALIZADORA ESCAMBRAY</t>
  </si>
  <si>
    <t>112-2D120/2023</t>
  </si>
  <si>
    <t>494-2V120/2023</t>
  </si>
  <si>
    <t>495-2V120/2023</t>
  </si>
  <si>
    <t>335-2N120/2023</t>
  </si>
  <si>
    <t>56-1X120/2023</t>
  </si>
  <si>
    <t>25-23023</t>
  </si>
  <si>
    <t>2303050100160</t>
  </si>
  <si>
    <t>07522</t>
  </si>
  <si>
    <t>05635</t>
  </si>
  <si>
    <t>05517</t>
  </si>
  <si>
    <t>25-23030</t>
  </si>
  <si>
    <t>06834</t>
  </si>
  <si>
    <t>230/001535</t>
  </si>
  <si>
    <t>230/001541</t>
  </si>
  <si>
    <t>230/001542</t>
  </si>
  <si>
    <t>23040200808</t>
  </si>
  <si>
    <t>254</t>
  </si>
  <si>
    <t>2304050100239</t>
  </si>
  <si>
    <t>260</t>
  </si>
  <si>
    <t>EES. EMP. CARNICA HABANA WAJAY</t>
  </si>
  <si>
    <t>242302229</t>
  </si>
  <si>
    <t>652</t>
  </si>
  <si>
    <t>EES. EMP. CARNICA HABANA CAMILO CIENFUEGOS</t>
  </si>
  <si>
    <t>122301872</t>
  </si>
  <si>
    <t>282302687</t>
  </si>
  <si>
    <t>23041700791</t>
  </si>
  <si>
    <t>236301140</t>
  </si>
  <si>
    <t>268</t>
  </si>
  <si>
    <t>23*001577</t>
  </si>
  <si>
    <t>47-23103280</t>
  </si>
  <si>
    <t>55-23101377</t>
  </si>
  <si>
    <t>51-23100069</t>
  </si>
  <si>
    <t>51-23100081</t>
  </si>
  <si>
    <t>49-23104429</t>
  </si>
  <si>
    <t>49-23104430</t>
  </si>
  <si>
    <t>49-23104431</t>
  </si>
  <si>
    <t>48-23102164</t>
  </si>
  <si>
    <t>46-23102217</t>
  </si>
  <si>
    <t>45-23102376</t>
  </si>
  <si>
    <t>44-23103824</t>
  </si>
  <si>
    <t>47-23103494</t>
  </si>
  <si>
    <t>54-23101567</t>
  </si>
  <si>
    <t>47-23103534</t>
  </si>
  <si>
    <t>47-23103528</t>
  </si>
  <si>
    <t>54-23101392</t>
  </si>
  <si>
    <t>54-23101318</t>
  </si>
  <si>
    <t>48-23102384</t>
  </si>
  <si>
    <t>47-23103871</t>
  </si>
  <si>
    <t>47-23103522</t>
  </si>
  <si>
    <t>47-23104161</t>
  </si>
  <si>
    <t>47-23104018</t>
  </si>
  <si>
    <t>66-23100590</t>
  </si>
  <si>
    <t>45-23102926</t>
  </si>
  <si>
    <t>03</t>
  </si>
  <si>
    <t>VB30136867907</t>
  </si>
  <si>
    <t>VB30136875907</t>
  </si>
  <si>
    <t>VB30136890907</t>
  </si>
  <si>
    <t>VB30136920907</t>
  </si>
  <si>
    <t>VB30136932907</t>
  </si>
  <si>
    <t>VB30136943907</t>
  </si>
  <si>
    <t>VB30136993907</t>
  </si>
  <si>
    <t>VB30137008907</t>
  </si>
  <si>
    <t>VB30137021907</t>
  </si>
  <si>
    <t>VB30137044907</t>
  </si>
  <si>
    <t>VB30137054907</t>
  </si>
  <si>
    <t>VB30137072907</t>
  </si>
  <si>
    <t>VB30137087907</t>
  </si>
  <si>
    <t>VB30137292907</t>
  </si>
  <si>
    <t>VB30137339907</t>
  </si>
  <si>
    <t>VB30137399907</t>
  </si>
  <si>
    <t>VB30137431907</t>
  </si>
  <si>
    <t>VB30137450907</t>
  </si>
  <si>
    <t>VB30137465907</t>
  </si>
  <si>
    <t>VB30137480907</t>
  </si>
  <si>
    <t>VB30137535907</t>
  </si>
  <si>
    <t>VB30137571907</t>
  </si>
  <si>
    <t>VB30137644907</t>
  </si>
  <si>
    <t>VB30137669907</t>
  </si>
  <si>
    <t>VB30137685907</t>
  </si>
  <si>
    <t>VB30137708907</t>
  </si>
  <si>
    <t>VB30137756907</t>
  </si>
  <si>
    <t>VB30137769907</t>
  </si>
  <si>
    <t>VB30137780907</t>
  </si>
  <si>
    <t>VB30137819907</t>
  </si>
  <si>
    <t>VB30137865907</t>
  </si>
  <si>
    <t>VB30137878907</t>
  </si>
  <si>
    <t>VB30137942907</t>
  </si>
  <si>
    <t>VB30137943907</t>
  </si>
  <si>
    <t>VB30137957907</t>
  </si>
  <si>
    <t>BUSCAR PROVEEDOR</t>
  </si>
  <si>
    <t>1222022114950013</t>
  </si>
  <si>
    <t>VB30147229907</t>
  </si>
  <si>
    <t>VB30147236907</t>
  </si>
  <si>
    <t>VB30147232907</t>
  </si>
  <si>
    <t>VB30147240907</t>
  </si>
  <si>
    <t>KP-01/23</t>
  </si>
  <si>
    <t>VB30147243907</t>
  </si>
  <si>
    <t>VB30147244907</t>
  </si>
  <si>
    <t>VB30134558907</t>
  </si>
  <si>
    <t>VB30136980907</t>
  </si>
  <si>
    <t>VB30136971907</t>
  </si>
  <si>
    <t>VB30137934907</t>
  </si>
  <si>
    <t>VB30136960907</t>
  </si>
  <si>
    <t>1211</t>
  </si>
  <si>
    <t>1295</t>
  </si>
  <si>
    <t>CCS. FRUCTUOSO RODRIGUEZ</t>
  </si>
  <si>
    <t>337</t>
  </si>
  <si>
    <t>768</t>
  </si>
  <si>
    <t>876</t>
  </si>
  <si>
    <t>1348</t>
  </si>
  <si>
    <t>1477</t>
  </si>
  <si>
    <t>230/001442</t>
  </si>
  <si>
    <t>1632</t>
  </si>
  <si>
    <t>1704</t>
  </si>
  <si>
    <t>1844</t>
  </si>
  <si>
    <t>1964</t>
  </si>
  <si>
    <t>230/002034</t>
  </si>
  <si>
    <t>230/002033</t>
  </si>
  <si>
    <t>230/002035</t>
  </si>
  <si>
    <t>23*00677</t>
  </si>
  <si>
    <t>1/2023</t>
  </si>
  <si>
    <t>35/186</t>
  </si>
  <si>
    <t>EES. EMP. PROD Y COMERC AVICOLA</t>
  </si>
  <si>
    <t>000040842</t>
  </si>
  <si>
    <t>739</t>
  </si>
  <si>
    <t>CCS. FELIZ GONZALEZ VIEGO</t>
  </si>
  <si>
    <t>233214</t>
  </si>
  <si>
    <t>23041701005</t>
  </si>
  <si>
    <t>2097</t>
  </si>
  <si>
    <t>0363*01</t>
  </si>
  <si>
    <t>0401*01</t>
  </si>
  <si>
    <t>0442*01</t>
  </si>
  <si>
    <t>23*001540</t>
  </si>
  <si>
    <t>23*001514</t>
  </si>
  <si>
    <t>23*001450</t>
  </si>
  <si>
    <t>23*001377</t>
  </si>
  <si>
    <t>23*001312</t>
  </si>
  <si>
    <t>23*001341</t>
  </si>
  <si>
    <t>23*001149</t>
  </si>
  <si>
    <t>23*001104</t>
  </si>
  <si>
    <t>23*001073</t>
  </si>
  <si>
    <t>23*001035</t>
  </si>
  <si>
    <t>23*000995</t>
  </si>
  <si>
    <t>23*000904</t>
  </si>
  <si>
    <t>23*000833</t>
  </si>
  <si>
    <t>23*000830</t>
  </si>
  <si>
    <t>23*000646</t>
  </si>
  <si>
    <t>47-23103838</t>
  </si>
  <si>
    <t>49-23104954</t>
  </si>
  <si>
    <t>52-23100908</t>
  </si>
  <si>
    <t>45-23102605</t>
  </si>
  <si>
    <t>46-23103104</t>
  </si>
  <si>
    <t>44-23104157</t>
  </si>
  <si>
    <t>46-23103578</t>
  </si>
  <si>
    <t>44-23104160</t>
  </si>
  <si>
    <t>47-23103789</t>
  </si>
  <si>
    <t>52-23100987</t>
  </si>
  <si>
    <t>49-23105982</t>
  </si>
  <si>
    <t>55-23101545</t>
  </si>
  <si>
    <t>48-23102688</t>
  </si>
  <si>
    <t>45-23103148</t>
  </si>
  <si>
    <t>47-23104617</t>
  </si>
  <si>
    <t>48-23102324</t>
  </si>
  <si>
    <t>54-23101597</t>
  </si>
  <si>
    <t>44-23104646</t>
  </si>
  <si>
    <t>54-23101592</t>
  </si>
  <si>
    <t>FARMAHANA</t>
  </si>
  <si>
    <t>46-23102806</t>
  </si>
  <si>
    <t>46-23102557</t>
  </si>
  <si>
    <t>47-23103492</t>
  </si>
  <si>
    <t>46-23102570</t>
  </si>
  <si>
    <t>66-23100457</t>
  </si>
  <si>
    <t>50-23100210</t>
  </si>
  <si>
    <t>HOSPITAL ABALLI</t>
  </si>
  <si>
    <t>HOSPITAL NAVAL LUIZ DIAZ SOTO</t>
  </si>
  <si>
    <t>54-23100909</t>
  </si>
  <si>
    <t>44-23102928</t>
  </si>
  <si>
    <t>46-23101512</t>
  </si>
  <si>
    <t>44-23102929</t>
  </si>
  <si>
    <t>HOSPITAL GONZALEZ CORO</t>
  </si>
  <si>
    <t>FACT/1</t>
  </si>
  <si>
    <t>45-23101411</t>
  </si>
  <si>
    <t>45-23101898</t>
  </si>
  <si>
    <t>52-23100564</t>
  </si>
  <si>
    <t>52-23100747</t>
  </si>
  <si>
    <t>49-23103469</t>
  </si>
  <si>
    <t>55-23101095</t>
  </si>
  <si>
    <t>46-23101919</t>
  </si>
  <si>
    <t>46-23101925</t>
  </si>
  <si>
    <t>47-23102536</t>
  </si>
  <si>
    <t>52-23100748</t>
  </si>
  <si>
    <t>46-23102128</t>
  </si>
  <si>
    <t>49-23103475</t>
  </si>
  <si>
    <t>48-23101716</t>
  </si>
  <si>
    <t>47-23102681</t>
  </si>
  <si>
    <t>47-23102750</t>
  </si>
  <si>
    <t>54-23100915</t>
  </si>
  <si>
    <t>52-23100649</t>
  </si>
  <si>
    <t>47-23101937</t>
  </si>
  <si>
    <t>49-23102611</t>
  </si>
  <si>
    <t>47-23102069</t>
  </si>
  <si>
    <t>44-23102145</t>
  </si>
  <si>
    <t>52-23100111</t>
  </si>
  <si>
    <t>52-23100577</t>
  </si>
  <si>
    <t>52-23100562</t>
  </si>
  <si>
    <t>44-23102343</t>
  </si>
  <si>
    <t>46-23101684</t>
  </si>
  <si>
    <t>49-23102875</t>
  </si>
  <si>
    <t>46-23101729</t>
  </si>
  <si>
    <t>55-23100921</t>
  </si>
  <si>
    <t>52-23100489</t>
  </si>
  <si>
    <t>48-23101168</t>
  </si>
  <si>
    <t>49-23102754</t>
  </si>
  <si>
    <t>FACT/2</t>
  </si>
  <si>
    <t>FACT/15</t>
  </si>
  <si>
    <t>FACT/99</t>
  </si>
  <si>
    <t>BUSCAR        PROVEEDOR</t>
  </si>
  <si>
    <t>SOFTEL</t>
  </si>
  <si>
    <t>8923-0281-1</t>
  </si>
  <si>
    <t>240054</t>
  </si>
  <si>
    <t>8923-0082-1</t>
  </si>
  <si>
    <t>47-23100861</t>
  </si>
  <si>
    <t>49-23102550</t>
  </si>
  <si>
    <t>44-23102140</t>
  </si>
  <si>
    <t>44-23102148</t>
  </si>
  <si>
    <t>54-23100539</t>
  </si>
  <si>
    <t>49-23102421</t>
  </si>
  <si>
    <t>45-23101276</t>
  </si>
  <si>
    <t>44-23101997</t>
  </si>
  <si>
    <t>49-23102452</t>
  </si>
  <si>
    <t>66-23100306</t>
  </si>
  <si>
    <t>55-23100559</t>
  </si>
  <si>
    <t>55-23100237</t>
  </si>
  <si>
    <t>55-23100897</t>
  </si>
  <si>
    <t>55-23100861</t>
  </si>
  <si>
    <t>46-23101631</t>
  </si>
  <si>
    <t>47-23102082</t>
  </si>
  <si>
    <t>49-23102749</t>
  </si>
  <si>
    <t>44-23102290</t>
  </si>
  <si>
    <t>48-23101268</t>
  </si>
  <si>
    <t>49-23102751</t>
  </si>
  <si>
    <t>46-23101280</t>
  </si>
  <si>
    <t>45-23101159</t>
  </si>
  <si>
    <t>55-23100597</t>
  </si>
  <si>
    <t>46-23101214</t>
  </si>
  <si>
    <t>45-22115165</t>
  </si>
  <si>
    <t>46-22116988</t>
  </si>
  <si>
    <t>49-22134308</t>
  </si>
  <si>
    <t>46-22116987</t>
  </si>
  <si>
    <t>49-22134309</t>
  </si>
  <si>
    <t>45-23101045</t>
  </si>
  <si>
    <t>51-23100003</t>
  </si>
  <si>
    <t>51-23100012</t>
  </si>
  <si>
    <t>66-23100139</t>
  </si>
  <si>
    <t>47-23101117</t>
  </si>
  <si>
    <t>46-23100951</t>
  </si>
  <si>
    <t>46-23100701</t>
  </si>
  <si>
    <t>46-23100737</t>
  </si>
  <si>
    <t>46-23100908</t>
  </si>
  <si>
    <t>46-23100164</t>
  </si>
  <si>
    <t>44-23100352</t>
  </si>
  <si>
    <t>49-23100365</t>
  </si>
  <si>
    <t>46-23100551</t>
  </si>
  <si>
    <t>47-23100305</t>
  </si>
  <si>
    <t>52-23100085</t>
  </si>
  <si>
    <t>45-23100041</t>
  </si>
  <si>
    <t>48-23100087</t>
  </si>
  <si>
    <t>48-23100094</t>
  </si>
  <si>
    <t>52-23100097</t>
  </si>
  <si>
    <t>46-23100429</t>
  </si>
  <si>
    <t>47-23100281</t>
  </si>
  <si>
    <t>55-23100028</t>
  </si>
  <si>
    <t>52-23100045</t>
  </si>
  <si>
    <t>52-23100091</t>
  </si>
  <si>
    <t>54-23100095</t>
  </si>
  <si>
    <t>49-23100417</t>
  </si>
  <si>
    <t>54-23100045</t>
  </si>
  <si>
    <t>54-23100098</t>
  </si>
  <si>
    <t>47-23100504</t>
  </si>
  <si>
    <t>47-23100513</t>
  </si>
  <si>
    <t>47-22122959</t>
  </si>
  <si>
    <t>47-22122953</t>
  </si>
  <si>
    <t>44-22122533</t>
  </si>
  <si>
    <t>47-22122668</t>
  </si>
  <si>
    <t>45-22115201</t>
  </si>
  <si>
    <t>46-22117160</t>
  </si>
  <si>
    <t>46-23100179</t>
  </si>
  <si>
    <t>52-22104751</t>
  </si>
  <si>
    <t>52-22104835</t>
  </si>
  <si>
    <t>55-22107726</t>
  </si>
  <si>
    <t>52-22104833</t>
  </si>
  <si>
    <t>47-22122341</t>
  </si>
  <si>
    <t>66-23100004</t>
  </si>
  <si>
    <t>281</t>
  </si>
  <si>
    <t>302-2023-08496</t>
  </si>
  <si>
    <t>23040200848</t>
  </si>
  <si>
    <t>302-2023-08324</t>
  </si>
  <si>
    <t>305-2023-10722</t>
  </si>
  <si>
    <t>2304050100262</t>
  </si>
  <si>
    <t>0760/23</t>
  </si>
  <si>
    <t>0761/23</t>
  </si>
  <si>
    <t>0762/23</t>
  </si>
  <si>
    <t>230/001540*</t>
  </si>
  <si>
    <t>230/002208</t>
  </si>
  <si>
    <t>VB30171681907</t>
  </si>
  <si>
    <t>410151000775</t>
  </si>
  <si>
    <t>A2347071</t>
  </si>
  <si>
    <t>A2347069</t>
  </si>
  <si>
    <t>A2347070</t>
  </si>
  <si>
    <t>VB30171240907</t>
  </si>
  <si>
    <t>VB30171433907</t>
  </si>
  <si>
    <t>VB30171690907</t>
  </si>
  <si>
    <t>VB30171699907</t>
  </si>
  <si>
    <t>VB30171735907</t>
  </si>
  <si>
    <t>44-9N120/2023</t>
  </si>
  <si>
    <t>2</t>
  </si>
  <si>
    <t>MECATEK</t>
  </si>
  <si>
    <t>2-003/2022</t>
  </si>
  <si>
    <t>4/2022</t>
  </si>
  <si>
    <t>ESINES</t>
  </si>
  <si>
    <t>23020152</t>
  </si>
  <si>
    <t>VB30163791907</t>
  </si>
  <si>
    <t>VB30163804907</t>
  </si>
  <si>
    <t>2212022113</t>
  </si>
  <si>
    <t>2212022049</t>
  </si>
  <si>
    <t>VB30180974907</t>
  </si>
  <si>
    <t>VB30180976907</t>
  </si>
  <si>
    <t>VB30180978907</t>
  </si>
  <si>
    <t>02/022</t>
  </si>
  <si>
    <t>VB30180979907</t>
  </si>
  <si>
    <t>SE PAGO DOBLE</t>
  </si>
  <si>
    <t>MANTENIMIENTO</t>
  </si>
  <si>
    <t>PROVEEDORES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</si>
  <si>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</si>
  <si>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</si>
  <si>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</si>
  <si>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</si>
  <si>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</si>
  <si>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</si>
  <si>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</si>
  <si>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</si>
  <si>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</si>
  <si>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</si>
  <si>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</si>
  <si>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</si>
  <si>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FECHA DE EMITIDA</t>
  </si>
  <si>
    <t>FECHA ENTRADA ECONOMIA</t>
  </si>
  <si>
    <t>LABIOFAN</t>
  </si>
  <si>
    <t>233*30161</t>
  </si>
  <si>
    <t>JR. SOLUCIONES</t>
  </si>
  <si>
    <t>JR.SOLUCIONES</t>
  </si>
  <si>
    <t>51-23100209</t>
  </si>
  <si>
    <t>49-23107285</t>
  </si>
  <si>
    <t>49-23107288</t>
  </si>
  <si>
    <t>46-23104383</t>
  </si>
  <si>
    <t>TRANSF/CH</t>
  </si>
  <si>
    <t>46-23104573</t>
  </si>
  <si>
    <t>49-23107642</t>
  </si>
  <si>
    <t>49-23107873</t>
  </si>
  <si>
    <t>47-23105674</t>
  </si>
  <si>
    <t>182306238</t>
  </si>
  <si>
    <t>47-23105585</t>
  </si>
  <si>
    <t>47-23105524</t>
  </si>
  <si>
    <t>47-23104686</t>
  </si>
  <si>
    <t>45-23103811</t>
  </si>
  <si>
    <t>48-23103147</t>
  </si>
  <si>
    <t>44-23105138</t>
  </si>
  <si>
    <t>52-23101357</t>
  </si>
  <si>
    <t>47-23105847</t>
  </si>
  <si>
    <t>2023F88</t>
  </si>
  <si>
    <t>15</t>
  </si>
  <si>
    <t>262301</t>
  </si>
  <si>
    <t>23020375</t>
  </si>
  <si>
    <t>302-2023-08438</t>
  </si>
  <si>
    <t>VB30183934907</t>
  </si>
  <si>
    <t>2023-60</t>
  </si>
  <si>
    <t>2023-87</t>
  </si>
  <si>
    <t>VB30183963907</t>
  </si>
  <si>
    <t>VB30184015907</t>
  </si>
  <si>
    <t>VB30184055907</t>
  </si>
  <si>
    <t>VB30184030907</t>
  </si>
  <si>
    <t>VB30184094907</t>
  </si>
  <si>
    <t>VB30184176907</t>
  </si>
  <si>
    <t>VB30184188907</t>
  </si>
  <si>
    <t>VB30184200907</t>
  </si>
  <si>
    <t>2/2022</t>
  </si>
  <si>
    <t>VB30184257907</t>
  </si>
  <si>
    <t>VB3084289907</t>
  </si>
  <si>
    <t>VB30184293907</t>
  </si>
  <si>
    <t>VB30184297907</t>
  </si>
  <si>
    <t>VB30184299907</t>
  </si>
  <si>
    <t>VB30842308907</t>
  </si>
  <si>
    <t>VB30184311907</t>
  </si>
  <si>
    <t>46-23104849</t>
  </si>
  <si>
    <t>47-23105767</t>
  </si>
  <si>
    <t>49-23105874</t>
  </si>
  <si>
    <t>49-23107444</t>
  </si>
  <si>
    <t>49-23106088</t>
  </si>
  <si>
    <t>55-23102246</t>
  </si>
  <si>
    <t>66-23100890</t>
  </si>
  <si>
    <t>52-23101123</t>
  </si>
  <si>
    <t>54-23102077</t>
  </si>
  <si>
    <t>49-23106107</t>
  </si>
  <si>
    <t>44-23106059</t>
  </si>
  <si>
    <t>52-23101350</t>
  </si>
  <si>
    <t>44-23106052</t>
  </si>
  <si>
    <t>52-23101359</t>
  </si>
  <si>
    <t>46-23104434</t>
  </si>
  <si>
    <t>47-23105405</t>
  </si>
  <si>
    <t>49-23107323</t>
  </si>
  <si>
    <t>54-23102065</t>
  </si>
  <si>
    <t>49-23107349</t>
  </si>
  <si>
    <t>64</t>
  </si>
  <si>
    <t>47-23105862</t>
  </si>
  <si>
    <t>46-23105022</t>
  </si>
  <si>
    <t>47-23105855</t>
  </si>
  <si>
    <t>TRASLADO</t>
  </si>
  <si>
    <t>D1</t>
  </si>
  <si>
    <t>D2</t>
  </si>
  <si>
    <t>D3</t>
  </si>
  <si>
    <t>44-23106897</t>
  </si>
  <si>
    <t>49-23104960</t>
  </si>
  <si>
    <t>47-23104833</t>
  </si>
  <si>
    <t>49-23106190</t>
  </si>
  <si>
    <t>46-23104118</t>
  </si>
  <si>
    <t>46-23103794</t>
  </si>
  <si>
    <t>DONATIVO-2</t>
  </si>
  <si>
    <t>DONATIVO-1</t>
  </si>
  <si>
    <t>DONATIVO</t>
  </si>
  <si>
    <t>49-23104426</t>
  </si>
  <si>
    <t>49-23105277</t>
  </si>
  <si>
    <t>52-23100864</t>
  </si>
  <si>
    <t>49-23104583</t>
  </si>
  <si>
    <t>SN</t>
  </si>
  <si>
    <t>45-23103814</t>
  </si>
  <si>
    <t>D5</t>
  </si>
  <si>
    <t>44-23105451</t>
  </si>
  <si>
    <t>TRANSF-1</t>
  </si>
  <si>
    <t>370</t>
  </si>
  <si>
    <t>66-23100819</t>
  </si>
  <si>
    <t>23*002090</t>
  </si>
  <si>
    <t>23*002108</t>
  </si>
  <si>
    <t>23*002264</t>
  </si>
  <si>
    <t>23*002280</t>
  </si>
  <si>
    <t>23*002391</t>
  </si>
  <si>
    <t>23*002292</t>
  </si>
  <si>
    <t>23*001924</t>
  </si>
  <si>
    <t>23*002024</t>
  </si>
  <si>
    <t>23*001862</t>
  </si>
  <si>
    <t>TRASLADO-1</t>
  </si>
  <si>
    <t>23*001861</t>
  </si>
  <si>
    <t>23*001721</t>
  </si>
  <si>
    <t>23*001672</t>
  </si>
  <si>
    <t>23*001633</t>
  </si>
  <si>
    <t>24/04/2023</t>
  </si>
  <si>
    <t>13/03/2023</t>
  </si>
  <si>
    <t>0016-23-02</t>
  </si>
  <si>
    <t>47-23103511</t>
  </si>
  <si>
    <t>1029</t>
  </si>
  <si>
    <t>182306238/</t>
  </si>
  <si>
    <t>VB30188643967</t>
  </si>
  <si>
    <t>SC-2-12</t>
  </si>
  <si>
    <t>VB30188722907</t>
  </si>
  <si>
    <t>VB30188838907</t>
  </si>
  <si>
    <t>VB30188827907</t>
  </si>
  <si>
    <t>VB30188832907</t>
  </si>
  <si>
    <t>VB30188016907</t>
  </si>
  <si>
    <t>VB30188692907</t>
  </si>
  <si>
    <t>VB30188632907</t>
  </si>
  <si>
    <t>VB30171483907</t>
  </si>
  <si>
    <t>VB30171532907</t>
  </si>
  <si>
    <t>VB30188706907</t>
  </si>
  <si>
    <t>VB30188778907</t>
  </si>
  <si>
    <t>047/2023</t>
  </si>
  <si>
    <t>VB30188743907</t>
  </si>
  <si>
    <t>230/002207</t>
  </si>
  <si>
    <t>18/05/2023</t>
  </si>
  <si>
    <t>28/03/2023</t>
  </si>
  <si>
    <t>RTV COMERCIAL</t>
  </si>
  <si>
    <t>533</t>
  </si>
  <si>
    <t>000041438</t>
  </si>
  <si>
    <t>23050201111</t>
  </si>
  <si>
    <t>34/165</t>
  </si>
  <si>
    <t>326</t>
  </si>
  <si>
    <t>23050200989</t>
  </si>
  <si>
    <t>2305050100360</t>
  </si>
  <si>
    <t>UEB. MEZCLA FISICA</t>
  </si>
  <si>
    <t>23050402429</t>
  </si>
  <si>
    <t>311</t>
  </si>
  <si>
    <t>182310762</t>
  </si>
  <si>
    <t>551</t>
  </si>
  <si>
    <t>182310507</t>
  </si>
  <si>
    <t>242302659</t>
  </si>
  <si>
    <t>182311205</t>
  </si>
  <si>
    <t>40/24</t>
  </si>
  <si>
    <t>23*00613</t>
  </si>
  <si>
    <t>35/239</t>
  </si>
  <si>
    <t>2305050100417</t>
  </si>
  <si>
    <t>0242</t>
  </si>
  <si>
    <t>236301888</t>
  </si>
  <si>
    <t>230/002206</t>
  </si>
  <si>
    <t>230/002265</t>
  </si>
  <si>
    <t>230/002205</t>
  </si>
  <si>
    <t>COMETAL</t>
  </si>
  <si>
    <t>23002551</t>
  </si>
  <si>
    <t>23002477</t>
  </si>
  <si>
    <t>LABIOFAM</t>
  </si>
  <si>
    <t>233*30191</t>
  </si>
  <si>
    <t>104</t>
  </si>
  <si>
    <t>02/027</t>
  </si>
  <si>
    <t>23020504</t>
  </si>
  <si>
    <t>3</t>
  </si>
  <si>
    <t>23002505</t>
  </si>
  <si>
    <t>24/05/2023</t>
  </si>
  <si>
    <t>VB30203029907</t>
  </si>
  <si>
    <t>VB30206394907</t>
  </si>
  <si>
    <t>VB30206472907</t>
  </si>
  <si>
    <t>VB30206724907</t>
  </si>
  <si>
    <t>VB30206752907</t>
  </si>
  <si>
    <t>VB30206763907</t>
  </si>
  <si>
    <t>VB30206939907</t>
  </si>
  <si>
    <t>VB30206960907</t>
  </si>
  <si>
    <t>VB30206974907</t>
  </si>
  <si>
    <t>VB30206997907</t>
  </si>
  <si>
    <t>VB30207012907</t>
  </si>
  <si>
    <t>VB30207027907</t>
  </si>
  <si>
    <t>VB30207038907</t>
  </si>
  <si>
    <t>VB30207042907</t>
  </si>
  <si>
    <t>VB30207062907</t>
  </si>
  <si>
    <t>VB30207068907</t>
  </si>
  <si>
    <t>VB30207073907</t>
  </si>
  <si>
    <t>302-2023-11423</t>
  </si>
  <si>
    <t>VB30207081907</t>
  </si>
  <si>
    <t>532</t>
  </si>
  <si>
    <t>VB30206679907</t>
  </si>
  <si>
    <t>0524720030550016</t>
  </si>
  <si>
    <t>0598770005200012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</si>
  <si>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</si>
  <si>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</si>
  <si>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</si>
  <si>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</si>
  <si>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</si>
  <si>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</si>
  <si>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</si>
  <si>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</si>
  <si>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</si>
  <si>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</si>
  <si>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</si>
  <si>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</si>
  <si>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</si>
  <si>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</si>
  <si>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</si>
  <si>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</si>
  <si>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</si>
  <si>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</si>
  <si>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</si>
  <si>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</si>
  <si>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</si>
  <si>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</si>
  <si>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</si>
  <si>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</si>
  <si>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</si>
  <si>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</si>
  <si>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</si>
  <si>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</si>
  <si>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</si>
  <si>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</si>
  <si>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</si>
  <si>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</si>
  <si>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</si>
  <si>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</si>
  <si>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</si>
  <si>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</si>
  <si>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</si>
  <si>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</si>
  <si>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</si>
  <si>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</si>
  <si>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</si>
  <si>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</si>
  <si>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</si>
  <si>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</si>
  <si>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</si>
  <si>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</si>
  <si>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</si>
  <si>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</si>
  <si>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</si>
  <si>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</si>
  <si>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</si>
  <si>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</si>
  <si>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</si>
  <si>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</si>
  <si>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</si>
  <si>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</si>
  <si>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</si>
  <si>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</si>
  <si>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</si>
  <si>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</si>
  <si>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</si>
  <si>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</si>
  <si>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</si>
  <si>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</si>
  <si>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</si>
  <si>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</si>
  <si>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</si>
  <si>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</si>
  <si>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</si>
  <si>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</si>
  <si>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</si>
  <si>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</si>
  <si>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</si>
  <si>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</si>
  <si>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</si>
  <si>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</si>
  <si>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</si>
  <si>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</si>
  <si>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</si>
  <si>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</si>
  <si>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</si>
  <si>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</si>
  <si>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</si>
  <si>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</si>
  <si>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</si>
  <si>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</si>
  <si>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</si>
  <si>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</si>
  <si>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</si>
  <si>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</si>
  <si>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</si>
  <si>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</si>
  <si>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</si>
  <si>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</si>
  <si>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</si>
  <si>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</si>
  <si>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</si>
  <si>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</si>
  <si>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</si>
  <si>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</si>
  <si>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</si>
  <si>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</si>
  <si>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464</t>
  </si>
  <si>
    <t>facha de hoy</t>
  </si>
  <si>
    <t>CARNICA HABANA JOSE MACEO</t>
  </si>
  <si>
    <t>CARNICA HABANA</t>
  </si>
  <si>
    <t>CARNICA HABANA WAJAY</t>
  </si>
  <si>
    <t>CARNICA HABANA CAMILO CIENFUEGOS</t>
  </si>
  <si>
    <t>MAYORISTA DE TABACO Y CIGARROS</t>
  </si>
  <si>
    <t>AURORA HABANA VIEJA</t>
  </si>
  <si>
    <t>AURORA HABANA PLAZA</t>
  </si>
  <si>
    <t xml:space="preserve">MARCO GENESIS </t>
  </si>
  <si>
    <t>EPASH-EMP. PROV. ABASTESIMIENTO A LA SALUD IRC</t>
  </si>
  <si>
    <t>UBIA-UNIDAD BAS. IND. ALIMENTARIA PLAZA</t>
  </si>
  <si>
    <t>No.TRANSF.</t>
  </si>
  <si>
    <t>TERMINAL FORTUNA IRCC</t>
  </si>
  <si>
    <t>COMETAL-EMP. DE PRODUCCINES METALICAS</t>
  </si>
  <si>
    <t>QUESO MATILDA COMPLEJO LACTEO</t>
  </si>
  <si>
    <t>HELADOS COOPELIA</t>
  </si>
  <si>
    <t>CONSULTORIA JURIDICA</t>
  </si>
  <si>
    <t>GASES MEDICINALES</t>
  </si>
  <si>
    <t>ENSUME LA HABANA IRCC</t>
  </si>
  <si>
    <t>AGROPECUARIA ALQUIZAR</t>
  </si>
  <si>
    <t>MAYORISTA DE TABACO Y CIGARROS #302</t>
  </si>
  <si>
    <t>MAYORISTA DE TABACO Y CIGARROS #305</t>
  </si>
  <si>
    <t>USUARIOS</t>
  </si>
  <si>
    <t>CONTRASEÑAS</t>
  </si>
  <si>
    <t xml:space="preserve">COAVIC-EES. EMP. PROD. Y COMERC. AVICOLA </t>
  </si>
  <si>
    <t>ESCAMBRAY-UCT. HABANA EMP. COMERSIALIZADORA</t>
  </si>
  <si>
    <t xml:space="preserve">ESINES-EMP. SERV. ING. EXPECIALIZADOS </t>
  </si>
  <si>
    <t>RETINOSIS PIGMENTARIA CAMILO CIENFUEGOS</t>
  </si>
  <si>
    <t>SANEAMIENTO BASICO DE LA HABANA</t>
  </si>
  <si>
    <t>2023F91</t>
  </si>
  <si>
    <t>0523032</t>
  </si>
  <si>
    <t>0523077</t>
  </si>
  <si>
    <t>VB30213018907</t>
  </si>
  <si>
    <t>230/002694</t>
  </si>
  <si>
    <t>230/002693</t>
  </si>
  <si>
    <t>CCS. 28 ENERO</t>
  </si>
  <si>
    <t>DEMANDA</t>
  </si>
  <si>
    <t>TERMINAL FORTUNA</t>
  </si>
  <si>
    <t>2023F47</t>
  </si>
  <si>
    <t xml:space="preserve">DESOFT </t>
  </si>
  <si>
    <t>RAUL GONZALEZ DIEGO</t>
  </si>
  <si>
    <t>RENATO GUITAR ROSELL</t>
  </si>
  <si>
    <t>FELIX GONZALEZ VIEGO</t>
  </si>
  <si>
    <t>FRUCTUOZO RODRIGUEZ</t>
  </si>
  <si>
    <t>LUIS RUIZ PALLARES</t>
  </si>
  <si>
    <t>NICETO PEREZ GARCIA</t>
  </si>
  <si>
    <t>ROBERTO SENAREGA</t>
  </si>
  <si>
    <t>CENTIS-CENTRO ISOTOPOS</t>
  </si>
  <si>
    <t>CARNICA HABANA GUAJAY</t>
  </si>
  <si>
    <t>COAVIC-EES. EMP. PROD Y COMERC AVICOLA</t>
  </si>
  <si>
    <t>ASEGURAMIENTO Y SERVICIOS</t>
  </si>
  <si>
    <t xml:space="preserve">CUPET-EMP. COMERCIALIZADORA COMBUSTIBLE HABANA </t>
  </si>
  <si>
    <t>CONTINGENTE BLAS ROCA CALDERIO</t>
  </si>
  <si>
    <t>ELECTRICA</t>
  </si>
  <si>
    <t>MAYORISTA DE TABACO Y CIGARROS # 302</t>
  </si>
  <si>
    <t>EPASH</t>
  </si>
  <si>
    <t>EPATC</t>
  </si>
  <si>
    <t>CONSULTORIA JURIDICA LA HABANA</t>
  </si>
  <si>
    <t>FARMACIA HABANA</t>
  </si>
  <si>
    <t>RESTAURANTES HABANA</t>
  </si>
  <si>
    <t>TRANSPORTE ESCOLAR</t>
  </si>
  <si>
    <t>KONFORTPLUS SRL</t>
  </si>
  <si>
    <t>ONEI</t>
  </si>
  <si>
    <t>OTNLH</t>
  </si>
  <si>
    <t>ANTONIO MOREJON</t>
  </si>
  <si>
    <t>DUGLAS MASSO TEJEDA</t>
  </si>
  <si>
    <t>CLIMA-JR. SOLUCIONES</t>
  </si>
  <si>
    <t>LUIS BARZAGA CASTILLO</t>
  </si>
  <si>
    <t>OMAR VELIZ</t>
  </si>
  <si>
    <t>OREMIS CALZADO LIMONTA</t>
  </si>
  <si>
    <t>ROSA SERGUERA JORRIN</t>
  </si>
  <si>
    <t>AGROPECUARIA HABANA (MINAG)</t>
  </si>
  <si>
    <t>ENSUME</t>
  </si>
  <si>
    <t>UPTS-UNIDAD PRESUPUESTADA TRANSPORTE SALUD</t>
  </si>
  <si>
    <t>RECOGIDA Y DISPOSICION FINAL DE LA BASURA</t>
  </si>
  <si>
    <t>113</t>
  </si>
  <si>
    <t>EMP. MAYORISTA DE TABACO Y CIGARROS # 302</t>
  </si>
  <si>
    <t>EMP. MAYORISTA DE TABACO Y CIGARROS # 305</t>
  </si>
  <si>
    <t>125336</t>
  </si>
  <si>
    <t xml:space="preserve">TERMINAL FORTUNA </t>
  </si>
  <si>
    <t>VB30223956907</t>
  </si>
  <si>
    <t>114</t>
  </si>
  <si>
    <t>0532620015610018</t>
  </si>
  <si>
    <t>0526620019560316</t>
  </si>
  <si>
    <t>VB30223988907</t>
  </si>
  <si>
    <t>VB30223998907</t>
  </si>
  <si>
    <t>VB30223997907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</si>
  <si>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</si>
  <si>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</si>
  <si>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</si>
  <si>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</si>
  <si>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</si>
  <si>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</si>
  <si>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</si>
  <si>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</si>
  <si>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</si>
  <si>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</si>
  <si>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</si>
  <si>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</si>
  <si>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</si>
  <si>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</si>
  <si>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</si>
  <si>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</si>
  <si>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</si>
  <si>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</si>
  <si>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</si>
  <si>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</si>
  <si>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</si>
  <si>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</si>
  <si>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</si>
  <si>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</si>
  <si>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</si>
  <si>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</si>
  <si>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</si>
  <si>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</si>
  <si>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</si>
  <si>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</si>
  <si>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</si>
  <si>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</si>
  <si>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</si>
  <si>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</si>
  <si>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</si>
  <si>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</si>
  <si>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</si>
  <si>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</si>
  <si>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</si>
  <si>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</si>
  <si>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</si>
  <si>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</si>
  <si>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</si>
  <si>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</si>
  <si>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</si>
  <si>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</si>
  <si>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</si>
  <si>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</si>
  <si>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</si>
  <si>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</si>
  <si>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</si>
  <si>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</si>
  <si>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</si>
  <si>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</si>
  <si>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</si>
  <si>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</si>
  <si>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</si>
  <si>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</si>
  <si>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</si>
  <si>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</si>
  <si>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</si>
  <si>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</si>
  <si>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A063</t>
  </si>
  <si>
    <t>A064</t>
  </si>
  <si>
    <t>A065</t>
  </si>
  <si>
    <t>A066</t>
  </si>
  <si>
    <t>A067</t>
  </si>
  <si>
    <t>A068</t>
  </si>
  <si>
    <t>A069</t>
  </si>
  <si>
    <t>A070</t>
  </si>
  <si>
    <t>A071</t>
  </si>
  <si>
    <t>A072</t>
  </si>
  <si>
    <t>A073</t>
  </si>
  <si>
    <t>A074</t>
  </si>
  <si>
    <t>A075</t>
  </si>
  <si>
    <t>A076</t>
  </si>
  <si>
    <t>A077</t>
  </si>
  <si>
    <t>A078</t>
  </si>
  <si>
    <t>A079</t>
  </si>
  <si>
    <t>A080</t>
  </si>
  <si>
    <t>A081</t>
  </si>
  <si>
    <t>A082</t>
  </si>
  <si>
    <t>A083</t>
  </si>
  <si>
    <t>A084</t>
  </si>
  <si>
    <t>A085</t>
  </si>
  <si>
    <t>A086</t>
  </si>
  <si>
    <t>A087</t>
  </si>
  <si>
    <t>A088</t>
  </si>
  <si>
    <t>A089</t>
  </si>
  <si>
    <t>A090</t>
  </si>
  <si>
    <t>A091</t>
  </si>
  <si>
    <t>A092</t>
  </si>
  <si>
    <t>A093</t>
  </si>
  <si>
    <t>A094</t>
  </si>
  <si>
    <t>A095</t>
  </si>
  <si>
    <t>A096</t>
  </si>
  <si>
    <t>A097</t>
  </si>
  <si>
    <t>A098</t>
  </si>
  <si>
    <t>A099</t>
  </si>
  <si>
    <t>Registro*123</t>
  </si>
  <si>
    <t>Alaix*8412</t>
  </si>
  <si>
    <t>Dania*8505</t>
  </si>
  <si>
    <t>ID</t>
  </si>
  <si>
    <t>VB30225834907</t>
  </si>
  <si>
    <t>Sadmin</t>
  </si>
  <si>
    <t>Economia</t>
  </si>
  <si>
    <t>Dania</t>
  </si>
  <si>
    <t>Alaix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</si>
</sst>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$&quot;#,##0.00"/>
    <numFmt numFmtId="167" formatCode="0;[Red]0"/>
    <numFmt numFmtId="168" formatCode="dd/mm/yyyy;@"/>
    <numFmt numFmtId="169" formatCode="\ &quot;$&quot;\ #,##0.00"/>
    <numFmt numFmtId="170" formatCode="[$$-440A]#,##0.00"/>
    <numFmt numFmtId="171" formatCode="[$$-80A]#,##0.00"/>
    <numFmt numFmtId="172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AC141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4"/>
        </stop>
        <stop position="1">
          <color theme="1"/>
        </stop>
      </gradientFill>
    </fill>
    <fill>
      <gradientFill degree="90">
        <stop position="0">
          <color theme="4"/>
        </stop>
        <stop position="1">
          <color theme="4"/>
        </stop>
      </gradientFill>
    </fill>
    <fill>
      <patternFill patternType="solid">
        <fgColor theme="8" tint="0.79998168889431442"/>
        <bgColor theme="8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7" fontId="0" fillId="0" borderId="1" xfId="0" applyNumberFormat="1" applyBorder="1" applyAlignment="1">
      <alignment horizontal="center"/>
    </xf>
    <xf numFmtId="49" fontId="0" fillId="0" borderId="6" xfId="0" applyNumberFormat="1" applyBorder="1" applyAlignment="1">
      <alignment horizontal="right"/>
    </xf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0" xfId="0" applyAlignment="1">
      <alignment horizontal="right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" fontId="0" fillId="0" borderId="1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49" fontId="0" fillId="0" borderId="7" xfId="0" applyNumberFormat="1" applyBorder="1" applyAlignment="1">
      <alignment horizontal="left"/>
    </xf>
    <xf numFmtId="49" fontId="0" fillId="0" borderId="1" xfId="0" applyNumberFormat="1" applyBorder="1"/>
    <xf numFmtId="1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3" fillId="0" borderId="1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167" fontId="0" fillId="0" borderId="0" xfId="0" applyNumberFormat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3" fillId="0" borderId="3" xfId="0" applyNumberFormat="1" applyFont="1" applyBorder="1" applyAlignment="1">
      <alignment horizontal="center" vertical="center" wrapText="1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7" fontId="0" fillId="0" borderId="7" xfId="0" applyNumberFormat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4" fillId="0" borderId="0" xfId="0" applyNumberFormat="1" applyFont="1"/>
    <xf numFmtId="49" fontId="0" fillId="0" borderId="8" xfId="0" applyNumberFormat="1" applyBorder="1" applyAlignment="1">
      <alignment horizontal="right"/>
    </xf>
    <xf numFmtId="0" fontId="2" fillId="0" borderId="0" xfId="0" applyFont="1" applyProtection="1">
      <protection locked="0"/>
    </xf>
    <xf numFmtId="0" fontId="10" fillId="3" borderId="0" xfId="0" applyFont="1" applyFill="1" applyAlignment="1" applyProtection="1">
      <alignment horizontal="center" vertical="top" wrapText="1"/>
      <protection locked="0"/>
    </xf>
    <xf numFmtId="0" fontId="0" fillId="3" borderId="0" xfId="0" applyFill="1" applyAlignment="1">
      <alignment horizontal="center" vertical="center" wrapText="1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5" fontId="11" fillId="0" borderId="5" xfId="0" applyNumberFormat="1" applyFont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14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49" fontId="0" fillId="0" borderId="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65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left" vertical="top" wrapText="1"/>
      <protection locked="0"/>
    </xf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" xfId="0" applyFill="1" applyBorder="1"/>
    <xf numFmtId="14" fontId="0" fillId="4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70" fontId="1" fillId="4" borderId="1" xfId="0" applyNumberFormat="1" applyFont="1" applyFill="1" applyBorder="1" applyAlignment="1">
      <alignment horizontal="right"/>
    </xf>
    <xf numFmtId="0" fontId="1" fillId="4" borderId="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170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 vertical="top"/>
    </xf>
    <xf numFmtId="166" fontId="1" fillId="0" borderId="1" xfId="0" applyNumberFormat="1" applyFont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right"/>
    </xf>
    <xf numFmtId="14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70" fontId="1" fillId="0" borderId="13" xfId="0" applyNumberFormat="1" applyFont="1" applyBorder="1" applyAlignment="1">
      <alignment horizontal="right"/>
    </xf>
    <xf numFmtId="0" fontId="1" fillId="0" borderId="13" xfId="0" applyFont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70" fontId="1" fillId="4" borderId="13" xfId="0" applyNumberFormat="1" applyFont="1" applyFill="1" applyBorder="1" applyAlignment="1">
      <alignment horizontal="right"/>
    </xf>
    <xf numFmtId="0" fontId="1" fillId="4" borderId="13" xfId="0" applyFont="1" applyFill="1" applyBorder="1" applyAlignment="1">
      <alignment horizontal="center"/>
    </xf>
    <xf numFmtId="171" fontId="1" fillId="0" borderId="1" xfId="0" applyNumberFormat="1" applyFont="1" applyBorder="1" applyAlignment="1">
      <alignment horizontal="right"/>
    </xf>
    <xf numFmtId="169" fontId="1" fillId="0" borderId="1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center"/>
    </xf>
    <xf numFmtId="172" fontId="0" fillId="0" borderId="7" xfId="0" applyNumberFormat="1" applyBorder="1" applyAlignment="1">
      <alignment horizontal="center"/>
    </xf>
    <xf numFmtId="49" fontId="0" fillId="0" borderId="14" xfId="0" applyNumberFormat="1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3" fillId="0" borderId="1" xfId="0" applyNumberFormat="1" applyFont="1" applyBorder="1" applyAlignment="1">
      <alignment horizontal="center" vertical="center" wrapText="1"/>
    </xf>
    <xf numFmtId="168" fontId="0" fillId="0" borderId="7" xfId="0" applyNumberFormat="1" applyBorder="1" applyAlignment="1">
      <alignment horizontal="center"/>
    </xf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68"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7" formatCode="0;[Red]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8" formatCode="dd/mm/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2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</font>
      <fill>
        <gradientFill degree="90">
          <stop position="0">
            <color rgb="FF00B050"/>
          </stop>
          <stop position="1">
            <color rgb="FF92D050"/>
          </stop>
        </gradientFill>
      </fill>
    </dxf>
    <dxf>
      <font>
        <b/>
        <i val="0"/>
        <color theme="1" tint="4.9989318521683403E-2"/>
      </font>
      <fill>
        <gradientFill degree="90">
          <stop position="0">
            <color rgb="FFC00000"/>
          </stop>
          <stop position="0.5">
            <color theme="5" tint="0.40000610370189521"/>
          </stop>
          <stop position="1">
            <color rgb="FFC00000"/>
          </stop>
        </gradientFill>
      </fill>
    </dxf>
    <dxf>
      <font>
        <b/>
        <i val="0"/>
      </font>
      <fill>
        <gradientFill degree="90">
          <stop position="0">
            <color rgb="FFFFFF00"/>
          </stop>
          <stop position="1">
            <color rgb="FFFFC000"/>
          </stop>
        </gradientFill>
      </fill>
    </dxf>
    <dxf>
      <font>
        <b/>
        <i val="0"/>
      </font>
      <fill>
        <gradientFill degree="90">
          <stop position="0">
            <color rgb="FF00B050"/>
          </stop>
          <stop position="1">
            <color rgb="FF92D050"/>
          </stop>
        </gradientFill>
      </fill>
    </dxf>
    <dxf>
      <font>
        <b/>
        <i val="0"/>
        <color theme="0"/>
      </font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/>
        <i val="0"/>
      </font>
      <fill>
        <gradientFill degree="90">
          <stop position="0">
            <color rgb="FFFFFF00"/>
          </stop>
          <stop position="1">
            <color rgb="FFFFC000"/>
          </stop>
        </gradientFill>
      </fill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protection locked="1" hidden="0"/>
    </dxf>
    <dxf>
      <border outline="0">
        <top style="medium">
          <color indexed="64"/>
        </top>
      </border>
    </dxf>
    <dxf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[$$-440A]#,##0.00"/>
      <fill>
        <patternFill patternType="solid">
          <fgColor theme="8" tint="0.79998168889431442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72" formatCode="m/d/yyyy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72" formatCode="m/d/yyyy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30" formatCode="@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72" formatCode="m/d/yyyy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theme="8" tint="0.39997558519241921"/>
        </top>
        <bottom style="thin">
          <color indexed="64"/>
        </bottom>
        <vertical/>
        <horizontal/>
      </border>
      <protection locked="0" hidden="0"/>
    </dxf>
    <dxf>
      <border outline="0">
        <bottom style="thin">
          <color indexed="64"/>
        </bottom>
      </border>
    </dxf>
    <dxf>
      <font>
        <b/>
        <i val="0"/>
      </font>
      <fill>
        <gradientFill degree="90">
          <stop position="0">
            <color rgb="FFFFC000"/>
          </stop>
          <stop position="1">
            <color rgb="FFFFFF00"/>
          </stop>
        </gradientFill>
      </fill>
    </dxf>
    <dxf>
      <font>
        <b/>
        <i val="0"/>
        <color auto="1"/>
      </font>
      <fill>
        <gradientFill degree="90">
          <stop position="0">
            <color rgb="FF92D050"/>
          </stop>
          <stop position="1">
            <color rgb="FF00B050"/>
          </stop>
        </gradientFill>
      </fill>
    </dxf>
    <dxf>
      <font>
        <b/>
        <i val="0"/>
        <color auto="1"/>
      </font>
      <fill>
        <gradientFill degree="90">
          <stop position="0">
            <color rgb="FFFF5353"/>
          </stop>
          <stop position="1">
            <color rgb="FFFF822D"/>
          </stop>
        </gradientFill>
      </fill>
    </dxf>
    <dxf>
      <font>
        <b/>
        <i val="0"/>
        <color auto="1"/>
      </font>
      <fill>
        <gradientFill degree="90">
          <stop position="0">
            <color theme="9" tint="0.40000610370189521"/>
          </stop>
          <stop position="1">
            <color theme="8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theme="1" tint="0.1490218817712943"/>
          </stop>
          <stop position="1">
            <color theme="2" tint="-0.49803155613879818"/>
          </stop>
        </gradientFill>
      </fill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7030A0"/>
          </stop>
        </gradientFill>
      </fill>
    </dxf>
    <dxf>
      <font>
        <b/>
        <i val="0"/>
        <color theme="0"/>
      </font>
      <fill>
        <gradientFill degree="90">
          <stop position="0">
            <color rgb="FFCC0000"/>
          </stop>
          <stop position="1">
            <color rgb="FFFF3B3B"/>
          </stop>
        </gradientFill>
      </fill>
    </dxf>
    <dxf>
      <font>
        <b/>
        <i val="0"/>
        <color auto="1"/>
      </font>
      <fill>
        <gradientFill degree="90">
          <stop position="0">
            <color rgb="FF92D050"/>
          </stop>
          <stop position="1">
            <color rgb="FF00B050"/>
          </stop>
        </gradientFill>
      </fill>
    </dxf>
    <dxf>
      <font>
        <b/>
        <i val="0"/>
        <color auto="1"/>
      </font>
      <fill>
        <gradientFill degree="90">
          <stop position="0">
            <color rgb="FFFF5353"/>
          </stop>
          <stop position="1">
            <color rgb="FFFF822D"/>
          </stop>
        </gradient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9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rgb="FF61056B"/>
          </stop>
          <stop position="1">
            <color rgb="FFB2349A"/>
          </stop>
        </gradientFill>
      </fill>
    </dxf>
    <dxf>
      <font>
        <b/>
        <i val="0"/>
      </font>
      <fill>
        <gradientFill degree="90">
          <stop position="0">
            <color theme="0" tint="-0.25098422193060094"/>
          </stop>
          <stop position="1">
            <color theme="0" tint="-0.49803155613879818"/>
          </stop>
        </gradientFill>
      </fill>
    </dxf>
  </dxfs>
  <tableStyles count="0" defaultTableStyle="TableStyleMedium2" defaultPivotStyle="PivotStyleLight16"/>
  <colors>
    <mruColors>
      <color rgb="FFCC0000"/>
      <color rgb="FFFF3B3B"/>
      <color rgb="FFB2349A"/>
      <color rgb="FF61056B"/>
      <color rgb="FFFF8F8F"/>
      <color rgb="FFAC1418"/>
      <color rgb="FFCA181C"/>
      <color rgb="FFE73539"/>
      <color rgb="FFEC5E61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1038225</xdr:colOff>
      <xdr:row>0</xdr:row>
      <xdr:rowOff>95249</xdr:rowOff>
    </xdr:from>
    <xdr:to>
      <xdr:col>13</xdr:col>
      <xdr:colOff>1343025</xdr:colOff>
      <xdr:row>0</xdr:row>
      <xdr:rowOff>324970</xdr:rowOff>
    </xdr:to>
    <xdr:pic>
      <xdr:nvPicPr>
        <xdr:cNvPr id="3" name="Gráfico 2" descr="Lupa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782925" y="95249"/>
          <a:ext cx="304800" cy="229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419100</xdr:rowOff>
        </xdr:from>
        <xdr:to>
          <xdr:col>13</xdr:col>
          <xdr:colOff>1428750</xdr:colOff>
          <xdr:row>0</xdr:row>
          <xdr:rowOff>657225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0</xdr:row>
          <xdr:rowOff>38100</xdr:rowOff>
        </xdr:from>
        <xdr:to>
          <xdr:col>12</xdr:col>
          <xdr:colOff>723900</xdr:colOff>
          <xdr:row>0</xdr:row>
          <xdr:rowOff>352425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0</xdr:row>
          <xdr:rowOff>428625</xdr:rowOff>
        </xdr:from>
        <xdr:to>
          <xdr:col>12</xdr:col>
          <xdr:colOff>723900</xdr:colOff>
          <xdr:row>0</xdr:row>
          <xdr:rowOff>742950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OCU.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44822</xdr:colOff>
      <xdr:row>1</xdr:row>
      <xdr:rowOff>56030</xdr:rowOff>
    </xdr:from>
    <xdr:to>
      <xdr:col>1</xdr:col>
      <xdr:colOff>526675</xdr:colOff>
      <xdr:row>1</xdr:row>
      <xdr:rowOff>481854</xdr:rowOff>
    </xdr:to>
    <xdr:pic>
      <xdr:nvPicPr>
        <xdr:cNvPr id="6" name="Gráfico 5" descr="Lupa con relleno sóli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5947" y="56030"/>
          <a:ext cx="481853" cy="4258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533400</xdr:rowOff>
        </xdr:from>
        <xdr:to>
          <xdr:col>1</xdr:col>
          <xdr:colOff>628650</xdr:colOff>
          <xdr:row>1</xdr:row>
          <xdr:rowOff>781050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44822</xdr:colOff>
      <xdr:row>0</xdr:row>
      <xdr:rowOff>56030</xdr:rowOff>
    </xdr:from>
    <xdr:to>
      <xdr:col>1</xdr:col>
      <xdr:colOff>526675</xdr:colOff>
      <xdr:row>0</xdr:row>
      <xdr:rowOff>481854</xdr:rowOff>
    </xdr:to>
    <xdr:pic>
      <xdr:nvPicPr>
        <xdr:cNvPr id="6" name="Gráfico 5" descr="Lupa con relleno sóli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5947" y="56030"/>
          <a:ext cx="481853" cy="4258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533400</xdr:rowOff>
        </xdr:from>
        <xdr:to>
          <xdr:col>1</xdr:col>
          <xdr:colOff>609600</xdr:colOff>
          <xdr:row>0</xdr:row>
          <xdr:rowOff>800100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BA297C-5FA9-4E90-A710-832C2E7B5E8C}" name="REGISTRO9" displayName="REGISTRO9" ref="A1:L469" totalsRowShown="0" tableBorderDxfId="55">
  <autoFilter ref="A1:L469" xr:uid="{8FBA297C-5FA9-4E90-A710-832C2E7B5E8C}"/>
  <sortState xmlns:xlrd2="http://schemas.microsoft.com/office/spreadsheetml/2017/richdata2" ref="A2:L2">
    <sortCondition ref="A1:A2"/>
  </sortState>
  <tableColumns count="12">
    <tableColumn id="1" xr3:uid="{66E00403-912B-4051-BB5D-06046C4CDEBB}" name="CODIGO" dataDxfId="54"/>
    <tableColumn id="2" xr3:uid="{90274470-F22D-4866-A213-9E00F9EF7F57}" name="PROVEEDOR" dataDxfId="53"/>
    <tableColumn id="4" xr3:uid="{8903F610-3937-42DA-A53C-AAD4A20D26A5}" name="FECHA DE PAGADA" dataDxfId="52"/>
    <tableColumn id="5" xr3:uid="{269FCA74-13B1-4134-BE02-05F46F5824FC}" name="#-FACT." dataDxfId="51"/>
    <tableColumn id="6" xr3:uid="{F02AF818-1E21-451E-B419-B629A1E8E6FE}" name="FECHA DE EMITIDA" dataDxfId="50"/>
    <tableColumn id="7" xr3:uid="{36838426-09BC-49C1-ABC4-53D065E9C9E4}" name="FECHA ENTRADA ECONOMIA" dataDxfId="49"/>
    <tableColumn id="8" xr3:uid="{29CF67D5-7BB9-4E22-870E-B2A4B4E531CE}" name="#-IR" dataDxfId="48"/>
    <tableColumn id="9" xr3:uid="{F3771E5F-AC22-492D-913E-D7B229DE79DD}" name="CLACIFICACION" dataDxfId="47"/>
    <tableColumn id="10" xr3:uid="{67AEED5B-1B4F-4FF7-B8AF-5F2171924B01}" name="OBSERVACIONES" dataDxfId="46"/>
    <tableColumn id="11" xr3:uid="{9BEEA103-BA1E-47A5-A9BB-656EE027C4F6}" name="IIMPORTE" dataDxfId="45"/>
    <tableColumn id="13" xr3:uid="{78175E2B-89C6-4169-97D2-07FC6755165E}" name="No.TRANSF." dataDxfId="44"/>
    <tableColumn id="14" xr3:uid="{18FE872B-0140-4E53-9364-5F9E2D0219C9}" name="No. EC" dataDxfId="4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IPO_DE_PAGO" displayName="TIPO_DE_PAGO" ref="C1:C7" totalsRowShown="0" headerRowDxfId="41" dataDxfId="40" tableBorderDxfId="39">
  <autoFilter ref="C1:C7" xr:uid="{00000000-0009-0000-0100-000002000000}"/>
  <tableColumns count="1">
    <tableColumn id="1" xr3:uid="{00000000-0010-0000-0100-000001000000}" name="TIPO DE PAGO" dataDxfId="3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IPO_DE_SERVICIO" displayName="TIPO_DE_SERVICIO" ref="E1:E6" totalsRowShown="0" headerRowDxfId="37">
  <autoFilter ref="E1:E6" xr:uid="{00000000-0009-0000-0100-000003000000}"/>
  <tableColumns count="1">
    <tableColumn id="1" xr3:uid="{00000000-0010-0000-0200-000001000000}" name="TIPO DE SERVICIO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3FB347-622D-4C4C-A4B7-400BA0C0FF6D}" name="USUARIOS" displayName="USUARIOS" ref="J1:K5" totalsRowShown="0" headerRowDxfId="36">
  <autoFilter ref="J1:K5" xr:uid="{703FB347-622D-4C4C-A4B7-400BA0C0FF6D}"/>
  <tableColumns count="2">
    <tableColumn id="1" xr3:uid="{592675A5-7E1A-4101-B77A-A7ECA1D29485}" name="USUARIOS"/>
    <tableColumn id="2" xr3:uid="{8FFDDDA1-8571-4D45-9FDA-2A4B019B5FF2}" name="CONTRASEÑAS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404AE5-B3B3-45D9-86CE-90D56B74F41D}" name="PROVEEDORES" displayName="PROVEEDORES" ref="G1:H112" totalsRowShown="0" headerRowDxfId="35">
  <autoFilter ref="G1:H112" xr:uid="{CC404AE5-B3B3-45D9-86CE-90D56B74F41D}"/>
  <tableColumns count="2">
    <tableColumn id="1" xr3:uid="{C5C8D6D5-0EBE-4E88-B308-B8014FE6499C}" name="ID" dataDxfId="34"/>
    <tableColumn id="2" xr3:uid="{8F5FCE53-CE61-4993-A9E5-A718F80CEE4E}" name="PROVEEDORES" dataDxfId="3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CODIGOS" displayName="CODIGOS" ref="C2:K116" totalsRowShown="0" headerRowDxfId="26" dataDxfId="24" headerRowBorderDxfId="25" tableBorderDxfId="23">
  <autoFilter ref="C2:K116" xr:uid="{00000000-0009-0000-0100-000001000000}">
    <filterColumn colId="1">
      <customFilters>
        <customFilter val="*ETEC*"/>
      </customFilters>
    </filterColumn>
  </autoFilter>
  <sortState xmlns:xlrd2="http://schemas.microsoft.com/office/spreadsheetml/2017/richdata2" ref="C3:K93">
    <sortCondition ref="D2:D93"/>
  </sortState>
  <tableColumns count="9">
    <tableColumn id="1" xr3:uid="{00000000-0010-0000-0500-000001000000}" name="CODIGO" dataDxfId="22"/>
    <tableColumn id="2" xr3:uid="{00000000-0010-0000-0500-000002000000}" name="PROVEEDOR" dataDxfId="21">
      <calculatedColumnFormula>VLOOKUP(C3,CONTRATO[],3,FALSE)</calculatedColumnFormula>
    </tableColumn>
    <tableColumn id="3" xr3:uid="{00000000-0010-0000-0500-000003000000}" name="CUENTA BANCARIA" dataDxfId="20">
      <calculatedColumnFormula>VLOOKUP(C3,CONTRATO[],4,FALSE)</calculatedColumnFormula>
    </tableColumn>
    <tableColumn id="8" xr3:uid="{00000000-0010-0000-0500-000008000000}" name="TIPO DE SERVICIO" dataDxfId="19"/>
    <tableColumn id="4" xr3:uid="{00000000-0010-0000-0500-000004000000}" name="FECHA DE CONTRATO" dataDxfId="18">
      <calculatedColumnFormula>VLOOKUP(C3,CONTRATO[],5,FALSE)</calculatedColumnFormula>
    </tableColumn>
    <tableColumn id="5" xr3:uid="{00000000-0010-0000-0500-000005000000}" name="VIGENCIA EN MESES" dataDxfId="17">
      <calculatedColumnFormula>VLOOKUP(C3,CONTRATO[],6,FALSE)</calculatedColumnFormula>
    </tableColumn>
    <tableColumn id="6" xr3:uid="{00000000-0010-0000-0500-000006000000}" name="FECHA VENCIMIENTO" dataDxfId="16">
      <calculatedColumnFormula>DATE(YEAR(G3)+H3,MONTH(G3),DAY(G3))</calculatedColumnFormula>
    </tableColumn>
    <tableColumn id="7" xr3:uid="{00000000-0010-0000-0500-000007000000}" name="DIAS DISPONIBLES" dataDxfId="15">
      <calculatedColumnFormula>DATEDIF(G3,I3,"D")-DATEDIF(G3,$D$1,"D")</calculatedColumnFormula>
    </tableColumn>
    <tableColumn id="9" xr3:uid="{00000000-0010-0000-0500-000009000000}" name="ESTADO" dataDxfId="14">
      <calculatedColumnFormula>IF(J3&gt;=6,"VIGENTE",IF(AND(J3&gt;=1,J3&lt;=5),"POR VENCER","VENCIDO"))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CONTRATO" displayName="CONTRATO" ref="C1:J115" totalsRowShown="0" headerRowDxfId="12" dataDxfId="10" headerRowBorderDxfId="11" tableBorderDxfId="9" totalsRowBorderDxfId="8">
  <autoFilter ref="C1:J115" xr:uid="{00000000-0009-0000-0100-000004000000}"/>
  <sortState xmlns:xlrd2="http://schemas.microsoft.com/office/spreadsheetml/2017/richdata2" ref="C2:J114">
    <sortCondition ref="E1:E114"/>
  </sortState>
  <tableColumns count="8">
    <tableColumn id="4" xr3:uid="{00000000-0010-0000-0600-000004000000}" name="CODIGO" dataDxfId="7"/>
    <tableColumn id="1" xr3:uid="{00000000-0010-0000-0600-000001000000}" name="CODIGO NIT" dataDxfId="6"/>
    <tableColumn id="2" xr3:uid="{00000000-0010-0000-0600-000002000000}" name="PROVEEDOR" dataDxfId="5"/>
    <tableColumn id="3" xr3:uid="{00000000-0010-0000-0600-000003000000}" name="CUENTA BANCARIAS" dataDxfId="4"/>
    <tableColumn id="5" xr3:uid="{00000000-0010-0000-0600-000005000000}" name="FECHA EMITIDA CONTRATO" dataDxfId="3"/>
    <tableColumn id="6" xr3:uid="{00000000-0010-0000-0600-000006000000}" name="VIGENCIA EN MESES" dataDxfId="2"/>
    <tableColumn id="7" xr3:uid="{00000000-0010-0000-0600-000007000000}" name="OBSERVACIONES" dataDxfId="1"/>
    <tableColumn id="8" xr3:uid="{00000000-0010-0000-0600-000008000000}" name="TELEFON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88FF-C4CA-4F86-976E-1E0D84EE34C7}">
  <sheetPr codeName="Hoja5">
    <tabColor theme="4" tint="-0.249977111117893"/>
  </sheetPr>
  <dimension ref="A1:O469"/>
  <sheetViews>
    <sheetView showGridLines="0" tabSelected="1" workbookViewId="0">
      <pane ySplit="1" topLeftCell="A2" activePane="bottomLeft" state="frozen"/>
      <selection pane="bottomLeft" activeCell="B2" sqref="B2"/>
    </sheetView>
  </sheetViews>
  <sheetFormatPr baseColWidth="10" defaultRowHeight="15" x14ac:dyDescent="0.25"/>
  <cols>
    <col min="1" max="1" width="9.28515625" customWidth="1"/>
    <col min="2" max="2" width="52.85546875" bestFit="1" customWidth="1"/>
    <col min="3" max="3" width="14" bestFit="1" customWidth="1"/>
    <col min="4" max="4" width="15" bestFit="1" customWidth="1"/>
    <col min="5" max="5" width="14" bestFit="1" customWidth="1"/>
    <col min="6" max="6" width="15.7109375" bestFit="1" customWidth="1"/>
    <col min="7" max="7" width="10.7109375" bestFit="1" customWidth="1"/>
    <col min="8" max="8" width="16.7109375" bestFit="1" customWidth="1"/>
    <col min="9" max="9" width="15.85546875" bestFit="1" customWidth="1"/>
    <col min="10" max="10" width="14.7109375" bestFit="1" customWidth="1"/>
    <col min="11" max="11" width="16.42578125" customWidth="1"/>
    <col min="12" max="12" width="11.28515625" bestFit="1" customWidth="1"/>
    <col min="13" max="13" width="14.5703125" customWidth="1"/>
    <col min="14" max="14" width="21.85546875" customWidth="1"/>
    <col min="15" max="15" width="20" customWidth="1"/>
  </cols>
  <sheetData>
    <row r="1" spans="1:15" ht="62.25" customHeight="1" thickBot="1" x14ac:dyDescent="0.3">
      <c r="A1" s="53" t="s">
        <v>157</v>
      </c>
      <c r="B1" s="56" t="s">
        <v>37</v>
      </c>
      <c r="C1" s="57" t="s">
        <v>448</v>
      </c>
      <c r="D1" s="58" t="s">
        <v>40</v>
      </c>
      <c r="E1" s="57" t="s">
        <v>795</v>
      </c>
      <c r="F1" s="57" t="s">
        <v>796</v>
      </c>
      <c r="G1" s="56" t="s">
        <v>31</v>
      </c>
      <c r="H1" s="56" t="s">
        <v>1</v>
      </c>
      <c r="I1" s="56" t="s">
        <v>0</v>
      </c>
      <c r="J1" s="63" t="s">
        <v>38</v>
      </c>
      <c r="K1" s="59" t="s">
        <v>1101</v>
      </c>
      <c r="L1" s="56" t="s">
        <v>32</v>
      </c>
      <c r="M1" s="56"/>
      <c r="N1" s="64" t="s">
        <v>666</v>
      </c>
      <c r="O1" s="55">
        <f>SUBTOTAL(9,J2:J45469)</f>
        <v>13690764.619999984</v>
      </c>
    </row>
    <row r="2" spans="1:15" x14ac:dyDescent="0.25">
      <c r="A2" s="67">
        <v>1</v>
      </c>
      <c r="B2" s="68" t="s">
        <v>1106</v>
      </c>
      <c r="C2" s="69">
        <v>45036</v>
      </c>
      <c r="D2" s="70" t="s">
        <v>9</v>
      </c>
      <c r="E2" s="69">
        <v>44986</v>
      </c>
      <c r="F2" s="69">
        <v>44986</v>
      </c>
      <c r="G2" s="71"/>
      <c r="H2" s="71" t="s">
        <v>10</v>
      </c>
      <c r="I2" s="71" t="s">
        <v>34</v>
      </c>
      <c r="J2" s="72">
        <v>10000</v>
      </c>
      <c r="K2" s="73" t="s">
        <v>548</v>
      </c>
      <c r="L2" s="73">
        <v>56</v>
      </c>
    </row>
    <row r="3" spans="1:15" x14ac:dyDescent="0.25">
      <c r="A3" s="74">
        <v>2</v>
      </c>
      <c r="B3" s="1" t="s">
        <v>57</v>
      </c>
      <c r="C3" s="3">
        <v>45040</v>
      </c>
      <c r="D3" s="4">
        <v>213</v>
      </c>
      <c r="E3" s="3">
        <v>45002</v>
      </c>
      <c r="F3" s="3">
        <v>45002</v>
      </c>
      <c r="G3" s="2">
        <v>57</v>
      </c>
      <c r="H3" s="2" t="s">
        <v>2</v>
      </c>
      <c r="I3" s="2" t="s">
        <v>34</v>
      </c>
      <c r="J3" s="75">
        <v>39172</v>
      </c>
      <c r="K3" s="76" t="s">
        <v>512</v>
      </c>
      <c r="L3" s="76">
        <v>58</v>
      </c>
    </row>
    <row r="4" spans="1:15" x14ac:dyDescent="0.25">
      <c r="A4" s="67">
        <v>3</v>
      </c>
      <c r="B4" s="68" t="s">
        <v>1091</v>
      </c>
      <c r="C4" s="69">
        <v>45040</v>
      </c>
      <c r="D4" s="70">
        <v>1900077</v>
      </c>
      <c r="E4" s="69">
        <v>45002</v>
      </c>
      <c r="F4" s="69">
        <v>45002</v>
      </c>
      <c r="G4" s="71">
        <v>61</v>
      </c>
      <c r="H4" s="71" t="s">
        <v>2</v>
      </c>
      <c r="I4" s="71" t="s">
        <v>34</v>
      </c>
      <c r="J4" s="72">
        <v>1678.41</v>
      </c>
      <c r="K4" s="73" t="s">
        <v>511</v>
      </c>
      <c r="L4" s="73">
        <v>58</v>
      </c>
    </row>
    <row r="5" spans="1:15" x14ac:dyDescent="0.25">
      <c r="A5" s="74">
        <v>4</v>
      </c>
      <c r="B5" s="1" t="s">
        <v>1114</v>
      </c>
      <c r="C5" s="3">
        <v>45040</v>
      </c>
      <c r="D5" s="4" t="s">
        <v>49</v>
      </c>
      <c r="E5" s="3">
        <v>45014</v>
      </c>
      <c r="F5" s="3">
        <v>45014</v>
      </c>
      <c r="G5" s="2">
        <v>72</v>
      </c>
      <c r="H5" s="2" t="s">
        <v>2</v>
      </c>
      <c r="I5" s="2" t="s">
        <v>34</v>
      </c>
      <c r="J5" s="75">
        <v>3214.11</v>
      </c>
      <c r="K5" s="76" t="s">
        <v>528</v>
      </c>
      <c r="L5" s="76">
        <v>58</v>
      </c>
    </row>
    <row r="6" spans="1:15" x14ac:dyDescent="0.25">
      <c r="A6" s="67">
        <v>5</v>
      </c>
      <c r="B6" s="68" t="s">
        <v>415</v>
      </c>
      <c r="C6" s="69">
        <v>45040</v>
      </c>
      <c r="D6" s="70" t="s">
        <v>906</v>
      </c>
      <c r="E6" s="69">
        <v>45013</v>
      </c>
      <c r="F6" s="69">
        <v>45013</v>
      </c>
      <c r="G6" s="71"/>
      <c r="H6" s="71" t="s">
        <v>10</v>
      </c>
      <c r="I6" s="71" t="s">
        <v>34</v>
      </c>
      <c r="J6" s="72">
        <v>43414.37</v>
      </c>
      <c r="K6" s="73" t="s">
        <v>521</v>
      </c>
      <c r="L6" s="73">
        <v>58</v>
      </c>
    </row>
    <row r="7" spans="1:15" x14ac:dyDescent="0.25">
      <c r="A7" s="74">
        <v>6</v>
      </c>
      <c r="B7" s="1" t="s">
        <v>415</v>
      </c>
      <c r="C7" s="3" t="s">
        <v>904</v>
      </c>
      <c r="D7" s="4" t="s">
        <v>416</v>
      </c>
      <c r="E7" s="3" t="s">
        <v>927</v>
      </c>
      <c r="F7" s="3">
        <v>45013</v>
      </c>
      <c r="G7" s="2"/>
      <c r="H7" s="2" t="s">
        <v>10</v>
      </c>
      <c r="I7" s="2" t="s">
        <v>34</v>
      </c>
      <c r="J7" s="75">
        <v>25377.34</v>
      </c>
      <c r="K7" s="76" t="s">
        <v>521</v>
      </c>
      <c r="L7" s="76">
        <v>58</v>
      </c>
    </row>
    <row r="8" spans="1:15" x14ac:dyDescent="0.25">
      <c r="A8" s="67">
        <v>7</v>
      </c>
      <c r="B8" s="68" t="s">
        <v>13</v>
      </c>
      <c r="C8" s="69">
        <v>45040</v>
      </c>
      <c r="D8" s="70" t="s">
        <v>14</v>
      </c>
      <c r="E8" s="69">
        <v>44974</v>
      </c>
      <c r="F8" s="69">
        <v>45002</v>
      </c>
      <c r="G8" s="71"/>
      <c r="H8" s="71" t="s">
        <v>10</v>
      </c>
      <c r="I8" s="71" t="s">
        <v>34</v>
      </c>
      <c r="J8" s="72">
        <v>8922.82</v>
      </c>
      <c r="K8" s="73" t="s">
        <v>509</v>
      </c>
      <c r="L8" s="73">
        <v>58</v>
      </c>
    </row>
    <row r="9" spans="1:15" x14ac:dyDescent="0.25">
      <c r="A9" s="74">
        <v>8</v>
      </c>
      <c r="B9" s="1" t="s">
        <v>53</v>
      </c>
      <c r="C9" s="3">
        <v>45040</v>
      </c>
      <c r="D9" s="4" t="s">
        <v>54</v>
      </c>
      <c r="E9" s="3">
        <v>45005</v>
      </c>
      <c r="F9" s="3">
        <v>45005</v>
      </c>
      <c r="G9" s="2"/>
      <c r="H9" s="2" t="s">
        <v>10</v>
      </c>
      <c r="I9" s="2" t="s">
        <v>34</v>
      </c>
      <c r="J9" s="75">
        <v>53028.41</v>
      </c>
      <c r="K9" s="76" t="s">
        <v>526</v>
      </c>
      <c r="L9" s="76">
        <v>58</v>
      </c>
    </row>
    <row r="10" spans="1:15" x14ac:dyDescent="0.25">
      <c r="A10" s="67">
        <v>9</v>
      </c>
      <c r="B10" s="68" t="s">
        <v>15</v>
      </c>
      <c r="C10" s="69" t="s">
        <v>904</v>
      </c>
      <c r="D10" s="70" t="s">
        <v>16</v>
      </c>
      <c r="E10" s="69" t="s">
        <v>905</v>
      </c>
      <c r="F10" s="69">
        <v>44998</v>
      </c>
      <c r="G10" s="71"/>
      <c r="H10" s="71" t="s">
        <v>781</v>
      </c>
      <c r="I10" s="71" t="s">
        <v>34</v>
      </c>
      <c r="J10" s="72">
        <v>263944.92</v>
      </c>
      <c r="K10" s="73" t="s">
        <v>549</v>
      </c>
      <c r="L10" s="73">
        <v>58</v>
      </c>
    </row>
    <row r="11" spans="1:15" x14ac:dyDescent="0.25">
      <c r="A11" s="74">
        <v>10</v>
      </c>
      <c r="B11" s="1" t="s">
        <v>440</v>
      </c>
      <c r="C11" s="3">
        <v>45040</v>
      </c>
      <c r="D11" s="4" t="s">
        <v>442</v>
      </c>
      <c r="E11" s="3">
        <v>44948</v>
      </c>
      <c r="F11" s="3">
        <v>45040</v>
      </c>
      <c r="G11" s="2"/>
      <c r="H11" s="2" t="s">
        <v>781</v>
      </c>
      <c r="I11" s="2" t="s">
        <v>34</v>
      </c>
      <c r="J11" s="75">
        <v>339857.2</v>
      </c>
      <c r="K11" s="76" t="s">
        <v>534</v>
      </c>
      <c r="L11" s="76">
        <v>58</v>
      </c>
    </row>
    <row r="12" spans="1:15" x14ac:dyDescent="0.25">
      <c r="A12" s="67">
        <v>11</v>
      </c>
      <c r="B12" s="68" t="s">
        <v>1098</v>
      </c>
      <c r="C12" s="69">
        <v>45040</v>
      </c>
      <c r="D12" s="70" t="s">
        <v>12</v>
      </c>
      <c r="E12" s="69">
        <v>44998</v>
      </c>
      <c r="F12" s="69">
        <v>44998</v>
      </c>
      <c r="G12" s="71"/>
      <c r="H12" s="71" t="s">
        <v>10</v>
      </c>
      <c r="I12" s="71" t="s">
        <v>34</v>
      </c>
      <c r="J12" s="72">
        <v>44160</v>
      </c>
      <c r="K12" s="73" t="s">
        <v>550</v>
      </c>
      <c r="L12" s="73">
        <v>58</v>
      </c>
    </row>
    <row r="13" spans="1:15" x14ac:dyDescent="0.25">
      <c r="A13" s="74">
        <v>12</v>
      </c>
      <c r="B13" s="1" t="s">
        <v>1098</v>
      </c>
      <c r="C13" s="3">
        <v>45040</v>
      </c>
      <c r="D13" s="4" t="s">
        <v>61</v>
      </c>
      <c r="E13" s="3">
        <v>44998</v>
      </c>
      <c r="F13" s="3">
        <v>45012</v>
      </c>
      <c r="G13" s="2">
        <v>33</v>
      </c>
      <c r="H13" s="2" t="s">
        <v>10</v>
      </c>
      <c r="I13" s="2" t="s">
        <v>34</v>
      </c>
      <c r="J13" s="75">
        <v>5000</v>
      </c>
      <c r="K13" s="76" t="s">
        <v>551</v>
      </c>
      <c r="L13" s="76">
        <v>58</v>
      </c>
    </row>
    <row r="14" spans="1:15" x14ac:dyDescent="0.25">
      <c r="A14" s="67">
        <v>13</v>
      </c>
      <c r="B14" s="68" t="s">
        <v>1095</v>
      </c>
      <c r="C14" s="69">
        <v>45040</v>
      </c>
      <c r="D14" s="70" t="s">
        <v>459</v>
      </c>
      <c r="E14" s="69">
        <v>45000</v>
      </c>
      <c r="F14" s="69">
        <v>45001</v>
      </c>
      <c r="G14" s="71">
        <v>62</v>
      </c>
      <c r="H14" s="71" t="s">
        <v>2</v>
      </c>
      <c r="I14" s="71" t="s">
        <v>34</v>
      </c>
      <c r="J14" s="72">
        <v>5369</v>
      </c>
      <c r="K14" s="73" t="s">
        <v>513</v>
      </c>
      <c r="L14" s="73">
        <v>58</v>
      </c>
    </row>
    <row r="15" spans="1:15" x14ac:dyDescent="0.25">
      <c r="A15" s="74">
        <v>14</v>
      </c>
      <c r="B15" s="1" t="s">
        <v>1095</v>
      </c>
      <c r="C15" s="3">
        <v>45040</v>
      </c>
      <c r="D15" s="4" t="s">
        <v>458</v>
      </c>
      <c r="E15" s="3">
        <v>45000</v>
      </c>
      <c r="F15" s="3">
        <v>45001</v>
      </c>
      <c r="G15" s="2">
        <v>58</v>
      </c>
      <c r="H15" s="2" t="s">
        <v>2</v>
      </c>
      <c r="I15" s="2" t="s">
        <v>34</v>
      </c>
      <c r="J15" s="75">
        <v>11554.56</v>
      </c>
      <c r="K15" s="76" t="s">
        <v>513</v>
      </c>
      <c r="L15" s="76">
        <v>58</v>
      </c>
    </row>
    <row r="16" spans="1:15" x14ac:dyDescent="0.25">
      <c r="A16" s="67">
        <v>15</v>
      </c>
      <c r="B16" s="68" t="s">
        <v>1095</v>
      </c>
      <c r="C16" s="69">
        <v>45040</v>
      </c>
      <c r="D16" s="70" t="s">
        <v>6</v>
      </c>
      <c r="E16" s="69">
        <v>45001</v>
      </c>
      <c r="F16" s="69">
        <v>45002</v>
      </c>
      <c r="G16" s="71">
        <v>59</v>
      </c>
      <c r="H16" s="71" t="s">
        <v>2</v>
      </c>
      <c r="I16" s="71" t="s">
        <v>34</v>
      </c>
      <c r="J16" s="72">
        <v>3310.01</v>
      </c>
      <c r="K16" s="73" t="s">
        <v>513</v>
      </c>
      <c r="L16" s="73">
        <v>58</v>
      </c>
    </row>
    <row r="17" spans="1:12" x14ac:dyDescent="0.25">
      <c r="A17" s="74">
        <v>16</v>
      </c>
      <c r="B17" s="1" t="s">
        <v>1095</v>
      </c>
      <c r="C17" s="3">
        <v>45040</v>
      </c>
      <c r="D17" s="4" t="s">
        <v>5</v>
      </c>
      <c r="E17" s="3">
        <v>45002</v>
      </c>
      <c r="F17" s="3">
        <v>45003</v>
      </c>
      <c r="G17" s="2">
        <v>64</v>
      </c>
      <c r="H17" s="2" t="s">
        <v>2</v>
      </c>
      <c r="I17" s="2" t="s">
        <v>34</v>
      </c>
      <c r="J17" s="75">
        <v>270.62</v>
      </c>
      <c r="K17" s="76" t="s">
        <v>513</v>
      </c>
      <c r="L17" s="76">
        <v>58</v>
      </c>
    </row>
    <row r="18" spans="1:12" x14ac:dyDescent="0.25">
      <c r="A18" s="67">
        <v>17</v>
      </c>
      <c r="B18" s="68" t="s">
        <v>1095</v>
      </c>
      <c r="C18" s="69">
        <v>45040</v>
      </c>
      <c r="D18" s="70" t="s">
        <v>461</v>
      </c>
      <c r="E18" s="69">
        <v>45012</v>
      </c>
      <c r="F18" s="69">
        <v>45014</v>
      </c>
      <c r="G18" s="71">
        <v>71</v>
      </c>
      <c r="H18" s="71" t="s">
        <v>2</v>
      </c>
      <c r="I18" s="71" t="s">
        <v>34</v>
      </c>
      <c r="J18" s="72">
        <v>2323.89</v>
      </c>
      <c r="K18" s="73" t="s">
        <v>527</v>
      </c>
      <c r="L18" s="73">
        <v>58</v>
      </c>
    </row>
    <row r="19" spans="1:12" x14ac:dyDescent="0.25">
      <c r="A19" s="74">
        <v>18</v>
      </c>
      <c r="B19" s="1" t="s">
        <v>1095</v>
      </c>
      <c r="C19" s="3">
        <v>45040</v>
      </c>
      <c r="D19" s="4" t="s">
        <v>457</v>
      </c>
      <c r="E19" s="3">
        <v>45000</v>
      </c>
      <c r="F19" s="3">
        <v>45001</v>
      </c>
      <c r="G19" s="2">
        <v>54</v>
      </c>
      <c r="H19" s="2" t="s">
        <v>2</v>
      </c>
      <c r="I19" s="2" t="s">
        <v>34</v>
      </c>
      <c r="J19" s="75">
        <v>1133.9000000000001</v>
      </c>
      <c r="K19" s="76" t="s">
        <v>513</v>
      </c>
      <c r="L19" s="76">
        <v>58</v>
      </c>
    </row>
    <row r="20" spans="1:12" x14ac:dyDescent="0.25">
      <c r="A20" s="67">
        <v>19</v>
      </c>
      <c r="B20" s="68" t="s">
        <v>1096</v>
      </c>
      <c r="C20" s="69">
        <v>45040</v>
      </c>
      <c r="D20" s="70" t="s">
        <v>17</v>
      </c>
      <c r="E20" s="69"/>
      <c r="F20" s="69"/>
      <c r="G20" s="71"/>
      <c r="H20" s="71" t="s">
        <v>10</v>
      </c>
      <c r="I20" s="71" t="s">
        <v>34</v>
      </c>
      <c r="J20" s="72">
        <v>86060.1</v>
      </c>
      <c r="K20" s="73" t="s">
        <v>519</v>
      </c>
      <c r="L20" s="73">
        <v>58</v>
      </c>
    </row>
    <row r="21" spans="1:12" x14ac:dyDescent="0.25">
      <c r="A21" s="74">
        <v>20</v>
      </c>
      <c r="B21" s="1" t="s">
        <v>71</v>
      </c>
      <c r="C21" s="3">
        <v>45040</v>
      </c>
      <c r="D21" s="4" t="s">
        <v>72</v>
      </c>
      <c r="E21" s="3">
        <v>45003</v>
      </c>
      <c r="F21" s="3">
        <v>45004</v>
      </c>
      <c r="G21" s="2"/>
      <c r="H21" s="2" t="s">
        <v>36</v>
      </c>
      <c r="I21" s="2" t="s">
        <v>34</v>
      </c>
      <c r="J21" s="75">
        <v>429645.61</v>
      </c>
      <c r="K21" s="76" t="s">
        <v>508</v>
      </c>
      <c r="L21" s="76">
        <v>58</v>
      </c>
    </row>
    <row r="22" spans="1:12" x14ac:dyDescent="0.25">
      <c r="A22" s="67">
        <v>21</v>
      </c>
      <c r="B22" s="68" t="s">
        <v>69</v>
      </c>
      <c r="C22" s="69">
        <v>45040</v>
      </c>
      <c r="D22" s="70" t="s">
        <v>24</v>
      </c>
      <c r="E22" s="69">
        <v>45009</v>
      </c>
      <c r="F22" s="69">
        <v>45009</v>
      </c>
      <c r="G22" s="71">
        <v>68</v>
      </c>
      <c r="H22" s="71" t="s">
        <v>2</v>
      </c>
      <c r="I22" s="71" t="s">
        <v>34</v>
      </c>
      <c r="J22" s="72">
        <v>39520</v>
      </c>
      <c r="K22" s="73" t="s">
        <v>518</v>
      </c>
      <c r="L22" s="73">
        <v>58</v>
      </c>
    </row>
    <row r="23" spans="1:12" x14ac:dyDescent="0.25">
      <c r="A23" s="74">
        <v>22</v>
      </c>
      <c r="B23" s="1" t="s">
        <v>1115</v>
      </c>
      <c r="C23" s="3">
        <v>45040</v>
      </c>
      <c r="D23" s="4" t="s">
        <v>450</v>
      </c>
      <c r="E23" s="3">
        <v>45040</v>
      </c>
      <c r="F23" s="3">
        <v>45040</v>
      </c>
      <c r="G23" s="2"/>
      <c r="H23" s="2" t="s">
        <v>10</v>
      </c>
      <c r="I23" s="2" t="s">
        <v>34</v>
      </c>
      <c r="J23" s="75">
        <v>0.71</v>
      </c>
      <c r="K23" s="76" t="s">
        <v>538</v>
      </c>
      <c r="L23" s="76">
        <v>58</v>
      </c>
    </row>
    <row r="24" spans="1:12" x14ac:dyDescent="0.25">
      <c r="A24" s="67">
        <v>23</v>
      </c>
      <c r="B24" s="68" t="s">
        <v>3</v>
      </c>
      <c r="C24" s="69">
        <v>45040</v>
      </c>
      <c r="D24" s="70" t="s">
        <v>4</v>
      </c>
      <c r="E24" s="69">
        <v>45007</v>
      </c>
      <c r="F24" s="69">
        <v>45007</v>
      </c>
      <c r="G24" s="71">
        <v>65</v>
      </c>
      <c r="H24" s="71" t="s">
        <v>2</v>
      </c>
      <c r="I24" s="71" t="s">
        <v>34</v>
      </c>
      <c r="J24" s="72">
        <v>14000</v>
      </c>
      <c r="K24" s="73" t="s">
        <v>514</v>
      </c>
      <c r="L24" s="73">
        <v>58</v>
      </c>
    </row>
    <row r="25" spans="1:12" x14ac:dyDescent="0.25">
      <c r="A25" s="74">
        <v>24</v>
      </c>
      <c r="B25" s="1" t="s">
        <v>73</v>
      </c>
      <c r="C25" s="3">
        <v>45040</v>
      </c>
      <c r="D25" s="4" t="s">
        <v>74</v>
      </c>
      <c r="E25" s="3">
        <v>45019</v>
      </c>
      <c r="F25" s="3">
        <v>45020</v>
      </c>
      <c r="G25" s="2"/>
      <c r="H25" s="2" t="s">
        <v>36</v>
      </c>
      <c r="I25" s="2" t="s">
        <v>34</v>
      </c>
      <c r="J25" s="75">
        <v>291734.59000000003</v>
      </c>
      <c r="K25" s="76" t="s">
        <v>507</v>
      </c>
      <c r="L25" s="76">
        <v>58</v>
      </c>
    </row>
    <row r="26" spans="1:12" x14ac:dyDescent="0.25">
      <c r="A26" s="67">
        <v>25</v>
      </c>
      <c r="B26" s="68" t="s">
        <v>1092</v>
      </c>
      <c r="C26" s="69">
        <v>45040</v>
      </c>
      <c r="D26" s="70" t="s">
        <v>50</v>
      </c>
      <c r="E26" s="69">
        <v>45013</v>
      </c>
      <c r="F26" s="69">
        <v>45013</v>
      </c>
      <c r="G26" s="71">
        <v>70</v>
      </c>
      <c r="H26" s="71" t="s">
        <v>2</v>
      </c>
      <c r="I26" s="71" t="s">
        <v>34</v>
      </c>
      <c r="J26" s="72">
        <v>4351.0600000000004</v>
      </c>
      <c r="K26" s="73" t="s">
        <v>536</v>
      </c>
      <c r="L26" s="73">
        <v>58</v>
      </c>
    </row>
    <row r="27" spans="1:12" x14ac:dyDescent="0.25">
      <c r="A27" s="74">
        <v>26</v>
      </c>
      <c r="B27" s="1" t="s">
        <v>1102</v>
      </c>
      <c r="C27" s="3">
        <v>45040</v>
      </c>
      <c r="D27" s="4" t="s">
        <v>67</v>
      </c>
      <c r="E27" s="3">
        <v>45016</v>
      </c>
      <c r="F27" s="3">
        <v>45027</v>
      </c>
      <c r="G27" s="2"/>
      <c r="H27" s="2" t="s">
        <v>10</v>
      </c>
      <c r="I27" s="2" t="s">
        <v>34</v>
      </c>
      <c r="J27" s="75">
        <v>3786.24</v>
      </c>
      <c r="K27" s="76" t="s">
        <v>522</v>
      </c>
      <c r="L27" s="76">
        <v>58</v>
      </c>
    </row>
    <row r="28" spans="1:12" x14ac:dyDescent="0.25">
      <c r="A28" s="67">
        <v>27</v>
      </c>
      <c r="B28" s="68" t="s">
        <v>1099</v>
      </c>
      <c r="C28" s="69">
        <v>45040</v>
      </c>
      <c r="D28" s="70" t="s">
        <v>65</v>
      </c>
      <c r="E28" s="69">
        <v>45016</v>
      </c>
      <c r="F28" s="69">
        <v>45016</v>
      </c>
      <c r="G28" s="71">
        <v>34</v>
      </c>
      <c r="H28" s="71" t="s">
        <v>10</v>
      </c>
      <c r="I28" s="71" t="s">
        <v>34</v>
      </c>
      <c r="J28" s="72">
        <v>18325.96</v>
      </c>
      <c r="K28" s="73" t="s">
        <v>524</v>
      </c>
      <c r="L28" s="73">
        <v>58</v>
      </c>
    </row>
    <row r="29" spans="1:12" x14ac:dyDescent="0.25">
      <c r="A29" s="74">
        <v>28</v>
      </c>
      <c r="B29" s="1" t="s">
        <v>1099</v>
      </c>
      <c r="C29" s="3">
        <v>45040</v>
      </c>
      <c r="D29" s="4" t="s">
        <v>62</v>
      </c>
      <c r="E29" s="3">
        <v>45016</v>
      </c>
      <c r="F29" s="3">
        <v>45016</v>
      </c>
      <c r="G29" s="2">
        <v>35</v>
      </c>
      <c r="H29" s="2" t="s">
        <v>36</v>
      </c>
      <c r="I29" s="2" t="s">
        <v>34</v>
      </c>
      <c r="J29" s="75">
        <v>199535.71</v>
      </c>
      <c r="K29" s="76" t="s">
        <v>524</v>
      </c>
      <c r="L29" s="76">
        <v>58</v>
      </c>
    </row>
    <row r="30" spans="1:12" x14ac:dyDescent="0.25">
      <c r="A30" s="67">
        <v>29</v>
      </c>
      <c r="B30" s="68" t="s">
        <v>1099</v>
      </c>
      <c r="C30" s="69">
        <v>45040</v>
      </c>
      <c r="D30" s="70" t="s">
        <v>63</v>
      </c>
      <c r="E30" s="69">
        <v>45016</v>
      </c>
      <c r="F30" s="69">
        <v>45016</v>
      </c>
      <c r="G30" s="71">
        <v>36</v>
      </c>
      <c r="H30" s="71" t="s">
        <v>10</v>
      </c>
      <c r="I30" s="71" t="s">
        <v>34</v>
      </c>
      <c r="J30" s="72">
        <v>4308.6000000000004</v>
      </c>
      <c r="K30" s="73" t="s">
        <v>524</v>
      </c>
      <c r="L30" s="73">
        <v>58</v>
      </c>
    </row>
    <row r="31" spans="1:12" x14ac:dyDescent="0.25">
      <c r="A31" s="74">
        <v>30</v>
      </c>
      <c r="B31" s="1" t="s">
        <v>1099</v>
      </c>
      <c r="C31" s="3">
        <v>45040</v>
      </c>
      <c r="D31" s="4" t="s">
        <v>64</v>
      </c>
      <c r="E31" s="3">
        <v>45016</v>
      </c>
      <c r="F31" s="3">
        <v>45016</v>
      </c>
      <c r="G31" s="2">
        <v>37</v>
      </c>
      <c r="H31" s="2" t="s">
        <v>10</v>
      </c>
      <c r="I31" s="2" t="s">
        <v>34</v>
      </c>
      <c r="J31" s="75">
        <v>91778.67</v>
      </c>
      <c r="K31" s="76" t="s">
        <v>524</v>
      </c>
      <c r="L31" s="76">
        <v>58</v>
      </c>
    </row>
    <row r="32" spans="1:12" x14ac:dyDescent="0.25">
      <c r="A32" s="67">
        <v>31</v>
      </c>
      <c r="B32" s="68" t="s">
        <v>1103</v>
      </c>
      <c r="C32" s="69">
        <v>45040</v>
      </c>
      <c r="D32" s="70" t="s">
        <v>27</v>
      </c>
      <c r="E32" s="69"/>
      <c r="F32" s="69"/>
      <c r="G32" s="71"/>
      <c r="H32" s="71" t="s">
        <v>10</v>
      </c>
      <c r="I32" s="71" t="s">
        <v>34</v>
      </c>
      <c r="J32" s="72">
        <v>1737.63</v>
      </c>
      <c r="K32" s="73" t="s">
        <v>515</v>
      </c>
      <c r="L32" s="73">
        <v>58</v>
      </c>
    </row>
    <row r="33" spans="1:12" x14ac:dyDescent="0.25">
      <c r="A33" s="74">
        <v>32</v>
      </c>
      <c r="B33" s="1" t="s">
        <v>1103</v>
      </c>
      <c r="C33" s="3">
        <v>45040</v>
      </c>
      <c r="D33" s="4" t="s">
        <v>28</v>
      </c>
      <c r="E33" s="3"/>
      <c r="F33" s="3"/>
      <c r="G33" s="2"/>
      <c r="H33" s="2" t="s">
        <v>10</v>
      </c>
      <c r="I33" s="2" t="s">
        <v>34</v>
      </c>
      <c r="J33" s="75">
        <v>834.36</v>
      </c>
      <c r="K33" s="76" t="s">
        <v>515</v>
      </c>
      <c r="L33" s="76">
        <v>58</v>
      </c>
    </row>
    <row r="34" spans="1:12" x14ac:dyDescent="0.25">
      <c r="A34" s="67">
        <v>33</v>
      </c>
      <c r="B34" s="68" t="s">
        <v>1103</v>
      </c>
      <c r="C34" s="69">
        <v>45040</v>
      </c>
      <c r="D34" s="70" t="s">
        <v>26</v>
      </c>
      <c r="E34" s="69"/>
      <c r="F34" s="69"/>
      <c r="G34" s="71"/>
      <c r="H34" s="71" t="s">
        <v>10</v>
      </c>
      <c r="I34" s="71" t="s">
        <v>34</v>
      </c>
      <c r="J34" s="72">
        <v>195.83</v>
      </c>
      <c r="K34" s="73" t="s">
        <v>515</v>
      </c>
      <c r="L34" s="73">
        <v>58</v>
      </c>
    </row>
    <row r="35" spans="1:12" x14ac:dyDescent="0.25">
      <c r="A35" s="74">
        <v>34</v>
      </c>
      <c r="B35" s="1" t="s">
        <v>1103</v>
      </c>
      <c r="C35" s="3">
        <v>45040</v>
      </c>
      <c r="D35" s="4" t="s">
        <v>25</v>
      </c>
      <c r="E35" s="3"/>
      <c r="F35" s="3"/>
      <c r="G35" s="2"/>
      <c r="H35" s="2" t="s">
        <v>10</v>
      </c>
      <c r="I35" s="2" t="s">
        <v>34</v>
      </c>
      <c r="J35" s="75">
        <v>14374.13</v>
      </c>
      <c r="K35" s="76" t="s">
        <v>515</v>
      </c>
      <c r="L35" s="76">
        <v>58</v>
      </c>
    </row>
    <row r="36" spans="1:12" x14ac:dyDescent="0.25">
      <c r="A36" s="67">
        <v>35</v>
      </c>
      <c r="B36" s="68" t="s">
        <v>1103</v>
      </c>
      <c r="C36" s="69">
        <v>45040</v>
      </c>
      <c r="D36" s="70" t="s">
        <v>68</v>
      </c>
      <c r="E36" s="69"/>
      <c r="F36" s="69"/>
      <c r="G36" s="71"/>
      <c r="H36" s="71" t="s">
        <v>10</v>
      </c>
      <c r="I36" s="71" t="s">
        <v>34</v>
      </c>
      <c r="J36" s="72">
        <v>1737.63</v>
      </c>
      <c r="K36" s="73" t="s">
        <v>523</v>
      </c>
      <c r="L36" s="73">
        <v>58</v>
      </c>
    </row>
    <row r="37" spans="1:12" x14ac:dyDescent="0.25">
      <c r="A37" s="74">
        <v>36</v>
      </c>
      <c r="B37" s="1" t="s">
        <v>1116</v>
      </c>
      <c r="C37" s="3">
        <v>45040</v>
      </c>
      <c r="D37" s="4" t="s">
        <v>30</v>
      </c>
      <c r="E37" s="3">
        <v>45008</v>
      </c>
      <c r="F37" s="3">
        <v>45009</v>
      </c>
      <c r="G37" s="2"/>
      <c r="H37" s="2" t="s">
        <v>10</v>
      </c>
      <c r="I37" s="2" t="s">
        <v>34</v>
      </c>
      <c r="J37" s="75">
        <v>27765.53</v>
      </c>
      <c r="K37" s="76" t="s">
        <v>516</v>
      </c>
      <c r="L37" s="76">
        <v>58</v>
      </c>
    </row>
    <row r="38" spans="1:12" x14ac:dyDescent="0.25">
      <c r="A38" s="67">
        <v>37</v>
      </c>
      <c r="B38" s="68" t="s">
        <v>1104</v>
      </c>
      <c r="C38" s="69">
        <v>45040</v>
      </c>
      <c r="D38" s="70" t="s">
        <v>8</v>
      </c>
      <c r="E38" s="69">
        <v>44996</v>
      </c>
      <c r="F38" s="69">
        <v>44997</v>
      </c>
      <c r="G38" s="71">
        <v>52</v>
      </c>
      <c r="H38" s="71" t="s">
        <v>2</v>
      </c>
      <c r="I38" s="71" t="s">
        <v>34</v>
      </c>
      <c r="J38" s="72">
        <v>2929</v>
      </c>
      <c r="K38" s="73" t="s">
        <v>552</v>
      </c>
      <c r="L38" s="73">
        <v>58</v>
      </c>
    </row>
    <row r="39" spans="1:12" x14ac:dyDescent="0.25">
      <c r="A39" s="74">
        <v>38</v>
      </c>
      <c r="B39" s="1" t="s">
        <v>1104</v>
      </c>
      <c r="C39" s="3">
        <v>45040</v>
      </c>
      <c r="D39" s="4" t="s">
        <v>19</v>
      </c>
      <c r="E39" s="3">
        <v>45002</v>
      </c>
      <c r="F39" s="3">
        <v>45003</v>
      </c>
      <c r="G39" s="2">
        <v>56</v>
      </c>
      <c r="H39" s="2" t="s">
        <v>2</v>
      </c>
      <c r="I39" s="2" t="s">
        <v>34</v>
      </c>
      <c r="J39" s="75">
        <v>2929</v>
      </c>
      <c r="K39" s="76" t="s">
        <v>510</v>
      </c>
      <c r="L39" s="76">
        <v>58</v>
      </c>
    </row>
    <row r="40" spans="1:12" x14ac:dyDescent="0.25">
      <c r="A40" s="67">
        <v>39</v>
      </c>
      <c r="B40" s="68" t="s">
        <v>1104</v>
      </c>
      <c r="C40" s="69">
        <v>45040</v>
      </c>
      <c r="D40" s="70" t="s">
        <v>20</v>
      </c>
      <c r="E40" s="69">
        <v>45009</v>
      </c>
      <c r="F40" s="69">
        <v>45010</v>
      </c>
      <c r="G40" s="71">
        <v>66</v>
      </c>
      <c r="H40" s="71" t="s">
        <v>2</v>
      </c>
      <c r="I40" s="71" t="s">
        <v>34</v>
      </c>
      <c r="J40" s="72">
        <v>2929</v>
      </c>
      <c r="K40" s="73" t="s">
        <v>510</v>
      </c>
      <c r="L40" s="73">
        <v>58</v>
      </c>
    </row>
    <row r="41" spans="1:12" x14ac:dyDescent="0.25">
      <c r="A41" s="74">
        <v>40</v>
      </c>
      <c r="B41" s="1" t="s">
        <v>1104</v>
      </c>
      <c r="C41" s="3">
        <v>45040</v>
      </c>
      <c r="D41" s="4" t="s">
        <v>45</v>
      </c>
      <c r="E41" s="3">
        <v>45016</v>
      </c>
      <c r="F41" s="3">
        <v>45016</v>
      </c>
      <c r="G41" s="2">
        <v>76</v>
      </c>
      <c r="H41" s="2" t="s">
        <v>2</v>
      </c>
      <c r="I41" s="2" t="s">
        <v>34</v>
      </c>
      <c r="J41" s="75">
        <v>2992</v>
      </c>
      <c r="K41" s="76" t="s">
        <v>531</v>
      </c>
      <c r="L41" s="76">
        <v>58</v>
      </c>
    </row>
    <row r="42" spans="1:12" x14ac:dyDescent="0.25">
      <c r="A42" s="67">
        <v>41</v>
      </c>
      <c r="B42" s="68" t="s">
        <v>1105</v>
      </c>
      <c r="C42" s="69">
        <v>45040</v>
      </c>
      <c r="D42" s="70" t="s">
        <v>23</v>
      </c>
      <c r="E42" s="69">
        <v>45006</v>
      </c>
      <c r="F42" s="69">
        <v>45007</v>
      </c>
      <c r="G42" s="71">
        <v>63</v>
      </c>
      <c r="H42" s="71" t="s">
        <v>2</v>
      </c>
      <c r="I42" s="71" t="s">
        <v>34</v>
      </c>
      <c r="J42" s="72">
        <v>1949.4</v>
      </c>
      <c r="K42" s="73" t="s">
        <v>517</v>
      </c>
      <c r="L42" s="73">
        <v>58</v>
      </c>
    </row>
    <row r="43" spans="1:12" x14ac:dyDescent="0.25">
      <c r="A43" s="74">
        <v>42</v>
      </c>
      <c r="B43" s="1" t="s">
        <v>1105</v>
      </c>
      <c r="C43" s="3">
        <v>45040</v>
      </c>
      <c r="D43" s="4" t="s">
        <v>22</v>
      </c>
      <c r="E43" s="3">
        <v>45009</v>
      </c>
      <c r="F43" s="3">
        <v>45010</v>
      </c>
      <c r="G43" s="2">
        <v>67</v>
      </c>
      <c r="H43" s="2" t="s">
        <v>2</v>
      </c>
      <c r="I43" s="2" t="s">
        <v>34</v>
      </c>
      <c r="J43" s="75">
        <v>3898.8</v>
      </c>
      <c r="K43" s="76" t="s">
        <v>517</v>
      </c>
      <c r="L43" s="76">
        <v>58</v>
      </c>
    </row>
    <row r="44" spans="1:12" x14ac:dyDescent="0.25">
      <c r="A44" s="67">
        <v>43</v>
      </c>
      <c r="B44" s="68" t="s">
        <v>1105</v>
      </c>
      <c r="C44" s="69">
        <v>45040</v>
      </c>
      <c r="D44" s="70" t="s">
        <v>456</v>
      </c>
      <c r="E44" s="69">
        <v>45016</v>
      </c>
      <c r="F44" s="69">
        <v>45016</v>
      </c>
      <c r="G44" s="71">
        <v>77</v>
      </c>
      <c r="H44" s="71" t="s">
        <v>2</v>
      </c>
      <c r="I44" s="71" t="s">
        <v>34</v>
      </c>
      <c r="J44" s="72">
        <v>5848.2</v>
      </c>
      <c r="K44" s="73" t="s">
        <v>525</v>
      </c>
      <c r="L44" s="73">
        <v>58</v>
      </c>
    </row>
    <row r="45" spans="1:12" x14ac:dyDescent="0.25">
      <c r="A45" s="74">
        <v>44</v>
      </c>
      <c r="B45" s="1" t="s">
        <v>77</v>
      </c>
      <c r="C45" s="3">
        <v>45040</v>
      </c>
      <c r="D45" s="4" t="s">
        <v>78</v>
      </c>
      <c r="E45" s="3">
        <v>45015</v>
      </c>
      <c r="F45" s="3">
        <v>45016</v>
      </c>
      <c r="G45" s="2"/>
      <c r="H45" s="2" t="s">
        <v>10</v>
      </c>
      <c r="I45" s="2" t="s">
        <v>34</v>
      </c>
      <c r="J45" s="75">
        <v>2170</v>
      </c>
      <c r="K45" s="76" t="s">
        <v>505</v>
      </c>
      <c r="L45" s="76">
        <v>58</v>
      </c>
    </row>
    <row r="46" spans="1:12" x14ac:dyDescent="0.25">
      <c r="A46" s="67">
        <v>45</v>
      </c>
      <c r="B46" s="68" t="s">
        <v>41</v>
      </c>
      <c r="C46" s="69">
        <v>45040</v>
      </c>
      <c r="D46" s="70" t="s">
        <v>42</v>
      </c>
      <c r="E46" s="69">
        <v>45033</v>
      </c>
      <c r="F46" s="69">
        <v>45033</v>
      </c>
      <c r="G46" s="71">
        <v>60</v>
      </c>
      <c r="H46" s="71" t="s">
        <v>2</v>
      </c>
      <c r="I46" s="71" t="s">
        <v>34</v>
      </c>
      <c r="J46" s="72">
        <v>73393.02</v>
      </c>
      <c r="K46" s="73" t="s">
        <v>533</v>
      </c>
      <c r="L46" s="73">
        <v>58</v>
      </c>
    </row>
    <row r="47" spans="1:12" x14ac:dyDescent="0.25">
      <c r="A47" s="74">
        <v>46</v>
      </c>
      <c r="B47" s="77" t="s">
        <v>1092</v>
      </c>
      <c r="C47" s="3">
        <v>45040</v>
      </c>
      <c r="D47" s="4" t="s">
        <v>52</v>
      </c>
      <c r="E47" s="3">
        <v>45010</v>
      </c>
      <c r="F47" s="3">
        <v>45010</v>
      </c>
      <c r="G47" s="2">
        <v>69</v>
      </c>
      <c r="H47" s="2" t="s">
        <v>2</v>
      </c>
      <c r="I47" s="2" t="s">
        <v>34</v>
      </c>
      <c r="J47" s="75">
        <v>12610</v>
      </c>
      <c r="K47" s="76" t="s">
        <v>537</v>
      </c>
      <c r="L47" s="76">
        <v>58</v>
      </c>
    </row>
    <row r="48" spans="1:12" x14ac:dyDescent="0.25">
      <c r="A48" s="67">
        <v>47</v>
      </c>
      <c r="B48" s="68" t="s">
        <v>1106</v>
      </c>
      <c r="C48" s="69">
        <v>45040</v>
      </c>
      <c r="D48" s="70" t="s">
        <v>70</v>
      </c>
      <c r="E48" s="69">
        <v>45019</v>
      </c>
      <c r="F48" s="69">
        <v>45020</v>
      </c>
      <c r="G48" s="71"/>
      <c r="H48" s="71" t="s">
        <v>10</v>
      </c>
      <c r="I48" s="71" t="s">
        <v>34</v>
      </c>
      <c r="J48" s="72">
        <v>10000</v>
      </c>
      <c r="K48" s="73" t="s">
        <v>504</v>
      </c>
      <c r="L48" s="73">
        <v>58</v>
      </c>
    </row>
    <row r="49" spans="1:12" x14ac:dyDescent="0.25">
      <c r="A49" s="74">
        <v>48</v>
      </c>
      <c r="B49" s="1" t="s">
        <v>443</v>
      </c>
      <c r="C49" s="3">
        <v>45040</v>
      </c>
      <c r="D49" s="4" t="s">
        <v>444</v>
      </c>
      <c r="E49" s="3"/>
      <c r="F49" s="3"/>
      <c r="G49" s="2"/>
      <c r="H49" s="2" t="s">
        <v>781</v>
      </c>
      <c r="I49" s="2" t="s">
        <v>34</v>
      </c>
      <c r="J49" s="75">
        <v>95179.14</v>
      </c>
      <c r="K49" s="76" t="s">
        <v>535</v>
      </c>
      <c r="L49" s="76">
        <v>58</v>
      </c>
    </row>
    <row r="50" spans="1:12" x14ac:dyDescent="0.25">
      <c r="A50" s="67">
        <v>49</v>
      </c>
      <c r="B50" s="68" t="s">
        <v>443</v>
      </c>
      <c r="C50" s="69">
        <v>45040</v>
      </c>
      <c r="D50" s="70" t="s">
        <v>455</v>
      </c>
      <c r="E50" s="69">
        <v>44985</v>
      </c>
      <c r="F50" s="69">
        <v>44985</v>
      </c>
      <c r="G50" s="71"/>
      <c r="H50" s="71" t="s">
        <v>781</v>
      </c>
      <c r="I50" s="71" t="s">
        <v>34</v>
      </c>
      <c r="J50" s="72">
        <v>348842.72</v>
      </c>
      <c r="K50" s="73" t="s">
        <v>535</v>
      </c>
      <c r="L50" s="73">
        <v>58</v>
      </c>
    </row>
    <row r="51" spans="1:12" x14ac:dyDescent="0.25">
      <c r="A51" s="74">
        <v>50</v>
      </c>
      <c r="B51" s="1" t="s">
        <v>443</v>
      </c>
      <c r="C51" s="3">
        <v>45040</v>
      </c>
      <c r="D51" s="4" t="s">
        <v>460</v>
      </c>
      <c r="E51" s="3">
        <v>45016</v>
      </c>
      <c r="F51" s="3">
        <v>45016</v>
      </c>
      <c r="G51" s="2"/>
      <c r="H51" s="2" t="s">
        <v>781</v>
      </c>
      <c r="I51" s="2" t="s">
        <v>34</v>
      </c>
      <c r="J51" s="75">
        <v>59314.12</v>
      </c>
      <c r="K51" s="76" t="s">
        <v>506</v>
      </c>
      <c r="L51" s="76">
        <v>58</v>
      </c>
    </row>
    <row r="52" spans="1:12" x14ac:dyDescent="0.25">
      <c r="A52" s="67">
        <v>51</v>
      </c>
      <c r="B52" s="68" t="s">
        <v>1115</v>
      </c>
      <c r="C52" s="69">
        <v>45040</v>
      </c>
      <c r="D52" s="70" t="s">
        <v>453</v>
      </c>
      <c r="E52" s="69">
        <v>45040</v>
      </c>
      <c r="F52" s="69">
        <v>45040</v>
      </c>
      <c r="G52" s="71"/>
      <c r="H52" s="71" t="s">
        <v>10</v>
      </c>
      <c r="I52" s="71" t="s">
        <v>34</v>
      </c>
      <c r="J52" s="72">
        <v>24048.37</v>
      </c>
      <c r="K52" s="73" t="s">
        <v>538</v>
      </c>
      <c r="L52" s="73">
        <v>58</v>
      </c>
    </row>
    <row r="53" spans="1:12" x14ac:dyDescent="0.25">
      <c r="A53" s="74">
        <v>52</v>
      </c>
      <c r="B53" s="1" t="s">
        <v>1109</v>
      </c>
      <c r="C53" s="3">
        <v>45040</v>
      </c>
      <c r="D53" s="4" t="s">
        <v>47</v>
      </c>
      <c r="E53" s="3">
        <v>45016</v>
      </c>
      <c r="F53" s="3">
        <v>45016</v>
      </c>
      <c r="G53" s="2">
        <v>74</v>
      </c>
      <c r="H53" s="2" t="s">
        <v>2</v>
      </c>
      <c r="I53" s="2" t="s">
        <v>34</v>
      </c>
      <c r="J53" s="75">
        <v>20124.599999999999</v>
      </c>
      <c r="K53" s="76" t="s">
        <v>530</v>
      </c>
      <c r="L53" s="76">
        <v>58</v>
      </c>
    </row>
    <row r="54" spans="1:12" x14ac:dyDescent="0.25">
      <c r="A54" s="67">
        <v>53</v>
      </c>
      <c r="B54" s="68" t="s">
        <v>75</v>
      </c>
      <c r="C54" s="69">
        <v>45040</v>
      </c>
      <c r="D54" s="70" t="s">
        <v>76</v>
      </c>
      <c r="E54" s="69">
        <v>45020</v>
      </c>
      <c r="F54" s="69">
        <v>45021</v>
      </c>
      <c r="G54" s="71"/>
      <c r="H54" s="71" t="s">
        <v>10</v>
      </c>
      <c r="I54" s="71" t="s">
        <v>34</v>
      </c>
      <c r="J54" s="72">
        <v>7064.4</v>
      </c>
      <c r="K54" s="73" t="s">
        <v>520</v>
      </c>
      <c r="L54" s="73">
        <v>58</v>
      </c>
    </row>
    <row r="55" spans="1:12" x14ac:dyDescent="0.25">
      <c r="A55" s="74">
        <v>54</v>
      </c>
      <c r="B55" s="1" t="s">
        <v>1115</v>
      </c>
      <c r="C55" s="3">
        <v>45040</v>
      </c>
      <c r="D55" s="4" t="s">
        <v>451</v>
      </c>
      <c r="E55" s="3">
        <v>45040</v>
      </c>
      <c r="F55" s="3">
        <v>45040</v>
      </c>
      <c r="G55" s="2"/>
      <c r="H55" s="2" t="s">
        <v>10</v>
      </c>
      <c r="I55" s="2" t="s">
        <v>34</v>
      </c>
      <c r="J55" s="75">
        <v>284.60000000000002</v>
      </c>
      <c r="K55" s="76" t="s">
        <v>538</v>
      </c>
      <c r="L55" s="76">
        <v>58</v>
      </c>
    </row>
    <row r="56" spans="1:12" x14ac:dyDescent="0.25">
      <c r="A56" s="67">
        <v>55</v>
      </c>
      <c r="B56" s="68" t="s">
        <v>1115</v>
      </c>
      <c r="C56" s="69">
        <v>45040</v>
      </c>
      <c r="D56" s="70" t="s">
        <v>452</v>
      </c>
      <c r="E56" s="69">
        <v>45040</v>
      </c>
      <c r="F56" s="69">
        <v>45040</v>
      </c>
      <c r="G56" s="71"/>
      <c r="H56" s="71" t="s">
        <v>10</v>
      </c>
      <c r="I56" s="71" t="s">
        <v>34</v>
      </c>
      <c r="J56" s="72">
        <v>15379.53</v>
      </c>
      <c r="K56" s="73" t="s">
        <v>538</v>
      </c>
      <c r="L56" s="73">
        <v>58</v>
      </c>
    </row>
    <row r="57" spans="1:12" x14ac:dyDescent="0.25">
      <c r="A57" s="74">
        <v>56</v>
      </c>
      <c r="B57" s="1" t="s">
        <v>1115</v>
      </c>
      <c r="C57" s="3">
        <v>45040</v>
      </c>
      <c r="D57" s="4" t="s">
        <v>454</v>
      </c>
      <c r="E57" s="3">
        <v>45040</v>
      </c>
      <c r="F57" s="3">
        <v>45040</v>
      </c>
      <c r="G57" s="2"/>
      <c r="H57" s="2" t="s">
        <v>10</v>
      </c>
      <c r="I57" s="2" t="s">
        <v>34</v>
      </c>
      <c r="J57" s="75">
        <v>947.43</v>
      </c>
      <c r="K57" s="76" t="s">
        <v>538</v>
      </c>
      <c r="L57" s="76">
        <v>58</v>
      </c>
    </row>
    <row r="58" spans="1:12" x14ac:dyDescent="0.25">
      <c r="A58" s="67">
        <v>57</v>
      </c>
      <c r="B58" s="68" t="s">
        <v>3</v>
      </c>
      <c r="C58" s="69">
        <v>45040</v>
      </c>
      <c r="D58" s="70" t="s">
        <v>48</v>
      </c>
      <c r="E58" s="69">
        <v>45015</v>
      </c>
      <c r="F58" s="69">
        <v>45015</v>
      </c>
      <c r="G58" s="71">
        <v>73</v>
      </c>
      <c r="H58" s="71" t="s">
        <v>2</v>
      </c>
      <c r="I58" s="71" t="s">
        <v>34</v>
      </c>
      <c r="J58" s="72">
        <v>20720</v>
      </c>
      <c r="K58" s="73" t="s">
        <v>529</v>
      </c>
      <c r="L58" s="73">
        <v>58</v>
      </c>
    </row>
    <row r="59" spans="1:12" x14ac:dyDescent="0.25">
      <c r="A59" s="74">
        <v>58</v>
      </c>
      <c r="B59" s="1" t="s">
        <v>43</v>
      </c>
      <c r="C59" s="3">
        <v>45040</v>
      </c>
      <c r="D59" s="4" t="s">
        <v>44</v>
      </c>
      <c r="E59" s="3">
        <v>45028</v>
      </c>
      <c r="F59" s="3">
        <v>45028</v>
      </c>
      <c r="G59" s="2"/>
      <c r="H59" s="2" t="s">
        <v>10</v>
      </c>
      <c r="I59" s="2" t="s">
        <v>34</v>
      </c>
      <c r="J59" s="75">
        <v>253.76</v>
      </c>
      <c r="K59" s="76" t="s">
        <v>532</v>
      </c>
      <c r="L59" s="76">
        <v>58</v>
      </c>
    </row>
    <row r="60" spans="1:12" x14ac:dyDescent="0.25">
      <c r="A60" s="67">
        <v>59</v>
      </c>
      <c r="B60" s="68" t="s">
        <v>1099</v>
      </c>
      <c r="C60" s="69">
        <v>45048</v>
      </c>
      <c r="D60" s="70" t="s">
        <v>462</v>
      </c>
      <c r="E60" s="69">
        <v>45026</v>
      </c>
      <c r="F60" s="69">
        <v>45026</v>
      </c>
      <c r="G60" s="71"/>
      <c r="H60" s="71" t="s">
        <v>10</v>
      </c>
      <c r="I60" s="71" t="s">
        <v>34</v>
      </c>
      <c r="J60" s="72">
        <v>4275.49</v>
      </c>
      <c r="K60" s="73" t="s">
        <v>543</v>
      </c>
      <c r="L60" s="73">
        <v>62</v>
      </c>
    </row>
    <row r="61" spans="1:12" x14ac:dyDescent="0.25">
      <c r="A61" s="74">
        <v>60</v>
      </c>
      <c r="B61" s="1" t="s">
        <v>1099</v>
      </c>
      <c r="C61" s="3">
        <v>45048</v>
      </c>
      <c r="D61" s="4" t="s">
        <v>752</v>
      </c>
      <c r="E61" s="3">
        <v>45026</v>
      </c>
      <c r="F61" s="3">
        <v>45026</v>
      </c>
      <c r="G61" s="2">
        <v>85</v>
      </c>
      <c r="H61" s="2" t="s">
        <v>2</v>
      </c>
      <c r="I61" s="2" t="s">
        <v>34</v>
      </c>
      <c r="J61" s="75">
        <v>4292.4799999999996</v>
      </c>
      <c r="K61" s="76" t="s">
        <v>543</v>
      </c>
      <c r="L61" s="76">
        <v>62</v>
      </c>
    </row>
    <row r="62" spans="1:12" x14ac:dyDescent="0.25">
      <c r="A62" s="67">
        <v>61</v>
      </c>
      <c r="B62" s="68" t="s">
        <v>1099</v>
      </c>
      <c r="C62" s="69">
        <v>45048</v>
      </c>
      <c r="D62" s="70" t="s">
        <v>463</v>
      </c>
      <c r="E62" s="69">
        <v>45026</v>
      </c>
      <c r="F62" s="69">
        <v>45026</v>
      </c>
      <c r="G62" s="71"/>
      <c r="H62" s="71" t="s">
        <v>10</v>
      </c>
      <c r="I62" s="71" t="s">
        <v>34</v>
      </c>
      <c r="J62" s="72">
        <v>241711.6</v>
      </c>
      <c r="K62" s="73" t="s">
        <v>543</v>
      </c>
      <c r="L62" s="73">
        <v>62</v>
      </c>
    </row>
    <row r="63" spans="1:12" x14ac:dyDescent="0.25">
      <c r="A63" s="74">
        <v>62</v>
      </c>
      <c r="B63" s="1" t="s">
        <v>1099</v>
      </c>
      <c r="C63" s="3">
        <v>45048</v>
      </c>
      <c r="D63" s="4" t="s">
        <v>464</v>
      </c>
      <c r="E63" s="3">
        <v>45026</v>
      </c>
      <c r="F63" s="3">
        <v>45026</v>
      </c>
      <c r="G63" s="2"/>
      <c r="H63" s="2" t="s">
        <v>10</v>
      </c>
      <c r="I63" s="2" t="s">
        <v>34</v>
      </c>
      <c r="J63" s="75">
        <v>6328.27</v>
      </c>
      <c r="K63" s="76" t="s">
        <v>543</v>
      </c>
      <c r="L63" s="76">
        <v>62</v>
      </c>
    </row>
    <row r="64" spans="1:12" x14ac:dyDescent="0.25">
      <c r="A64" s="67">
        <v>63</v>
      </c>
      <c r="B64" s="68" t="s">
        <v>1105</v>
      </c>
      <c r="C64" s="69">
        <v>45048</v>
      </c>
      <c r="D64" s="70" t="s">
        <v>467</v>
      </c>
      <c r="E64" s="69">
        <v>45030</v>
      </c>
      <c r="F64" s="69">
        <v>45030</v>
      </c>
      <c r="G64" s="71">
        <v>88</v>
      </c>
      <c r="H64" s="71" t="s">
        <v>2</v>
      </c>
      <c r="I64" s="71" t="s">
        <v>34</v>
      </c>
      <c r="J64" s="72">
        <v>1905.12</v>
      </c>
      <c r="K64" s="73" t="s">
        <v>542</v>
      </c>
      <c r="L64" s="73">
        <v>62</v>
      </c>
    </row>
    <row r="65" spans="1:12" x14ac:dyDescent="0.25">
      <c r="A65" s="74">
        <v>64</v>
      </c>
      <c r="B65" s="1" t="s">
        <v>1093</v>
      </c>
      <c r="C65" s="3">
        <v>45048</v>
      </c>
      <c r="D65" s="4" t="s">
        <v>470</v>
      </c>
      <c r="E65" s="3">
        <v>45021</v>
      </c>
      <c r="F65" s="3">
        <v>45021</v>
      </c>
      <c r="G65" s="2">
        <v>80</v>
      </c>
      <c r="H65" s="2" t="s">
        <v>2</v>
      </c>
      <c r="I65" s="2" t="s">
        <v>34</v>
      </c>
      <c r="J65" s="75">
        <v>9700</v>
      </c>
      <c r="K65" s="76" t="s">
        <v>547</v>
      </c>
      <c r="L65" s="76">
        <v>62</v>
      </c>
    </row>
    <row r="66" spans="1:12" x14ac:dyDescent="0.25">
      <c r="A66" s="67">
        <v>65</v>
      </c>
      <c r="B66" s="68" t="s">
        <v>57</v>
      </c>
      <c r="C66" s="69">
        <v>45048</v>
      </c>
      <c r="D66" s="70" t="s">
        <v>466</v>
      </c>
      <c r="E66" s="69">
        <v>45029</v>
      </c>
      <c r="F66" s="69">
        <v>45029</v>
      </c>
      <c r="G66" s="71">
        <v>87</v>
      </c>
      <c r="H66" s="71" t="s">
        <v>2</v>
      </c>
      <c r="I66" s="71" t="s">
        <v>34</v>
      </c>
      <c r="J66" s="72">
        <v>9672</v>
      </c>
      <c r="K66" s="73" t="s">
        <v>544</v>
      </c>
      <c r="L66" s="73">
        <v>62</v>
      </c>
    </row>
    <row r="67" spans="1:12" x14ac:dyDescent="0.25">
      <c r="A67" s="74">
        <v>66</v>
      </c>
      <c r="B67" s="1" t="s">
        <v>57</v>
      </c>
      <c r="C67" s="3">
        <v>45048</v>
      </c>
      <c r="D67" s="4" t="s">
        <v>468</v>
      </c>
      <c r="E67" s="3">
        <v>45030</v>
      </c>
      <c r="F67" s="3">
        <v>45030</v>
      </c>
      <c r="G67" s="2">
        <v>89</v>
      </c>
      <c r="H67" s="2" t="s">
        <v>2</v>
      </c>
      <c r="I67" s="2" t="s">
        <v>34</v>
      </c>
      <c r="J67" s="75">
        <v>58182</v>
      </c>
      <c r="K67" s="76" t="s">
        <v>544</v>
      </c>
      <c r="L67" s="76">
        <v>62</v>
      </c>
    </row>
    <row r="68" spans="1:12" x14ac:dyDescent="0.25">
      <c r="A68" s="67">
        <v>67</v>
      </c>
      <c r="B68" s="68" t="s">
        <v>57</v>
      </c>
      <c r="C68" s="69">
        <v>45048</v>
      </c>
      <c r="D68" s="70" t="s">
        <v>477</v>
      </c>
      <c r="E68" s="69">
        <v>45034</v>
      </c>
      <c r="F68" s="69">
        <v>45034</v>
      </c>
      <c r="G68" s="71">
        <v>91</v>
      </c>
      <c r="H68" s="71" t="s">
        <v>2</v>
      </c>
      <c r="I68" s="71" t="s">
        <v>34</v>
      </c>
      <c r="J68" s="72">
        <v>64396</v>
      </c>
      <c r="K68" s="73" t="s">
        <v>544</v>
      </c>
      <c r="L68" s="73">
        <v>62</v>
      </c>
    </row>
    <row r="69" spans="1:12" x14ac:dyDescent="0.25">
      <c r="A69" s="74">
        <v>68</v>
      </c>
      <c r="B69" s="1" t="s">
        <v>216</v>
      </c>
      <c r="C69" s="3">
        <v>45048</v>
      </c>
      <c r="D69" s="4" t="s">
        <v>489</v>
      </c>
      <c r="E69" s="3">
        <v>44985</v>
      </c>
      <c r="F69" s="3">
        <v>44985</v>
      </c>
      <c r="G69" s="2">
        <v>128</v>
      </c>
      <c r="H69" s="2" t="s">
        <v>35</v>
      </c>
      <c r="I69" s="2" t="s">
        <v>34</v>
      </c>
      <c r="J69" s="75">
        <v>1565.6</v>
      </c>
      <c r="K69" s="78" t="s">
        <v>541</v>
      </c>
      <c r="L69" s="76">
        <v>62</v>
      </c>
    </row>
    <row r="70" spans="1:12" x14ac:dyDescent="0.25">
      <c r="A70" s="67">
        <v>69</v>
      </c>
      <c r="B70" s="68" t="s">
        <v>216</v>
      </c>
      <c r="C70" s="69">
        <v>45048</v>
      </c>
      <c r="D70" s="70" t="s">
        <v>488</v>
      </c>
      <c r="E70" s="69">
        <v>44985</v>
      </c>
      <c r="F70" s="69">
        <v>44985</v>
      </c>
      <c r="G70" s="71">
        <v>127</v>
      </c>
      <c r="H70" s="71" t="s">
        <v>35</v>
      </c>
      <c r="I70" s="71" t="s">
        <v>34</v>
      </c>
      <c r="J70" s="72">
        <v>585.94000000000005</v>
      </c>
      <c r="K70" s="79" t="s">
        <v>541</v>
      </c>
      <c r="L70" s="73">
        <v>62</v>
      </c>
    </row>
    <row r="71" spans="1:12" x14ac:dyDescent="0.25">
      <c r="A71" s="74">
        <v>70</v>
      </c>
      <c r="B71" s="1" t="s">
        <v>216</v>
      </c>
      <c r="C71" s="3">
        <v>45048</v>
      </c>
      <c r="D71" s="4" t="s">
        <v>502</v>
      </c>
      <c r="E71" s="3">
        <v>44999</v>
      </c>
      <c r="F71" s="3">
        <v>44999</v>
      </c>
      <c r="G71" s="2">
        <v>143</v>
      </c>
      <c r="H71" s="2" t="s">
        <v>35</v>
      </c>
      <c r="I71" s="2" t="s">
        <v>34</v>
      </c>
      <c r="J71" s="75">
        <v>1024.2</v>
      </c>
      <c r="K71" s="78" t="s">
        <v>541</v>
      </c>
      <c r="L71" s="76">
        <v>62</v>
      </c>
    </row>
    <row r="72" spans="1:12" x14ac:dyDescent="0.25">
      <c r="A72" s="67">
        <v>71</v>
      </c>
      <c r="B72" s="68" t="s">
        <v>216</v>
      </c>
      <c r="C72" s="69">
        <v>45048</v>
      </c>
      <c r="D72" s="70" t="s">
        <v>487</v>
      </c>
      <c r="E72" s="69">
        <v>44985</v>
      </c>
      <c r="F72" s="69">
        <v>44985</v>
      </c>
      <c r="G72" s="71">
        <v>123</v>
      </c>
      <c r="H72" s="71" t="s">
        <v>35</v>
      </c>
      <c r="I72" s="71" t="s">
        <v>34</v>
      </c>
      <c r="J72" s="72">
        <v>773.7</v>
      </c>
      <c r="K72" s="79" t="s">
        <v>541</v>
      </c>
      <c r="L72" s="73">
        <v>62</v>
      </c>
    </row>
    <row r="73" spans="1:12" x14ac:dyDescent="0.25">
      <c r="A73" s="74">
        <v>72</v>
      </c>
      <c r="B73" s="1" t="s">
        <v>216</v>
      </c>
      <c r="C73" s="3">
        <v>45048</v>
      </c>
      <c r="D73" s="4" t="s">
        <v>479</v>
      </c>
      <c r="E73" s="3">
        <v>44981</v>
      </c>
      <c r="F73" s="3">
        <v>44981</v>
      </c>
      <c r="G73" s="2">
        <v>114</v>
      </c>
      <c r="H73" s="2" t="s">
        <v>35</v>
      </c>
      <c r="I73" s="2" t="s">
        <v>34</v>
      </c>
      <c r="J73" s="75">
        <v>1001.3</v>
      </c>
      <c r="K73" s="78" t="s">
        <v>541</v>
      </c>
      <c r="L73" s="76">
        <v>62</v>
      </c>
    </row>
    <row r="74" spans="1:12" x14ac:dyDescent="0.25">
      <c r="A74" s="67">
        <v>73</v>
      </c>
      <c r="B74" s="68" t="s">
        <v>216</v>
      </c>
      <c r="C74" s="69">
        <v>45048</v>
      </c>
      <c r="D74" s="70" t="s">
        <v>490</v>
      </c>
      <c r="E74" s="69">
        <v>44986</v>
      </c>
      <c r="F74" s="69">
        <v>44986</v>
      </c>
      <c r="G74" s="71">
        <v>129</v>
      </c>
      <c r="H74" s="71" t="s">
        <v>35</v>
      </c>
      <c r="I74" s="71" t="s">
        <v>34</v>
      </c>
      <c r="J74" s="72">
        <v>1245.8699999999999</v>
      </c>
      <c r="K74" s="79" t="s">
        <v>541</v>
      </c>
      <c r="L74" s="73">
        <v>62</v>
      </c>
    </row>
    <row r="75" spans="1:12" x14ac:dyDescent="0.25">
      <c r="A75" s="74">
        <v>74</v>
      </c>
      <c r="B75" s="1" t="s">
        <v>216</v>
      </c>
      <c r="C75" s="3">
        <v>45048</v>
      </c>
      <c r="D75" s="4" t="s">
        <v>907</v>
      </c>
      <c r="E75" s="3">
        <v>44991</v>
      </c>
      <c r="F75" s="3">
        <v>44991</v>
      </c>
      <c r="G75" s="2">
        <v>132</v>
      </c>
      <c r="H75" s="2" t="s">
        <v>35</v>
      </c>
      <c r="I75" s="2" t="s">
        <v>34</v>
      </c>
      <c r="J75" s="75">
        <v>4372.8</v>
      </c>
      <c r="K75" s="78" t="s">
        <v>541</v>
      </c>
      <c r="L75" s="76">
        <v>62</v>
      </c>
    </row>
    <row r="76" spans="1:12" x14ac:dyDescent="0.25">
      <c r="A76" s="67">
        <v>75</v>
      </c>
      <c r="B76" s="68" t="s">
        <v>216</v>
      </c>
      <c r="C76" s="69">
        <v>45048</v>
      </c>
      <c r="D76" s="70" t="s">
        <v>498</v>
      </c>
      <c r="E76" s="69">
        <v>44985</v>
      </c>
      <c r="F76" s="69">
        <v>44994</v>
      </c>
      <c r="G76" s="71">
        <v>139</v>
      </c>
      <c r="H76" s="71" t="s">
        <v>35</v>
      </c>
      <c r="I76" s="71" t="s">
        <v>34</v>
      </c>
      <c r="J76" s="72">
        <v>4983</v>
      </c>
      <c r="K76" s="79" t="s">
        <v>541</v>
      </c>
      <c r="L76" s="73">
        <v>62</v>
      </c>
    </row>
    <row r="77" spans="1:12" x14ac:dyDescent="0.25">
      <c r="A77" s="74">
        <v>76</v>
      </c>
      <c r="B77" s="1" t="s">
        <v>216</v>
      </c>
      <c r="C77" s="3">
        <v>45048</v>
      </c>
      <c r="D77" s="4" t="s">
        <v>493</v>
      </c>
      <c r="E77" s="3">
        <v>44985</v>
      </c>
      <c r="F77" s="3">
        <v>44994</v>
      </c>
      <c r="G77" s="2">
        <v>134</v>
      </c>
      <c r="H77" s="2" t="s">
        <v>35</v>
      </c>
      <c r="I77" s="2" t="s">
        <v>34</v>
      </c>
      <c r="J77" s="75">
        <v>1326</v>
      </c>
      <c r="K77" s="78" t="s">
        <v>541</v>
      </c>
      <c r="L77" s="76">
        <v>62</v>
      </c>
    </row>
    <row r="78" spans="1:12" x14ac:dyDescent="0.25">
      <c r="A78" s="67">
        <v>77</v>
      </c>
      <c r="B78" s="68" t="s">
        <v>216</v>
      </c>
      <c r="C78" s="69">
        <v>45048</v>
      </c>
      <c r="D78" s="70" t="s">
        <v>492</v>
      </c>
      <c r="E78" s="69">
        <v>44985</v>
      </c>
      <c r="F78" s="69">
        <v>44994</v>
      </c>
      <c r="G78" s="71">
        <v>133</v>
      </c>
      <c r="H78" s="71" t="s">
        <v>35</v>
      </c>
      <c r="I78" s="71" t="s">
        <v>34</v>
      </c>
      <c r="J78" s="72">
        <v>3838.5</v>
      </c>
      <c r="K78" s="79" t="s">
        <v>541</v>
      </c>
      <c r="L78" s="73">
        <v>62</v>
      </c>
    </row>
    <row r="79" spans="1:12" x14ac:dyDescent="0.25">
      <c r="A79" s="74">
        <v>78</v>
      </c>
      <c r="B79" s="1" t="s">
        <v>216</v>
      </c>
      <c r="C79" s="3">
        <v>45048</v>
      </c>
      <c r="D79" s="4" t="s">
        <v>497</v>
      </c>
      <c r="E79" s="3">
        <v>44992</v>
      </c>
      <c r="F79" s="3">
        <v>44993</v>
      </c>
      <c r="G79" s="2">
        <v>138</v>
      </c>
      <c r="H79" s="2" t="s">
        <v>35</v>
      </c>
      <c r="I79" s="2" t="s">
        <v>34</v>
      </c>
      <c r="J79" s="75">
        <v>19.68</v>
      </c>
      <c r="K79" s="78" t="s">
        <v>541</v>
      </c>
      <c r="L79" s="76">
        <v>62</v>
      </c>
    </row>
    <row r="80" spans="1:12" x14ac:dyDescent="0.25">
      <c r="A80" s="67">
        <v>79</v>
      </c>
      <c r="B80" s="68" t="s">
        <v>216</v>
      </c>
      <c r="C80" s="69">
        <v>45048</v>
      </c>
      <c r="D80" s="70" t="s">
        <v>500</v>
      </c>
      <c r="E80" s="69">
        <v>44993</v>
      </c>
      <c r="F80" s="69">
        <v>44995</v>
      </c>
      <c r="G80" s="71">
        <v>141</v>
      </c>
      <c r="H80" s="71" t="s">
        <v>35</v>
      </c>
      <c r="I80" s="71" t="s">
        <v>34</v>
      </c>
      <c r="J80" s="72">
        <v>12283.8</v>
      </c>
      <c r="K80" s="79" t="s">
        <v>541</v>
      </c>
      <c r="L80" s="73">
        <v>62</v>
      </c>
    </row>
    <row r="81" spans="1:12" x14ac:dyDescent="0.25">
      <c r="A81" s="74">
        <v>80</v>
      </c>
      <c r="B81" s="1" t="s">
        <v>216</v>
      </c>
      <c r="C81" s="3">
        <v>45048</v>
      </c>
      <c r="D81" s="4" t="s">
        <v>499</v>
      </c>
      <c r="E81" s="3">
        <v>44995</v>
      </c>
      <c r="F81" s="3">
        <v>44995</v>
      </c>
      <c r="G81" s="2">
        <v>140</v>
      </c>
      <c r="H81" s="2" t="s">
        <v>35</v>
      </c>
      <c r="I81" s="2" t="s">
        <v>34</v>
      </c>
      <c r="J81" s="75">
        <v>2265</v>
      </c>
      <c r="K81" s="78" t="s">
        <v>541</v>
      </c>
      <c r="L81" s="76">
        <v>62</v>
      </c>
    </row>
    <row r="82" spans="1:12" x14ac:dyDescent="0.25">
      <c r="A82" s="67">
        <v>81</v>
      </c>
      <c r="B82" s="68" t="s">
        <v>216</v>
      </c>
      <c r="C82" s="69">
        <v>45048</v>
      </c>
      <c r="D82" s="70" t="s">
        <v>486</v>
      </c>
      <c r="E82" s="69">
        <v>44985</v>
      </c>
      <c r="F82" s="69">
        <v>44985</v>
      </c>
      <c r="G82" s="71">
        <v>122</v>
      </c>
      <c r="H82" s="71" t="s">
        <v>35</v>
      </c>
      <c r="I82" s="71" t="s">
        <v>34</v>
      </c>
      <c r="J82" s="72">
        <v>1762.6</v>
      </c>
      <c r="K82" s="79" t="s">
        <v>541</v>
      </c>
      <c r="L82" s="73">
        <v>62</v>
      </c>
    </row>
    <row r="83" spans="1:12" x14ac:dyDescent="0.25">
      <c r="A83" s="74">
        <v>82</v>
      </c>
      <c r="B83" s="1" t="s">
        <v>216</v>
      </c>
      <c r="C83" s="3">
        <v>45048</v>
      </c>
      <c r="D83" s="4" t="s">
        <v>496</v>
      </c>
      <c r="E83" s="3">
        <v>44993</v>
      </c>
      <c r="F83" s="3">
        <v>44993</v>
      </c>
      <c r="G83" s="2">
        <v>137</v>
      </c>
      <c r="H83" s="2" t="s">
        <v>35</v>
      </c>
      <c r="I83" s="2" t="s">
        <v>34</v>
      </c>
      <c r="J83" s="75">
        <v>267.60000000000002</v>
      </c>
      <c r="K83" s="78" t="s">
        <v>541</v>
      </c>
      <c r="L83" s="76">
        <v>62</v>
      </c>
    </row>
    <row r="84" spans="1:12" x14ac:dyDescent="0.25">
      <c r="A84" s="67">
        <v>83</v>
      </c>
      <c r="B84" s="68" t="s">
        <v>216</v>
      </c>
      <c r="C84" s="69">
        <v>45048</v>
      </c>
      <c r="D84" s="70" t="s">
        <v>483</v>
      </c>
      <c r="E84" s="69">
        <v>44985</v>
      </c>
      <c r="F84" s="69">
        <v>44985</v>
      </c>
      <c r="G84" s="71">
        <v>119</v>
      </c>
      <c r="H84" s="71" t="s">
        <v>35</v>
      </c>
      <c r="I84" s="71" t="s">
        <v>34</v>
      </c>
      <c r="J84" s="72">
        <v>283.5</v>
      </c>
      <c r="K84" s="79" t="s">
        <v>541</v>
      </c>
      <c r="L84" s="73">
        <v>62</v>
      </c>
    </row>
    <row r="85" spans="1:12" x14ac:dyDescent="0.25">
      <c r="A85" s="74">
        <v>84</v>
      </c>
      <c r="B85" s="1" t="s">
        <v>216</v>
      </c>
      <c r="C85" s="3">
        <v>45048</v>
      </c>
      <c r="D85" s="4" t="s">
        <v>484</v>
      </c>
      <c r="E85" s="3">
        <v>44985</v>
      </c>
      <c r="F85" s="3">
        <v>44985</v>
      </c>
      <c r="G85" s="2">
        <v>120</v>
      </c>
      <c r="H85" s="2" t="s">
        <v>35</v>
      </c>
      <c r="I85" s="2" t="s">
        <v>34</v>
      </c>
      <c r="J85" s="75">
        <v>216.4</v>
      </c>
      <c r="K85" s="78" t="s">
        <v>541</v>
      </c>
      <c r="L85" s="76">
        <v>62</v>
      </c>
    </row>
    <row r="86" spans="1:12" x14ac:dyDescent="0.25">
      <c r="A86" s="67">
        <v>85</v>
      </c>
      <c r="B86" s="68" t="s">
        <v>216</v>
      </c>
      <c r="C86" s="69">
        <v>45048</v>
      </c>
      <c r="D86" s="70" t="s">
        <v>485</v>
      </c>
      <c r="E86" s="69">
        <v>44985</v>
      </c>
      <c r="F86" s="69">
        <v>44985</v>
      </c>
      <c r="G86" s="71">
        <v>121</v>
      </c>
      <c r="H86" s="71" t="s">
        <v>35</v>
      </c>
      <c r="I86" s="71" t="s">
        <v>34</v>
      </c>
      <c r="J86" s="72">
        <v>109.2</v>
      </c>
      <c r="K86" s="79" t="s">
        <v>541</v>
      </c>
      <c r="L86" s="73">
        <v>62</v>
      </c>
    </row>
    <row r="87" spans="1:12" x14ac:dyDescent="0.25">
      <c r="A87" s="74">
        <v>86</v>
      </c>
      <c r="B87" s="1" t="s">
        <v>216</v>
      </c>
      <c r="C87" s="3">
        <v>45048</v>
      </c>
      <c r="D87" s="4" t="s">
        <v>481</v>
      </c>
      <c r="E87" s="3">
        <v>44977</v>
      </c>
      <c r="F87" s="3">
        <v>44977</v>
      </c>
      <c r="G87" s="2">
        <v>117</v>
      </c>
      <c r="H87" s="2" t="s">
        <v>35</v>
      </c>
      <c r="I87" s="2" t="s">
        <v>34</v>
      </c>
      <c r="J87" s="75">
        <v>1428.99</v>
      </c>
      <c r="K87" s="78" t="s">
        <v>541</v>
      </c>
      <c r="L87" s="76">
        <v>62</v>
      </c>
    </row>
    <row r="88" spans="1:12" x14ac:dyDescent="0.25">
      <c r="A88" s="67">
        <v>87</v>
      </c>
      <c r="B88" s="68" t="s">
        <v>216</v>
      </c>
      <c r="C88" s="69">
        <v>45048</v>
      </c>
      <c r="D88" s="70" t="s">
        <v>482</v>
      </c>
      <c r="E88" s="69">
        <v>44977</v>
      </c>
      <c r="F88" s="69">
        <v>44977</v>
      </c>
      <c r="G88" s="71">
        <v>118</v>
      </c>
      <c r="H88" s="71" t="s">
        <v>35</v>
      </c>
      <c r="I88" s="71" t="s">
        <v>34</v>
      </c>
      <c r="J88" s="72">
        <v>5204.3599999999997</v>
      </c>
      <c r="K88" s="79" t="s">
        <v>541</v>
      </c>
      <c r="L88" s="73">
        <v>62</v>
      </c>
    </row>
    <row r="89" spans="1:12" x14ac:dyDescent="0.25">
      <c r="A89" s="74">
        <v>88</v>
      </c>
      <c r="B89" s="1" t="s">
        <v>216</v>
      </c>
      <c r="C89" s="3">
        <v>45048</v>
      </c>
      <c r="D89" s="4" t="s">
        <v>495</v>
      </c>
      <c r="E89" s="3">
        <v>44978</v>
      </c>
      <c r="F89" s="3">
        <v>44991</v>
      </c>
      <c r="G89" s="2">
        <v>136</v>
      </c>
      <c r="H89" s="2" t="s">
        <v>35</v>
      </c>
      <c r="I89" s="2" t="s">
        <v>34</v>
      </c>
      <c r="J89" s="75">
        <v>6882.6</v>
      </c>
      <c r="K89" s="78" t="s">
        <v>541</v>
      </c>
      <c r="L89" s="76">
        <v>62</v>
      </c>
    </row>
    <row r="90" spans="1:12" x14ac:dyDescent="0.25">
      <c r="A90" s="67">
        <v>89</v>
      </c>
      <c r="B90" s="68" t="s">
        <v>216</v>
      </c>
      <c r="C90" s="69">
        <v>45048</v>
      </c>
      <c r="D90" s="70" t="s">
        <v>494</v>
      </c>
      <c r="E90" s="69">
        <v>44980</v>
      </c>
      <c r="F90" s="69">
        <v>44991</v>
      </c>
      <c r="G90" s="71">
        <v>135</v>
      </c>
      <c r="H90" s="71" t="s">
        <v>35</v>
      </c>
      <c r="I90" s="71" t="s">
        <v>34</v>
      </c>
      <c r="J90" s="72">
        <v>83285.850000000006</v>
      </c>
      <c r="K90" s="79" t="s">
        <v>541</v>
      </c>
      <c r="L90" s="73">
        <v>62</v>
      </c>
    </row>
    <row r="91" spans="1:12" x14ac:dyDescent="0.25">
      <c r="A91" s="74">
        <v>90</v>
      </c>
      <c r="B91" s="1" t="s">
        <v>216</v>
      </c>
      <c r="C91" s="3">
        <v>45048</v>
      </c>
      <c r="D91" s="4" t="s">
        <v>491</v>
      </c>
      <c r="E91" s="3">
        <v>44988</v>
      </c>
      <c r="F91" s="3">
        <v>44988</v>
      </c>
      <c r="G91" s="2">
        <v>131</v>
      </c>
      <c r="H91" s="2" t="s">
        <v>35</v>
      </c>
      <c r="I91" s="2" t="s">
        <v>34</v>
      </c>
      <c r="J91" s="75">
        <v>4437</v>
      </c>
      <c r="K91" s="78" t="s">
        <v>541</v>
      </c>
      <c r="L91" s="76">
        <v>62</v>
      </c>
    </row>
    <row r="92" spans="1:12" x14ac:dyDescent="0.25">
      <c r="A92" s="67">
        <v>91</v>
      </c>
      <c r="B92" s="68" t="s">
        <v>216</v>
      </c>
      <c r="C92" s="69">
        <v>45048</v>
      </c>
      <c r="D92" s="70" t="s">
        <v>480</v>
      </c>
      <c r="E92" s="69">
        <v>44981</v>
      </c>
      <c r="F92" s="69">
        <v>44981</v>
      </c>
      <c r="G92" s="71">
        <v>116</v>
      </c>
      <c r="H92" s="71" t="s">
        <v>35</v>
      </c>
      <c r="I92" s="71" t="s">
        <v>34</v>
      </c>
      <c r="J92" s="72">
        <v>2784.6</v>
      </c>
      <c r="K92" s="79" t="s">
        <v>541</v>
      </c>
      <c r="L92" s="73">
        <v>62</v>
      </c>
    </row>
    <row r="93" spans="1:12" x14ac:dyDescent="0.25">
      <c r="A93" s="74">
        <v>92</v>
      </c>
      <c r="B93" s="1" t="s">
        <v>216</v>
      </c>
      <c r="C93" s="3">
        <v>45048</v>
      </c>
      <c r="D93" s="4" t="s">
        <v>501</v>
      </c>
      <c r="E93" s="3">
        <v>44987</v>
      </c>
      <c r="F93" s="3">
        <v>44988</v>
      </c>
      <c r="G93" s="2">
        <v>142</v>
      </c>
      <c r="H93" s="2" t="s">
        <v>35</v>
      </c>
      <c r="I93" s="2" t="s">
        <v>34</v>
      </c>
      <c r="J93" s="75">
        <v>11025</v>
      </c>
      <c r="K93" s="78" t="s">
        <v>541</v>
      </c>
      <c r="L93" s="76">
        <v>62</v>
      </c>
    </row>
    <row r="94" spans="1:12" x14ac:dyDescent="0.25">
      <c r="A94" s="67">
        <v>93</v>
      </c>
      <c r="B94" s="68" t="s">
        <v>441</v>
      </c>
      <c r="C94" s="69">
        <v>45048</v>
      </c>
      <c r="D94" s="70" t="s">
        <v>545</v>
      </c>
      <c r="E94" s="69"/>
      <c r="F94" s="69"/>
      <c r="G94" s="71"/>
      <c r="H94" s="71" t="s">
        <v>10</v>
      </c>
      <c r="I94" s="71" t="s">
        <v>34</v>
      </c>
      <c r="J94" s="72">
        <v>1336986.29</v>
      </c>
      <c r="K94" s="73" t="s">
        <v>546</v>
      </c>
      <c r="L94" s="73">
        <v>62</v>
      </c>
    </row>
    <row r="95" spans="1:12" x14ac:dyDescent="0.25">
      <c r="A95" s="74">
        <v>94</v>
      </c>
      <c r="B95" s="1" t="s">
        <v>667</v>
      </c>
      <c r="C95" s="3">
        <v>45059</v>
      </c>
      <c r="D95" s="4" t="s">
        <v>670</v>
      </c>
      <c r="E95" s="3">
        <v>44967</v>
      </c>
      <c r="F95" s="3">
        <v>45058</v>
      </c>
      <c r="G95" s="2"/>
      <c r="H95" s="2" t="s">
        <v>10</v>
      </c>
      <c r="I95" s="2" t="s">
        <v>34</v>
      </c>
      <c r="J95" s="75">
        <v>18240</v>
      </c>
      <c r="K95" s="76" t="s">
        <v>772</v>
      </c>
      <c r="L95" s="76">
        <v>67</v>
      </c>
    </row>
    <row r="96" spans="1:12" x14ac:dyDescent="0.25">
      <c r="A96" s="67">
        <v>95</v>
      </c>
      <c r="B96" s="68" t="s">
        <v>1107</v>
      </c>
      <c r="C96" s="69">
        <v>45059</v>
      </c>
      <c r="D96" s="70" t="s">
        <v>908</v>
      </c>
      <c r="E96" s="69">
        <v>44985</v>
      </c>
      <c r="F96" s="69">
        <v>44985</v>
      </c>
      <c r="G96" s="71"/>
      <c r="H96" s="71" t="s">
        <v>10</v>
      </c>
      <c r="I96" s="71" t="s">
        <v>34</v>
      </c>
      <c r="J96" s="72">
        <v>1827.95</v>
      </c>
      <c r="K96" s="73" t="s">
        <v>771</v>
      </c>
      <c r="L96" s="73">
        <v>67</v>
      </c>
    </row>
    <row r="97" spans="1:12" x14ac:dyDescent="0.25">
      <c r="A97" s="74">
        <v>96</v>
      </c>
      <c r="B97" s="1" t="s">
        <v>1107</v>
      </c>
      <c r="C97" s="3">
        <v>45059</v>
      </c>
      <c r="D97" s="4" t="s">
        <v>553</v>
      </c>
      <c r="E97" s="3">
        <v>45006</v>
      </c>
      <c r="F97" s="3">
        <v>45006</v>
      </c>
      <c r="G97" s="2"/>
      <c r="H97" s="2" t="s">
        <v>10</v>
      </c>
      <c r="I97" s="2" t="s">
        <v>34</v>
      </c>
      <c r="J97" s="75">
        <v>735.93</v>
      </c>
      <c r="K97" s="76" t="s">
        <v>771</v>
      </c>
      <c r="L97" s="76">
        <v>67</v>
      </c>
    </row>
    <row r="98" spans="1:12" x14ac:dyDescent="0.25">
      <c r="A98" s="67">
        <v>97</v>
      </c>
      <c r="B98" s="68" t="s">
        <v>1107</v>
      </c>
      <c r="C98" s="69">
        <v>45059</v>
      </c>
      <c r="D98" s="70" t="s">
        <v>554</v>
      </c>
      <c r="E98" s="69">
        <v>45006</v>
      </c>
      <c r="F98" s="69">
        <v>45006</v>
      </c>
      <c r="G98" s="71"/>
      <c r="H98" s="71" t="s">
        <v>10</v>
      </c>
      <c r="I98" s="71" t="s">
        <v>34</v>
      </c>
      <c r="J98" s="72">
        <v>6681.12</v>
      </c>
      <c r="K98" s="73" t="s">
        <v>771</v>
      </c>
      <c r="L98" s="73">
        <v>67</v>
      </c>
    </row>
    <row r="99" spans="1:12" x14ac:dyDescent="0.25">
      <c r="A99" s="74">
        <v>98</v>
      </c>
      <c r="B99" s="1" t="s">
        <v>1107</v>
      </c>
      <c r="C99" s="3">
        <v>45059</v>
      </c>
      <c r="D99" s="4" t="s">
        <v>559</v>
      </c>
      <c r="E99" s="3">
        <v>45008</v>
      </c>
      <c r="F99" s="3">
        <v>45008</v>
      </c>
      <c r="G99" s="2"/>
      <c r="H99" s="2" t="s">
        <v>10</v>
      </c>
      <c r="I99" s="2" t="s">
        <v>34</v>
      </c>
      <c r="J99" s="75">
        <v>2039.63</v>
      </c>
      <c r="K99" s="76" t="s">
        <v>771</v>
      </c>
      <c r="L99" s="76">
        <v>67</v>
      </c>
    </row>
    <row r="100" spans="1:12" x14ac:dyDescent="0.25">
      <c r="A100" s="67">
        <v>99</v>
      </c>
      <c r="B100" s="68" t="s">
        <v>1107</v>
      </c>
      <c r="C100" s="69">
        <v>45059</v>
      </c>
      <c r="D100" s="70" t="s">
        <v>560</v>
      </c>
      <c r="E100" s="69">
        <v>45014</v>
      </c>
      <c r="F100" s="69">
        <v>45014</v>
      </c>
      <c r="G100" s="71"/>
      <c r="H100" s="71" t="s">
        <v>10</v>
      </c>
      <c r="I100" s="71" t="s">
        <v>34</v>
      </c>
      <c r="J100" s="72">
        <v>1158.8800000000001</v>
      </c>
      <c r="K100" s="73" t="s">
        <v>771</v>
      </c>
      <c r="L100" s="73">
        <v>67</v>
      </c>
    </row>
    <row r="101" spans="1:12" x14ac:dyDescent="0.25">
      <c r="A101" s="74">
        <v>100</v>
      </c>
      <c r="B101" s="1" t="s">
        <v>1107</v>
      </c>
      <c r="C101" s="3">
        <v>45059</v>
      </c>
      <c r="D101" s="4" t="s">
        <v>562</v>
      </c>
      <c r="E101" s="3">
        <v>45016</v>
      </c>
      <c r="F101" s="3">
        <v>45016</v>
      </c>
      <c r="G101" s="2"/>
      <c r="H101" s="2" t="s">
        <v>10</v>
      </c>
      <c r="I101" s="2" t="s">
        <v>34</v>
      </c>
      <c r="J101" s="75">
        <v>79.7</v>
      </c>
      <c r="K101" s="76" t="s">
        <v>771</v>
      </c>
      <c r="L101" s="76">
        <v>67</v>
      </c>
    </row>
    <row r="102" spans="1:12" x14ac:dyDescent="0.25">
      <c r="A102" s="67">
        <v>101</v>
      </c>
      <c r="B102" s="68" t="s">
        <v>1107</v>
      </c>
      <c r="C102" s="69">
        <v>45059</v>
      </c>
      <c r="D102" s="70" t="s">
        <v>563</v>
      </c>
      <c r="E102" s="69">
        <v>45016</v>
      </c>
      <c r="F102" s="69">
        <v>45016</v>
      </c>
      <c r="G102" s="71"/>
      <c r="H102" s="71" t="s">
        <v>10</v>
      </c>
      <c r="I102" s="71" t="s">
        <v>34</v>
      </c>
      <c r="J102" s="72">
        <v>2428.13</v>
      </c>
      <c r="K102" s="73" t="s">
        <v>771</v>
      </c>
      <c r="L102" s="73">
        <v>67</v>
      </c>
    </row>
    <row r="103" spans="1:12" x14ac:dyDescent="0.25">
      <c r="A103" s="74">
        <v>102</v>
      </c>
      <c r="B103" s="1" t="s">
        <v>1107</v>
      </c>
      <c r="C103" s="3">
        <v>45059</v>
      </c>
      <c r="D103" s="4" t="s">
        <v>564</v>
      </c>
      <c r="E103" s="3">
        <v>45033</v>
      </c>
      <c r="F103" s="3">
        <v>45033</v>
      </c>
      <c r="G103" s="2"/>
      <c r="H103" s="2" t="s">
        <v>10</v>
      </c>
      <c r="I103" s="2" t="s">
        <v>34</v>
      </c>
      <c r="J103" s="75">
        <v>6465.6</v>
      </c>
      <c r="K103" s="76" t="s">
        <v>771</v>
      </c>
      <c r="L103" s="76">
        <v>67</v>
      </c>
    </row>
    <row r="104" spans="1:12" x14ac:dyDescent="0.25">
      <c r="A104" s="67">
        <v>103</v>
      </c>
      <c r="B104" s="68" t="s">
        <v>1107</v>
      </c>
      <c r="C104" s="69">
        <v>45059</v>
      </c>
      <c r="D104" s="70" t="s">
        <v>565</v>
      </c>
      <c r="E104" s="69">
        <v>45035</v>
      </c>
      <c r="F104" s="69">
        <v>45035</v>
      </c>
      <c r="G104" s="71"/>
      <c r="H104" s="71" t="s">
        <v>10</v>
      </c>
      <c r="I104" s="71" t="s">
        <v>34</v>
      </c>
      <c r="J104" s="72">
        <v>840.76</v>
      </c>
      <c r="K104" s="73" t="s">
        <v>771</v>
      </c>
      <c r="L104" s="73">
        <v>67</v>
      </c>
    </row>
    <row r="105" spans="1:12" x14ac:dyDescent="0.25">
      <c r="A105" s="74">
        <v>104</v>
      </c>
      <c r="B105" s="1" t="s">
        <v>1107</v>
      </c>
      <c r="C105" s="3">
        <v>45059</v>
      </c>
      <c r="D105" s="4" t="s">
        <v>578</v>
      </c>
      <c r="E105" s="3">
        <v>45046</v>
      </c>
      <c r="F105" s="3">
        <v>45046</v>
      </c>
      <c r="G105" s="2"/>
      <c r="H105" s="2" t="s">
        <v>10</v>
      </c>
      <c r="I105" s="2" t="s">
        <v>34</v>
      </c>
      <c r="J105" s="75">
        <v>5341.88</v>
      </c>
      <c r="K105" s="76" t="s">
        <v>771</v>
      </c>
      <c r="L105" s="76">
        <v>67</v>
      </c>
    </row>
    <row r="106" spans="1:12" x14ac:dyDescent="0.25">
      <c r="A106" s="67">
        <v>105</v>
      </c>
      <c r="B106" s="68" t="s">
        <v>1107</v>
      </c>
      <c r="C106" s="69">
        <v>45059</v>
      </c>
      <c r="D106" s="70" t="s">
        <v>557</v>
      </c>
      <c r="E106" s="69">
        <v>44984</v>
      </c>
      <c r="F106" s="69">
        <v>44984</v>
      </c>
      <c r="G106" s="71"/>
      <c r="H106" s="71" t="s">
        <v>10</v>
      </c>
      <c r="I106" s="71" t="s">
        <v>34</v>
      </c>
      <c r="J106" s="72">
        <v>169.18</v>
      </c>
      <c r="K106" s="73" t="s">
        <v>771</v>
      </c>
      <c r="L106" s="73">
        <v>67</v>
      </c>
    </row>
    <row r="107" spans="1:12" x14ac:dyDescent="0.25">
      <c r="A107" s="74">
        <v>106</v>
      </c>
      <c r="B107" s="1" t="s">
        <v>1107</v>
      </c>
      <c r="C107" s="3">
        <v>45060</v>
      </c>
      <c r="D107" s="4" t="s">
        <v>404</v>
      </c>
      <c r="E107" s="3">
        <v>44916</v>
      </c>
      <c r="F107" s="3">
        <v>44917</v>
      </c>
      <c r="G107" s="2"/>
      <c r="H107" s="2" t="s">
        <v>10</v>
      </c>
      <c r="I107" s="2" t="s">
        <v>34</v>
      </c>
      <c r="J107" s="75">
        <v>6681.12</v>
      </c>
      <c r="K107" s="76" t="s">
        <v>771</v>
      </c>
      <c r="L107" s="76">
        <v>67</v>
      </c>
    </row>
    <row r="108" spans="1:12" x14ac:dyDescent="0.25">
      <c r="A108" s="67">
        <v>107</v>
      </c>
      <c r="B108" s="68" t="s">
        <v>1107</v>
      </c>
      <c r="C108" s="69">
        <v>45060</v>
      </c>
      <c r="D108" s="70" t="s">
        <v>405</v>
      </c>
      <c r="E108" s="69">
        <v>44922</v>
      </c>
      <c r="F108" s="69">
        <v>44923</v>
      </c>
      <c r="G108" s="71"/>
      <c r="H108" s="71" t="s">
        <v>10</v>
      </c>
      <c r="I108" s="71" t="s">
        <v>34</v>
      </c>
      <c r="J108" s="72">
        <v>597.29999999999995</v>
      </c>
      <c r="K108" s="73" t="s">
        <v>771</v>
      </c>
      <c r="L108" s="73">
        <v>67</v>
      </c>
    </row>
    <row r="109" spans="1:12" x14ac:dyDescent="0.25">
      <c r="A109" s="74">
        <v>108</v>
      </c>
      <c r="B109" s="1" t="s">
        <v>1107</v>
      </c>
      <c r="C109" s="3">
        <v>45059</v>
      </c>
      <c r="D109" s="4" t="s">
        <v>558</v>
      </c>
      <c r="E109" s="3">
        <v>44985</v>
      </c>
      <c r="F109" s="3">
        <v>44985</v>
      </c>
      <c r="G109" s="2"/>
      <c r="H109" s="2" t="s">
        <v>10</v>
      </c>
      <c r="I109" s="2" t="s">
        <v>34</v>
      </c>
      <c r="J109" s="75">
        <v>6034.56</v>
      </c>
      <c r="K109" s="76" t="s">
        <v>771</v>
      </c>
      <c r="L109" s="76">
        <v>67</v>
      </c>
    </row>
    <row r="110" spans="1:12" x14ac:dyDescent="0.25">
      <c r="A110" s="67">
        <v>109</v>
      </c>
      <c r="B110" s="68" t="s">
        <v>1094</v>
      </c>
      <c r="C110" s="69">
        <v>45064</v>
      </c>
      <c r="D110" s="70" t="s">
        <v>473</v>
      </c>
      <c r="E110" s="69">
        <v>45019</v>
      </c>
      <c r="F110" s="69">
        <v>45019</v>
      </c>
      <c r="G110" s="71">
        <v>78</v>
      </c>
      <c r="H110" s="71" t="s">
        <v>2</v>
      </c>
      <c r="I110" s="71" t="s">
        <v>34</v>
      </c>
      <c r="J110" s="72">
        <v>11489.24</v>
      </c>
      <c r="K110" s="73" t="s">
        <v>760</v>
      </c>
      <c r="L110" s="73">
        <v>71</v>
      </c>
    </row>
    <row r="111" spans="1:12" x14ac:dyDescent="0.25">
      <c r="A111" s="74">
        <v>110</v>
      </c>
      <c r="B111" s="1" t="s">
        <v>1104</v>
      </c>
      <c r="C111" s="3">
        <v>45064</v>
      </c>
      <c r="D111" s="4" t="s">
        <v>774</v>
      </c>
      <c r="E111" s="3">
        <v>44914</v>
      </c>
      <c r="F111" s="3">
        <v>45279</v>
      </c>
      <c r="G111" s="2"/>
      <c r="H111" s="2" t="s">
        <v>2</v>
      </c>
      <c r="I111" s="2" t="s">
        <v>34</v>
      </c>
      <c r="J111" s="75">
        <v>2929</v>
      </c>
      <c r="K111" s="76" t="s">
        <v>763</v>
      </c>
      <c r="L111" s="76">
        <v>71</v>
      </c>
    </row>
    <row r="112" spans="1:12" x14ac:dyDescent="0.25">
      <c r="A112" s="67">
        <v>111</v>
      </c>
      <c r="B112" s="68" t="s">
        <v>1104</v>
      </c>
      <c r="C112" s="69">
        <v>45064</v>
      </c>
      <c r="D112" s="70" t="s">
        <v>773</v>
      </c>
      <c r="E112" s="69">
        <v>44914</v>
      </c>
      <c r="F112" s="69">
        <v>45279</v>
      </c>
      <c r="G112" s="71"/>
      <c r="H112" s="71" t="s">
        <v>2</v>
      </c>
      <c r="I112" s="71" t="s">
        <v>34</v>
      </c>
      <c r="J112" s="72">
        <v>2929</v>
      </c>
      <c r="K112" s="73" t="s">
        <v>763</v>
      </c>
      <c r="L112" s="73">
        <v>71</v>
      </c>
    </row>
    <row r="113" spans="1:12" x14ac:dyDescent="0.25">
      <c r="A113" s="74">
        <v>112</v>
      </c>
      <c r="B113" s="1" t="s">
        <v>1099</v>
      </c>
      <c r="C113" s="3">
        <v>45064</v>
      </c>
      <c r="D113" s="4" t="s">
        <v>753</v>
      </c>
      <c r="E113" s="3">
        <v>45064</v>
      </c>
      <c r="F113" s="3">
        <v>45064</v>
      </c>
      <c r="G113" s="2"/>
      <c r="H113" s="2" t="s">
        <v>10</v>
      </c>
      <c r="I113" s="2" t="s">
        <v>34</v>
      </c>
      <c r="J113" s="75">
        <v>62780</v>
      </c>
      <c r="K113" s="76" t="s">
        <v>754</v>
      </c>
      <c r="L113" s="76">
        <v>71</v>
      </c>
    </row>
    <row r="114" spans="1:12" x14ac:dyDescent="0.25">
      <c r="A114" s="67">
        <v>113</v>
      </c>
      <c r="B114" s="68" t="s">
        <v>1104</v>
      </c>
      <c r="C114" s="69">
        <v>45064</v>
      </c>
      <c r="D114" s="70" t="s">
        <v>465</v>
      </c>
      <c r="E114" s="69">
        <v>45030</v>
      </c>
      <c r="F114" s="69">
        <v>45030</v>
      </c>
      <c r="G114" s="71">
        <v>90</v>
      </c>
      <c r="H114" s="71" t="s">
        <v>2</v>
      </c>
      <c r="I114" s="71" t="s">
        <v>34</v>
      </c>
      <c r="J114" s="72">
        <v>2343.1999999999998</v>
      </c>
      <c r="K114" s="73" t="s">
        <v>763</v>
      </c>
      <c r="L114" s="73">
        <v>71</v>
      </c>
    </row>
    <row r="115" spans="1:12" x14ac:dyDescent="0.25">
      <c r="A115" s="74">
        <v>114</v>
      </c>
      <c r="B115" s="1" t="s">
        <v>1104</v>
      </c>
      <c r="C115" s="3">
        <v>45064</v>
      </c>
      <c r="D115" s="4" t="s">
        <v>745</v>
      </c>
      <c r="E115" s="3">
        <v>45037</v>
      </c>
      <c r="F115" s="3">
        <v>45040</v>
      </c>
      <c r="G115" s="2">
        <v>96</v>
      </c>
      <c r="H115" s="2" t="s">
        <v>2</v>
      </c>
      <c r="I115" s="2" t="s">
        <v>34</v>
      </c>
      <c r="J115" s="75">
        <v>3636.1</v>
      </c>
      <c r="K115" s="76" t="s">
        <v>763</v>
      </c>
      <c r="L115" s="76">
        <v>71</v>
      </c>
    </row>
    <row r="116" spans="1:12" x14ac:dyDescent="0.25">
      <c r="A116" s="67">
        <v>115</v>
      </c>
      <c r="B116" s="68" t="s">
        <v>1104</v>
      </c>
      <c r="C116" s="69">
        <v>45064</v>
      </c>
      <c r="D116" s="70" t="s">
        <v>475</v>
      </c>
      <c r="E116" s="69">
        <v>45023</v>
      </c>
      <c r="F116" s="69">
        <v>45023</v>
      </c>
      <c r="G116" s="71">
        <v>83</v>
      </c>
      <c r="H116" s="71" t="s">
        <v>2</v>
      </c>
      <c r="I116" s="71" t="s">
        <v>34</v>
      </c>
      <c r="J116" s="72">
        <v>2929</v>
      </c>
      <c r="K116" s="73" t="s">
        <v>763</v>
      </c>
      <c r="L116" s="73">
        <v>71</v>
      </c>
    </row>
    <row r="117" spans="1:12" x14ac:dyDescent="0.25">
      <c r="A117" s="74">
        <v>116</v>
      </c>
      <c r="B117" s="1" t="s">
        <v>1104</v>
      </c>
      <c r="C117" s="3">
        <v>45064</v>
      </c>
      <c r="D117" s="4" t="s">
        <v>577</v>
      </c>
      <c r="E117" s="3">
        <v>45045</v>
      </c>
      <c r="F117" s="3">
        <v>45045</v>
      </c>
      <c r="G117" s="2">
        <v>105</v>
      </c>
      <c r="H117" s="2" t="s">
        <v>2</v>
      </c>
      <c r="I117" s="2" t="s">
        <v>34</v>
      </c>
      <c r="J117" s="75">
        <v>2929</v>
      </c>
      <c r="K117" s="76" t="s">
        <v>763</v>
      </c>
      <c r="L117" s="76">
        <v>71</v>
      </c>
    </row>
    <row r="118" spans="1:12" x14ac:dyDescent="0.25">
      <c r="A118" s="67">
        <v>117</v>
      </c>
      <c r="B118" s="68" t="s">
        <v>75</v>
      </c>
      <c r="C118" s="69">
        <v>45064</v>
      </c>
      <c r="D118" s="70" t="s">
        <v>755</v>
      </c>
      <c r="E118" s="69">
        <v>45050</v>
      </c>
      <c r="F118" s="69">
        <v>45050</v>
      </c>
      <c r="G118" s="71"/>
      <c r="H118" s="71" t="s">
        <v>10</v>
      </c>
      <c r="I118" s="71" t="s">
        <v>34</v>
      </c>
      <c r="J118" s="72">
        <v>8950.59</v>
      </c>
      <c r="K118" s="73" t="s">
        <v>761</v>
      </c>
      <c r="L118" s="73">
        <v>71</v>
      </c>
    </row>
    <row r="119" spans="1:12" x14ac:dyDescent="0.25">
      <c r="A119" s="74">
        <v>118</v>
      </c>
      <c r="B119" s="1" t="s">
        <v>216</v>
      </c>
      <c r="C119" s="3">
        <v>45064</v>
      </c>
      <c r="D119" s="4" t="s">
        <v>602</v>
      </c>
      <c r="E119" s="3">
        <v>45000</v>
      </c>
      <c r="F119" s="3">
        <v>45006</v>
      </c>
      <c r="G119" s="2">
        <v>159</v>
      </c>
      <c r="H119" s="2" t="s">
        <v>35</v>
      </c>
      <c r="I119" s="2" t="s">
        <v>34</v>
      </c>
      <c r="J119" s="75">
        <v>12871.56</v>
      </c>
      <c r="K119" s="76" t="s">
        <v>759</v>
      </c>
      <c r="L119" s="76">
        <v>71</v>
      </c>
    </row>
    <row r="120" spans="1:12" x14ac:dyDescent="0.25">
      <c r="A120" s="67">
        <v>119</v>
      </c>
      <c r="B120" s="68" t="s">
        <v>216</v>
      </c>
      <c r="C120" s="69">
        <v>45064</v>
      </c>
      <c r="D120" s="70" t="s">
        <v>604</v>
      </c>
      <c r="E120" s="69">
        <v>45000</v>
      </c>
      <c r="F120" s="69">
        <v>45006</v>
      </c>
      <c r="G120" s="71">
        <v>157</v>
      </c>
      <c r="H120" s="71" t="s">
        <v>35</v>
      </c>
      <c r="I120" s="71" t="s">
        <v>34</v>
      </c>
      <c r="J120" s="72">
        <v>15.35</v>
      </c>
      <c r="K120" s="73" t="s">
        <v>759</v>
      </c>
      <c r="L120" s="73">
        <v>71</v>
      </c>
    </row>
    <row r="121" spans="1:12" x14ac:dyDescent="0.25">
      <c r="A121" s="74">
        <v>120</v>
      </c>
      <c r="B121" s="1" t="s">
        <v>216</v>
      </c>
      <c r="C121" s="3">
        <v>45064</v>
      </c>
      <c r="D121" s="4" t="s">
        <v>614</v>
      </c>
      <c r="E121" s="3">
        <v>45000</v>
      </c>
      <c r="F121" s="3">
        <v>45000</v>
      </c>
      <c r="G121" s="2">
        <v>145</v>
      </c>
      <c r="H121" s="2" t="s">
        <v>35</v>
      </c>
      <c r="I121" s="2" t="s">
        <v>34</v>
      </c>
      <c r="J121" s="75">
        <v>4063.22</v>
      </c>
      <c r="K121" s="76" t="s">
        <v>759</v>
      </c>
      <c r="L121" s="76">
        <v>71</v>
      </c>
    </row>
    <row r="122" spans="1:12" x14ac:dyDescent="0.25">
      <c r="A122" s="67">
        <v>121</v>
      </c>
      <c r="B122" s="68" t="s">
        <v>216</v>
      </c>
      <c r="C122" s="69">
        <v>45064</v>
      </c>
      <c r="D122" s="70" t="s">
        <v>600</v>
      </c>
      <c r="E122" s="69">
        <v>45005</v>
      </c>
      <c r="F122" s="69">
        <v>45006</v>
      </c>
      <c r="G122" s="71">
        <v>161</v>
      </c>
      <c r="H122" s="71" t="s">
        <v>35</v>
      </c>
      <c r="I122" s="71" t="s">
        <v>34</v>
      </c>
      <c r="J122" s="72">
        <v>3614.4</v>
      </c>
      <c r="K122" s="73" t="s">
        <v>759</v>
      </c>
      <c r="L122" s="73">
        <v>71</v>
      </c>
    </row>
    <row r="123" spans="1:12" x14ac:dyDescent="0.25">
      <c r="A123" s="74">
        <v>122</v>
      </c>
      <c r="B123" s="1" t="s">
        <v>216</v>
      </c>
      <c r="C123" s="3">
        <v>45064</v>
      </c>
      <c r="D123" s="4" t="s">
        <v>610</v>
      </c>
      <c r="E123" s="3">
        <v>45001</v>
      </c>
      <c r="F123" s="3">
        <v>45006</v>
      </c>
      <c r="G123" s="2">
        <v>150</v>
      </c>
      <c r="H123" s="2" t="s">
        <v>35</v>
      </c>
      <c r="I123" s="2" t="s">
        <v>34</v>
      </c>
      <c r="J123" s="75">
        <v>2300.8000000000002</v>
      </c>
      <c r="K123" s="76" t="s">
        <v>759</v>
      </c>
      <c r="L123" s="76">
        <v>71</v>
      </c>
    </row>
    <row r="124" spans="1:12" x14ac:dyDescent="0.25">
      <c r="A124" s="67">
        <v>123</v>
      </c>
      <c r="B124" s="68" t="s">
        <v>216</v>
      </c>
      <c r="C124" s="69">
        <v>45064</v>
      </c>
      <c r="D124" s="70" t="s">
        <v>617</v>
      </c>
      <c r="E124" s="69">
        <v>44987</v>
      </c>
      <c r="F124" s="69">
        <v>44988</v>
      </c>
      <c r="G124" s="71">
        <v>126</v>
      </c>
      <c r="H124" s="71" t="s">
        <v>35</v>
      </c>
      <c r="I124" s="71" t="s">
        <v>34</v>
      </c>
      <c r="J124" s="72">
        <v>5361.2</v>
      </c>
      <c r="K124" s="73" t="s">
        <v>759</v>
      </c>
      <c r="L124" s="73">
        <v>71</v>
      </c>
    </row>
    <row r="125" spans="1:12" x14ac:dyDescent="0.25">
      <c r="A125" s="74">
        <v>124</v>
      </c>
      <c r="B125" s="1" t="s">
        <v>216</v>
      </c>
      <c r="C125" s="3">
        <v>45064</v>
      </c>
      <c r="D125" s="4" t="s">
        <v>601</v>
      </c>
      <c r="E125" s="3">
        <v>45000</v>
      </c>
      <c r="F125" s="3">
        <v>45006</v>
      </c>
      <c r="G125" s="2">
        <v>160</v>
      </c>
      <c r="H125" s="2" t="s">
        <v>35</v>
      </c>
      <c r="I125" s="2" t="s">
        <v>34</v>
      </c>
      <c r="J125" s="75">
        <v>128185.98</v>
      </c>
      <c r="K125" s="76" t="s">
        <v>759</v>
      </c>
      <c r="L125" s="76">
        <v>71</v>
      </c>
    </row>
    <row r="126" spans="1:12" x14ac:dyDescent="0.25">
      <c r="A126" s="67">
        <v>125</v>
      </c>
      <c r="B126" s="68" t="s">
        <v>216</v>
      </c>
      <c r="C126" s="69">
        <v>45064</v>
      </c>
      <c r="D126" s="70" t="s">
        <v>603</v>
      </c>
      <c r="E126" s="69">
        <v>45001</v>
      </c>
      <c r="F126" s="69">
        <v>45006</v>
      </c>
      <c r="G126" s="71">
        <v>158</v>
      </c>
      <c r="H126" s="71" t="s">
        <v>35</v>
      </c>
      <c r="I126" s="71" t="s">
        <v>34</v>
      </c>
      <c r="J126" s="72">
        <v>4885</v>
      </c>
      <c r="K126" s="73" t="s">
        <v>759</v>
      </c>
      <c r="L126" s="73">
        <v>71</v>
      </c>
    </row>
    <row r="127" spans="1:12" x14ac:dyDescent="0.25">
      <c r="A127" s="74">
        <v>126</v>
      </c>
      <c r="B127" s="1" t="s">
        <v>216</v>
      </c>
      <c r="C127" s="3">
        <v>45064</v>
      </c>
      <c r="D127" s="4" t="s">
        <v>605</v>
      </c>
      <c r="E127" s="3">
        <v>45000</v>
      </c>
      <c r="F127" s="3">
        <v>45006</v>
      </c>
      <c r="G127" s="2">
        <v>156</v>
      </c>
      <c r="H127" s="2" t="s">
        <v>35</v>
      </c>
      <c r="I127" s="2" t="s">
        <v>34</v>
      </c>
      <c r="J127" s="75">
        <v>2389.83</v>
      </c>
      <c r="K127" s="76" t="s">
        <v>759</v>
      </c>
      <c r="L127" s="76">
        <v>71</v>
      </c>
    </row>
    <row r="128" spans="1:12" x14ac:dyDescent="0.25">
      <c r="A128" s="67">
        <v>127</v>
      </c>
      <c r="B128" s="68" t="s">
        <v>216</v>
      </c>
      <c r="C128" s="69">
        <v>45064</v>
      </c>
      <c r="D128" s="70" t="s">
        <v>597</v>
      </c>
      <c r="E128" s="69">
        <v>45005</v>
      </c>
      <c r="F128" s="69">
        <v>45006</v>
      </c>
      <c r="G128" s="71">
        <v>164</v>
      </c>
      <c r="H128" s="71" t="s">
        <v>35</v>
      </c>
      <c r="I128" s="71" t="s">
        <v>34</v>
      </c>
      <c r="J128" s="72">
        <v>28217.4</v>
      </c>
      <c r="K128" s="73" t="s">
        <v>759</v>
      </c>
      <c r="L128" s="73">
        <v>71</v>
      </c>
    </row>
    <row r="129" spans="1:12" x14ac:dyDescent="0.25">
      <c r="A129" s="74">
        <v>128</v>
      </c>
      <c r="B129" s="1" t="s">
        <v>216</v>
      </c>
      <c r="C129" s="3">
        <v>45064</v>
      </c>
      <c r="D129" s="4" t="s">
        <v>611</v>
      </c>
      <c r="E129" s="3">
        <v>45003</v>
      </c>
      <c r="F129" s="3">
        <v>45006</v>
      </c>
      <c r="G129" s="2">
        <v>149</v>
      </c>
      <c r="H129" s="2" t="s">
        <v>35</v>
      </c>
      <c r="I129" s="2" t="s">
        <v>34</v>
      </c>
      <c r="J129" s="75">
        <v>2265</v>
      </c>
      <c r="K129" s="76" t="s">
        <v>759</v>
      </c>
      <c r="L129" s="76">
        <v>71</v>
      </c>
    </row>
    <row r="130" spans="1:12" x14ac:dyDescent="0.25">
      <c r="A130" s="67">
        <v>129</v>
      </c>
      <c r="B130" s="68" t="s">
        <v>216</v>
      </c>
      <c r="C130" s="69">
        <v>45064</v>
      </c>
      <c r="D130" s="70" t="s">
        <v>612</v>
      </c>
      <c r="E130" s="69">
        <v>45000</v>
      </c>
      <c r="F130" s="69">
        <v>45020</v>
      </c>
      <c r="G130" s="71">
        <v>148</v>
      </c>
      <c r="H130" s="71" t="s">
        <v>35</v>
      </c>
      <c r="I130" s="71" t="s">
        <v>34</v>
      </c>
      <c r="J130" s="72">
        <v>20590.25</v>
      </c>
      <c r="K130" s="73" t="s">
        <v>759</v>
      </c>
      <c r="L130" s="73">
        <v>71</v>
      </c>
    </row>
    <row r="131" spans="1:12" x14ac:dyDescent="0.25">
      <c r="A131" s="74">
        <v>130</v>
      </c>
      <c r="B131" s="1" t="s">
        <v>216</v>
      </c>
      <c r="C131" s="3">
        <v>45064</v>
      </c>
      <c r="D131" s="4" t="s">
        <v>598</v>
      </c>
      <c r="E131" s="3">
        <v>45005</v>
      </c>
      <c r="F131" s="3">
        <v>45006</v>
      </c>
      <c r="G131" s="2">
        <v>163</v>
      </c>
      <c r="H131" s="2" t="s">
        <v>35</v>
      </c>
      <c r="I131" s="2" t="s">
        <v>34</v>
      </c>
      <c r="J131" s="75">
        <v>40252.080000000002</v>
      </c>
      <c r="K131" s="76" t="s">
        <v>759</v>
      </c>
      <c r="L131" s="76">
        <v>71</v>
      </c>
    </row>
    <row r="132" spans="1:12" x14ac:dyDescent="0.25">
      <c r="A132" s="67">
        <v>131</v>
      </c>
      <c r="B132" s="68" t="s">
        <v>216</v>
      </c>
      <c r="C132" s="69"/>
      <c r="D132" s="70" t="s">
        <v>740</v>
      </c>
      <c r="E132" s="69">
        <v>44901</v>
      </c>
      <c r="F132" s="69">
        <v>44936</v>
      </c>
      <c r="G132" s="71">
        <v>3</v>
      </c>
      <c r="H132" s="71" t="s">
        <v>35</v>
      </c>
      <c r="I132" s="71" t="s">
        <v>33</v>
      </c>
      <c r="J132" s="72">
        <v>37613.699999999997</v>
      </c>
      <c r="K132" s="73"/>
      <c r="L132" s="73"/>
    </row>
    <row r="133" spans="1:12" x14ac:dyDescent="0.25">
      <c r="A133" s="74">
        <v>132</v>
      </c>
      <c r="B133" s="1" t="s">
        <v>216</v>
      </c>
      <c r="C133" s="3">
        <v>45064</v>
      </c>
      <c r="D133" s="4" t="s">
        <v>606</v>
      </c>
      <c r="E133" s="3">
        <v>45000</v>
      </c>
      <c r="F133" s="3">
        <v>45006</v>
      </c>
      <c r="G133" s="2">
        <v>155</v>
      </c>
      <c r="H133" s="2" t="s">
        <v>35</v>
      </c>
      <c r="I133" s="2" t="s">
        <v>34</v>
      </c>
      <c r="J133" s="75">
        <v>7733.55</v>
      </c>
      <c r="K133" s="76" t="s">
        <v>759</v>
      </c>
      <c r="L133" s="76">
        <v>71</v>
      </c>
    </row>
    <row r="134" spans="1:12" x14ac:dyDescent="0.25">
      <c r="A134" s="67">
        <v>133</v>
      </c>
      <c r="B134" s="68" t="s">
        <v>216</v>
      </c>
      <c r="C134" s="69">
        <v>45064</v>
      </c>
      <c r="D134" s="70" t="s">
        <v>615</v>
      </c>
      <c r="E134" s="69">
        <v>44994</v>
      </c>
      <c r="F134" s="69">
        <v>45005</v>
      </c>
      <c r="G134" s="71">
        <v>144</v>
      </c>
      <c r="H134" s="71" t="s">
        <v>35</v>
      </c>
      <c r="I134" s="71" t="s">
        <v>34</v>
      </c>
      <c r="J134" s="72">
        <v>14963.53</v>
      </c>
      <c r="K134" s="73" t="s">
        <v>759</v>
      </c>
      <c r="L134" s="73">
        <v>71</v>
      </c>
    </row>
    <row r="135" spans="1:12" x14ac:dyDescent="0.25">
      <c r="A135" s="74">
        <v>134</v>
      </c>
      <c r="B135" s="1" t="s">
        <v>216</v>
      </c>
      <c r="C135" s="3">
        <v>45064</v>
      </c>
      <c r="D135" s="4" t="s">
        <v>613</v>
      </c>
      <c r="E135" s="3">
        <v>44994</v>
      </c>
      <c r="F135" s="3">
        <v>45001</v>
      </c>
      <c r="G135" s="2">
        <v>146</v>
      </c>
      <c r="H135" s="2" t="s">
        <v>35</v>
      </c>
      <c r="I135" s="2" t="s">
        <v>34</v>
      </c>
      <c r="J135" s="75">
        <v>1561.03</v>
      </c>
      <c r="K135" s="76" t="s">
        <v>759</v>
      </c>
      <c r="L135" s="76">
        <v>71</v>
      </c>
    </row>
    <row r="136" spans="1:12" x14ac:dyDescent="0.25">
      <c r="A136" s="67">
        <v>135</v>
      </c>
      <c r="B136" s="68" t="s">
        <v>216</v>
      </c>
      <c r="C136" s="69">
        <v>45064</v>
      </c>
      <c r="D136" s="70" t="s">
        <v>608</v>
      </c>
      <c r="E136" s="69">
        <v>45000</v>
      </c>
      <c r="F136" s="69">
        <v>45006</v>
      </c>
      <c r="G136" s="71">
        <v>152</v>
      </c>
      <c r="H136" s="71" t="s">
        <v>35</v>
      </c>
      <c r="I136" s="71" t="s">
        <v>34</v>
      </c>
      <c r="J136" s="72">
        <v>3941.98</v>
      </c>
      <c r="K136" s="73" t="s">
        <v>759</v>
      </c>
      <c r="L136" s="73">
        <v>71</v>
      </c>
    </row>
    <row r="137" spans="1:12" x14ac:dyDescent="0.25">
      <c r="A137" s="74">
        <v>136</v>
      </c>
      <c r="B137" s="1" t="s">
        <v>251</v>
      </c>
      <c r="C137" s="3">
        <v>45064</v>
      </c>
      <c r="D137" s="4" t="s">
        <v>757</v>
      </c>
      <c r="E137" s="3">
        <v>45000</v>
      </c>
      <c r="F137" s="3">
        <v>45000</v>
      </c>
      <c r="G137" s="2"/>
      <c r="H137" s="2" t="s">
        <v>35</v>
      </c>
      <c r="I137" s="2" t="s">
        <v>34</v>
      </c>
      <c r="J137" s="75">
        <v>58619.3</v>
      </c>
      <c r="K137" s="76" t="s">
        <v>762</v>
      </c>
      <c r="L137" s="76">
        <v>71</v>
      </c>
    </row>
    <row r="138" spans="1:12" x14ac:dyDescent="0.25">
      <c r="A138" s="67">
        <v>137</v>
      </c>
      <c r="B138" s="68" t="s">
        <v>251</v>
      </c>
      <c r="C138" s="69">
        <v>45064</v>
      </c>
      <c r="D138" s="70" t="s">
        <v>758</v>
      </c>
      <c r="E138" s="69">
        <v>45000</v>
      </c>
      <c r="F138" s="69">
        <v>45000</v>
      </c>
      <c r="G138" s="71"/>
      <c r="H138" s="71" t="s">
        <v>35</v>
      </c>
      <c r="I138" s="71" t="s">
        <v>34</v>
      </c>
      <c r="J138" s="72">
        <v>38018</v>
      </c>
      <c r="K138" s="73" t="s">
        <v>762</v>
      </c>
      <c r="L138" s="73">
        <v>71</v>
      </c>
    </row>
    <row r="139" spans="1:12" x14ac:dyDescent="0.25">
      <c r="A139" s="74">
        <v>138</v>
      </c>
      <c r="B139" s="1" t="s">
        <v>251</v>
      </c>
      <c r="C139" s="3">
        <v>45064</v>
      </c>
      <c r="D139" s="4" t="s">
        <v>756</v>
      </c>
      <c r="E139" s="3">
        <v>45006</v>
      </c>
      <c r="F139" s="3">
        <v>45006</v>
      </c>
      <c r="G139" s="2"/>
      <c r="H139" s="2" t="s">
        <v>35</v>
      </c>
      <c r="I139" s="2" t="s">
        <v>34</v>
      </c>
      <c r="J139" s="75">
        <v>15370.12</v>
      </c>
      <c r="K139" s="76" t="s">
        <v>762</v>
      </c>
      <c r="L139" s="76">
        <v>71</v>
      </c>
    </row>
    <row r="140" spans="1:12" x14ac:dyDescent="0.25">
      <c r="A140" s="67">
        <v>139</v>
      </c>
      <c r="B140" s="68" t="s">
        <v>53</v>
      </c>
      <c r="C140" s="69">
        <v>45071</v>
      </c>
      <c r="D140" s="70" t="s">
        <v>778</v>
      </c>
      <c r="E140" s="69">
        <v>45036</v>
      </c>
      <c r="F140" s="69">
        <v>45036</v>
      </c>
      <c r="G140" s="71"/>
      <c r="H140" s="71" t="s">
        <v>2</v>
      </c>
      <c r="I140" s="71" t="s">
        <v>34</v>
      </c>
      <c r="J140" s="72">
        <v>53028.41</v>
      </c>
      <c r="K140" s="73" t="s">
        <v>779</v>
      </c>
      <c r="L140" s="73">
        <v>75</v>
      </c>
    </row>
    <row r="141" spans="1:12" x14ac:dyDescent="0.25">
      <c r="A141" s="74">
        <v>140</v>
      </c>
      <c r="B141" s="1" t="s">
        <v>1100</v>
      </c>
      <c r="C141" s="3">
        <v>45071</v>
      </c>
      <c r="D141" s="4" t="s">
        <v>579</v>
      </c>
      <c r="E141" s="3">
        <v>45016</v>
      </c>
      <c r="F141" s="3">
        <v>45020</v>
      </c>
      <c r="G141" s="2">
        <v>106</v>
      </c>
      <c r="H141" s="2" t="s">
        <v>2</v>
      </c>
      <c r="I141" s="2" t="s">
        <v>34</v>
      </c>
      <c r="J141" s="75">
        <v>2292.13</v>
      </c>
      <c r="K141" s="76" t="s">
        <v>777</v>
      </c>
      <c r="L141" s="76">
        <v>75</v>
      </c>
    </row>
    <row r="142" spans="1:12" x14ac:dyDescent="0.25">
      <c r="A142" s="67">
        <v>141</v>
      </c>
      <c r="B142" s="68" t="s">
        <v>255</v>
      </c>
      <c r="C142" s="69">
        <v>45071</v>
      </c>
      <c r="D142" s="70" t="s">
        <v>570</v>
      </c>
      <c r="E142" s="69">
        <v>44986</v>
      </c>
      <c r="F142" s="69">
        <v>45041</v>
      </c>
      <c r="G142" s="71"/>
      <c r="H142" s="71" t="s">
        <v>10</v>
      </c>
      <c r="I142" s="71" t="s">
        <v>34</v>
      </c>
      <c r="J142" s="72">
        <v>17256.080000000002</v>
      </c>
      <c r="K142" s="73" t="s">
        <v>775</v>
      </c>
      <c r="L142" s="73">
        <v>75</v>
      </c>
    </row>
    <row r="143" spans="1:12" x14ac:dyDescent="0.25">
      <c r="A143" s="74">
        <v>142</v>
      </c>
      <c r="B143" s="1" t="s">
        <v>214</v>
      </c>
      <c r="C143" s="3">
        <v>45071</v>
      </c>
      <c r="D143" s="4" t="s">
        <v>569</v>
      </c>
      <c r="E143" s="3">
        <v>45000</v>
      </c>
      <c r="F143" s="3">
        <v>45000</v>
      </c>
      <c r="G143" s="2">
        <v>53</v>
      </c>
      <c r="H143" s="2" t="s">
        <v>10</v>
      </c>
      <c r="I143" s="2" t="s">
        <v>34</v>
      </c>
      <c r="J143" s="75">
        <v>2672.95</v>
      </c>
      <c r="K143" s="76" t="s">
        <v>776</v>
      </c>
      <c r="L143" s="76">
        <v>75</v>
      </c>
    </row>
    <row r="144" spans="1:12" x14ac:dyDescent="0.25">
      <c r="A144" s="67">
        <v>143</v>
      </c>
      <c r="B144" s="68" t="s">
        <v>1100</v>
      </c>
      <c r="C144" s="69">
        <v>45075</v>
      </c>
      <c r="D144" s="70" t="s">
        <v>580</v>
      </c>
      <c r="E144" s="69">
        <v>45026</v>
      </c>
      <c r="F144" s="69">
        <v>45037</v>
      </c>
      <c r="G144" s="71">
        <v>107</v>
      </c>
      <c r="H144" s="71" t="s">
        <v>2</v>
      </c>
      <c r="I144" s="71" t="s">
        <v>34</v>
      </c>
      <c r="J144" s="72">
        <v>2083.75</v>
      </c>
      <c r="K144" s="73" t="s">
        <v>841</v>
      </c>
      <c r="L144" s="73">
        <v>77</v>
      </c>
    </row>
    <row r="145" spans="1:12" x14ac:dyDescent="0.25">
      <c r="A145" s="74">
        <v>144</v>
      </c>
      <c r="B145" s="1" t="s">
        <v>1100</v>
      </c>
      <c r="C145" s="3">
        <v>45075</v>
      </c>
      <c r="D145" s="4" t="s">
        <v>581</v>
      </c>
      <c r="E145" s="3">
        <v>45036</v>
      </c>
      <c r="F145" s="3">
        <v>45040</v>
      </c>
      <c r="G145" s="2">
        <v>107</v>
      </c>
      <c r="H145" s="2" t="s">
        <v>2</v>
      </c>
      <c r="I145" s="2" t="s">
        <v>34</v>
      </c>
      <c r="J145" s="75">
        <v>2083.75</v>
      </c>
      <c r="K145" s="76" t="s">
        <v>841</v>
      </c>
      <c r="L145" s="76">
        <v>77</v>
      </c>
    </row>
    <row r="146" spans="1:12" x14ac:dyDescent="0.25">
      <c r="A146" s="67">
        <v>145</v>
      </c>
      <c r="B146" s="68" t="s">
        <v>1098</v>
      </c>
      <c r="C146" s="69">
        <v>45075</v>
      </c>
      <c r="D146" s="70" t="s">
        <v>749</v>
      </c>
      <c r="E146" s="69">
        <v>45027</v>
      </c>
      <c r="F146" s="69">
        <v>45030</v>
      </c>
      <c r="G146" s="71">
        <v>41</v>
      </c>
      <c r="H146" s="71" t="s">
        <v>10</v>
      </c>
      <c r="I146" s="71" t="s">
        <v>34</v>
      </c>
      <c r="J146" s="72">
        <v>6425</v>
      </c>
      <c r="K146" s="73" t="s">
        <v>829</v>
      </c>
      <c r="L146" s="73">
        <v>77</v>
      </c>
    </row>
    <row r="147" spans="1:12" x14ac:dyDescent="0.25">
      <c r="A147" s="74">
        <v>146</v>
      </c>
      <c r="B147" s="1" t="s">
        <v>1098</v>
      </c>
      <c r="C147" s="3">
        <v>45075</v>
      </c>
      <c r="D147" s="4" t="s">
        <v>750</v>
      </c>
      <c r="E147" s="3">
        <v>45027</v>
      </c>
      <c r="F147" s="3">
        <v>45030</v>
      </c>
      <c r="G147" s="2">
        <v>42</v>
      </c>
      <c r="H147" s="2" t="s">
        <v>10</v>
      </c>
      <c r="I147" s="2" t="s">
        <v>34</v>
      </c>
      <c r="J147" s="75">
        <v>1530</v>
      </c>
      <c r="K147" s="76" t="s">
        <v>829</v>
      </c>
      <c r="L147" s="76">
        <v>77</v>
      </c>
    </row>
    <row r="148" spans="1:12" x14ac:dyDescent="0.25">
      <c r="A148" s="67">
        <v>147</v>
      </c>
      <c r="B148" s="68" t="s">
        <v>1098</v>
      </c>
      <c r="C148" s="69">
        <v>45075</v>
      </c>
      <c r="D148" s="70" t="s">
        <v>751</v>
      </c>
      <c r="E148" s="69">
        <v>45027</v>
      </c>
      <c r="F148" s="69">
        <v>45030</v>
      </c>
      <c r="G148" s="71">
        <v>43</v>
      </c>
      <c r="H148" s="71" t="s">
        <v>10</v>
      </c>
      <c r="I148" s="71" t="s">
        <v>34</v>
      </c>
      <c r="J148" s="72">
        <v>19700</v>
      </c>
      <c r="K148" s="73" t="s">
        <v>829</v>
      </c>
      <c r="L148" s="73">
        <v>77</v>
      </c>
    </row>
    <row r="149" spans="1:12" x14ac:dyDescent="0.25">
      <c r="A149" s="74">
        <v>148</v>
      </c>
      <c r="B149" s="1" t="s">
        <v>73</v>
      </c>
      <c r="C149" s="3">
        <v>45075</v>
      </c>
      <c r="D149" s="4" t="s">
        <v>820</v>
      </c>
      <c r="E149" s="3">
        <v>45046</v>
      </c>
      <c r="F149" s="3">
        <v>45046</v>
      </c>
      <c r="G149" s="2"/>
      <c r="H149" s="2" t="s">
        <v>36</v>
      </c>
      <c r="I149" s="2" t="s">
        <v>34</v>
      </c>
      <c r="J149" s="75">
        <v>273740.13</v>
      </c>
      <c r="K149" s="76" t="s">
        <v>830</v>
      </c>
      <c r="L149" s="76">
        <v>77</v>
      </c>
    </row>
    <row r="150" spans="1:12" x14ac:dyDescent="0.25">
      <c r="A150" s="67">
        <v>149</v>
      </c>
      <c r="B150" s="68" t="s">
        <v>1091</v>
      </c>
      <c r="C150" s="69">
        <v>45075</v>
      </c>
      <c r="D150" s="70" t="s">
        <v>909</v>
      </c>
      <c r="E150" s="69">
        <v>45075</v>
      </c>
      <c r="F150" s="69">
        <v>45075</v>
      </c>
      <c r="G150" s="71">
        <v>51</v>
      </c>
      <c r="H150" s="71" t="s">
        <v>2</v>
      </c>
      <c r="I150" s="71" t="s">
        <v>39</v>
      </c>
      <c r="J150" s="72">
        <v>385.47</v>
      </c>
      <c r="K150" s="73" t="s">
        <v>837</v>
      </c>
      <c r="L150" s="73">
        <v>77</v>
      </c>
    </row>
    <row r="151" spans="1:12" x14ac:dyDescent="0.25">
      <c r="A151" s="74">
        <v>150</v>
      </c>
      <c r="B151" s="1" t="s">
        <v>766</v>
      </c>
      <c r="C151" s="3">
        <v>45075</v>
      </c>
      <c r="D151" s="4" t="s">
        <v>765</v>
      </c>
      <c r="E151" s="3">
        <v>45036</v>
      </c>
      <c r="F151" s="3">
        <v>45036</v>
      </c>
      <c r="G151" s="2"/>
      <c r="H151" s="2" t="s">
        <v>10</v>
      </c>
      <c r="I151" s="2" t="s">
        <v>34</v>
      </c>
      <c r="J151" s="75">
        <v>172215.24</v>
      </c>
      <c r="K151" s="76" t="s">
        <v>842</v>
      </c>
      <c r="L151" s="76">
        <v>77</v>
      </c>
    </row>
    <row r="152" spans="1:12" x14ac:dyDescent="0.25">
      <c r="A152" s="67">
        <v>151</v>
      </c>
      <c r="B152" s="68" t="s">
        <v>1117</v>
      </c>
      <c r="C152" s="69">
        <v>45075</v>
      </c>
      <c r="D152" s="70" t="s">
        <v>835</v>
      </c>
      <c r="E152" s="69">
        <v>44585</v>
      </c>
      <c r="F152" s="69">
        <v>44585</v>
      </c>
      <c r="G152" s="71"/>
      <c r="H152" s="71" t="s">
        <v>10</v>
      </c>
      <c r="I152" s="71" t="s">
        <v>34</v>
      </c>
      <c r="J152" s="72">
        <v>2874.73</v>
      </c>
      <c r="K152" s="73" t="s">
        <v>836</v>
      </c>
      <c r="L152" s="73">
        <v>77</v>
      </c>
    </row>
    <row r="153" spans="1:12" x14ac:dyDescent="0.25">
      <c r="A153" s="74">
        <v>152</v>
      </c>
      <c r="B153" s="1" t="s">
        <v>799</v>
      </c>
      <c r="C153" s="3">
        <v>45075</v>
      </c>
      <c r="D153" s="4" t="s">
        <v>825</v>
      </c>
      <c r="E153" s="3">
        <v>45016</v>
      </c>
      <c r="F153" s="3">
        <v>45016</v>
      </c>
      <c r="G153" s="2"/>
      <c r="H153" s="2" t="s">
        <v>10</v>
      </c>
      <c r="I153" s="2" t="s">
        <v>34</v>
      </c>
      <c r="J153" s="75">
        <v>148028.18</v>
      </c>
      <c r="K153" s="76" t="s">
        <v>827</v>
      </c>
      <c r="L153" s="76">
        <v>77</v>
      </c>
    </row>
    <row r="154" spans="1:12" x14ac:dyDescent="0.25">
      <c r="A154" s="67">
        <v>153</v>
      </c>
      <c r="B154" s="68" t="s">
        <v>800</v>
      </c>
      <c r="C154" s="69">
        <v>45075</v>
      </c>
      <c r="D154" s="70" t="s">
        <v>826</v>
      </c>
      <c r="E154" s="69">
        <v>45044</v>
      </c>
      <c r="F154" s="69">
        <v>45044</v>
      </c>
      <c r="G154" s="71"/>
      <c r="H154" s="71" t="s">
        <v>10</v>
      </c>
      <c r="I154" s="71" t="s">
        <v>34</v>
      </c>
      <c r="J154" s="72">
        <v>41896.800000000003</v>
      </c>
      <c r="K154" s="73" t="s">
        <v>828</v>
      </c>
      <c r="L154" s="73">
        <v>77</v>
      </c>
    </row>
    <row r="155" spans="1:12" x14ac:dyDescent="0.25">
      <c r="A155" s="74">
        <v>154</v>
      </c>
      <c r="B155" s="1" t="s">
        <v>1102</v>
      </c>
      <c r="C155" s="3">
        <v>45075</v>
      </c>
      <c r="D155" s="4" t="s">
        <v>819</v>
      </c>
      <c r="E155" s="3">
        <v>45046</v>
      </c>
      <c r="F155" s="3">
        <v>45046</v>
      </c>
      <c r="G155" s="2"/>
      <c r="H155" s="2" t="s">
        <v>10</v>
      </c>
      <c r="I155" s="2" t="s">
        <v>34</v>
      </c>
      <c r="J155" s="75">
        <v>30289.919999999998</v>
      </c>
      <c r="K155" s="76" t="s">
        <v>838</v>
      </c>
      <c r="L155" s="76">
        <v>77</v>
      </c>
    </row>
    <row r="156" spans="1:12" x14ac:dyDescent="0.25">
      <c r="A156" s="67">
        <v>155</v>
      </c>
      <c r="B156" s="68" t="s">
        <v>1108</v>
      </c>
      <c r="C156" s="69">
        <v>45075</v>
      </c>
      <c r="D156" s="70" t="s">
        <v>478</v>
      </c>
      <c r="E156" s="69">
        <v>44988</v>
      </c>
      <c r="F156" s="69">
        <v>44988</v>
      </c>
      <c r="G156" s="71">
        <v>37</v>
      </c>
      <c r="H156" s="71" t="s">
        <v>35</v>
      </c>
      <c r="I156" s="71" t="s">
        <v>34</v>
      </c>
      <c r="J156" s="72">
        <v>5834.24</v>
      </c>
      <c r="K156" s="73" t="s">
        <v>824</v>
      </c>
      <c r="L156" s="73">
        <v>77</v>
      </c>
    </row>
    <row r="157" spans="1:12" x14ac:dyDescent="0.25">
      <c r="A157" s="74">
        <v>156</v>
      </c>
      <c r="B157" s="1" t="s">
        <v>1116</v>
      </c>
      <c r="C157" s="3">
        <v>45075</v>
      </c>
      <c r="D157" s="4" t="s">
        <v>822</v>
      </c>
      <c r="E157" s="3">
        <v>45040</v>
      </c>
      <c r="F157" s="3">
        <v>45040</v>
      </c>
      <c r="G157" s="2"/>
      <c r="H157" s="2" t="s">
        <v>10</v>
      </c>
      <c r="I157" s="2" t="s">
        <v>34</v>
      </c>
      <c r="J157" s="75">
        <v>18510.349999999999</v>
      </c>
      <c r="K157" s="76" t="s">
        <v>834</v>
      </c>
      <c r="L157" s="76">
        <v>77</v>
      </c>
    </row>
    <row r="158" spans="1:12" x14ac:dyDescent="0.25">
      <c r="A158" s="67">
        <v>157</v>
      </c>
      <c r="B158" s="68" t="s">
        <v>797</v>
      </c>
      <c r="C158" s="69">
        <v>45075</v>
      </c>
      <c r="D158" s="70" t="s">
        <v>798</v>
      </c>
      <c r="E158" s="69">
        <v>45036</v>
      </c>
      <c r="F158" s="69">
        <v>45036</v>
      </c>
      <c r="G158" s="71"/>
      <c r="H158" s="71" t="s">
        <v>10</v>
      </c>
      <c r="I158" s="71" t="s">
        <v>34</v>
      </c>
      <c r="J158" s="72">
        <v>42206.44</v>
      </c>
      <c r="K158" s="73" t="s">
        <v>839</v>
      </c>
      <c r="L158" s="73">
        <v>77</v>
      </c>
    </row>
    <row r="159" spans="1:12" x14ac:dyDescent="0.25">
      <c r="A159" s="74">
        <v>158</v>
      </c>
      <c r="B159" s="1" t="s">
        <v>1118</v>
      </c>
      <c r="C159" s="3">
        <v>45075</v>
      </c>
      <c r="D159" s="4" t="s">
        <v>576</v>
      </c>
      <c r="E159" s="3">
        <v>45045</v>
      </c>
      <c r="F159" s="3">
        <v>45045</v>
      </c>
      <c r="G159" s="2"/>
      <c r="H159" s="2" t="s">
        <v>10</v>
      </c>
      <c r="I159" s="2" t="s">
        <v>34</v>
      </c>
      <c r="J159" s="75">
        <v>700</v>
      </c>
      <c r="K159" s="76" t="s">
        <v>831</v>
      </c>
      <c r="L159" s="76">
        <v>77</v>
      </c>
    </row>
    <row r="160" spans="1:12" x14ac:dyDescent="0.25">
      <c r="A160" s="67">
        <v>159</v>
      </c>
      <c r="B160" s="68" t="s">
        <v>1097</v>
      </c>
      <c r="C160" s="69">
        <v>45075</v>
      </c>
      <c r="D160" s="70" t="s">
        <v>821</v>
      </c>
      <c r="E160" s="69">
        <v>45041</v>
      </c>
      <c r="F160" s="69">
        <v>45041</v>
      </c>
      <c r="G160" s="71"/>
      <c r="H160" s="71" t="s">
        <v>10</v>
      </c>
      <c r="I160" s="71" t="s">
        <v>34</v>
      </c>
      <c r="J160" s="72">
        <v>86060.1</v>
      </c>
      <c r="K160" s="73" t="s">
        <v>840</v>
      </c>
      <c r="L160" s="73">
        <v>77</v>
      </c>
    </row>
    <row r="161" spans="1:12" x14ac:dyDescent="0.25">
      <c r="A161" s="74">
        <v>160</v>
      </c>
      <c r="B161" s="1" t="s">
        <v>1091</v>
      </c>
      <c r="C161" s="3">
        <v>45075</v>
      </c>
      <c r="D161" s="4" t="s">
        <v>474</v>
      </c>
      <c r="E161" s="3">
        <v>45024</v>
      </c>
      <c r="F161" s="3">
        <v>45024</v>
      </c>
      <c r="G161" s="2">
        <v>84</v>
      </c>
      <c r="H161" s="2" t="s">
        <v>2</v>
      </c>
      <c r="I161" s="2" t="s">
        <v>34</v>
      </c>
      <c r="J161" s="75">
        <v>7115.7</v>
      </c>
      <c r="K161" s="76" t="s">
        <v>837</v>
      </c>
      <c r="L161" s="76">
        <v>77</v>
      </c>
    </row>
    <row r="162" spans="1:12" x14ac:dyDescent="0.25">
      <c r="A162" s="67">
        <v>161</v>
      </c>
      <c r="B162" s="68" t="s">
        <v>1110</v>
      </c>
      <c r="C162" s="69">
        <v>45075</v>
      </c>
      <c r="D162" s="70" t="s">
        <v>746</v>
      </c>
      <c r="E162" s="69">
        <v>45031</v>
      </c>
      <c r="F162" s="69">
        <v>45037</v>
      </c>
      <c r="G162" s="71">
        <v>97</v>
      </c>
      <c r="H162" s="71" t="s">
        <v>2</v>
      </c>
      <c r="I162" s="71" t="s">
        <v>34</v>
      </c>
      <c r="J162" s="72">
        <v>2131.06</v>
      </c>
      <c r="K162" s="73" t="s">
        <v>832</v>
      </c>
      <c r="L162" s="73">
        <v>77</v>
      </c>
    </row>
    <row r="163" spans="1:12" x14ac:dyDescent="0.25">
      <c r="A163" s="74">
        <v>162</v>
      </c>
      <c r="B163" s="1" t="s">
        <v>1110</v>
      </c>
      <c r="C163" s="3">
        <v>45075</v>
      </c>
      <c r="D163" s="4" t="s">
        <v>823</v>
      </c>
      <c r="E163" s="3">
        <v>45031</v>
      </c>
      <c r="F163" s="3">
        <v>45035</v>
      </c>
      <c r="G163" s="2">
        <v>95</v>
      </c>
      <c r="H163" s="2" t="s">
        <v>2</v>
      </c>
      <c r="I163" s="2" t="s">
        <v>34</v>
      </c>
      <c r="J163" s="75">
        <v>9242.5300000000007</v>
      </c>
      <c r="K163" s="76" t="s">
        <v>832</v>
      </c>
      <c r="L163" s="76">
        <v>77</v>
      </c>
    </row>
    <row r="164" spans="1:12" x14ac:dyDescent="0.25">
      <c r="A164" s="67">
        <v>163</v>
      </c>
      <c r="B164" s="68" t="s">
        <v>1110</v>
      </c>
      <c r="C164" s="69">
        <v>45075</v>
      </c>
      <c r="D164" s="70" t="s">
        <v>744</v>
      </c>
      <c r="E164" s="69">
        <v>45034</v>
      </c>
      <c r="F164" s="69">
        <v>45040</v>
      </c>
      <c r="G164" s="71">
        <v>99</v>
      </c>
      <c r="H164" s="71" t="s">
        <v>2</v>
      </c>
      <c r="I164" s="71" t="s">
        <v>34</v>
      </c>
      <c r="J164" s="72">
        <v>18017.72</v>
      </c>
      <c r="K164" s="73" t="s">
        <v>832</v>
      </c>
      <c r="L164" s="73">
        <v>77</v>
      </c>
    </row>
    <row r="165" spans="1:12" x14ac:dyDescent="0.25">
      <c r="A165" s="74">
        <v>164</v>
      </c>
      <c r="B165" s="1" t="s">
        <v>1111</v>
      </c>
      <c r="C165" s="3">
        <v>45075</v>
      </c>
      <c r="D165" s="4" t="s">
        <v>747</v>
      </c>
      <c r="E165" s="3">
        <v>45034</v>
      </c>
      <c r="F165" s="3">
        <v>45034</v>
      </c>
      <c r="G165" s="2">
        <v>93</v>
      </c>
      <c r="H165" s="2" t="s">
        <v>2</v>
      </c>
      <c r="I165" s="2" t="s">
        <v>34</v>
      </c>
      <c r="J165" s="75">
        <v>1435.32</v>
      </c>
      <c r="K165" s="76" t="s">
        <v>833</v>
      </c>
      <c r="L165" s="76">
        <v>77</v>
      </c>
    </row>
    <row r="166" spans="1:12" x14ac:dyDescent="0.25">
      <c r="A166" s="67">
        <v>165</v>
      </c>
      <c r="B166" s="68" t="s">
        <v>1117</v>
      </c>
      <c r="C166" s="69">
        <v>45075</v>
      </c>
      <c r="D166" s="70" t="s">
        <v>768</v>
      </c>
      <c r="E166" s="69">
        <v>44603</v>
      </c>
      <c r="F166" s="69">
        <v>44607</v>
      </c>
      <c r="G166" s="71"/>
      <c r="H166" s="71" t="s">
        <v>10</v>
      </c>
      <c r="I166" s="71" t="s">
        <v>34</v>
      </c>
      <c r="J166" s="72">
        <v>17032.669999999998</v>
      </c>
      <c r="K166" s="73" t="s">
        <v>836</v>
      </c>
      <c r="L166" s="73">
        <v>77</v>
      </c>
    </row>
    <row r="167" spans="1:12" x14ac:dyDescent="0.25">
      <c r="A167" s="74">
        <v>166</v>
      </c>
      <c r="B167" s="1" t="s">
        <v>1114</v>
      </c>
      <c r="C167" s="3">
        <v>45077</v>
      </c>
      <c r="D167" s="4" t="s">
        <v>573</v>
      </c>
      <c r="E167" s="3">
        <v>45044</v>
      </c>
      <c r="F167" s="3">
        <v>45044</v>
      </c>
      <c r="G167" s="2">
        <v>104</v>
      </c>
      <c r="H167" s="2" t="s">
        <v>2</v>
      </c>
      <c r="I167" s="2" t="s">
        <v>34</v>
      </c>
      <c r="J167" s="75">
        <v>6428.22</v>
      </c>
      <c r="K167" s="76" t="s">
        <v>910</v>
      </c>
      <c r="L167" s="76">
        <v>78</v>
      </c>
    </row>
    <row r="168" spans="1:12" x14ac:dyDescent="0.25">
      <c r="A168" s="67">
        <v>167</v>
      </c>
      <c r="B168" s="68" t="s">
        <v>15</v>
      </c>
      <c r="C168" s="69"/>
      <c r="D168" s="70" t="s">
        <v>409</v>
      </c>
      <c r="E168" s="69">
        <v>44943</v>
      </c>
      <c r="F168" s="69">
        <v>44944</v>
      </c>
      <c r="G168" s="71"/>
      <c r="H168" s="71" t="s">
        <v>10</v>
      </c>
      <c r="I168" s="71" t="s">
        <v>34</v>
      </c>
      <c r="J168" s="72">
        <v>633569.52</v>
      </c>
      <c r="K168" s="73"/>
      <c r="L168" s="73"/>
    </row>
    <row r="169" spans="1:12" x14ac:dyDescent="0.25">
      <c r="A169" s="74">
        <v>168</v>
      </c>
      <c r="B169" s="1" t="s">
        <v>1099</v>
      </c>
      <c r="C169" s="3"/>
      <c r="D169" s="4" t="s">
        <v>59</v>
      </c>
      <c r="E169" s="3">
        <v>44918</v>
      </c>
      <c r="F169" s="3">
        <v>44927</v>
      </c>
      <c r="G169" s="2">
        <v>2</v>
      </c>
      <c r="H169" s="2" t="s">
        <v>36</v>
      </c>
      <c r="I169" s="2" t="s">
        <v>34</v>
      </c>
      <c r="J169" s="75">
        <v>261272.82</v>
      </c>
      <c r="K169" s="76" t="s">
        <v>60</v>
      </c>
      <c r="L169" s="76"/>
    </row>
    <row r="170" spans="1:12" x14ac:dyDescent="0.25">
      <c r="A170" s="67">
        <v>169</v>
      </c>
      <c r="B170" s="68" t="s">
        <v>575</v>
      </c>
      <c r="C170" s="69">
        <v>45077</v>
      </c>
      <c r="D170" s="70" t="s">
        <v>911</v>
      </c>
      <c r="E170" s="69">
        <v>45044</v>
      </c>
      <c r="F170" s="69">
        <v>45044</v>
      </c>
      <c r="G170" s="71">
        <v>103</v>
      </c>
      <c r="H170" s="71" t="s">
        <v>2</v>
      </c>
      <c r="I170" s="71" t="s">
        <v>34</v>
      </c>
      <c r="J170" s="72">
        <v>47000</v>
      </c>
      <c r="K170" s="73" t="s">
        <v>912</v>
      </c>
      <c r="L170" s="73">
        <v>78</v>
      </c>
    </row>
    <row r="171" spans="1:12" x14ac:dyDescent="0.25">
      <c r="A171" s="74">
        <v>170</v>
      </c>
      <c r="B171" s="1" t="s">
        <v>1100</v>
      </c>
      <c r="C171" s="3">
        <v>45077</v>
      </c>
      <c r="D171" s="4" t="s">
        <v>55</v>
      </c>
      <c r="E171" s="3">
        <v>45001</v>
      </c>
      <c r="F171" s="3">
        <v>45016</v>
      </c>
      <c r="G171" s="2">
        <v>75</v>
      </c>
      <c r="H171" s="2" t="s">
        <v>2</v>
      </c>
      <c r="I171" s="2" t="s">
        <v>34</v>
      </c>
      <c r="J171" s="75">
        <v>2083.75</v>
      </c>
      <c r="K171" s="76" t="s">
        <v>913</v>
      </c>
      <c r="L171" s="76">
        <v>78</v>
      </c>
    </row>
    <row r="172" spans="1:12" x14ac:dyDescent="0.25">
      <c r="A172" s="67">
        <v>171</v>
      </c>
      <c r="B172" s="68" t="s">
        <v>1096</v>
      </c>
      <c r="C172" s="69">
        <v>45103</v>
      </c>
      <c r="D172" s="70" t="s">
        <v>503</v>
      </c>
      <c r="E172" s="69">
        <v>44954</v>
      </c>
      <c r="F172" s="69">
        <v>44955</v>
      </c>
      <c r="G172" s="71"/>
      <c r="H172" s="71" t="s">
        <v>10</v>
      </c>
      <c r="I172" s="71" t="s">
        <v>34</v>
      </c>
      <c r="J172" s="72">
        <v>59902.22</v>
      </c>
      <c r="K172" s="73" t="s">
        <v>1175</v>
      </c>
      <c r="L172" s="73">
        <v>89</v>
      </c>
    </row>
    <row r="173" spans="1:12" x14ac:dyDescent="0.25">
      <c r="A173" s="74">
        <v>172</v>
      </c>
      <c r="B173" s="1" t="s">
        <v>1100</v>
      </c>
      <c r="C173" s="3">
        <v>45077</v>
      </c>
      <c r="D173" s="4" t="s">
        <v>56</v>
      </c>
      <c r="E173" s="3">
        <v>45013</v>
      </c>
      <c r="F173" s="3">
        <v>45016</v>
      </c>
      <c r="G173" s="2">
        <v>75</v>
      </c>
      <c r="H173" s="2" t="s">
        <v>2</v>
      </c>
      <c r="I173" s="2" t="s">
        <v>34</v>
      </c>
      <c r="J173" s="75">
        <v>2083.75</v>
      </c>
      <c r="K173" s="76" t="s">
        <v>913</v>
      </c>
      <c r="L173" s="76">
        <v>78</v>
      </c>
    </row>
    <row r="174" spans="1:12" x14ac:dyDescent="0.25">
      <c r="A174" s="67">
        <v>173</v>
      </c>
      <c r="B174" s="68" t="s">
        <v>1096</v>
      </c>
      <c r="C174" s="69"/>
      <c r="D174" s="70" t="s">
        <v>51</v>
      </c>
      <c r="E174" s="69">
        <v>44987</v>
      </c>
      <c r="F174" s="69">
        <v>44988</v>
      </c>
      <c r="G174" s="71"/>
      <c r="H174" s="71" t="s">
        <v>10</v>
      </c>
      <c r="I174" s="71" t="s">
        <v>34</v>
      </c>
      <c r="J174" s="72">
        <v>79643.34</v>
      </c>
      <c r="K174" s="80"/>
      <c r="L174" s="73"/>
    </row>
    <row r="175" spans="1:12" x14ac:dyDescent="0.25">
      <c r="A175" s="74">
        <v>174</v>
      </c>
      <c r="B175" s="1" t="s">
        <v>414</v>
      </c>
      <c r="C175" s="3"/>
      <c r="D175" s="4" t="s">
        <v>160</v>
      </c>
      <c r="E175" s="3">
        <v>44932</v>
      </c>
      <c r="F175" s="3">
        <v>44964</v>
      </c>
      <c r="G175" s="2"/>
      <c r="H175" s="2" t="s">
        <v>10</v>
      </c>
      <c r="I175" s="2" t="s">
        <v>34</v>
      </c>
      <c r="J175" s="75">
        <v>38000</v>
      </c>
      <c r="K175" s="76"/>
      <c r="L175" s="76"/>
    </row>
    <row r="176" spans="1:12" x14ac:dyDescent="0.25">
      <c r="A176" s="67">
        <v>175</v>
      </c>
      <c r="B176" s="68" t="s">
        <v>1091</v>
      </c>
      <c r="C176" s="69"/>
      <c r="D176" s="70" t="s">
        <v>810</v>
      </c>
      <c r="E176" s="69">
        <v>44995</v>
      </c>
      <c r="F176" s="69">
        <v>44995</v>
      </c>
      <c r="G176" s="71">
        <v>51</v>
      </c>
      <c r="H176" s="71" t="s">
        <v>2</v>
      </c>
      <c r="I176" s="71" t="s">
        <v>34</v>
      </c>
      <c r="J176" s="72">
        <v>7260.6</v>
      </c>
      <c r="K176" s="73"/>
      <c r="L176" s="73"/>
    </row>
    <row r="177" spans="1:12" x14ac:dyDescent="0.25">
      <c r="A177" s="74">
        <v>176</v>
      </c>
      <c r="B177" s="1" t="s">
        <v>1117</v>
      </c>
      <c r="C177" s="3"/>
      <c r="D177" s="4" t="s">
        <v>767</v>
      </c>
      <c r="E177" s="3">
        <v>44585</v>
      </c>
      <c r="F177" s="3">
        <v>44596</v>
      </c>
      <c r="G177" s="2"/>
      <c r="H177" s="2" t="s">
        <v>35</v>
      </c>
      <c r="I177" s="2" t="s">
        <v>33</v>
      </c>
      <c r="J177" s="75">
        <v>2874.73</v>
      </c>
      <c r="K177" s="76"/>
      <c r="L177" s="76"/>
    </row>
    <row r="178" spans="1:12" x14ac:dyDescent="0.25">
      <c r="A178" s="67">
        <v>177</v>
      </c>
      <c r="B178" s="68" t="s">
        <v>410</v>
      </c>
      <c r="C178" s="69"/>
      <c r="D178" s="70" t="s">
        <v>411</v>
      </c>
      <c r="E178" s="69">
        <v>44926</v>
      </c>
      <c r="F178" s="69">
        <v>44927</v>
      </c>
      <c r="G178" s="71"/>
      <c r="H178" s="71" t="s">
        <v>10</v>
      </c>
      <c r="I178" s="71" t="s">
        <v>34</v>
      </c>
      <c r="J178" s="72">
        <v>18844.16</v>
      </c>
      <c r="K178" s="73"/>
      <c r="L178" s="73"/>
    </row>
    <row r="179" spans="1:12" x14ac:dyDescent="0.25">
      <c r="A179" s="74">
        <v>178</v>
      </c>
      <c r="B179" s="1" t="s">
        <v>1108</v>
      </c>
      <c r="C179" s="3"/>
      <c r="D179" s="4" t="s">
        <v>393</v>
      </c>
      <c r="E179" s="3">
        <v>44915</v>
      </c>
      <c r="F179" s="3">
        <v>44932</v>
      </c>
      <c r="G179" s="2">
        <v>4</v>
      </c>
      <c r="H179" s="2" t="s">
        <v>35</v>
      </c>
      <c r="I179" s="2" t="s">
        <v>34</v>
      </c>
      <c r="J179" s="75">
        <v>31.4</v>
      </c>
      <c r="K179" s="76"/>
      <c r="L179" s="76"/>
    </row>
    <row r="180" spans="1:12" x14ac:dyDescent="0.25">
      <c r="A180" s="67">
        <v>179</v>
      </c>
      <c r="B180" s="68" t="s">
        <v>1099</v>
      </c>
      <c r="C180" s="69"/>
      <c r="D180" s="70" t="s">
        <v>407</v>
      </c>
      <c r="E180" s="69">
        <v>44909</v>
      </c>
      <c r="F180" s="69">
        <v>44910</v>
      </c>
      <c r="G180" s="71" t="s">
        <v>11</v>
      </c>
      <c r="H180" s="71" t="s">
        <v>10</v>
      </c>
      <c r="I180" s="71" t="s">
        <v>34</v>
      </c>
      <c r="J180" s="72">
        <v>107870.01</v>
      </c>
      <c r="K180" s="73"/>
      <c r="L180" s="73"/>
    </row>
    <row r="181" spans="1:12" x14ac:dyDescent="0.25">
      <c r="A181" s="74">
        <v>180</v>
      </c>
      <c r="B181" s="1" t="s">
        <v>1108</v>
      </c>
      <c r="C181" s="3"/>
      <c r="D181" s="4" t="s">
        <v>390</v>
      </c>
      <c r="E181" s="3">
        <v>44922</v>
      </c>
      <c r="F181" s="3">
        <v>44932</v>
      </c>
      <c r="G181" s="2">
        <v>1</v>
      </c>
      <c r="H181" s="2" t="s">
        <v>35</v>
      </c>
      <c r="I181" s="2" t="s">
        <v>34</v>
      </c>
      <c r="J181" s="75">
        <v>52.64</v>
      </c>
      <c r="K181" s="76"/>
      <c r="L181" s="76"/>
    </row>
    <row r="182" spans="1:12" x14ac:dyDescent="0.25">
      <c r="A182" s="67">
        <v>181</v>
      </c>
      <c r="B182" s="68" t="s">
        <v>1108</v>
      </c>
      <c r="C182" s="69"/>
      <c r="D182" s="70" t="s">
        <v>391</v>
      </c>
      <c r="E182" s="69">
        <v>44922</v>
      </c>
      <c r="F182" s="69">
        <v>44932</v>
      </c>
      <c r="G182" s="71">
        <v>2</v>
      </c>
      <c r="H182" s="71" t="s">
        <v>35</v>
      </c>
      <c r="I182" s="71" t="s">
        <v>34</v>
      </c>
      <c r="J182" s="72">
        <v>10859.92</v>
      </c>
      <c r="K182" s="73"/>
      <c r="L182" s="73"/>
    </row>
    <row r="183" spans="1:12" x14ac:dyDescent="0.25">
      <c r="A183" s="74">
        <v>182</v>
      </c>
      <c r="B183" s="1" t="s">
        <v>1108</v>
      </c>
      <c r="C183" s="3"/>
      <c r="D183" s="4" t="s">
        <v>392</v>
      </c>
      <c r="E183" s="3">
        <v>44922</v>
      </c>
      <c r="F183" s="3">
        <v>44932</v>
      </c>
      <c r="G183" s="2">
        <v>3</v>
      </c>
      <c r="H183" s="2" t="s">
        <v>35</v>
      </c>
      <c r="I183" s="2" t="s">
        <v>34</v>
      </c>
      <c r="J183" s="75">
        <v>1585.89</v>
      </c>
      <c r="K183" s="76"/>
      <c r="L183" s="76"/>
    </row>
    <row r="184" spans="1:12" x14ac:dyDescent="0.25">
      <c r="A184" s="67">
        <v>183</v>
      </c>
      <c r="B184" s="68" t="s">
        <v>1108</v>
      </c>
      <c r="C184" s="69"/>
      <c r="D184" s="70" t="s">
        <v>401</v>
      </c>
      <c r="E184" s="69">
        <v>44930</v>
      </c>
      <c r="F184" s="69">
        <v>44950</v>
      </c>
      <c r="G184" s="71">
        <v>17</v>
      </c>
      <c r="H184" s="71" t="s">
        <v>35</v>
      </c>
      <c r="I184" s="71" t="s">
        <v>34</v>
      </c>
      <c r="J184" s="72">
        <v>4029.57</v>
      </c>
      <c r="K184" s="73"/>
      <c r="L184" s="73"/>
    </row>
    <row r="185" spans="1:12" x14ac:dyDescent="0.25">
      <c r="A185" s="74">
        <v>184</v>
      </c>
      <c r="B185" s="1" t="s">
        <v>1108</v>
      </c>
      <c r="C185" s="3"/>
      <c r="D185" s="4" t="s">
        <v>394</v>
      </c>
      <c r="E185" s="3">
        <v>44930</v>
      </c>
      <c r="F185" s="3">
        <v>44932</v>
      </c>
      <c r="G185" s="2">
        <v>6</v>
      </c>
      <c r="H185" s="2" t="s">
        <v>35</v>
      </c>
      <c r="I185" s="2" t="s">
        <v>34</v>
      </c>
      <c r="J185" s="75">
        <v>81.91</v>
      </c>
      <c r="K185" s="76"/>
      <c r="L185" s="76"/>
    </row>
    <row r="186" spans="1:12" x14ac:dyDescent="0.25">
      <c r="A186" s="67">
        <v>185</v>
      </c>
      <c r="B186" s="68" t="s">
        <v>1108</v>
      </c>
      <c r="C186" s="69"/>
      <c r="D186" s="70" t="s">
        <v>395</v>
      </c>
      <c r="E186" s="69">
        <v>44930</v>
      </c>
      <c r="F186" s="69">
        <v>44935</v>
      </c>
      <c r="G186" s="71">
        <v>7</v>
      </c>
      <c r="H186" s="71" t="s">
        <v>35</v>
      </c>
      <c r="I186" s="71" t="s">
        <v>34</v>
      </c>
      <c r="J186" s="72">
        <v>386.37</v>
      </c>
      <c r="K186" s="73"/>
      <c r="L186" s="73"/>
    </row>
    <row r="187" spans="1:12" x14ac:dyDescent="0.25">
      <c r="A187" s="74">
        <v>186</v>
      </c>
      <c r="B187" s="1" t="s">
        <v>1108</v>
      </c>
      <c r="C187" s="3"/>
      <c r="D187" s="4" t="s">
        <v>396</v>
      </c>
      <c r="E187" s="3">
        <v>44930</v>
      </c>
      <c r="F187" s="3">
        <v>44938</v>
      </c>
      <c r="G187" s="2">
        <v>9</v>
      </c>
      <c r="H187" s="2" t="s">
        <v>35</v>
      </c>
      <c r="I187" s="2" t="s">
        <v>34</v>
      </c>
      <c r="J187" s="75">
        <v>1247.8800000000001</v>
      </c>
      <c r="K187" s="76"/>
      <c r="L187" s="76"/>
    </row>
    <row r="188" spans="1:12" x14ac:dyDescent="0.25">
      <c r="A188" s="67">
        <v>187</v>
      </c>
      <c r="B188" s="68" t="s">
        <v>1108</v>
      </c>
      <c r="C188" s="69"/>
      <c r="D188" s="70" t="s">
        <v>397</v>
      </c>
      <c r="E188" s="69">
        <v>44930</v>
      </c>
      <c r="F188" s="69">
        <v>44942</v>
      </c>
      <c r="G188" s="71">
        <v>11</v>
      </c>
      <c r="H188" s="71" t="s">
        <v>35</v>
      </c>
      <c r="I188" s="71" t="s">
        <v>34</v>
      </c>
      <c r="J188" s="72">
        <v>468.04</v>
      </c>
      <c r="K188" s="73"/>
      <c r="L188" s="73"/>
    </row>
    <row r="189" spans="1:12" x14ac:dyDescent="0.25">
      <c r="A189" s="74">
        <v>188</v>
      </c>
      <c r="B189" s="1" t="s">
        <v>1108</v>
      </c>
      <c r="C189" s="3"/>
      <c r="D189" s="4" t="s">
        <v>398</v>
      </c>
      <c r="E189" s="3">
        <v>44930</v>
      </c>
      <c r="F189" s="3">
        <v>44942</v>
      </c>
      <c r="G189" s="2">
        <v>13</v>
      </c>
      <c r="H189" s="2" t="s">
        <v>35</v>
      </c>
      <c r="I189" s="2" t="s">
        <v>34</v>
      </c>
      <c r="J189" s="75">
        <v>22542.65</v>
      </c>
      <c r="K189" s="76"/>
      <c r="L189" s="76"/>
    </row>
    <row r="190" spans="1:12" x14ac:dyDescent="0.25">
      <c r="A190" s="67">
        <v>189</v>
      </c>
      <c r="B190" s="68" t="s">
        <v>1108</v>
      </c>
      <c r="C190" s="69"/>
      <c r="D190" s="70" t="s">
        <v>399</v>
      </c>
      <c r="E190" s="69">
        <v>44943</v>
      </c>
      <c r="F190" s="69">
        <v>44946</v>
      </c>
      <c r="G190" s="71">
        <v>14</v>
      </c>
      <c r="H190" s="71" t="s">
        <v>35</v>
      </c>
      <c r="I190" s="71" t="s">
        <v>34</v>
      </c>
      <c r="J190" s="72">
        <v>163.83000000000001</v>
      </c>
      <c r="K190" s="73"/>
      <c r="L190" s="73"/>
    </row>
    <row r="191" spans="1:12" x14ac:dyDescent="0.25">
      <c r="A191" s="74">
        <v>190</v>
      </c>
      <c r="B191" s="1" t="s">
        <v>1108</v>
      </c>
      <c r="C191" s="3"/>
      <c r="D191" s="4" t="s">
        <v>400</v>
      </c>
      <c r="E191" s="3">
        <v>44943</v>
      </c>
      <c r="F191" s="3">
        <v>44946</v>
      </c>
      <c r="G191" s="2">
        <v>15</v>
      </c>
      <c r="H191" s="2" t="s">
        <v>35</v>
      </c>
      <c r="I191" s="2" t="s">
        <v>34</v>
      </c>
      <c r="J191" s="75">
        <v>1756.99</v>
      </c>
      <c r="K191" s="76"/>
      <c r="L191" s="76"/>
    </row>
    <row r="192" spans="1:12" x14ac:dyDescent="0.25">
      <c r="A192" s="67">
        <v>191</v>
      </c>
      <c r="B192" s="68" t="s">
        <v>1108</v>
      </c>
      <c r="C192" s="69"/>
      <c r="D192" s="70" t="s">
        <v>402</v>
      </c>
      <c r="E192" s="69">
        <v>44945</v>
      </c>
      <c r="F192" s="69">
        <v>44950</v>
      </c>
      <c r="G192" s="71">
        <v>18</v>
      </c>
      <c r="H192" s="71" t="s">
        <v>35</v>
      </c>
      <c r="I192" s="71" t="s">
        <v>34</v>
      </c>
      <c r="J192" s="72">
        <v>1252.01</v>
      </c>
      <c r="K192" s="73"/>
      <c r="L192" s="73"/>
    </row>
    <row r="193" spans="1:12" x14ac:dyDescent="0.25">
      <c r="A193" s="74">
        <v>192</v>
      </c>
      <c r="B193" s="1" t="s">
        <v>1108</v>
      </c>
      <c r="C193" s="3"/>
      <c r="D193" s="4" t="s">
        <v>596</v>
      </c>
      <c r="E193" s="3">
        <v>44970</v>
      </c>
      <c r="F193" s="3">
        <v>45016</v>
      </c>
      <c r="G193" s="2">
        <v>186</v>
      </c>
      <c r="H193" s="2" t="s">
        <v>35</v>
      </c>
      <c r="I193" s="2" t="s">
        <v>33</v>
      </c>
      <c r="J193" s="75">
        <v>16724.61</v>
      </c>
      <c r="K193" s="76"/>
      <c r="L193" s="76"/>
    </row>
    <row r="194" spans="1:12" x14ac:dyDescent="0.25">
      <c r="A194" s="67">
        <v>193</v>
      </c>
      <c r="B194" s="68" t="s">
        <v>1108</v>
      </c>
      <c r="C194" s="69"/>
      <c r="D194" s="70" t="s">
        <v>595</v>
      </c>
      <c r="E194" s="69">
        <v>44956</v>
      </c>
      <c r="F194" s="69">
        <v>45016</v>
      </c>
      <c r="G194" s="71">
        <v>21</v>
      </c>
      <c r="H194" s="71" t="s">
        <v>35</v>
      </c>
      <c r="I194" s="71" t="s">
        <v>33</v>
      </c>
      <c r="J194" s="72">
        <v>1575.19</v>
      </c>
      <c r="K194" s="73"/>
      <c r="L194" s="73"/>
    </row>
    <row r="195" spans="1:12" x14ac:dyDescent="0.25">
      <c r="A195" s="74">
        <v>194</v>
      </c>
      <c r="B195" s="1" t="s">
        <v>1108</v>
      </c>
      <c r="C195" s="3"/>
      <c r="D195" s="4" t="s">
        <v>594</v>
      </c>
      <c r="E195" s="3">
        <v>44956</v>
      </c>
      <c r="F195" s="3">
        <v>45016</v>
      </c>
      <c r="G195" s="2">
        <v>22</v>
      </c>
      <c r="H195" s="2" t="s">
        <v>35</v>
      </c>
      <c r="I195" s="2" t="s">
        <v>33</v>
      </c>
      <c r="J195" s="75">
        <v>24620.27</v>
      </c>
      <c r="K195" s="76"/>
      <c r="L195" s="76"/>
    </row>
    <row r="196" spans="1:12" x14ac:dyDescent="0.25">
      <c r="A196" s="67">
        <v>195</v>
      </c>
      <c r="B196" s="68" t="s">
        <v>1108</v>
      </c>
      <c r="C196" s="69"/>
      <c r="D196" s="70" t="s">
        <v>593</v>
      </c>
      <c r="E196" s="69">
        <v>44957</v>
      </c>
      <c r="F196" s="69">
        <v>45016</v>
      </c>
      <c r="G196" s="71">
        <v>23</v>
      </c>
      <c r="H196" s="71" t="s">
        <v>35</v>
      </c>
      <c r="I196" s="71" t="s">
        <v>33</v>
      </c>
      <c r="J196" s="72">
        <v>1040.0999999999999</v>
      </c>
      <c r="K196" s="73"/>
      <c r="L196" s="73"/>
    </row>
    <row r="197" spans="1:12" x14ac:dyDescent="0.25">
      <c r="A197" s="74">
        <v>196</v>
      </c>
      <c r="B197" s="1" t="s">
        <v>1108</v>
      </c>
      <c r="C197" s="3"/>
      <c r="D197" s="4" t="s">
        <v>592</v>
      </c>
      <c r="E197" s="3">
        <v>44959</v>
      </c>
      <c r="F197" s="3">
        <v>45016</v>
      </c>
      <c r="G197" s="2">
        <v>24</v>
      </c>
      <c r="H197" s="2" t="s">
        <v>35</v>
      </c>
      <c r="I197" s="2" t="s">
        <v>33</v>
      </c>
      <c r="J197" s="75">
        <v>647.23</v>
      </c>
      <c r="K197" s="76"/>
      <c r="L197" s="76"/>
    </row>
    <row r="198" spans="1:12" x14ac:dyDescent="0.25">
      <c r="A198" s="67">
        <v>197</v>
      </c>
      <c r="B198" s="68" t="s">
        <v>1108</v>
      </c>
      <c r="C198" s="69"/>
      <c r="D198" s="70" t="s">
        <v>591</v>
      </c>
      <c r="E198" s="69">
        <v>44960</v>
      </c>
      <c r="F198" s="69">
        <v>45016</v>
      </c>
      <c r="G198" s="71">
        <v>25</v>
      </c>
      <c r="H198" s="71" t="s">
        <v>35</v>
      </c>
      <c r="I198" s="71" t="s">
        <v>33</v>
      </c>
      <c r="J198" s="72">
        <v>7706.25</v>
      </c>
      <c r="K198" s="73"/>
      <c r="L198" s="73"/>
    </row>
    <row r="199" spans="1:12" x14ac:dyDescent="0.25">
      <c r="A199" s="74">
        <v>198</v>
      </c>
      <c r="B199" s="1" t="s">
        <v>1108</v>
      </c>
      <c r="C199" s="3"/>
      <c r="D199" s="4" t="s">
        <v>590</v>
      </c>
      <c r="E199" s="3">
        <v>44963</v>
      </c>
      <c r="F199" s="3">
        <v>45016</v>
      </c>
      <c r="G199" s="2">
        <v>26</v>
      </c>
      <c r="H199" s="2" t="s">
        <v>35</v>
      </c>
      <c r="I199" s="2" t="s">
        <v>33</v>
      </c>
      <c r="J199" s="75">
        <v>249.63</v>
      </c>
      <c r="K199" s="76"/>
      <c r="L199" s="76"/>
    </row>
    <row r="200" spans="1:12" x14ac:dyDescent="0.25">
      <c r="A200" s="67">
        <v>199</v>
      </c>
      <c r="B200" s="68" t="s">
        <v>1108</v>
      </c>
      <c r="C200" s="69"/>
      <c r="D200" s="70" t="s">
        <v>589</v>
      </c>
      <c r="E200" s="69">
        <v>44965</v>
      </c>
      <c r="F200" s="69">
        <v>45016</v>
      </c>
      <c r="G200" s="71">
        <v>27</v>
      </c>
      <c r="H200" s="71" t="s">
        <v>35</v>
      </c>
      <c r="I200" s="71" t="s">
        <v>33</v>
      </c>
      <c r="J200" s="72">
        <v>12146.57</v>
      </c>
      <c r="K200" s="73"/>
      <c r="L200" s="73"/>
    </row>
    <row r="201" spans="1:12" x14ac:dyDescent="0.25">
      <c r="A201" s="74">
        <v>200</v>
      </c>
      <c r="B201" s="1" t="s">
        <v>1108</v>
      </c>
      <c r="C201" s="3"/>
      <c r="D201" s="4" t="s">
        <v>588</v>
      </c>
      <c r="E201" s="3">
        <v>44966</v>
      </c>
      <c r="F201" s="3">
        <v>45016</v>
      </c>
      <c r="G201" s="2">
        <v>28</v>
      </c>
      <c r="H201" s="2" t="s">
        <v>35</v>
      </c>
      <c r="I201" s="2" t="s">
        <v>33</v>
      </c>
      <c r="J201" s="75">
        <v>14493.36</v>
      </c>
      <c r="K201" s="76"/>
      <c r="L201" s="76"/>
    </row>
    <row r="202" spans="1:12" x14ac:dyDescent="0.25">
      <c r="A202" s="67">
        <v>201</v>
      </c>
      <c r="B202" s="68" t="s">
        <v>1108</v>
      </c>
      <c r="C202" s="69"/>
      <c r="D202" s="70" t="s">
        <v>586</v>
      </c>
      <c r="E202" s="69">
        <v>44984</v>
      </c>
      <c r="F202" s="69">
        <v>45016</v>
      </c>
      <c r="G202" s="71">
        <v>31</v>
      </c>
      <c r="H202" s="71" t="s">
        <v>35</v>
      </c>
      <c r="I202" s="71" t="s">
        <v>33</v>
      </c>
      <c r="J202" s="72">
        <v>1221.8900000000001</v>
      </c>
      <c r="K202" s="73"/>
      <c r="L202" s="73"/>
    </row>
    <row r="203" spans="1:12" x14ac:dyDescent="0.25">
      <c r="A203" s="74">
        <v>202</v>
      </c>
      <c r="B203" s="1" t="s">
        <v>1108</v>
      </c>
      <c r="C203" s="3"/>
      <c r="D203" s="4" t="s">
        <v>587</v>
      </c>
      <c r="E203" s="3">
        <v>44984</v>
      </c>
      <c r="F203" s="3">
        <v>45016</v>
      </c>
      <c r="G203" s="2">
        <v>30</v>
      </c>
      <c r="H203" s="2" t="s">
        <v>35</v>
      </c>
      <c r="I203" s="2" t="s">
        <v>33</v>
      </c>
      <c r="J203" s="75">
        <v>37727.17</v>
      </c>
      <c r="K203" s="76"/>
      <c r="L203" s="76"/>
    </row>
    <row r="204" spans="1:12" x14ac:dyDescent="0.25">
      <c r="A204" s="67">
        <v>203</v>
      </c>
      <c r="B204" s="68" t="s">
        <v>1108</v>
      </c>
      <c r="C204" s="69"/>
      <c r="D204" s="70" t="s">
        <v>585</v>
      </c>
      <c r="E204" s="69">
        <v>44977</v>
      </c>
      <c r="F204" s="69">
        <v>45016</v>
      </c>
      <c r="G204" s="71">
        <v>33</v>
      </c>
      <c r="H204" s="71" t="s">
        <v>35</v>
      </c>
      <c r="I204" s="71" t="s">
        <v>33</v>
      </c>
      <c r="J204" s="72">
        <v>3623.08</v>
      </c>
      <c r="K204" s="73"/>
      <c r="L204" s="73"/>
    </row>
    <row r="205" spans="1:12" x14ac:dyDescent="0.25">
      <c r="A205" s="74">
        <v>204</v>
      </c>
      <c r="B205" s="1" t="s">
        <v>1108</v>
      </c>
      <c r="C205" s="3"/>
      <c r="D205" s="4" t="s">
        <v>584</v>
      </c>
      <c r="E205" s="3">
        <v>44981</v>
      </c>
      <c r="F205" s="3">
        <v>45016</v>
      </c>
      <c r="G205" s="2">
        <v>34</v>
      </c>
      <c r="H205" s="2" t="s">
        <v>35</v>
      </c>
      <c r="I205" s="2" t="s">
        <v>33</v>
      </c>
      <c r="J205" s="75">
        <v>73564.25</v>
      </c>
      <c r="K205" s="76"/>
      <c r="L205" s="76"/>
    </row>
    <row r="206" spans="1:12" x14ac:dyDescent="0.25">
      <c r="A206" s="67">
        <v>205</v>
      </c>
      <c r="B206" s="68" t="s">
        <v>1108</v>
      </c>
      <c r="C206" s="69"/>
      <c r="D206" s="70" t="s">
        <v>583</v>
      </c>
      <c r="E206" s="69">
        <v>44985</v>
      </c>
      <c r="F206" s="69">
        <v>45016</v>
      </c>
      <c r="G206" s="71">
        <v>35</v>
      </c>
      <c r="H206" s="71" t="s">
        <v>35</v>
      </c>
      <c r="I206" s="71" t="s">
        <v>33</v>
      </c>
      <c r="J206" s="72">
        <v>6061.15</v>
      </c>
      <c r="K206" s="73"/>
      <c r="L206" s="73"/>
    </row>
    <row r="207" spans="1:12" x14ac:dyDescent="0.25">
      <c r="A207" s="74">
        <v>206</v>
      </c>
      <c r="B207" s="1" t="s">
        <v>1108</v>
      </c>
      <c r="C207" s="3"/>
      <c r="D207" s="4" t="s">
        <v>582</v>
      </c>
      <c r="E207" s="3">
        <v>44985</v>
      </c>
      <c r="F207" s="3">
        <v>44986</v>
      </c>
      <c r="G207" s="2">
        <v>36</v>
      </c>
      <c r="H207" s="2" t="s">
        <v>35</v>
      </c>
      <c r="I207" s="2" t="s">
        <v>33</v>
      </c>
      <c r="J207" s="75">
        <v>4094.43</v>
      </c>
      <c r="K207" s="76"/>
      <c r="L207" s="76"/>
    </row>
    <row r="208" spans="1:12" x14ac:dyDescent="0.25">
      <c r="A208" s="67">
        <v>207</v>
      </c>
      <c r="B208" s="68" t="s">
        <v>1099</v>
      </c>
      <c r="C208" s="69"/>
      <c r="D208" s="70" t="s">
        <v>406</v>
      </c>
      <c r="E208" s="69">
        <v>44930</v>
      </c>
      <c r="F208" s="69">
        <v>44931</v>
      </c>
      <c r="G208" s="71"/>
      <c r="H208" s="71" t="s">
        <v>10</v>
      </c>
      <c r="I208" s="71" t="s">
        <v>34</v>
      </c>
      <c r="J208" s="72">
        <v>142781.65</v>
      </c>
      <c r="K208" s="73"/>
      <c r="L208" s="73"/>
    </row>
    <row r="209" spans="1:12" x14ac:dyDescent="0.25">
      <c r="A209" s="74">
        <v>208</v>
      </c>
      <c r="B209" s="1" t="s">
        <v>1099</v>
      </c>
      <c r="C209" s="3">
        <v>45077</v>
      </c>
      <c r="D209" s="4" t="s">
        <v>561</v>
      </c>
      <c r="E209" s="3">
        <v>45049</v>
      </c>
      <c r="F209" s="3">
        <v>45016</v>
      </c>
      <c r="G209" s="2"/>
      <c r="H209" s="2" t="s">
        <v>10</v>
      </c>
      <c r="I209" s="2" t="s">
        <v>34</v>
      </c>
      <c r="J209" s="75">
        <v>285537.74</v>
      </c>
      <c r="K209" s="76" t="s">
        <v>914</v>
      </c>
      <c r="L209" s="76">
        <v>78</v>
      </c>
    </row>
    <row r="210" spans="1:12" x14ac:dyDescent="0.25">
      <c r="A210" s="67">
        <v>209</v>
      </c>
      <c r="B210" s="68" t="s">
        <v>1099</v>
      </c>
      <c r="C210" s="69">
        <v>45090</v>
      </c>
      <c r="D210" s="70" t="s">
        <v>567</v>
      </c>
      <c r="E210" s="69">
        <v>45054</v>
      </c>
      <c r="F210" s="69">
        <v>45054</v>
      </c>
      <c r="G210" s="71">
        <v>50</v>
      </c>
      <c r="H210" s="71" t="s">
        <v>10</v>
      </c>
      <c r="I210" s="71" t="s">
        <v>34</v>
      </c>
      <c r="J210" s="72">
        <v>1075</v>
      </c>
      <c r="K210" s="73" t="s">
        <v>966</v>
      </c>
      <c r="L210" s="73">
        <v>84</v>
      </c>
    </row>
    <row r="211" spans="1:12" x14ac:dyDescent="0.25">
      <c r="A211" s="74">
        <v>210</v>
      </c>
      <c r="B211" s="1" t="s">
        <v>1099</v>
      </c>
      <c r="C211" s="3">
        <v>45090</v>
      </c>
      <c r="D211" s="4" t="s">
        <v>566</v>
      </c>
      <c r="E211" s="3">
        <v>45054</v>
      </c>
      <c r="F211" s="3">
        <v>45054</v>
      </c>
      <c r="G211" s="2">
        <v>51</v>
      </c>
      <c r="H211" s="2" t="s">
        <v>10</v>
      </c>
      <c r="I211" s="2" t="s">
        <v>34</v>
      </c>
      <c r="J211" s="75">
        <v>13523.98</v>
      </c>
      <c r="K211" s="76" t="s">
        <v>966</v>
      </c>
      <c r="L211" s="76">
        <v>84</v>
      </c>
    </row>
    <row r="212" spans="1:12" x14ac:dyDescent="0.25">
      <c r="A212" s="67">
        <v>211</v>
      </c>
      <c r="B212" s="68" t="s">
        <v>1099</v>
      </c>
      <c r="C212" s="69">
        <v>45090</v>
      </c>
      <c r="D212" s="70" t="s">
        <v>568</v>
      </c>
      <c r="E212" s="69">
        <v>45054</v>
      </c>
      <c r="F212" s="69">
        <v>45054</v>
      </c>
      <c r="G212" s="71">
        <v>52</v>
      </c>
      <c r="H212" s="71" t="s">
        <v>10</v>
      </c>
      <c r="I212" s="71" t="s">
        <v>34</v>
      </c>
      <c r="J212" s="72">
        <v>19286.32</v>
      </c>
      <c r="K212" s="73" t="s">
        <v>966</v>
      </c>
      <c r="L212" s="73">
        <v>84</v>
      </c>
    </row>
    <row r="213" spans="1:12" x14ac:dyDescent="0.25">
      <c r="A213" s="74">
        <v>212</v>
      </c>
      <c r="B213" s="1" t="s">
        <v>1116</v>
      </c>
      <c r="C213" s="3">
        <v>45077</v>
      </c>
      <c r="D213" s="4" t="s">
        <v>770</v>
      </c>
      <c r="E213" s="3">
        <v>44979</v>
      </c>
      <c r="F213" s="3">
        <v>44979</v>
      </c>
      <c r="G213" s="2"/>
      <c r="H213" s="2" t="s">
        <v>10</v>
      </c>
      <c r="I213" s="2" t="s">
        <v>34</v>
      </c>
      <c r="J213" s="75">
        <v>20263.45</v>
      </c>
      <c r="K213" s="76" t="s">
        <v>915</v>
      </c>
      <c r="L213" s="76">
        <v>78</v>
      </c>
    </row>
    <row r="214" spans="1:12" x14ac:dyDescent="0.25">
      <c r="A214" s="67">
        <v>213</v>
      </c>
      <c r="B214" s="68" t="s">
        <v>1105</v>
      </c>
      <c r="C214" s="69">
        <v>45077</v>
      </c>
      <c r="D214" s="70" t="s">
        <v>748</v>
      </c>
      <c r="E214" s="69">
        <v>45034</v>
      </c>
      <c r="F214" s="69">
        <v>45034</v>
      </c>
      <c r="G214" s="71">
        <v>92</v>
      </c>
      <c r="H214" s="71" t="s">
        <v>2</v>
      </c>
      <c r="I214" s="71" t="s">
        <v>34</v>
      </c>
      <c r="J214" s="72">
        <v>5715.36</v>
      </c>
      <c r="K214" s="73" t="s">
        <v>916</v>
      </c>
      <c r="L214" s="73">
        <v>78</v>
      </c>
    </row>
    <row r="215" spans="1:12" x14ac:dyDescent="0.25">
      <c r="A215" s="74">
        <v>214</v>
      </c>
      <c r="B215" s="1" t="s">
        <v>151</v>
      </c>
      <c r="C215" s="3"/>
      <c r="D215" s="4" t="s">
        <v>159</v>
      </c>
      <c r="E215" s="3">
        <v>45026</v>
      </c>
      <c r="F215" s="3">
        <v>45036</v>
      </c>
      <c r="G215" s="2"/>
      <c r="H215" s="2" t="s">
        <v>10</v>
      </c>
      <c r="I215" s="2" t="s">
        <v>34</v>
      </c>
      <c r="J215" s="75">
        <v>13738.2</v>
      </c>
      <c r="K215" s="76"/>
      <c r="L215" s="76"/>
    </row>
    <row r="216" spans="1:12" x14ac:dyDescent="0.25">
      <c r="A216" s="67">
        <v>215</v>
      </c>
      <c r="B216" s="68" t="s">
        <v>41</v>
      </c>
      <c r="C216" s="69">
        <v>45077</v>
      </c>
      <c r="D216" s="70" t="s">
        <v>476</v>
      </c>
      <c r="E216" s="69">
        <v>45027</v>
      </c>
      <c r="F216" s="69">
        <v>45027</v>
      </c>
      <c r="G216" s="71">
        <v>86</v>
      </c>
      <c r="H216" s="71" t="s">
        <v>2</v>
      </c>
      <c r="I216" s="71" t="s">
        <v>34</v>
      </c>
      <c r="J216" s="72">
        <v>70123.199999999997</v>
      </c>
      <c r="K216" s="73" t="s">
        <v>917</v>
      </c>
      <c r="L216" s="73">
        <v>78</v>
      </c>
    </row>
    <row r="217" spans="1:12" x14ac:dyDescent="0.25">
      <c r="A217" s="74">
        <v>216</v>
      </c>
      <c r="B217" s="1" t="s">
        <v>1106</v>
      </c>
      <c r="C217" s="3">
        <v>45090</v>
      </c>
      <c r="D217" s="4" t="s">
        <v>669</v>
      </c>
      <c r="E217" s="3">
        <v>45048</v>
      </c>
      <c r="F217" s="3">
        <v>45058</v>
      </c>
      <c r="G217" s="2"/>
      <c r="H217" s="2" t="s">
        <v>10</v>
      </c>
      <c r="I217" s="2" t="s">
        <v>34</v>
      </c>
      <c r="J217" s="75">
        <v>10000</v>
      </c>
      <c r="K217" s="76" t="s">
        <v>965</v>
      </c>
      <c r="L217" s="76">
        <v>84</v>
      </c>
    </row>
    <row r="218" spans="1:12" x14ac:dyDescent="0.25">
      <c r="A218" s="67">
        <v>217</v>
      </c>
      <c r="B218" s="68" t="s">
        <v>57</v>
      </c>
      <c r="C218" s="69"/>
      <c r="D218" s="70" t="s">
        <v>743</v>
      </c>
      <c r="E218" s="69">
        <v>45041</v>
      </c>
      <c r="F218" s="69">
        <v>45041</v>
      </c>
      <c r="G218" s="71">
        <v>100</v>
      </c>
      <c r="H218" s="71" t="s">
        <v>2</v>
      </c>
      <c r="I218" s="71" t="s">
        <v>33</v>
      </c>
      <c r="J218" s="72">
        <v>138706</v>
      </c>
      <c r="K218" s="73"/>
      <c r="L218" s="73"/>
    </row>
    <row r="219" spans="1:12" x14ac:dyDescent="0.25">
      <c r="A219" s="74">
        <v>218</v>
      </c>
      <c r="B219" s="1" t="s">
        <v>555</v>
      </c>
      <c r="C219" s="3"/>
      <c r="D219" s="4" t="s">
        <v>556</v>
      </c>
      <c r="E219" s="3">
        <v>44979</v>
      </c>
      <c r="F219" s="3">
        <v>44979</v>
      </c>
      <c r="G219" s="2"/>
      <c r="H219" s="2" t="s">
        <v>2</v>
      </c>
      <c r="I219" s="2" t="s">
        <v>33</v>
      </c>
      <c r="J219" s="75">
        <v>45000</v>
      </c>
      <c r="K219" s="76"/>
      <c r="L219" s="76"/>
    </row>
    <row r="220" spans="1:12" x14ac:dyDescent="0.25">
      <c r="A220" s="67">
        <v>219</v>
      </c>
      <c r="B220" s="68" t="s">
        <v>1109</v>
      </c>
      <c r="C220" s="69">
        <v>45077</v>
      </c>
      <c r="D220" s="70" t="s">
        <v>571</v>
      </c>
      <c r="E220" s="69">
        <v>45044</v>
      </c>
      <c r="F220" s="69">
        <v>45044</v>
      </c>
      <c r="G220" s="71">
        <v>101</v>
      </c>
      <c r="H220" s="71" t="s">
        <v>2</v>
      </c>
      <c r="I220" s="71" t="s">
        <v>34</v>
      </c>
      <c r="J220" s="72">
        <v>12053</v>
      </c>
      <c r="K220" s="73" t="s">
        <v>918</v>
      </c>
      <c r="L220" s="73">
        <v>78</v>
      </c>
    </row>
    <row r="221" spans="1:12" x14ac:dyDescent="0.25">
      <c r="A221" s="74">
        <v>220</v>
      </c>
      <c r="B221" s="1" t="s">
        <v>412</v>
      </c>
      <c r="C221" s="3"/>
      <c r="D221" s="4" t="s">
        <v>413</v>
      </c>
      <c r="E221" s="3">
        <v>44931</v>
      </c>
      <c r="F221" s="3">
        <v>44932</v>
      </c>
      <c r="G221" s="2"/>
      <c r="H221" s="2" t="s">
        <v>10</v>
      </c>
      <c r="I221" s="2" t="s">
        <v>34</v>
      </c>
      <c r="J221" s="75">
        <v>7606.2</v>
      </c>
      <c r="K221" s="76"/>
      <c r="L221" s="76"/>
    </row>
    <row r="222" spans="1:12" x14ac:dyDescent="0.25">
      <c r="A222" s="67">
        <v>221</v>
      </c>
      <c r="B222" s="68" t="s">
        <v>216</v>
      </c>
      <c r="C222" s="69"/>
      <c r="D222" s="70" t="s">
        <v>732</v>
      </c>
      <c r="E222" s="69">
        <v>44918</v>
      </c>
      <c r="F222" s="69">
        <v>44937</v>
      </c>
      <c r="G222" s="71">
        <v>11</v>
      </c>
      <c r="H222" s="71" t="s">
        <v>35</v>
      </c>
      <c r="I222" s="71" t="s">
        <v>33</v>
      </c>
      <c r="J222" s="72">
        <v>1762.2</v>
      </c>
      <c r="K222" s="73"/>
      <c r="L222" s="73"/>
    </row>
    <row r="223" spans="1:12" x14ac:dyDescent="0.25">
      <c r="A223" s="74">
        <v>222</v>
      </c>
      <c r="B223" s="1" t="s">
        <v>216</v>
      </c>
      <c r="C223" s="3"/>
      <c r="D223" s="4" t="s">
        <v>710</v>
      </c>
      <c r="E223" s="3">
        <v>44932</v>
      </c>
      <c r="F223" s="3">
        <v>44944</v>
      </c>
      <c r="G223" s="2">
        <v>33</v>
      </c>
      <c r="H223" s="2" t="s">
        <v>35</v>
      </c>
      <c r="I223" s="2" t="s">
        <v>33</v>
      </c>
      <c r="J223" s="75">
        <v>9058.76</v>
      </c>
      <c r="K223" s="76"/>
      <c r="L223" s="76"/>
    </row>
    <row r="224" spans="1:12" x14ac:dyDescent="0.25">
      <c r="A224" s="67">
        <v>223</v>
      </c>
      <c r="B224" s="68" t="s">
        <v>216</v>
      </c>
      <c r="C224" s="69"/>
      <c r="D224" s="70" t="s">
        <v>678</v>
      </c>
      <c r="E224" s="69">
        <v>44958</v>
      </c>
      <c r="F224" s="69">
        <v>44964</v>
      </c>
      <c r="G224" s="71">
        <v>66</v>
      </c>
      <c r="H224" s="71" t="s">
        <v>35</v>
      </c>
      <c r="I224" s="71" t="s">
        <v>33</v>
      </c>
      <c r="J224" s="72">
        <v>426</v>
      </c>
      <c r="K224" s="73"/>
      <c r="L224" s="73"/>
    </row>
    <row r="225" spans="1:12" x14ac:dyDescent="0.25">
      <c r="A225" s="74">
        <v>224</v>
      </c>
      <c r="B225" s="1" t="s">
        <v>216</v>
      </c>
      <c r="C225" s="3"/>
      <c r="D225" s="4" t="s">
        <v>673</v>
      </c>
      <c r="E225" s="3">
        <v>44959</v>
      </c>
      <c r="F225" s="3">
        <v>44967</v>
      </c>
      <c r="G225" s="2">
        <v>71</v>
      </c>
      <c r="H225" s="2" t="s">
        <v>35</v>
      </c>
      <c r="I225" s="2" t="s">
        <v>33</v>
      </c>
      <c r="J225" s="75">
        <v>5.61</v>
      </c>
      <c r="K225" s="76"/>
      <c r="L225" s="76"/>
    </row>
    <row r="226" spans="1:12" x14ac:dyDescent="0.25">
      <c r="A226" s="67">
        <v>225</v>
      </c>
      <c r="B226" s="68" t="s">
        <v>216</v>
      </c>
      <c r="C226" s="69"/>
      <c r="D226" s="70" t="s">
        <v>651</v>
      </c>
      <c r="E226" s="69">
        <v>44966</v>
      </c>
      <c r="F226" s="69">
        <v>44967</v>
      </c>
      <c r="G226" s="71">
        <v>84</v>
      </c>
      <c r="H226" s="71" t="s">
        <v>35</v>
      </c>
      <c r="I226" s="71" t="s">
        <v>33</v>
      </c>
      <c r="J226" s="72">
        <v>5849.19</v>
      </c>
      <c r="K226" s="73"/>
      <c r="L226" s="73"/>
    </row>
    <row r="227" spans="1:12" x14ac:dyDescent="0.25">
      <c r="A227" s="74">
        <v>226</v>
      </c>
      <c r="B227" s="1" t="s">
        <v>216</v>
      </c>
      <c r="C227" s="3"/>
      <c r="D227" s="4" t="s">
        <v>674</v>
      </c>
      <c r="E227" s="3">
        <v>44959</v>
      </c>
      <c r="F227" s="3">
        <v>44967</v>
      </c>
      <c r="G227" s="2">
        <v>70</v>
      </c>
      <c r="H227" s="2" t="s">
        <v>35</v>
      </c>
      <c r="I227" s="2" t="s">
        <v>33</v>
      </c>
      <c r="J227" s="75">
        <v>15.35</v>
      </c>
      <c r="K227" s="76"/>
      <c r="L227" s="76"/>
    </row>
    <row r="228" spans="1:12" x14ac:dyDescent="0.25">
      <c r="A228" s="67">
        <v>227</v>
      </c>
      <c r="B228" s="68" t="s">
        <v>216</v>
      </c>
      <c r="C228" s="69"/>
      <c r="D228" s="70" t="s">
        <v>688</v>
      </c>
      <c r="E228" s="69">
        <v>44963</v>
      </c>
      <c r="F228" s="69">
        <v>44964</v>
      </c>
      <c r="G228" s="71">
        <v>56</v>
      </c>
      <c r="H228" s="71" t="s">
        <v>35</v>
      </c>
      <c r="I228" s="71" t="s">
        <v>33</v>
      </c>
      <c r="J228" s="72">
        <v>3114.5</v>
      </c>
      <c r="K228" s="73"/>
      <c r="L228" s="73"/>
    </row>
    <row r="229" spans="1:12" x14ac:dyDescent="0.25">
      <c r="A229" s="74">
        <v>228</v>
      </c>
      <c r="B229" s="1" t="s">
        <v>216</v>
      </c>
      <c r="C229" s="3"/>
      <c r="D229" s="4" t="s">
        <v>655</v>
      </c>
      <c r="E229" s="3">
        <v>44965</v>
      </c>
      <c r="F229" s="3">
        <v>44967</v>
      </c>
      <c r="G229" s="2">
        <v>80</v>
      </c>
      <c r="H229" s="2" t="s">
        <v>35</v>
      </c>
      <c r="I229" s="2" t="s">
        <v>33</v>
      </c>
      <c r="J229" s="75">
        <v>252.51</v>
      </c>
      <c r="K229" s="76"/>
      <c r="L229" s="76"/>
    </row>
    <row r="230" spans="1:12" x14ac:dyDescent="0.25">
      <c r="A230" s="67">
        <v>229</v>
      </c>
      <c r="B230" s="68" t="s">
        <v>216</v>
      </c>
      <c r="C230" s="69"/>
      <c r="D230" s="70" t="s">
        <v>626</v>
      </c>
      <c r="E230" s="69">
        <v>44973</v>
      </c>
      <c r="F230" s="69">
        <v>44977</v>
      </c>
      <c r="G230" s="71">
        <v>108</v>
      </c>
      <c r="H230" s="71" t="s">
        <v>35</v>
      </c>
      <c r="I230" s="71" t="s">
        <v>33</v>
      </c>
      <c r="J230" s="72">
        <v>2476.19</v>
      </c>
      <c r="K230" s="73"/>
      <c r="L230" s="73"/>
    </row>
    <row r="231" spans="1:12" x14ac:dyDescent="0.25">
      <c r="A231" s="74">
        <v>230</v>
      </c>
      <c r="B231" s="1" t="s">
        <v>216</v>
      </c>
      <c r="C231" s="3"/>
      <c r="D231" s="4" t="s">
        <v>628</v>
      </c>
      <c r="E231" s="3">
        <v>44973</v>
      </c>
      <c r="F231" s="3">
        <v>44974</v>
      </c>
      <c r="G231" s="2">
        <v>106</v>
      </c>
      <c r="H231" s="2" t="s">
        <v>35</v>
      </c>
      <c r="I231" s="2" t="s">
        <v>33</v>
      </c>
      <c r="J231" s="75">
        <v>95.5</v>
      </c>
      <c r="K231" s="76"/>
      <c r="L231" s="76"/>
    </row>
    <row r="232" spans="1:12" x14ac:dyDescent="0.25">
      <c r="A232" s="67">
        <v>231</v>
      </c>
      <c r="B232" s="68" t="s">
        <v>216</v>
      </c>
      <c r="C232" s="69">
        <v>45064</v>
      </c>
      <c r="D232" s="70" t="s">
        <v>816</v>
      </c>
      <c r="E232" s="69">
        <v>45005</v>
      </c>
      <c r="F232" s="69">
        <v>45029</v>
      </c>
      <c r="G232" s="71">
        <v>196</v>
      </c>
      <c r="H232" s="71" t="s">
        <v>35</v>
      </c>
      <c r="I232" s="71" t="s">
        <v>34</v>
      </c>
      <c r="J232" s="72">
        <v>2554</v>
      </c>
      <c r="K232" s="73" t="s">
        <v>919</v>
      </c>
      <c r="L232" s="73">
        <v>71</v>
      </c>
    </row>
    <row r="233" spans="1:12" x14ac:dyDescent="0.25">
      <c r="A233" s="74">
        <v>232</v>
      </c>
      <c r="B233" s="1" t="s">
        <v>1115</v>
      </c>
      <c r="C233" s="3"/>
      <c r="D233" s="4" t="s">
        <v>764</v>
      </c>
      <c r="E233" s="3">
        <v>45040</v>
      </c>
      <c r="F233" s="3">
        <v>45040</v>
      </c>
      <c r="G233" s="2"/>
      <c r="H233" s="2" t="s">
        <v>10</v>
      </c>
      <c r="I233" s="2" t="s">
        <v>33</v>
      </c>
      <c r="J233" s="75">
        <v>59.56</v>
      </c>
      <c r="K233" s="76"/>
      <c r="L233" s="76"/>
    </row>
    <row r="234" spans="1:12" x14ac:dyDescent="0.25">
      <c r="A234" s="67">
        <v>233</v>
      </c>
      <c r="B234" s="68" t="s">
        <v>216</v>
      </c>
      <c r="C234" s="69"/>
      <c r="D234" s="70" t="s">
        <v>695</v>
      </c>
      <c r="E234" s="69">
        <v>44918</v>
      </c>
      <c r="F234" s="69">
        <v>44952</v>
      </c>
      <c r="G234" s="71">
        <v>49</v>
      </c>
      <c r="H234" s="71" t="s">
        <v>35</v>
      </c>
      <c r="I234" s="71" t="s">
        <v>33</v>
      </c>
      <c r="J234" s="72">
        <v>161.84</v>
      </c>
      <c r="K234" s="73"/>
      <c r="L234" s="73"/>
    </row>
    <row r="235" spans="1:12" x14ac:dyDescent="0.25">
      <c r="A235" s="74">
        <v>234</v>
      </c>
      <c r="B235" s="1" t="s">
        <v>216</v>
      </c>
      <c r="C235" s="3"/>
      <c r="D235" s="4" t="s">
        <v>734</v>
      </c>
      <c r="E235" s="3">
        <v>44921</v>
      </c>
      <c r="F235" s="3">
        <v>44937</v>
      </c>
      <c r="G235" s="2">
        <v>9</v>
      </c>
      <c r="H235" s="2" t="s">
        <v>35</v>
      </c>
      <c r="I235" s="2" t="s">
        <v>33</v>
      </c>
      <c r="J235" s="75">
        <v>575.20000000000005</v>
      </c>
      <c r="K235" s="76"/>
      <c r="L235" s="76"/>
    </row>
    <row r="236" spans="1:12" x14ac:dyDescent="0.25">
      <c r="A236" s="67">
        <v>235</v>
      </c>
      <c r="B236" s="68" t="s">
        <v>216</v>
      </c>
      <c r="C236" s="69"/>
      <c r="D236" s="70" t="s">
        <v>715</v>
      </c>
      <c r="E236" s="69">
        <v>44931</v>
      </c>
      <c r="F236" s="69">
        <v>44943</v>
      </c>
      <c r="G236" s="71">
        <v>28</v>
      </c>
      <c r="H236" s="71" t="s">
        <v>35</v>
      </c>
      <c r="I236" s="71" t="s">
        <v>33</v>
      </c>
      <c r="J236" s="72">
        <v>1150.93</v>
      </c>
      <c r="K236" s="73"/>
      <c r="L236" s="73"/>
    </row>
    <row r="237" spans="1:12" x14ac:dyDescent="0.25">
      <c r="A237" s="74">
        <v>236</v>
      </c>
      <c r="B237" s="1" t="s">
        <v>216</v>
      </c>
      <c r="C237" s="3"/>
      <c r="D237" s="4" t="s">
        <v>700</v>
      </c>
      <c r="E237" s="3">
        <v>44951</v>
      </c>
      <c r="F237" s="3">
        <v>44952</v>
      </c>
      <c r="G237" s="2">
        <v>44</v>
      </c>
      <c r="H237" s="2" t="s">
        <v>35</v>
      </c>
      <c r="I237" s="2" t="s">
        <v>33</v>
      </c>
      <c r="J237" s="75">
        <v>575.20000000000005</v>
      </c>
      <c r="K237" s="76"/>
      <c r="L237" s="76"/>
    </row>
    <row r="238" spans="1:12" x14ac:dyDescent="0.25">
      <c r="A238" s="67">
        <v>237</v>
      </c>
      <c r="B238" s="68" t="s">
        <v>216</v>
      </c>
      <c r="C238" s="69"/>
      <c r="D238" s="70" t="s">
        <v>692</v>
      </c>
      <c r="E238" s="69">
        <v>44956</v>
      </c>
      <c r="F238" s="69">
        <v>44957</v>
      </c>
      <c r="G238" s="71">
        <v>52</v>
      </c>
      <c r="H238" s="71" t="s">
        <v>35</v>
      </c>
      <c r="I238" s="71" t="s">
        <v>33</v>
      </c>
      <c r="J238" s="72">
        <v>245.1</v>
      </c>
      <c r="K238" s="73"/>
      <c r="L238" s="73"/>
    </row>
    <row r="239" spans="1:12" x14ac:dyDescent="0.25">
      <c r="A239" s="74">
        <v>238</v>
      </c>
      <c r="B239" s="1" t="s">
        <v>216</v>
      </c>
      <c r="C239" s="3"/>
      <c r="D239" s="4" t="s">
        <v>677</v>
      </c>
      <c r="E239" s="3">
        <v>44958</v>
      </c>
      <c r="F239" s="3">
        <v>44964</v>
      </c>
      <c r="G239" s="2">
        <v>67</v>
      </c>
      <c r="H239" s="2" t="s">
        <v>35</v>
      </c>
      <c r="I239" s="2" t="s">
        <v>33</v>
      </c>
      <c r="J239" s="75">
        <v>2835.65</v>
      </c>
      <c r="K239" s="76"/>
      <c r="L239" s="76"/>
    </row>
    <row r="240" spans="1:12" x14ac:dyDescent="0.25">
      <c r="A240" s="67">
        <v>239</v>
      </c>
      <c r="B240" s="68" t="s">
        <v>216</v>
      </c>
      <c r="C240" s="69"/>
      <c r="D240" s="70" t="s">
        <v>631</v>
      </c>
      <c r="E240" s="69">
        <v>44966</v>
      </c>
      <c r="F240" s="69">
        <v>44974</v>
      </c>
      <c r="G240" s="71">
        <v>104</v>
      </c>
      <c r="H240" s="71" t="s">
        <v>35</v>
      </c>
      <c r="I240" s="71" t="s">
        <v>33</v>
      </c>
      <c r="J240" s="72">
        <v>1855.37</v>
      </c>
      <c r="K240" s="73"/>
      <c r="L240" s="73"/>
    </row>
    <row r="241" spans="1:12" x14ac:dyDescent="0.25">
      <c r="A241" s="74">
        <v>240</v>
      </c>
      <c r="B241" s="1" t="s">
        <v>216</v>
      </c>
      <c r="C241" s="3"/>
      <c r="D241" s="4" t="s">
        <v>632</v>
      </c>
      <c r="E241" s="3">
        <v>44973</v>
      </c>
      <c r="F241" s="3">
        <v>44974</v>
      </c>
      <c r="G241" s="2">
        <v>103</v>
      </c>
      <c r="H241" s="2" t="s">
        <v>35</v>
      </c>
      <c r="I241" s="2" t="s">
        <v>33</v>
      </c>
      <c r="J241" s="75">
        <v>3471.5</v>
      </c>
      <c r="K241" s="76"/>
      <c r="L241" s="76"/>
    </row>
    <row r="242" spans="1:12" x14ac:dyDescent="0.25">
      <c r="A242" s="67">
        <v>241</v>
      </c>
      <c r="B242" s="68" t="s">
        <v>216</v>
      </c>
      <c r="C242" s="69">
        <v>45064</v>
      </c>
      <c r="D242" s="70" t="s">
        <v>814</v>
      </c>
      <c r="E242" s="69">
        <v>45019</v>
      </c>
      <c r="F242" s="69">
        <v>45029</v>
      </c>
      <c r="G242" s="71">
        <v>194</v>
      </c>
      <c r="H242" s="71" t="s">
        <v>35</v>
      </c>
      <c r="I242" s="71" t="s">
        <v>34</v>
      </c>
      <c r="J242" s="72">
        <v>3658.43</v>
      </c>
      <c r="K242" s="73" t="s">
        <v>919</v>
      </c>
      <c r="L242" s="73">
        <v>71</v>
      </c>
    </row>
    <row r="243" spans="1:12" x14ac:dyDescent="0.25">
      <c r="A243" s="74">
        <v>242</v>
      </c>
      <c r="B243" s="1" t="s">
        <v>216</v>
      </c>
      <c r="C243" s="3"/>
      <c r="D243" s="4" t="s">
        <v>698</v>
      </c>
      <c r="E243" s="3">
        <v>44918</v>
      </c>
      <c r="F243" s="3">
        <v>44952</v>
      </c>
      <c r="G243" s="2">
        <v>46</v>
      </c>
      <c r="H243" s="2" t="s">
        <v>35</v>
      </c>
      <c r="I243" s="2" t="s">
        <v>33</v>
      </c>
      <c r="J243" s="75">
        <v>3498</v>
      </c>
      <c r="K243" s="76"/>
      <c r="L243" s="76"/>
    </row>
    <row r="244" spans="1:12" x14ac:dyDescent="0.25">
      <c r="A244" s="67">
        <v>243</v>
      </c>
      <c r="B244" s="68" t="s">
        <v>216</v>
      </c>
      <c r="C244" s="69"/>
      <c r="D244" s="70" t="s">
        <v>696</v>
      </c>
      <c r="E244" s="69">
        <v>44918</v>
      </c>
      <c r="F244" s="69">
        <v>44952</v>
      </c>
      <c r="G244" s="71">
        <v>48</v>
      </c>
      <c r="H244" s="71" t="s">
        <v>35</v>
      </c>
      <c r="I244" s="71" t="s">
        <v>33</v>
      </c>
      <c r="J244" s="72">
        <v>217.2</v>
      </c>
      <c r="K244" s="73"/>
      <c r="L244" s="73"/>
    </row>
    <row r="245" spans="1:12" x14ac:dyDescent="0.25">
      <c r="A245" s="74">
        <v>244</v>
      </c>
      <c r="B245" s="1" t="s">
        <v>216</v>
      </c>
      <c r="C245" s="3"/>
      <c r="D245" s="4" t="s">
        <v>735</v>
      </c>
      <c r="E245" s="3">
        <v>44922</v>
      </c>
      <c r="F245" s="3">
        <v>44937</v>
      </c>
      <c r="G245" s="2">
        <v>8</v>
      </c>
      <c r="H245" s="2" t="s">
        <v>35</v>
      </c>
      <c r="I245" s="2" t="s">
        <v>33</v>
      </c>
      <c r="J245" s="75">
        <v>3015</v>
      </c>
      <c r="K245" s="76"/>
      <c r="L245" s="76"/>
    </row>
    <row r="246" spans="1:12" x14ac:dyDescent="0.25">
      <c r="A246" s="67">
        <v>245</v>
      </c>
      <c r="B246" s="68" t="s">
        <v>216</v>
      </c>
      <c r="C246" s="69"/>
      <c r="D246" s="70" t="s">
        <v>709</v>
      </c>
      <c r="E246" s="69">
        <v>44931</v>
      </c>
      <c r="F246" s="69">
        <v>44944</v>
      </c>
      <c r="G246" s="71">
        <v>34</v>
      </c>
      <c r="H246" s="71" t="s">
        <v>35</v>
      </c>
      <c r="I246" s="71" t="s">
        <v>33</v>
      </c>
      <c r="J246" s="72">
        <v>12827.38</v>
      </c>
      <c r="K246" s="73"/>
      <c r="L246" s="73"/>
    </row>
    <row r="247" spans="1:12" x14ac:dyDescent="0.25">
      <c r="A247" s="74">
        <v>246</v>
      </c>
      <c r="B247" s="1" t="s">
        <v>216</v>
      </c>
      <c r="C247" s="3"/>
      <c r="D247" s="4" t="s">
        <v>736</v>
      </c>
      <c r="E247" s="3">
        <v>44932</v>
      </c>
      <c r="F247" s="3">
        <v>44937</v>
      </c>
      <c r="G247" s="2">
        <v>7</v>
      </c>
      <c r="H247" s="2" t="s">
        <v>35</v>
      </c>
      <c r="I247" s="2" t="s">
        <v>33</v>
      </c>
      <c r="J247" s="75">
        <v>1954</v>
      </c>
      <c r="K247" s="76"/>
      <c r="L247" s="76"/>
    </row>
    <row r="248" spans="1:12" x14ac:dyDescent="0.25">
      <c r="A248" s="67">
        <v>247</v>
      </c>
      <c r="B248" s="68" t="s">
        <v>216</v>
      </c>
      <c r="C248" s="69"/>
      <c r="D248" s="70" t="s">
        <v>719</v>
      </c>
      <c r="E248" s="69">
        <v>44938</v>
      </c>
      <c r="F248" s="69">
        <v>44943</v>
      </c>
      <c r="G248" s="71">
        <v>24</v>
      </c>
      <c r="H248" s="71" t="s">
        <v>35</v>
      </c>
      <c r="I248" s="71" t="s">
        <v>33</v>
      </c>
      <c r="J248" s="72">
        <v>2470</v>
      </c>
      <c r="K248" s="73"/>
      <c r="L248" s="73"/>
    </row>
    <row r="249" spans="1:12" x14ac:dyDescent="0.25">
      <c r="A249" s="74">
        <v>248</v>
      </c>
      <c r="B249" s="1" t="s">
        <v>216</v>
      </c>
      <c r="C249" s="3"/>
      <c r="D249" s="4" t="s">
        <v>712</v>
      </c>
      <c r="E249" s="3">
        <v>44942</v>
      </c>
      <c r="F249" s="3">
        <v>44951</v>
      </c>
      <c r="G249" s="2">
        <v>31</v>
      </c>
      <c r="H249" s="2" t="s">
        <v>35</v>
      </c>
      <c r="I249" s="2" t="s">
        <v>33</v>
      </c>
      <c r="J249" s="75">
        <v>1954</v>
      </c>
      <c r="K249" s="76"/>
      <c r="L249" s="76"/>
    </row>
    <row r="250" spans="1:12" x14ac:dyDescent="0.25">
      <c r="A250" s="67">
        <v>249</v>
      </c>
      <c r="B250" s="68" t="s">
        <v>216</v>
      </c>
      <c r="C250" s="69"/>
      <c r="D250" s="70" t="s">
        <v>706</v>
      </c>
      <c r="E250" s="69">
        <v>44943</v>
      </c>
      <c r="F250" s="69">
        <v>44951</v>
      </c>
      <c r="G250" s="71">
        <v>38</v>
      </c>
      <c r="H250" s="71" t="s">
        <v>35</v>
      </c>
      <c r="I250" s="71" t="s">
        <v>33</v>
      </c>
      <c r="J250" s="72">
        <v>1636.04</v>
      </c>
      <c r="K250" s="73"/>
      <c r="L250" s="73"/>
    </row>
    <row r="251" spans="1:12" x14ac:dyDescent="0.25">
      <c r="A251" s="74">
        <v>250</v>
      </c>
      <c r="B251" s="1" t="s">
        <v>216</v>
      </c>
      <c r="C251" s="3"/>
      <c r="D251" s="4" t="s">
        <v>707</v>
      </c>
      <c r="E251" s="3">
        <v>44944</v>
      </c>
      <c r="F251" s="3">
        <v>44946</v>
      </c>
      <c r="G251" s="2">
        <v>37</v>
      </c>
      <c r="H251" s="2" t="s">
        <v>35</v>
      </c>
      <c r="I251" s="2" t="s">
        <v>33</v>
      </c>
      <c r="J251" s="75">
        <v>9382.0499999999993</v>
      </c>
      <c r="K251" s="76"/>
      <c r="L251" s="76"/>
    </row>
    <row r="252" spans="1:12" x14ac:dyDescent="0.25">
      <c r="A252" s="67">
        <v>251</v>
      </c>
      <c r="B252" s="68" t="s">
        <v>216</v>
      </c>
      <c r="C252" s="69"/>
      <c r="D252" s="70" t="s">
        <v>708</v>
      </c>
      <c r="E252" s="69">
        <v>44945</v>
      </c>
      <c r="F252" s="69">
        <v>44946</v>
      </c>
      <c r="G252" s="71">
        <v>36</v>
      </c>
      <c r="H252" s="71" t="s">
        <v>35</v>
      </c>
      <c r="I252" s="71" t="s">
        <v>33</v>
      </c>
      <c r="J252" s="72">
        <v>704.76</v>
      </c>
      <c r="K252" s="73"/>
      <c r="L252" s="73"/>
    </row>
    <row r="253" spans="1:12" x14ac:dyDescent="0.25">
      <c r="A253" s="74">
        <v>252</v>
      </c>
      <c r="B253" s="1" t="s">
        <v>216</v>
      </c>
      <c r="C253" s="3"/>
      <c r="D253" s="4" t="s">
        <v>705</v>
      </c>
      <c r="E253" s="3">
        <v>44946</v>
      </c>
      <c r="F253" s="3">
        <v>44951</v>
      </c>
      <c r="G253" s="2">
        <v>39</v>
      </c>
      <c r="H253" s="2" t="s">
        <v>35</v>
      </c>
      <c r="I253" s="2" t="s">
        <v>33</v>
      </c>
      <c r="J253" s="75">
        <v>263.06</v>
      </c>
      <c r="K253" s="76"/>
      <c r="L253" s="76"/>
    </row>
    <row r="254" spans="1:12" x14ac:dyDescent="0.25">
      <c r="A254" s="67">
        <v>253</v>
      </c>
      <c r="B254" s="68" t="s">
        <v>216</v>
      </c>
      <c r="C254" s="69"/>
      <c r="D254" s="70" t="s">
        <v>694</v>
      </c>
      <c r="E254" s="69">
        <v>44953</v>
      </c>
      <c r="F254" s="69">
        <v>44957</v>
      </c>
      <c r="G254" s="71">
        <v>50</v>
      </c>
      <c r="H254" s="71" t="s">
        <v>35</v>
      </c>
      <c r="I254" s="71" t="s">
        <v>33</v>
      </c>
      <c r="J254" s="72">
        <v>28230</v>
      </c>
      <c r="K254" s="73"/>
      <c r="L254" s="73"/>
    </row>
    <row r="255" spans="1:12" x14ac:dyDescent="0.25">
      <c r="A255" s="74">
        <v>254</v>
      </c>
      <c r="B255" s="1" t="s">
        <v>216</v>
      </c>
      <c r="C255" s="3"/>
      <c r="D255" s="4" t="s">
        <v>691</v>
      </c>
      <c r="E255" s="3">
        <v>44956</v>
      </c>
      <c r="F255" s="3">
        <v>44957</v>
      </c>
      <c r="G255" s="2">
        <v>53</v>
      </c>
      <c r="H255" s="2" t="s">
        <v>35</v>
      </c>
      <c r="I255" s="2" t="s">
        <v>33</v>
      </c>
      <c r="J255" s="75">
        <v>9373.6299999999992</v>
      </c>
      <c r="K255" s="76"/>
      <c r="L255" s="76"/>
    </row>
    <row r="256" spans="1:12" x14ac:dyDescent="0.25">
      <c r="A256" s="67">
        <v>255</v>
      </c>
      <c r="B256" s="68" t="s">
        <v>216</v>
      </c>
      <c r="C256" s="69"/>
      <c r="D256" s="70" t="s">
        <v>627</v>
      </c>
      <c r="E256" s="69">
        <v>44966</v>
      </c>
      <c r="F256" s="69">
        <v>45005</v>
      </c>
      <c r="G256" s="71">
        <v>107</v>
      </c>
      <c r="H256" s="71" t="s">
        <v>35</v>
      </c>
      <c r="I256" s="71" t="s">
        <v>33</v>
      </c>
      <c r="J256" s="72">
        <v>51713.37</v>
      </c>
      <c r="K256" s="73"/>
      <c r="L256" s="73"/>
    </row>
    <row r="257" spans="1:12" x14ac:dyDescent="0.25">
      <c r="A257" s="74">
        <v>256</v>
      </c>
      <c r="B257" s="1" t="s">
        <v>216</v>
      </c>
      <c r="C257" s="3"/>
      <c r="D257" s="4" t="s">
        <v>685</v>
      </c>
      <c r="E257" s="3">
        <v>44963</v>
      </c>
      <c r="F257" s="3">
        <v>44964</v>
      </c>
      <c r="G257" s="2">
        <v>59</v>
      </c>
      <c r="H257" s="2" t="s">
        <v>35</v>
      </c>
      <c r="I257" s="2" t="s">
        <v>33</v>
      </c>
      <c r="J257" s="75">
        <v>26651.94</v>
      </c>
      <c r="K257" s="76"/>
      <c r="L257" s="76"/>
    </row>
    <row r="258" spans="1:12" x14ac:dyDescent="0.25">
      <c r="A258" s="67">
        <v>257</v>
      </c>
      <c r="B258" s="68" t="s">
        <v>216</v>
      </c>
      <c r="C258" s="69"/>
      <c r="D258" s="70" t="s">
        <v>656</v>
      </c>
      <c r="E258" s="69">
        <v>44964</v>
      </c>
      <c r="F258" s="69">
        <v>44967</v>
      </c>
      <c r="G258" s="71">
        <v>79</v>
      </c>
      <c r="H258" s="71" t="s">
        <v>35</v>
      </c>
      <c r="I258" s="71" t="s">
        <v>33</v>
      </c>
      <c r="J258" s="72">
        <v>1636.04</v>
      </c>
      <c r="K258" s="73"/>
      <c r="L258" s="73"/>
    </row>
    <row r="259" spans="1:12" x14ac:dyDescent="0.25">
      <c r="A259" s="74">
        <v>258</v>
      </c>
      <c r="B259" s="1" t="s">
        <v>216</v>
      </c>
      <c r="C259" s="3"/>
      <c r="D259" s="4" t="s">
        <v>658</v>
      </c>
      <c r="E259" s="3">
        <v>44966</v>
      </c>
      <c r="F259" s="3">
        <v>44967</v>
      </c>
      <c r="G259" s="2">
        <v>77</v>
      </c>
      <c r="H259" s="2" t="s">
        <v>35</v>
      </c>
      <c r="I259" s="2" t="s">
        <v>33</v>
      </c>
      <c r="J259" s="75">
        <v>1459.44</v>
      </c>
      <c r="K259" s="76"/>
      <c r="L259" s="76"/>
    </row>
    <row r="260" spans="1:12" x14ac:dyDescent="0.25">
      <c r="A260" s="67">
        <v>259</v>
      </c>
      <c r="B260" s="68" t="s">
        <v>216</v>
      </c>
      <c r="C260" s="69"/>
      <c r="D260" s="70" t="s">
        <v>637</v>
      </c>
      <c r="E260" s="69">
        <v>44968</v>
      </c>
      <c r="F260" s="69">
        <v>44974</v>
      </c>
      <c r="G260" s="71">
        <v>98</v>
      </c>
      <c r="H260" s="71" t="s">
        <v>35</v>
      </c>
      <c r="I260" s="71" t="s">
        <v>33</v>
      </c>
      <c r="J260" s="72">
        <v>4885</v>
      </c>
      <c r="K260" s="73"/>
      <c r="L260" s="73"/>
    </row>
    <row r="261" spans="1:12" x14ac:dyDescent="0.25">
      <c r="A261" s="74">
        <v>260</v>
      </c>
      <c r="B261" s="1" t="s">
        <v>216</v>
      </c>
      <c r="C261" s="3"/>
      <c r="D261" s="4" t="s">
        <v>638</v>
      </c>
      <c r="E261" s="3">
        <v>44968</v>
      </c>
      <c r="F261" s="3">
        <v>44974</v>
      </c>
      <c r="G261" s="2">
        <v>97</v>
      </c>
      <c r="H261" s="2" t="s">
        <v>35</v>
      </c>
      <c r="I261" s="2" t="s">
        <v>33</v>
      </c>
      <c r="J261" s="75">
        <v>256.39999999999998</v>
      </c>
      <c r="K261" s="76"/>
      <c r="L261" s="76"/>
    </row>
    <row r="262" spans="1:12" x14ac:dyDescent="0.25">
      <c r="A262" s="67">
        <v>261</v>
      </c>
      <c r="B262" s="68" t="s">
        <v>216</v>
      </c>
      <c r="C262" s="69"/>
      <c r="D262" s="70" t="s">
        <v>641</v>
      </c>
      <c r="E262" s="69">
        <v>44973</v>
      </c>
      <c r="F262" s="69">
        <v>44974</v>
      </c>
      <c r="G262" s="71">
        <v>94</v>
      </c>
      <c r="H262" s="71" t="s">
        <v>35</v>
      </c>
      <c r="I262" s="71" t="s">
        <v>33</v>
      </c>
      <c r="J262" s="72">
        <v>3697</v>
      </c>
      <c r="K262" s="73"/>
      <c r="L262" s="73"/>
    </row>
    <row r="263" spans="1:12" x14ac:dyDescent="0.25">
      <c r="A263" s="74">
        <v>262</v>
      </c>
      <c r="B263" s="1" t="s">
        <v>216</v>
      </c>
      <c r="C263" s="3"/>
      <c r="D263" s="4" t="s">
        <v>618</v>
      </c>
      <c r="E263" s="3">
        <v>44982</v>
      </c>
      <c r="F263" s="3">
        <v>44988</v>
      </c>
      <c r="G263" s="2">
        <v>125</v>
      </c>
      <c r="H263" s="2" t="s">
        <v>35</v>
      </c>
      <c r="I263" s="2" t="s">
        <v>33</v>
      </c>
      <c r="J263" s="75">
        <v>5006.62</v>
      </c>
      <c r="K263" s="76"/>
      <c r="L263" s="76"/>
    </row>
    <row r="264" spans="1:12" x14ac:dyDescent="0.25">
      <c r="A264" s="67">
        <v>263</v>
      </c>
      <c r="B264" s="68" t="s">
        <v>216</v>
      </c>
      <c r="C264" s="69"/>
      <c r="D264" s="70" t="s">
        <v>620</v>
      </c>
      <c r="E264" s="69">
        <v>44982</v>
      </c>
      <c r="F264" s="69">
        <v>44986</v>
      </c>
      <c r="G264" s="71">
        <v>115</v>
      </c>
      <c r="H264" s="71" t="s">
        <v>35</v>
      </c>
      <c r="I264" s="71" t="s">
        <v>33</v>
      </c>
      <c r="J264" s="72">
        <v>3780</v>
      </c>
      <c r="K264" s="73"/>
      <c r="L264" s="73"/>
    </row>
    <row r="265" spans="1:12" x14ac:dyDescent="0.25">
      <c r="A265" s="74">
        <v>264</v>
      </c>
      <c r="B265" s="1" t="s">
        <v>216</v>
      </c>
      <c r="C265" s="3">
        <v>45064</v>
      </c>
      <c r="D265" s="4" t="s">
        <v>804</v>
      </c>
      <c r="E265" s="3">
        <v>45019</v>
      </c>
      <c r="F265" s="3">
        <v>45021</v>
      </c>
      <c r="G265" s="2">
        <v>182</v>
      </c>
      <c r="H265" s="2" t="s">
        <v>35</v>
      </c>
      <c r="I265" s="2" t="s">
        <v>34</v>
      </c>
      <c r="J265" s="75">
        <v>5862</v>
      </c>
      <c r="K265" s="76" t="s">
        <v>919</v>
      </c>
      <c r="L265" s="76">
        <v>71</v>
      </c>
    </row>
    <row r="266" spans="1:12" x14ac:dyDescent="0.25">
      <c r="A266" s="67">
        <v>265</v>
      </c>
      <c r="B266" s="68" t="s">
        <v>216</v>
      </c>
      <c r="C266" s="69">
        <v>45064</v>
      </c>
      <c r="D266" s="70" t="s">
        <v>806</v>
      </c>
      <c r="E266" s="69">
        <v>45022</v>
      </c>
      <c r="F266" s="69">
        <v>45026</v>
      </c>
      <c r="G266" s="71">
        <v>187</v>
      </c>
      <c r="H266" s="71" t="s">
        <v>35</v>
      </c>
      <c r="I266" s="71" t="s">
        <v>34</v>
      </c>
      <c r="J266" s="72">
        <v>1268.75</v>
      </c>
      <c r="K266" s="73" t="s">
        <v>919</v>
      </c>
      <c r="L266" s="73">
        <v>71</v>
      </c>
    </row>
    <row r="267" spans="1:12" x14ac:dyDescent="0.25">
      <c r="A267" s="74">
        <v>266</v>
      </c>
      <c r="B267" s="1" t="s">
        <v>216</v>
      </c>
      <c r="C267" s="3"/>
      <c r="D267" s="4" t="s">
        <v>741</v>
      </c>
      <c r="E267" s="3">
        <v>44915</v>
      </c>
      <c r="F267" s="3">
        <v>44932</v>
      </c>
      <c r="G267" s="2">
        <v>2</v>
      </c>
      <c r="H267" s="2" t="s">
        <v>35</v>
      </c>
      <c r="I267" s="2" t="s">
        <v>33</v>
      </c>
      <c r="J267" s="75">
        <v>434.11</v>
      </c>
      <c r="K267" s="76"/>
      <c r="L267" s="76"/>
    </row>
    <row r="268" spans="1:12" x14ac:dyDescent="0.25">
      <c r="A268" s="67">
        <v>267</v>
      </c>
      <c r="B268" s="68" t="s">
        <v>216</v>
      </c>
      <c r="C268" s="69"/>
      <c r="D268" s="70" t="s">
        <v>733</v>
      </c>
      <c r="E268" s="69">
        <v>44921</v>
      </c>
      <c r="F268" s="69">
        <v>44937</v>
      </c>
      <c r="G268" s="71">
        <v>10</v>
      </c>
      <c r="H268" s="71" t="s">
        <v>35</v>
      </c>
      <c r="I268" s="71" t="s">
        <v>33</v>
      </c>
      <c r="J268" s="72">
        <v>56.05</v>
      </c>
      <c r="K268" s="73"/>
      <c r="L268" s="73"/>
    </row>
    <row r="269" spans="1:12" x14ac:dyDescent="0.25">
      <c r="A269" s="74">
        <v>268</v>
      </c>
      <c r="B269" s="1" t="s">
        <v>216</v>
      </c>
      <c r="C269" s="3"/>
      <c r="D269" s="4" t="s">
        <v>731</v>
      </c>
      <c r="E269" s="3">
        <v>44924</v>
      </c>
      <c r="F269" s="3">
        <v>44938</v>
      </c>
      <c r="G269" s="2">
        <v>12</v>
      </c>
      <c r="H269" s="2" t="s">
        <v>35</v>
      </c>
      <c r="I269" s="2" t="s">
        <v>33</v>
      </c>
      <c r="J269" s="75">
        <v>3176.64</v>
      </c>
      <c r="K269" s="76"/>
      <c r="L269" s="76"/>
    </row>
    <row r="270" spans="1:12" x14ac:dyDescent="0.25">
      <c r="A270" s="67">
        <v>269</v>
      </c>
      <c r="B270" s="68" t="s">
        <v>216</v>
      </c>
      <c r="C270" s="69"/>
      <c r="D270" s="70" t="s">
        <v>730</v>
      </c>
      <c r="E270" s="69">
        <v>44924</v>
      </c>
      <c r="F270" s="69">
        <v>44938</v>
      </c>
      <c r="G270" s="71">
        <v>13</v>
      </c>
      <c r="H270" s="71" t="s">
        <v>35</v>
      </c>
      <c r="I270" s="71" t="s">
        <v>33</v>
      </c>
      <c r="J270" s="72">
        <v>4350</v>
      </c>
      <c r="K270" s="73"/>
      <c r="L270" s="73"/>
    </row>
    <row r="271" spans="1:12" x14ac:dyDescent="0.25">
      <c r="A271" s="74">
        <v>270</v>
      </c>
      <c r="B271" s="1" t="s">
        <v>216</v>
      </c>
      <c r="C271" s="3"/>
      <c r="D271" s="4" t="s">
        <v>720</v>
      </c>
      <c r="E271" s="3">
        <v>44932</v>
      </c>
      <c r="F271" s="3">
        <v>44942</v>
      </c>
      <c r="G271" s="2">
        <v>23</v>
      </c>
      <c r="H271" s="2" t="s">
        <v>35</v>
      </c>
      <c r="I271" s="2" t="s">
        <v>33</v>
      </c>
      <c r="J271" s="75">
        <v>5015.6000000000004</v>
      </c>
      <c r="K271" s="76"/>
      <c r="L271" s="76"/>
    </row>
    <row r="272" spans="1:12" x14ac:dyDescent="0.25">
      <c r="A272" s="67">
        <v>271</v>
      </c>
      <c r="B272" s="68" t="s">
        <v>216</v>
      </c>
      <c r="C272" s="69"/>
      <c r="D272" s="70" t="s">
        <v>713</v>
      </c>
      <c r="E272" s="69">
        <v>44932</v>
      </c>
      <c r="F272" s="69">
        <v>44943</v>
      </c>
      <c r="G272" s="71">
        <v>30</v>
      </c>
      <c r="H272" s="71" t="s">
        <v>35</v>
      </c>
      <c r="I272" s="71" t="s">
        <v>33</v>
      </c>
      <c r="J272" s="72">
        <v>16006.15</v>
      </c>
      <c r="K272" s="73"/>
      <c r="L272" s="73"/>
    </row>
    <row r="273" spans="1:12" x14ac:dyDescent="0.25">
      <c r="A273" s="74">
        <v>272</v>
      </c>
      <c r="B273" s="1" t="s">
        <v>216</v>
      </c>
      <c r="C273" s="3"/>
      <c r="D273" s="4" t="s">
        <v>728</v>
      </c>
      <c r="E273" s="3">
        <v>44936</v>
      </c>
      <c r="F273" s="3">
        <v>44938</v>
      </c>
      <c r="G273" s="2">
        <v>15</v>
      </c>
      <c r="H273" s="2" t="s">
        <v>35</v>
      </c>
      <c r="I273" s="2" t="s">
        <v>33</v>
      </c>
      <c r="J273" s="75">
        <v>9763.86</v>
      </c>
      <c r="K273" s="76"/>
      <c r="L273" s="76"/>
    </row>
    <row r="274" spans="1:12" x14ac:dyDescent="0.25">
      <c r="A274" s="67">
        <v>273</v>
      </c>
      <c r="B274" s="68" t="s">
        <v>216</v>
      </c>
      <c r="C274" s="69"/>
      <c r="D274" s="70" t="s">
        <v>729</v>
      </c>
      <c r="E274" s="69">
        <v>44936</v>
      </c>
      <c r="F274" s="69">
        <v>44938</v>
      </c>
      <c r="G274" s="71">
        <v>14</v>
      </c>
      <c r="H274" s="71" t="s">
        <v>35</v>
      </c>
      <c r="I274" s="71" t="s">
        <v>33</v>
      </c>
      <c r="J274" s="72">
        <v>10062</v>
      </c>
      <c r="K274" s="73"/>
      <c r="L274" s="73"/>
    </row>
    <row r="275" spans="1:12" x14ac:dyDescent="0.25">
      <c r="A275" s="74">
        <v>274</v>
      </c>
      <c r="B275" s="1" t="s">
        <v>216</v>
      </c>
      <c r="C275" s="3"/>
      <c r="D275" s="4" t="s">
        <v>671</v>
      </c>
      <c r="E275" s="3">
        <v>43847</v>
      </c>
      <c r="F275" s="3">
        <v>44944</v>
      </c>
      <c r="G275" s="2">
        <v>35</v>
      </c>
      <c r="H275" s="2" t="s">
        <v>35</v>
      </c>
      <c r="I275" s="2" t="s">
        <v>33</v>
      </c>
      <c r="J275" s="75">
        <v>163.59</v>
      </c>
      <c r="K275" s="76"/>
      <c r="L275" s="76"/>
    </row>
    <row r="276" spans="1:12" x14ac:dyDescent="0.25">
      <c r="A276" s="67">
        <v>275</v>
      </c>
      <c r="B276" s="68" t="s">
        <v>216</v>
      </c>
      <c r="C276" s="69"/>
      <c r="D276" s="70" t="s">
        <v>704</v>
      </c>
      <c r="E276" s="69">
        <v>44945</v>
      </c>
      <c r="F276" s="69">
        <v>44951</v>
      </c>
      <c r="G276" s="71">
        <v>40</v>
      </c>
      <c r="H276" s="71" t="s">
        <v>35</v>
      </c>
      <c r="I276" s="71" t="s">
        <v>33</v>
      </c>
      <c r="J276" s="72">
        <v>4608</v>
      </c>
      <c r="K276" s="73"/>
      <c r="L276" s="73"/>
    </row>
    <row r="277" spans="1:12" x14ac:dyDescent="0.25">
      <c r="A277" s="74">
        <v>276</v>
      </c>
      <c r="B277" s="1" t="s">
        <v>216</v>
      </c>
      <c r="C277" s="3"/>
      <c r="D277" s="4" t="s">
        <v>648</v>
      </c>
      <c r="E277" s="3">
        <v>44966</v>
      </c>
      <c r="F277" s="3">
        <v>44973</v>
      </c>
      <c r="G277" s="2">
        <v>87</v>
      </c>
      <c r="H277" s="2" t="s">
        <v>35</v>
      </c>
      <c r="I277" s="2" t="s">
        <v>33</v>
      </c>
      <c r="J277" s="75">
        <v>736.09</v>
      </c>
      <c r="K277" s="76"/>
      <c r="L277" s="76"/>
    </row>
    <row r="278" spans="1:12" x14ac:dyDescent="0.25">
      <c r="A278" s="67">
        <v>277</v>
      </c>
      <c r="B278" s="68" t="s">
        <v>216</v>
      </c>
      <c r="C278" s="69"/>
      <c r="D278" s="70" t="s">
        <v>650</v>
      </c>
      <c r="E278" s="69">
        <v>44960</v>
      </c>
      <c r="F278" s="69">
        <v>44973</v>
      </c>
      <c r="G278" s="71">
        <v>85</v>
      </c>
      <c r="H278" s="71" t="s">
        <v>35</v>
      </c>
      <c r="I278" s="71" t="s">
        <v>33</v>
      </c>
      <c r="J278" s="72">
        <v>21825.9</v>
      </c>
      <c r="K278" s="73"/>
      <c r="L278" s="73"/>
    </row>
    <row r="279" spans="1:12" x14ac:dyDescent="0.25">
      <c r="A279" s="74">
        <v>278</v>
      </c>
      <c r="B279" s="1" t="s">
        <v>216</v>
      </c>
      <c r="C279" s="3"/>
      <c r="D279" s="4" t="s">
        <v>686</v>
      </c>
      <c r="E279" s="3">
        <v>44963</v>
      </c>
      <c r="F279" s="3">
        <v>44964</v>
      </c>
      <c r="G279" s="2">
        <v>58</v>
      </c>
      <c r="H279" s="2" t="s">
        <v>35</v>
      </c>
      <c r="I279" s="2" t="s">
        <v>33</v>
      </c>
      <c r="J279" s="75">
        <v>203.8</v>
      </c>
      <c r="K279" s="76"/>
      <c r="L279" s="76"/>
    </row>
    <row r="280" spans="1:12" x14ac:dyDescent="0.25">
      <c r="A280" s="67">
        <v>279</v>
      </c>
      <c r="B280" s="68" t="s">
        <v>216</v>
      </c>
      <c r="C280" s="69"/>
      <c r="D280" s="70" t="s">
        <v>639</v>
      </c>
      <c r="E280" s="69">
        <v>44972</v>
      </c>
      <c r="F280" s="69">
        <v>44974</v>
      </c>
      <c r="G280" s="71">
        <v>96</v>
      </c>
      <c r="H280" s="71" t="s">
        <v>35</v>
      </c>
      <c r="I280" s="71" t="s">
        <v>33</v>
      </c>
      <c r="J280" s="72">
        <v>93.48</v>
      </c>
      <c r="K280" s="73"/>
      <c r="L280" s="73"/>
    </row>
    <row r="281" spans="1:12" x14ac:dyDescent="0.25">
      <c r="A281" s="74">
        <v>280</v>
      </c>
      <c r="B281" s="1" t="s">
        <v>216</v>
      </c>
      <c r="C281" s="3"/>
      <c r="D281" s="4" t="s">
        <v>644</v>
      </c>
      <c r="E281" s="3">
        <v>44973</v>
      </c>
      <c r="F281" s="3">
        <v>44974</v>
      </c>
      <c r="G281" s="2">
        <v>91</v>
      </c>
      <c r="H281" s="2" t="s">
        <v>35</v>
      </c>
      <c r="I281" s="2" t="s">
        <v>33</v>
      </c>
      <c r="J281" s="75">
        <v>4358.3999999999996</v>
      </c>
      <c r="K281" s="76"/>
      <c r="L281" s="76"/>
    </row>
    <row r="282" spans="1:12" x14ac:dyDescent="0.25">
      <c r="A282" s="67">
        <v>281</v>
      </c>
      <c r="B282" s="68" t="s">
        <v>216</v>
      </c>
      <c r="C282" s="69"/>
      <c r="D282" s="70" t="s">
        <v>645</v>
      </c>
      <c r="E282" s="69">
        <v>44973</v>
      </c>
      <c r="F282" s="69">
        <v>44974</v>
      </c>
      <c r="G282" s="71">
        <v>90</v>
      </c>
      <c r="H282" s="71" t="s">
        <v>35</v>
      </c>
      <c r="I282" s="71" t="s">
        <v>33</v>
      </c>
      <c r="J282" s="72">
        <v>1826.88</v>
      </c>
      <c r="K282" s="73"/>
      <c r="L282" s="73"/>
    </row>
    <row r="283" spans="1:12" x14ac:dyDescent="0.25">
      <c r="A283" s="74">
        <v>282</v>
      </c>
      <c r="B283" s="1" t="s">
        <v>216</v>
      </c>
      <c r="C283" s="3"/>
      <c r="D283" s="4" t="s">
        <v>619</v>
      </c>
      <c r="E283" s="3">
        <v>44986</v>
      </c>
      <c r="F283" s="3">
        <v>44988</v>
      </c>
      <c r="G283" s="2">
        <v>124</v>
      </c>
      <c r="H283" s="2" t="s">
        <v>35</v>
      </c>
      <c r="I283" s="2" t="s">
        <v>33</v>
      </c>
      <c r="J283" s="75">
        <v>2265</v>
      </c>
      <c r="K283" s="76"/>
      <c r="L283" s="76"/>
    </row>
    <row r="284" spans="1:12" x14ac:dyDescent="0.25">
      <c r="A284" s="67">
        <v>283</v>
      </c>
      <c r="B284" s="68" t="s">
        <v>216</v>
      </c>
      <c r="C284" s="69">
        <v>45064</v>
      </c>
      <c r="D284" s="70" t="s">
        <v>813</v>
      </c>
      <c r="E284" s="69">
        <v>45008</v>
      </c>
      <c r="F284" s="69">
        <v>45028</v>
      </c>
      <c r="G284" s="71">
        <v>193</v>
      </c>
      <c r="H284" s="71" t="s">
        <v>35</v>
      </c>
      <c r="I284" s="71" t="s">
        <v>34</v>
      </c>
      <c r="J284" s="72">
        <v>445.18</v>
      </c>
      <c r="K284" s="73" t="s">
        <v>919</v>
      </c>
      <c r="L284" s="73">
        <v>71</v>
      </c>
    </row>
    <row r="285" spans="1:12" x14ac:dyDescent="0.25">
      <c r="A285" s="74">
        <v>284</v>
      </c>
      <c r="B285" s="1" t="s">
        <v>216</v>
      </c>
      <c r="C285" s="3">
        <v>45064</v>
      </c>
      <c r="D285" s="4" t="s">
        <v>812</v>
      </c>
      <c r="E285" s="3">
        <v>45021</v>
      </c>
      <c r="F285" s="3">
        <v>45028</v>
      </c>
      <c r="G285" s="2">
        <v>192</v>
      </c>
      <c r="H285" s="2" t="s">
        <v>35</v>
      </c>
      <c r="I285" s="2" t="s">
        <v>34</v>
      </c>
      <c r="J285" s="75">
        <v>12781.5</v>
      </c>
      <c r="K285" s="76" t="s">
        <v>919</v>
      </c>
      <c r="L285" s="76">
        <v>71</v>
      </c>
    </row>
    <row r="286" spans="1:12" x14ac:dyDescent="0.25">
      <c r="A286" s="67">
        <v>285</v>
      </c>
      <c r="B286" s="68" t="s">
        <v>216</v>
      </c>
      <c r="C286" s="69">
        <v>45064</v>
      </c>
      <c r="D286" s="70" t="s">
        <v>811</v>
      </c>
      <c r="E286" s="69">
        <v>45022</v>
      </c>
      <c r="F286" s="69">
        <v>45027</v>
      </c>
      <c r="G286" s="71">
        <v>191</v>
      </c>
      <c r="H286" s="71" t="s">
        <v>35</v>
      </c>
      <c r="I286" s="71" t="s">
        <v>34</v>
      </c>
      <c r="J286" s="72">
        <v>322</v>
      </c>
      <c r="K286" s="73" t="s">
        <v>919</v>
      </c>
      <c r="L286" s="73">
        <v>71</v>
      </c>
    </row>
    <row r="287" spans="1:12" x14ac:dyDescent="0.25">
      <c r="A287" s="74">
        <v>286</v>
      </c>
      <c r="B287" s="1" t="s">
        <v>216</v>
      </c>
      <c r="C287" s="3">
        <v>45064</v>
      </c>
      <c r="D287" s="4" t="s">
        <v>809</v>
      </c>
      <c r="E287" s="3">
        <v>45026</v>
      </c>
      <c r="F287" s="3">
        <v>45027</v>
      </c>
      <c r="G287" s="2">
        <v>190</v>
      </c>
      <c r="H287" s="2" t="s">
        <v>35</v>
      </c>
      <c r="I287" s="2" t="s">
        <v>34</v>
      </c>
      <c r="J287" s="75">
        <v>4423.2</v>
      </c>
      <c r="K287" s="76" t="s">
        <v>920</v>
      </c>
      <c r="L287" s="76">
        <v>71</v>
      </c>
    </row>
    <row r="288" spans="1:12" x14ac:dyDescent="0.25">
      <c r="A288" s="67">
        <v>287</v>
      </c>
      <c r="B288" s="68" t="s">
        <v>216</v>
      </c>
      <c r="C288" s="69">
        <v>45064</v>
      </c>
      <c r="D288" s="70" t="s">
        <v>818</v>
      </c>
      <c r="E288" s="69">
        <v>45028</v>
      </c>
      <c r="F288" s="69">
        <v>45029</v>
      </c>
      <c r="G288" s="71">
        <v>198</v>
      </c>
      <c r="H288" s="71" t="s">
        <v>35</v>
      </c>
      <c r="I288" s="71" t="s">
        <v>34</v>
      </c>
      <c r="J288" s="72">
        <v>8109.2</v>
      </c>
      <c r="K288" s="73" t="s">
        <v>919</v>
      </c>
      <c r="L288" s="73">
        <v>71</v>
      </c>
    </row>
    <row r="289" spans="1:12" x14ac:dyDescent="0.25">
      <c r="A289" s="74">
        <v>288</v>
      </c>
      <c r="B289" s="1" t="s">
        <v>216</v>
      </c>
      <c r="C289" s="3"/>
      <c r="D289" s="4" t="s">
        <v>716</v>
      </c>
      <c r="E289" s="3">
        <v>44931</v>
      </c>
      <c r="F289" s="3">
        <v>44943</v>
      </c>
      <c r="G289" s="2">
        <v>27</v>
      </c>
      <c r="H289" s="2" t="s">
        <v>35</v>
      </c>
      <c r="I289" s="2" t="s">
        <v>33</v>
      </c>
      <c r="J289" s="75">
        <v>399</v>
      </c>
      <c r="K289" s="76"/>
      <c r="L289" s="76"/>
    </row>
    <row r="290" spans="1:12" x14ac:dyDescent="0.25">
      <c r="A290" s="67">
        <v>289</v>
      </c>
      <c r="B290" s="68" t="s">
        <v>216</v>
      </c>
      <c r="C290" s="69"/>
      <c r="D290" s="70" t="s">
        <v>717</v>
      </c>
      <c r="E290" s="69">
        <v>44931</v>
      </c>
      <c r="F290" s="69">
        <v>44943</v>
      </c>
      <c r="G290" s="71">
        <v>26</v>
      </c>
      <c r="H290" s="71" t="s">
        <v>35</v>
      </c>
      <c r="I290" s="71" t="s">
        <v>33</v>
      </c>
      <c r="J290" s="72">
        <v>140.1</v>
      </c>
      <c r="K290" s="73"/>
      <c r="L290" s="73"/>
    </row>
    <row r="291" spans="1:12" x14ac:dyDescent="0.25">
      <c r="A291" s="74">
        <v>290</v>
      </c>
      <c r="B291" s="1" t="s">
        <v>216</v>
      </c>
      <c r="C291" s="3"/>
      <c r="D291" s="4" t="s">
        <v>661</v>
      </c>
      <c r="E291" s="3">
        <v>44966</v>
      </c>
      <c r="F291" s="3">
        <v>44967</v>
      </c>
      <c r="G291" s="2">
        <v>74</v>
      </c>
      <c r="H291" s="2" t="s">
        <v>35</v>
      </c>
      <c r="I291" s="2" t="s">
        <v>33</v>
      </c>
      <c r="J291" s="75">
        <v>404.97</v>
      </c>
      <c r="K291" s="76"/>
      <c r="L291" s="76"/>
    </row>
    <row r="292" spans="1:12" x14ac:dyDescent="0.25">
      <c r="A292" s="67">
        <v>291</v>
      </c>
      <c r="B292" s="68" t="s">
        <v>216</v>
      </c>
      <c r="C292" s="69"/>
      <c r="D292" s="70" t="s">
        <v>689</v>
      </c>
      <c r="E292" s="69">
        <v>44963</v>
      </c>
      <c r="F292" s="69">
        <v>44964</v>
      </c>
      <c r="G292" s="71">
        <v>55</v>
      </c>
      <c r="H292" s="71" t="s">
        <v>35</v>
      </c>
      <c r="I292" s="71" t="s">
        <v>33</v>
      </c>
      <c r="J292" s="72">
        <v>653</v>
      </c>
      <c r="K292" s="73"/>
      <c r="L292" s="73"/>
    </row>
    <row r="293" spans="1:12" x14ac:dyDescent="0.25">
      <c r="A293" s="74">
        <v>292</v>
      </c>
      <c r="B293" s="1" t="s">
        <v>216</v>
      </c>
      <c r="C293" s="3"/>
      <c r="D293" s="4" t="s">
        <v>643</v>
      </c>
      <c r="E293" s="3">
        <v>44973</v>
      </c>
      <c r="F293" s="3">
        <v>44974</v>
      </c>
      <c r="G293" s="2">
        <v>92</v>
      </c>
      <c r="H293" s="2" t="s">
        <v>35</v>
      </c>
      <c r="I293" s="2" t="s">
        <v>33</v>
      </c>
      <c r="J293" s="75">
        <v>130.1</v>
      </c>
      <c r="K293" s="76"/>
      <c r="L293" s="76"/>
    </row>
    <row r="294" spans="1:12" x14ac:dyDescent="0.25">
      <c r="A294" s="67">
        <v>293</v>
      </c>
      <c r="B294" s="68" t="s">
        <v>216</v>
      </c>
      <c r="C294" s="69"/>
      <c r="D294" s="70" t="s">
        <v>609</v>
      </c>
      <c r="E294" s="69">
        <v>45001</v>
      </c>
      <c r="F294" s="69">
        <v>45006</v>
      </c>
      <c r="G294" s="71">
        <v>151</v>
      </c>
      <c r="H294" s="71" t="s">
        <v>35</v>
      </c>
      <c r="I294" s="71" t="s">
        <v>33</v>
      </c>
      <c r="J294" s="72">
        <v>3295.1</v>
      </c>
      <c r="K294" s="73"/>
      <c r="L294" s="73"/>
    </row>
    <row r="295" spans="1:12" x14ac:dyDescent="0.25">
      <c r="A295" s="74">
        <v>294</v>
      </c>
      <c r="B295" s="1" t="s">
        <v>216</v>
      </c>
      <c r="C295" s="3">
        <v>45064</v>
      </c>
      <c r="D295" s="4" t="s">
        <v>815</v>
      </c>
      <c r="E295" s="3">
        <v>45019</v>
      </c>
      <c r="F295" s="3">
        <v>45028</v>
      </c>
      <c r="G295" s="2">
        <v>195</v>
      </c>
      <c r="H295" s="2" t="s">
        <v>35</v>
      </c>
      <c r="I295" s="2" t="s">
        <v>34</v>
      </c>
      <c r="J295" s="75">
        <v>26406.77</v>
      </c>
      <c r="K295" s="76" t="s">
        <v>919</v>
      </c>
      <c r="L295" s="76">
        <v>71</v>
      </c>
    </row>
    <row r="296" spans="1:12" x14ac:dyDescent="0.25">
      <c r="A296" s="67">
        <v>295</v>
      </c>
      <c r="B296" s="68" t="s">
        <v>216</v>
      </c>
      <c r="C296" s="69"/>
      <c r="D296" s="70" t="s">
        <v>697</v>
      </c>
      <c r="E296" s="69">
        <v>44918</v>
      </c>
      <c r="F296" s="69">
        <v>44952</v>
      </c>
      <c r="G296" s="71">
        <v>47</v>
      </c>
      <c r="H296" s="71" t="s">
        <v>35</v>
      </c>
      <c r="I296" s="71" t="s">
        <v>33</v>
      </c>
      <c r="J296" s="72">
        <v>165.2</v>
      </c>
      <c r="K296" s="73"/>
      <c r="L296" s="73"/>
    </row>
    <row r="297" spans="1:12" x14ac:dyDescent="0.25">
      <c r="A297" s="74">
        <v>296</v>
      </c>
      <c r="B297" s="1" t="s">
        <v>216</v>
      </c>
      <c r="C297" s="3"/>
      <c r="D297" s="4" t="s">
        <v>699</v>
      </c>
      <c r="E297" s="3">
        <v>44918</v>
      </c>
      <c r="F297" s="3">
        <v>44952</v>
      </c>
      <c r="G297" s="2">
        <v>45</v>
      </c>
      <c r="H297" s="2" t="s">
        <v>35</v>
      </c>
      <c r="I297" s="2" t="s">
        <v>33</v>
      </c>
      <c r="J297" s="75">
        <v>886.2</v>
      </c>
      <c r="K297" s="76"/>
      <c r="L297" s="76"/>
    </row>
    <row r="298" spans="1:12" x14ac:dyDescent="0.25">
      <c r="A298" s="67">
        <v>297</v>
      </c>
      <c r="B298" s="68" t="s">
        <v>216</v>
      </c>
      <c r="C298" s="69"/>
      <c r="D298" s="70" t="s">
        <v>711</v>
      </c>
      <c r="E298" s="69">
        <v>44932</v>
      </c>
      <c r="F298" s="69">
        <v>44943</v>
      </c>
      <c r="G298" s="71">
        <v>32</v>
      </c>
      <c r="H298" s="71" t="s">
        <v>35</v>
      </c>
      <c r="I298" s="71" t="s">
        <v>33</v>
      </c>
      <c r="J298" s="72">
        <v>5454.93</v>
      </c>
      <c r="K298" s="73"/>
      <c r="L298" s="73"/>
    </row>
    <row r="299" spans="1:12" x14ac:dyDescent="0.25">
      <c r="A299" s="74">
        <v>298</v>
      </c>
      <c r="B299" s="1" t="s">
        <v>216</v>
      </c>
      <c r="C299" s="3"/>
      <c r="D299" s="4" t="s">
        <v>725</v>
      </c>
      <c r="E299" s="3">
        <v>44932</v>
      </c>
      <c r="F299" s="3">
        <v>44938</v>
      </c>
      <c r="G299" s="2">
        <v>18</v>
      </c>
      <c r="H299" s="2" t="s">
        <v>35</v>
      </c>
      <c r="I299" s="2" t="s">
        <v>33</v>
      </c>
      <c r="J299" s="75">
        <v>12453.26</v>
      </c>
      <c r="K299" s="76"/>
      <c r="L299" s="76"/>
    </row>
    <row r="300" spans="1:12" x14ac:dyDescent="0.25">
      <c r="A300" s="67">
        <v>299</v>
      </c>
      <c r="B300" s="68" t="s">
        <v>216</v>
      </c>
      <c r="C300" s="69"/>
      <c r="D300" s="70" t="s">
        <v>676</v>
      </c>
      <c r="E300" s="69">
        <v>44958</v>
      </c>
      <c r="F300" s="69">
        <v>44964</v>
      </c>
      <c r="G300" s="71">
        <v>68</v>
      </c>
      <c r="H300" s="71" t="s">
        <v>35</v>
      </c>
      <c r="I300" s="71" t="s">
        <v>33</v>
      </c>
      <c r="J300" s="72">
        <v>1426.1</v>
      </c>
      <c r="K300" s="73"/>
      <c r="L300" s="73"/>
    </row>
    <row r="301" spans="1:12" x14ac:dyDescent="0.25">
      <c r="A301" s="74">
        <v>300</v>
      </c>
      <c r="B301" s="1" t="s">
        <v>216</v>
      </c>
      <c r="C301" s="3"/>
      <c r="D301" s="4" t="s">
        <v>679</v>
      </c>
      <c r="E301" s="3">
        <v>44958</v>
      </c>
      <c r="F301" s="3">
        <v>44964</v>
      </c>
      <c r="G301" s="2">
        <v>65</v>
      </c>
      <c r="H301" s="2" t="s">
        <v>35</v>
      </c>
      <c r="I301" s="2" t="s">
        <v>33</v>
      </c>
      <c r="J301" s="75">
        <v>5017</v>
      </c>
      <c r="K301" s="76"/>
      <c r="L301" s="76"/>
    </row>
    <row r="302" spans="1:12" x14ac:dyDescent="0.25">
      <c r="A302" s="67">
        <v>301</v>
      </c>
      <c r="B302" s="68" t="s">
        <v>216</v>
      </c>
      <c r="C302" s="69"/>
      <c r="D302" s="70" t="s">
        <v>672</v>
      </c>
      <c r="E302" s="69">
        <v>44959</v>
      </c>
      <c r="F302" s="69">
        <v>44967</v>
      </c>
      <c r="G302" s="71">
        <v>72</v>
      </c>
      <c r="H302" s="71" t="s">
        <v>35</v>
      </c>
      <c r="I302" s="71" t="s">
        <v>33</v>
      </c>
      <c r="J302" s="72">
        <v>6996.34</v>
      </c>
      <c r="K302" s="73"/>
      <c r="L302" s="73"/>
    </row>
    <row r="303" spans="1:12" x14ac:dyDescent="0.25">
      <c r="A303" s="74">
        <v>302</v>
      </c>
      <c r="B303" s="1" t="s">
        <v>216</v>
      </c>
      <c r="C303" s="3"/>
      <c r="D303" s="4" t="s">
        <v>649</v>
      </c>
      <c r="E303" s="3">
        <v>44966</v>
      </c>
      <c r="F303" s="3">
        <v>44973</v>
      </c>
      <c r="G303" s="2">
        <v>86</v>
      </c>
      <c r="H303" s="2" t="s">
        <v>35</v>
      </c>
      <c r="I303" s="2" t="s">
        <v>33</v>
      </c>
      <c r="J303" s="75">
        <v>20506.740000000002</v>
      </c>
      <c r="K303" s="76"/>
      <c r="L303" s="76"/>
    </row>
    <row r="304" spans="1:12" x14ac:dyDescent="0.25">
      <c r="A304" s="67">
        <v>303</v>
      </c>
      <c r="B304" s="68" t="s">
        <v>216</v>
      </c>
      <c r="C304" s="69"/>
      <c r="D304" s="70" t="s">
        <v>687</v>
      </c>
      <c r="E304" s="69">
        <v>44963</v>
      </c>
      <c r="F304" s="69">
        <v>44964</v>
      </c>
      <c r="G304" s="71">
        <v>57</v>
      </c>
      <c r="H304" s="71" t="s">
        <v>35</v>
      </c>
      <c r="I304" s="71" t="s">
        <v>33</v>
      </c>
      <c r="J304" s="72">
        <v>685</v>
      </c>
      <c r="K304" s="73"/>
      <c r="L304" s="73"/>
    </row>
    <row r="305" spans="1:12" x14ac:dyDescent="0.25">
      <c r="A305" s="74">
        <v>304</v>
      </c>
      <c r="B305" s="1" t="s">
        <v>216</v>
      </c>
      <c r="C305" s="3"/>
      <c r="D305" s="4" t="s">
        <v>690</v>
      </c>
      <c r="E305" s="3">
        <v>44963</v>
      </c>
      <c r="F305" s="3">
        <v>44964</v>
      </c>
      <c r="G305" s="2">
        <v>54</v>
      </c>
      <c r="H305" s="2" t="s">
        <v>35</v>
      </c>
      <c r="I305" s="2" t="s">
        <v>33</v>
      </c>
      <c r="J305" s="75">
        <v>1100</v>
      </c>
      <c r="K305" s="76"/>
      <c r="L305" s="76"/>
    </row>
    <row r="306" spans="1:12" x14ac:dyDescent="0.25">
      <c r="A306" s="67">
        <v>305</v>
      </c>
      <c r="B306" s="68" t="s">
        <v>216</v>
      </c>
      <c r="C306" s="69"/>
      <c r="D306" s="70" t="s">
        <v>662</v>
      </c>
      <c r="E306" s="69">
        <v>44966</v>
      </c>
      <c r="F306" s="69">
        <v>44967</v>
      </c>
      <c r="G306" s="71">
        <v>73</v>
      </c>
      <c r="H306" s="71" t="s">
        <v>35</v>
      </c>
      <c r="I306" s="71" t="s">
        <v>33</v>
      </c>
      <c r="J306" s="72">
        <v>445.76</v>
      </c>
      <c r="K306" s="73"/>
      <c r="L306" s="73"/>
    </row>
    <row r="307" spans="1:12" x14ac:dyDescent="0.25">
      <c r="A307" s="74">
        <v>306</v>
      </c>
      <c r="B307" s="1" t="s">
        <v>216</v>
      </c>
      <c r="C307" s="3"/>
      <c r="D307" s="4" t="s">
        <v>657</v>
      </c>
      <c r="E307" s="3">
        <v>44965</v>
      </c>
      <c r="F307" s="3">
        <v>44967</v>
      </c>
      <c r="G307" s="2">
        <v>78</v>
      </c>
      <c r="H307" s="2" t="s">
        <v>35</v>
      </c>
      <c r="I307" s="2" t="s">
        <v>33</v>
      </c>
      <c r="J307" s="75">
        <v>36.4</v>
      </c>
      <c r="K307" s="76"/>
      <c r="L307" s="76"/>
    </row>
    <row r="308" spans="1:12" x14ac:dyDescent="0.25">
      <c r="A308" s="67">
        <v>307</v>
      </c>
      <c r="B308" s="68" t="s">
        <v>216</v>
      </c>
      <c r="C308" s="69"/>
      <c r="D308" s="70" t="s">
        <v>635</v>
      </c>
      <c r="E308" s="69">
        <v>44972</v>
      </c>
      <c r="F308" s="69">
        <v>44974</v>
      </c>
      <c r="G308" s="71">
        <v>100</v>
      </c>
      <c r="H308" s="71" t="s">
        <v>35</v>
      </c>
      <c r="I308" s="71" t="s">
        <v>33</v>
      </c>
      <c r="J308" s="72">
        <v>145.6</v>
      </c>
      <c r="K308" s="73"/>
      <c r="L308" s="73"/>
    </row>
    <row r="309" spans="1:12" x14ac:dyDescent="0.25">
      <c r="A309" s="74">
        <v>308</v>
      </c>
      <c r="B309" s="1" t="s">
        <v>216</v>
      </c>
      <c r="C309" s="3"/>
      <c r="D309" s="4" t="s">
        <v>642</v>
      </c>
      <c r="E309" s="3">
        <v>44973</v>
      </c>
      <c r="F309" s="3">
        <v>44974</v>
      </c>
      <c r="G309" s="2">
        <v>93</v>
      </c>
      <c r="H309" s="2" t="s">
        <v>35</v>
      </c>
      <c r="I309" s="2" t="s">
        <v>33</v>
      </c>
      <c r="J309" s="75">
        <v>6720</v>
      </c>
      <c r="K309" s="76"/>
      <c r="L309" s="76"/>
    </row>
    <row r="310" spans="1:12" x14ac:dyDescent="0.25">
      <c r="A310" s="67">
        <v>309</v>
      </c>
      <c r="B310" s="68" t="s">
        <v>216</v>
      </c>
      <c r="C310" s="69"/>
      <c r="D310" s="70" t="s">
        <v>607</v>
      </c>
      <c r="E310" s="69">
        <v>45003</v>
      </c>
      <c r="F310" s="69">
        <v>45006</v>
      </c>
      <c r="G310" s="71">
        <v>153</v>
      </c>
      <c r="H310" s="71" t="s">
        <v>35</v>
      </c>
      <c r="I310" s="71" t="s">
        <v>33</v>
      </c>
      <c r="J310" s="72">
        <v>44808.12</v>
      </c>
      <c r="K310" s="73"/>
      <c r="L310" s="73"/>
    </row>
    <row r="311" spans="1:12" x14ac:dyDescent="0.25">
      <c r="A311" s="74">
        <v>310</v>
      </c>
      <c r="B311" s="1" t="s">
        <v>216</v>
      </c>
      <c r="C311" s="3">
        <v>45064</v>
      </c>
      <c r="D311" s="4" t="s">
        <v>802</v>
      </c>
      <c r="E311" s="3">
        <v>45019</v>
      </c>
      <c r="F311" s="3">
        <v>45020</v>
      </c>
      <c r="G311" s="2">
        <v>180</v>
      </c>
      <c r="H311" s="2" t="s">
        <v>35</v>
      </c>
      <c r="I311" s="2" t="s">
        <v>34</v>
      </c>
      <c r="J311" s="75">
        <v>11231.4</v>
      </c>
      <c r="K311" s="76" t="s">
        <v>919</v>
      </c>
      <c r="L311" s="76">
        <v>71</v>
      </c>
    </row>
    <row r="312" spans="1:12" x14ac:dyDescent="0.25">
      <c r="A312" s="67">
        <v>311</v>
      </c>
      <c r="B312" s="68" t="s">
        <v>216</v>
      </c>
      <c r="C312" s="69">
        <v>45064</v>
      </c>
      <c r="D312" s="70" t="s">
        <v>803</v>
      </c>
      <c r="E312" s="69">
        <v>45019</v>
      </c>
      <c r="F312" s="69">
        <v>45021</v>
      </c>
      <c r="G312" s="71">
        <v>181</v>
      </c>
      <c r="H312" s="71" t="s">
        <v>35</v>
      </c>
      <c r="I312" s="71" t="s">
        <v>34</v>
      </c>
      <c r="J312" s="72">
        <v>168.6</v>
      </c>
      <c r="K312" s="73" t="s">
        <v>919</v>
      </c>
      <c r="L312" s="73">
        <v>71</v>
      </c>
    </row>
    <row r="313" spans="1:12" x14ac:dyDescent="0.25">
      <c r="A313" s="74">
        <v>312</v>
      </c>
      <c r="B313" s="1" t="s">
        <v>216</v>
      </c>
      <c r="C313" s="3">
        <v>45064</v>
      </c>
      <c r="D313" s="4" t="s">
        <v>807</v>
      </c>
      <c r="E313" s="3">
        <v>45022</v>
      </c>
      <c r="F313" s="3">
        <v>45026</v>
      </c>
      <c r="G313" s="2">
        <v>188</v>
      </c>
      <c r="H313" s="2" t="s">
        <v>35</v>
      </c>
      <c r="I313" s="2" t="s">
        <v>34</v>
      </c>
      <c r="J313" s="75">
        <v>5115</v>
      </c>
      <c r="K313" s="76" t="s">
        <v>919</v>
      </c>
      <c r="L313" s="76">
        <v>71</v>
      </c>
    </row>
    <row r="314" spans="1:12" x14ac:dyDescent="0.25">
      <c r="A314" s="67">
        <v>313</v>
      </c>
      <c r="B314" s="68" t="s">
        <v>216</v>
      </c>
      <c r="C314" s="69">
        <v>45064</v>
      </c>
      <c r="D314" s="70" t="s">
        <v>808</v>
      </c>
      <c r="E314" s="69">
        <v>45026</v>
      </c>
      <c r="F314" s="69">
        <v>45027</v>
      </c>
      <c r="G314" s="71">
        <v>189</v>
      </c>
      <c r="H314" s="71" t="s">
        <v>35</v>
      </c>
      <c r="I314" s="71" t="s">
        <v>34</v>
      </c>
      <c r="J314" s="72">
        <v>15072</v>
      </c>
      <c r="K314" s="73" t="s">
        <v>920</v>
      </c>
      <c r="L314" s="73">
        <v>71</v>
      </c>
    </row>
    <row r="315" spans="1:12" x14ac:dyDescent="0.25">
      <c r="A315" s="74">
        <v>314</v>
      </c>
      <c r="B315" s="1" t="s">
        <v>216</v>
      </c>
      <c r="C315" s="3"/>
      <c r="D315" s="4" t="s">
        <v>622</v>
      </c>
      <c r="E315" s="3">
        <v>44977</v>
      </c>
      <c r="F315" s="3">
        <v>44978</v>
      </c>
      <c r="G315" s="2">
        <v>112</v>
      </c>
      <c r="H315" s="2" t="s">
        <v>35</v>
      </c>
      <c r="I315" s="2" t="s">
        <v>33</v>
      </c>
      <c r="J315" s="75">
        <v>351</v>
      </c>
      <c r="K315" s="76"/>
      <c r="L315" s="76"/>
    </row>
    <row r="316" spans="1:12" x14ac:dyDescent="0.25">
      <c r="A316" s="67">
        <v>315</v>
      </c>
      <c r="B316" s="68" t="s">
        <v>216</v>
      </c>
      <c r="C316" s="69"/>
      <c r="D316" s="70" t="s">
        <v>701</v>
      </c>
      <c r="E316" s="69">
        <v>44936</v>
      </c>
      <c r="F316" s="69">
        <v>44951</v>
      </c>
      <c r="G316" s="71">
        <v>43</v>
      </c>
      <c r="H316" s="71" t="s">
        <v>35</v>
      </c>
      <c r="I316" s="71" t="s">
        <v>33</v>
      </c>
      <c r="J316" s="72">
        <v>2665.13</v>
      </c>
      <c r="K316" s="73"/>
      <c r="L316" s="73"/>
    </row>
    <row r="317" spans="1:12" x14ac:dyDescent="0.25">
      <c r="A317" s="74">
        <v>316</v>
      </c>
      <c r="B317" s="1" t="s">
        <v>216</v>
      </c>
      <c r="C317" s="3"/>
      <c r="D317" s="4" t="s">
        <v>702</v>
      </c>
      <c r="E317" s="3">
        <v>44936</v>
      </c>
      <c r="F317" s="3">
        <v>44951</v>
      </c>
      <c r="G317" s="2">
        <v>42</v>
      </c>
      <c r="H317" s="2" t="s">
        <v>35</v>
      </c>
      <c r="I317" s="2" t="s">
        <v>33</v>
      </c>
      <c r="J317" s="75">
        <v>6365.64</v>
      </c>
      <c r="K317" s="76"/>
      <c r="L317" s="76"/>
    </row>
    <row r="318" spans="1:12" x14ac:dyDescent="0.25">
      <c r="A318" s="67">
        <v>317</v>
      </c>
      <c r="B318" s="68" t="s">
        <v>216</v>
      </c>
      <c r="C318" s="69">
        <v>45064</v>
      </c>
      <c r="D318" s="70" t="s">
        <v>801</v>
      </c>
      <c r="E318" s="69">
        <v>45013</v>
      </c>
      <c r="F318" s="69">
        <v>45019</v>
      </c>
      <c r="G318" s="71">
        <v>179</v>
      </c>
      <c r="H318" s="71" t="s">
        <v>35</v>
      </c>
      <c r="I318" s="71" t="s">
        <v>34</v>
      </c>
      <c r="J318" s="72">
        <v>7653.12</v>
      </c>
      <c r="K318" s="73" t="s">
        <v>919</v>
      </c>
      <c r="L318" s="73">
        <v>71</v>
      </c>
    </row>
    <row r="319" spans="1:12" x14ac:dyDescent="0.25">
      <c r="A319" s="74">
        <v>318</v>
      </c>
      <c r="B319" s="1" t="s">
        <v>216</v>
      </c>
      <c r="C319" s="3"/>
      <c r="D319" s="4" t="s">
        <v>737</v>
      </c>
      <c r="E319" s="3">
        <v>44896</v>
      </c>
      <c r="F319" s="3">
        <v>44937</v>
      </c>
      <c r="G319" s="2">
        <v>6</v>
      </c>
      <c r="H319" s="2" t="s">
        <v>35</v>
      </c>
      <c r="I319" s="2" t="s">
        <v>33</v>
      </c>
      <c r="J319" s="75">
        <v>32259.67</v>
      </c>
      <c r="K319" s="76"/>
      <c r="L319" s="76"/>
    </row>
    <row r="320" spans="1:12" x14ac:dyDescent="0.25">
      <c r="A320" s="67">
        <v>319</v>
      </c>
      <c r="B320" s="68" t="s">
        <v>216</v>
      </c>
      <c r="C320" s="69"/>
      <c r="D320" s="70" t="s">
        <v>738</v>
      </c>
      <c r="E320" s="69">
        <v>44901</v>
      </c>
      <c r="F320" s="69">
        <v>44937</v>
      </c>
      <c r="G320" s="71">
        <v>5</v>
      </c>
      <c r="H320" s="71" t="s">
        <v>35</v>
      </c>
      <c r="I320" s="71" t="s">
        <v>33</v>
      </c>
      <c r="J320" s="72">
        <v>321.24</v>
      </c>
      <c r="K320" s="73"/>
      <c r="L320" s="73"/>
    </row>
    <row r="321" spans="1:12" x14ac:dyDescent="0.25">
      <c r="A321" s="74">
        <v>320</v>
      </c>
      <c r="B321" s="1" t="s">
        <v>216</v>
      </c>
      <c r="C321" s="3"/>
      <c r="D321" s="4" t="s">
        <v>722</v>
      </c>
      <c r="E321" s="3">
        <v>44931</v>
      </c>
      <c r="F321" s="3">
        <v>44939</v>
      </c>
      <c r="G321" s="2">
        <v>21</v>
      </c>
      <c r="H321" s="2" t="s">
        <v>35</v>
      </c>
      <c r="I321" s="2" t="s">
        <v>33</v>
      </c>
      <c r="J321" s="75">
        <v>11323.25</v>
      </c>
      <c r="K321" s="76"/>
      <c r="L321" s="76"/>
    </row>
    <row r="322" spans="1:12" x14ac:dyDescent="0.25">
      <c r="A322" s="67">
        <v>321</v>
      </c>
      <c r="B322" s="68" t="s">
        <v>216</v>
      </c>
      <c r="C322" s="69"/>
      <c r="D322" s="70" t="s">
        <v>714</v>
      </c>
      <c r="E322" s="69">
        <v>44932</v>
      </c>
      <c r="F322" s="69">
        <v>44943</v>
      </c>
      <c r="G322" s="71">
        <v>29</v>
      </c>
      <c r="H322" s="71" t="s">
        <v>35</v>
      </c>
      <c r="I322" s="71" t="s">
        <v>33</v>
      </c>
      <c r="J322" s="72">
        <v>473.96</v>
      </c>
      <c r="K322" s="73"/>
      <c r="L322" s="73"/>
    </row>
    <row r="323" spans="1:12" x14ac:dyDescent="0.25">
      <c r="A323" s="74">
        <v>322</v>
      </c>
      <c r="B323" s="1" t="s">
        <v>216</v>
      </c>
      <c r="C323" s="3"/>
      <c r="D323" s="4" t="s">
        <v>723</v>
      </c>
      <c r="E323" s="3">
        <v>44932</v>
      </c>
      <c r="F323" s="3">
        <v>44939</v>
      </c>
      <c r="G323" s="2">
        <v>20</v>
      </c>
      <c r="H323" s="2" t="s">
        <v>35</v>
      </c>
      <c r="I323" s="2" t="s">
        <v>33</v>
      </c>
      <c r="J323" s="75">
        <v>37717</v>
      </c>
      <c r="K323" s="76"/>
      <c r="L323" s="76"/>
    </row>
    <row r="324" spans="1:12" x14ac:dyDescent="0.25">
      <c r="A324" s="67">
        <v>323</v>
      </c>
      <c r="B324" s="68" t="s">
        <v>216</v>
      </c>
      <c r="C324" s="69"/>
      <c r="D324" s="70" t="s">
        <v>718</v>
      </c>
      <c r="E324" s="69">
        <v>44932</v>
      </c>
      <c r="F324" s="69">
        <v>44943</v>
      </c>
      <c r="G324" s="71">
        <v>25</v>
      </c>
      <c r="H324" s="71" t="s">
        <v>35</v>
      </c>
      <c r="I324" s="71" t="s">
        <v>33</v>
      </c>
      <c r="J324" s="72">
        <v>16635.98</v>
      </c>
      <c r="K324" s="73"/>
      <c r="L324" s="73"/>
    </row>
    <row r="325" spans="1:12" x14ac:dyDescent="0.25">
      <c r="A325" s="74">
        <v>324</v>
      </c>
      <c r="B325" s="1" t="s">
        <v>216</v>
      </c>
      <c r="C325" s="3"/>
      <c r="D325" s="4" t="s">
        <v>652</v>
      </c>
      <c r="E325" s="3">
        <v>44966</v>
      </c>
      <c r="F325" s="3">
        <v>44967</v>
      </c>
      <c r="G325" s="2">
        <v>83</v>
      </c>
      <c r="H325" s="2" t="s">
        <v>35</v>
      </c>
      <c r="I325" s="2" t="s">
        <v>33</v>
      </c>
      <c r="J325" s="75">
        <v>25822.27</v>
      </c>
      <c r="K325" s="76"/>
      <c r="L325" s="76"/>
    </row>
    <row r="326" spans="1:12" x14ac:dyDescent="0.25">
      <c r="A326" s="67">
        <v>325</v>
      </c>
      <c r="B326" s="68" t="s">
        <v>216</v>
      </c>
      <c r="C326" s="69"/>
      <c r="D326" s="70" t="s">
        <v>660</v>
      </c>
      <c r="E326" s="69">
        <v>44966</v>
      </c>
      <c r="F326" s="69">
        <v>44967</v>
      </c>
      <c r="G326" s="71">
        <v>75</v>
      </c>
      <c r="H326" s="71" t="s">
        <v>35</v>
      </c>
      <c r="I326" s="71" t="s">
        <v>33</v>
      </c>
      <c r="J326" s="72">
        <v>28648.74</v>
      </c>
      <c r="K326" s="73"/>
      <c r="L326" s="73"/>
    </row>
    <row r="327" spans="1:12" x14ac:dyDescent="0.25">
      <c r="A327" s="74">
        <v>326</v>
      </c>
      <c r="B327" s="1" t="s">
        <v>216</v>
      </c>
      <c r="C327" s="3"/>
      <c r="D327" s="4" t="s">
        <v>654</v>
      </c>
      <c r="E327" s="3">
        <v>44967</v>
      </c>
      <c r="F327" s="3">
        <v>44967</v>
      </c>
      <c r="G327" s="2">
        <v>81</v>
      </c>
      <c r="H327" s="2" t="s">
        <v>35</v>
      </c>
      <c r="I327" s="2" t="s">
        <v>33</v>
      </c>
      <c r="J327" s="75">
        <v>257.74</v>
      </c>
      <c r="K327" s="76"/>
      <c r="L327" s="76"/>
    </row>
    <row r="328" spans="1:12" x14ac:dyDescent="0.25">
      <c r="A328" s="67">
        <v>327</v>
      </c>
      <c r="B328" s="68" t="s">
        <v>216</v>
      </c>
      <c r="C328" s="69"/>
      <c r="D328" s="70" t="s">
        <v>633</v>
      </c>
      <c r="E328" s="69">
        <v>44972</v>
      </c>
      <c r="F328" s="69">
        <v>44974</v>
      </c>
      <c r="G328" s="71">
        <v>102</v>
      </c>
      <c r="H328" s="71" t="s">
        <v>35</v>
      </c>
      <c r="I328" s="71" t="s">
        <v>33</v>
      </c>
      <c r="J328" s="72">
        <v>37736.199999999997</v>
      </c>
      <c r="K328" s="73"/>
      <c r="L328" s="73"/>
    </row>
    <row r="329" spans="1:12" x14ac:dyDescent="0.25">
      <c r="A329" s="74">
        <v>328</v>
      </c>
      <c r="B329" s="1" t="s">
        <v>216</v>
      </c>
      <c r="C329" s="3"/>
      <c r="D329" s="4" t="s">
        <v>653</v>
      </c>
      <c r="E329" s="3">
        <v>44967</v>
      </c>
      <c r="F329" s="3">
        <v>44967</v>
      </c>
      <c r="G329" s="2">
        <v>82</v>
      </c>
      <c r="H329" s="2" t="s">
        <v>35</v>
      </c>
      <c r="I329" s="2" t="s">
        <v>33</v>
      </c>
      <c r="J329" s="75">
        <v>15755.87</v>
      </c>
      <c r="K329" s="76"/>
      <c r="L329" s="76"/>
    </row>
    <row r="330" spans="1:12" x14ac:dyDescent="0.25">
      <c r="A330" s="67">
        <v>329</v>
      </c>
      <c r="B330" s="68" t="s">
        <v>216</v>
      </c>
      <c r="C330" s="69"/>
      <c r="D330" s="70" t="s">
        <v>647</v>
      </c>
      <c r="E330" s="69">
        <v>44972</v>
      </c>
      <c r="F330" s="69">
        <v>44974</v>
      </c>
      <c r="G330" s="71">
        <v>88</v>
      </c>
      <c r="H330" s="71" t="s">
        <v>35</v>
      </c>
      <c r="I330" s="71" t="s">
        <v>33</v>
      </c>
      <c r="J330" s="72">
        <v>39093.07</v>
      </c>
      <c r="K330" s="73"/>
      <c r="L330" s="73"/>
    </row>
    <row r="331" spans="1:12" x14ac:dyDescent="0.25">
      <c r="A331" s="74">
        <v>330</v>
      </c>
      <c r="B331" s="1" t="s">
        <v>216</v>
      </c>
      <c r="C331" s="3"/>
      <c r="D331" s="4" t="s">
        <v>634</v>
      </c>
      <c r="E331" s="3">
        <v>44973</v>
      </c>
      <c r="F331" s="3">
        <v>44974</v>
      </c>
      <c r="G331" s="2">
        <v>101</v>
      </c>
      <c r="H331" s="2" t="s">
        <v>35</v>
      </c>
      <c r="I331" s="2" t="s">
        <v>33</v>
      </c>
      <c r="J331" s="75">
        <v>17112.59</v>
      </c>
      <c r="K331" s="76"/>
      <c r="L331" s="76"/>
    </row>
    <row r="332" spans="1:12" x14ac:dyDescent="0.25">
      <c r="A332" s="67">
        <v>331</v>
      </c>
      <c r="B332" s="68" t="s">
        <v>216</v>
      </c>
      <c r="C332" s="69"/>
      <c r="D332" s="70" t="s">
        <v>640</v>
      </c>
      <c r="E332" s="69">
        <v>44973</v>
      </c>
      <c r="F332" s="69">
        <v>44974</v>
      </c>
      <c r="G332" s="71">
        <v>95</v>
      </c>
      <c r="H332" s="71" t="s">
        <v>35</v>
      </c>
      <c r="I332" s="71" t="s">
        <v>33</v>
      </c>
      <c r="J332" s="72">
        <v>4567.5</v>
      </c>
      <c r="K332" s="73"/>
      <c r="L332" s="73"/>
    </row>
    <row r="333" spans="1:12" x14ac:dyDescent="0.25">
      <c r="A333" s="74">
        <v>332</v>
      </c>
      <c r="B333" s="1" t="s">
        <v>216</v>
      </c>
      <c r="C333" s="3"/>
      <c r="D333" s="4" t="s">
        <v>599</v>
      </c>
      <c r="E333" s="3">
        <v>45005</v>
      </c>
      <c r="F333" s="3">
        <v>45006</v>
      </c>
      <c r="G333" s="2">
        <v>162</v>
      </c>
      <c r="H333" s="2" t="s">
        <v>35</v>
      </c>
      <c r="I333" s="2" t="s">
        <v>33</v>
      </c>
      <c r="J333" s="75">
        <v>1405.69</v>
      </c>
      <c r="K333" s="76"/>
      <c r="L333" s="76"/>
    </row>
    <row r="334" spans="1:12" x14ac:dyDescent="0.25">
      <c r="A334" s="67">
        <v>333</v>
      </c>
      <c r="B334" s="68" t="s">
        <v>216</v>
      </c>
      <c r="C334" s="69">
        <v>45064</v>
      </c>
      <c r="D334" s="70" t="s">
        <v>817</v>
      </c>
      <c r="E334" s="69">
        <v>45019</v>
      </c>
      <c r="F334" s="69">
        <v>45029</v>
      </c>
      <c r="G334" s="71">
        <v>197</v>
      </c>
      <c r="H334" s="71" t="s">
        <v>35</v>
      </c>
      <c r="I334" s="71" t="s">
        <v>34</v>
      </c>
      <c r="J334" s="72">
        <v>257.74</v>
      </c>
      <c r="K334" s="73" t="s">
        <v>919</v>
      </c>
      <c r="L334" s="73">
        <v>71</v>
      </c>
    </row>
    <row r="335" spans="1:12" x14ac:dyDescent="0.25">
      <c r="A335" s="74">
        <v>334</v>
      </c>
      <c r="B335" s="1" t="s">
        <v>216</v>
      </c>
      <c r="C335" s="3"/>
      <c r="D335" s="4" t="s">
        <v>726</v>
      </c>
      <c r="E335" s="3">
        <v>44932</v>
      </c>
      <c r="F335" s="3">
        <v>44938</v>
      </c>
      <c r="G335" s="2">
        <v>17</v>
      </c>
      <c r="H335" s="2" t="s">
        <v>35</v>
      </c>
      <c r="I335" s="2" t="s">
        <v>33</v>
      </c>
      <c r="J335" s="75">
        <v>27613.1</v>
      </c>
      <c r="K335" s="76"/>
      <c r="L335" s="76"/>
    </row>
    <row r="336" spans="1:12" x14ac:dyDescent="0.25">
      <c r="A336" s="67">
        <v>335</v>
      </c>
      <c r="B336" s="68" t="s">
        <v>216</v>
      </c>
      <c r="C336" s="69"/>
      <c r="D336" s="70" t="s">
        <v>724</v>
      </c>
      <c r="E336" s="69">
        <v>44932</v>
      </c>
      <c r="F336" s="69">
        <v>44938</v>
      </c>
      <c r="G336" s="71">
        <v>19</v>
      </c>
      <c r="H336" s="71" t="s">
        <v>35</v>
      </c>
      <c r="I336" s="71" t="s">
        <v>33</v>
      </c>
      <c r="J336" s="72">
        <v>14032.86</v>
      </c>
      <c r="K336" s="73"/>
      <c r="L336" s="73"/>
    </row>
    <row r="337" spans="1:12" x14ac:dyDescent="0.25">
      <c r="A337" s="74">
        <v>336</v>
      </c>
      <c r="B337" s="1" t="s">
        <v>216</v>
      </c>
      <c r="C337" s="3"/>
      <c r="D337" s="4" t="s">
        <v>727</v>
      </c>
      <c r="E337" s="3">
        <v>44932</v>
      </c>
      <c r="F337" s="3">
        <v>44938</v>
      </c>
      <c r="G337" s="2">
        <v>16</v>
      </c>
      <c r="H337" s="2" t="s">
        <v>35</v>
      </c>
      <c r="I337" s="2" t="s">
        <v>33</v>
      </c>
      <c r="J337" s="75">
        <v>6751.58</v>
      </c>
      <c r="K337" s="76"/>
      <c r="L337" s="76"/>
    </row>
    <row r="338" spans="1:12" x14ac:dyDescent="0.25">
      <c r="A338" s="67">
        <v>337</v>
      </c>
      <c r="B338" s="68" t="s">
        <v>216</v>
      </c>
      <c r="C338" s="69"/>
      <c r="D338" s="70" t="s">
        <v>675</v>
      </c>
      <c r="E338" s="69">
        <v>44956</v>
      </c>
      <c r="F338" s="69">
        <v>44964</v>
      </c>
      <c r="G338" s="71">
        <v>69</v>
      </c>
      <c r="H338" s="71" t="s">
        <v>35</v>
      </c>
      <c r="I338" s="71" t="s">
        <v>33</v>
      </c>
      <c r="J338" s="72">
        <v>13825.76</v>
      </c>
      <c r="K338" s="73"/>
      <c r="L338" s="73"/>
    </row>
    <row r="339" spans="1:12" x14ac:dyDescent="0.25">
      <c r="A339" s="74">
        <v>338</v>
      </c>
      <c r="B339" s="1" t="s">
        <v>216</v>
      </c>
      <c r="C339" s="3"/>
      <c r="D339" s="4" t="s">
        <v>625</v>
      </c>
      <c r="E339" s="3">
        <v>44972</v>
      </c>
      <c r="F339" s="3">
        <v>44977</v>
      </c>
      <c r="G339" s="2">
        <v>109</v>
      </c>
      <c r="H339" s="2" t="s">
        <v>35</v>
      </c>
      <c r="I339" s="2" t="s">
        <v>33</v>
      </c>
      <c r="J339" s="75">
        <v>13404.56</v>
      </c>
      <c r="K339" s="76"/>
      <c r="L339" s="76"/>
    </row>
    <row r="340" spans="1:12" x14ac:dyDescent="0.25">
      <c r="A340" s="67">
        <v>339</v>
      </c>
      <c r="B340" s="68" t="s">
        <v>216</v>
      </c>
      <c r="C340" s="69"/>
      <c r="D340" s="70" t="s">
        <v>646</v>
      </c>
      <c r="E340" s="69">
        <v>44972</v>
      </c>
      <c r="F340" s="69">
        <v>44974</v>
      </c>
      <c r="G340" s="71">
        <v>89</v>
      </c>
      <c r="H340" s="71" t="s">
        <v>35</v>
      </c>
      <c r="I340" s="71" t="s">
        <v>33</v>
      </c>
      <c r="J340" s="72">
        <v>1028.95</v>
      </c>
      <c r="K340" s="73"/>
      <c r="L340" s="73"/>
    </row>
    <row r="341" spans="1:12" x14ac:dyDescent="0.25">
      <c r="A341" s="74">
        <v>340</v>
      </c>
      <c r="B341" s="1" t="s">
        <v>216</v>
      </c>
      <c r="C341" s="3"/>
      <c r="D341" s="4" t="s">
        <v>739</v>
      </c>
      <c r="E341" s="3">
        <v>44914</v>
      </c>
      <c r="F341" s="3">
        <v>44936</v>
      </c>
      <c r="G341" s="2">
        <v>4</v>
      </c>
      <c r="H341" s="2" t="s">
        <v>35</v>
      </c>
      <c r="I341" s="2" t="s">
        <v>33</v>
      </c>
      <c r="J341" s="75">
        <v>5821.12</v>
      </c>
      <c r="K341" s="76"/>
      <c r="L341" s="76"/>
    </row>
    <row r="342" spans="1:12" x14ac:dyDescent="0.25">
      <c r="A342" s="67">
        <v>341</v>
      </c>
      <c r="B342" s="68" t="s">
        <v>216</v>
      </c>
      <c r="C342" s="69"/>
      <c r="D342" s="70" t="s">
        <v>721</v>
      </c>
      <c r="E342" s="69">
        <v>44932</v>
      </c>
      <c r="F342" s="69">
        <v>44939</v>
      </c>
      <c r="G342" s="71">
        <v>22</v>
      </c>
      <c r="H342" s="71" t="s">
        <v>35</v>
      </c>
      <c r="I342" s="71" t="s">
        <v>33</v>
      </c>
      <c r="J342" s="72">
        <v>4365.84</v>
      </c>
      <c r="K342" s="73"/>
      <c r="L342" s="73"/>
    </row>
    <row r="343" spans="1:12" x14ac:dyDescent="0.25">
      <c r="A343" s="74">
        <v>342</v>
      </c>
      <c r="B343" s="1" t="s">
        <v>216</v>
      </c>
      <c r="C343" s="3"/>
      <c r="D343" s="4" t="s">
        <v>682</v>
      </c>
      <c r="E343" s="3">
        <v>44938</v>
      </c>
      <c r="F343" s="3">
        <v>44964</v>
      </c>
      <c r="G343" s="2">
        <v>62</v>
      </c>
      <c r="H343" s="2" t="s">
        <v>35</v>
      </c>
      <c r="I343" s="2" t="s">
        <v>33</v>
      </c>
      <c r="J343" s="75">
        <v>1970.99</v>
      </c>
      <c r="K343" s="76"/>
      <c r="L343" s="76"/>
    </row>
    <row r="344" spans="1:12" x14ac:dyDescent="0.25">
      <c r="A344" s="67">
        <v>343</v>
      </c>
      <c r="B344" s="68" t="s">
        <v>216</v>
      </c>
      <c r="C344" s="69"/>
      <c r="D344" s="70" t="s">
        <v>681</v>
      </c>
      <c r="E344" s="69">
        <v>44946</v>
      </c>
      <c r="F344" s="69">
        <v>44964</v>
      </c>
      <c r="G344" s="71">
        <v>63</v>
      </c>
      <c r="H344" s="71" t="s">
        <v>35</v>
      </c>
      <c r="I344" s="71" t="s">
        <v>33</v>
      </c>
      <c r="J344" s="72">
        <v>5856.58</v>
      </c>
      <c r="K344" s="73"/>
      <c r="L344" s="73"/>
    </row>
    <row r="345" spans="1:12" x14ac:dyDescent="0.25">
      <c r="A345" s="74">
        <v>344</v>
      </c>
      <c r="B345" s="1" t="s">
        <v>216</v>
      </c>
      <c r="C345" s="3"/>
      <c r="D345" s="4" t="s">
        <v>693</v>
      </c>
      <c r="E345" s="3">
        <v>44951</v>
      </c>
      <c r="F345" s="3">
        <v>44957</v>
      </c>
      <c r="G345" s="2">
        <v>51</v>
      </c>
      <c r="H345" s="2" t="s">
        <v>35</v>
      </c>
      <c r="I345" s="2" t="s">
        <v>33</v>
      </c>
      <c r="J345" s="75">
        <v>15876</v>
      </c>
      <c r="K345" s="76"/>
      <c r="L345" s="76"/>
    </row>
    <row r="346" spans="1:12" x14ac:dyDescent="0.25">
      <c r="A346" s="67">
        <v>345</v>
      </c>
      <c r="B346" s="68" t="s">
        <v>216</v>
      </c>
      <c r="C346" s="69"/>
      <c r="D346" s="70" t="s">
        <v>684</v>
      </c>
      <c r="E346" s="69">
        <v>44959</v>
      </c>
      <c r="F346" s="69">
        <v>44964</v>
      </c>
      <c r="G346" s="71">
        <v>60</v>
      </c>
      <c r="H346" s="71" t="s">
        <v>35</v>
      </c>
      <c r="I346" s="71" t="s">
        <v>33</v>
      </c>
      <c r="J346" s="72">
        <v>7206.6</v>
      </c>
      <c r="K346" s="73"/>
      <c r="L346" s="73"/>
    </row>
    <row r="347" spans="1:12" x14ac:dyDescent="0.25">
      <c r="A347" s="74">
        <v>346</v>
      </c>
      <c r="B347" s="1" t="s">
        <v>216</v>
      </c>
      <c r="C347" s="81"/>
      <c r="D347" s="4" t="s">
        <v>683</v>
      </c>
      <c r="E347" s="81">
        <v>44960</v>
      </c>
      <c r="F347" s="81">
        <v>44964</v>
      </c>
      <c r="G347" s="82">
        <v>61</v>
      </c>
      <c r="H347" s="2" t="s">
        <v>35</v>
      </c>
      <c r="I347" s="2" t="s">
        <v>33</v>
      </c>
      <c r="J347" s="83">
        <v>1970.99</v>
      </c>
      <c r="K347" s="84"/>
      <c r="L347" s="84"/>
    </row>
    <row r="348" spans="1:12" x14ac:dyDescent="0.25">
      <c r="A348" s="67">
        <v>347</v>
      </c>
      <c r="B348" s="68" t="s">
        <v>216</v>
      </c>
      <c r="C348" s="69"/>
      <c r="D348" s="70" t="s">
        <v>659</v>
      </c>
      <c r="E348" s="69">
        <v>44966</v>
      </c>
      <c r="F348" s="69">
        <v>44967</v>
      </c>
      <c r="G348" s="71">
        <v>76</v>
      </c>
      <c r="H348" s="71" t="s">
        <v>35</v>
      </c>
      <c r="I348" s="71" t="s">
        <v>33</v>
      </c>
      <c r="J348" s="72">
        <v>3722.4</v>
      </c>
      <c r="K348" s="73"/>
      <c r="L348" s="73"/>
    </row>
    <row r="349" spans="1:12" x14ac:dyDescent="0.25">
      <c r="A349" s="74">
        <v>348</v>
      </c>
      <c r="B349" s="1" t="s">
        <v>216</v>
      </c>
      <c r="C349" s="3"/>
      <c r="D349" s="4" t="s">
        <v>636</v>
      </c>
      <c r="E349" s="3">
        <v>44972</v>
      </c>
      <c r="F349" s="3">
        <v>44974</v>
      </c>
      <c r="G349" s="2">
        <v>99</v>
      </c>
      <c r="H349" s="2" t="s">
        <v>35</v>
      </c>
      <c r="I349" s="2" t="s">
        <v>33</v>
      </c>
      <c r="J349" s="75">
        <v>6508.78</v>
      </c>
      <c r="K349" s="76"/>
      <c r="L349" s="76"/>
    </row>
    <row r="350" spans="1:12" x14ac:dyDescent="0.25">
      <c r="A350" s="67">
        <v>349</v>
      </c>
      <c r="B350" s="68" t="s">
        <v>3</v>
      </c>
      <c r="C350" s="69">
        <v>45077</v>
      </c>
      <c r="D350" s="70" t="s">
        <v>471</v>
      </c>
      <c r="E350" s="69">
        <v>45020</v>
      </c>
      <c r="F350" s="69">
        <v>45020</v>
      </c>
      <c r="G350" s="71">
        <v>79</v>
      </c>
      <c r="H350" s="71" t="s">
        <v>2</v>
      </c>
      <c r="I350" s="71" t="s">
        <v>34</v>
      </c>
      <c r="J350" s="72">
        <v>13680</v>
      </c>
      <c r="K350" s="73" t="s">
        <v>921</v>
      </c>
      <c r="L350" s="73">
        <v>78</v>
      </c>
    </row>
    <row r="351" spans="1:12" x14ac:dyDescent="0.25">
      <c r="A351" s="74">
        <v>350</v>
      </c>
      <c r="B351" s="1" t="s">
        <v>216</v>
      </c>
      <c r="C351" s="3"/>
      <c r="D351" s="4" t="s">
        <v>742</v>
      </c>
      <c r="E351" s="3">
        <v>44930</v>
      </c>
      <c r="F351" s="3">
        <v>44932</v>
      </c>
      <c r="G351" s="2">
        <v>1</v>
      </c>
      <c r="H351" s="2" t="s">
        <v>35</v>
      </c>
      <c r="I351" s="2" t="s">
        <v>33</v>
      </c>
      <c r="J351" s="75">
        <v>11092.5</v>
      </c>
      <c r="K351" s="76"/>
      <c r="L351" s="76"/>
    </row>
    <row r="352" spans="1:12" x14ac:dyDescent="0.25">
      <c r="A352" s="67">
        <v>351</v>
      </c>
      <c r="B352" s="68" t="s">
        <v>216</v>
      </c>
      <c r="C352" s="69"/>
      <c r="D352" s="70" t="s">
        <v>703</v>
      </c>
      <c r="E352" s="69">
        <v>44949</v>
      </c>
      <c r="F352" s="69">
        <v>44951</v>
      </c>
      <c r="G352" s="71">
        <v>41</v>
      </c>
      <c r="H352" s="71" t="s">
        <v>35</v>
      </c>
      <c r="I352" s="71" t="s">
        <v>33</v>
      </c>
      <c r="J352" s="72">
        <v>11047.5</v>
      </c>
      <c r="K352" s="73"/>
      <c r="L352" s="73"/>
    </row>
    <row r="353" spans="1:12" x14ac:dyDescent="0.25">
      <c r="A353" s="74">
        <v>352</v>
      </c>
      <c r="B353" s="1" t="s">
        <v>216</v>
      </c>
      <c r="C353" s="3"/>
      <c r="D353" s="4" t="s">
        <v>680</v>
      </c>
      <c r="E353" s="3">
        <v>44959</v>
      </c>
      <c r="F353" s="3">
        <v>44964</v>
      </c>
      <c r="G353" s="2">
        <v>64</v>
      </c>
      <c r="H353" s="2" t="s">
        <v>35</v>
      </c>
      <c r="I353" s="2" t="s">
        <v>33</v>
      </c>
      <c r="J353" s="75">
        <v>11040</v>
      </c>
      <c r="K353" s="76"/>
      <c r="L353" s="76"/>
    </row>
    <row r="354" spans="1:12" x14ac:dyDescent="0.25">
      <c r="A354" s="67">
        <v>353</v>
      </c>
      <c r="B354" s="68" t="s">
        <v>216</v>
      </c>
      <c r="C354" s="69"/>
      <c r="D354" s="70" t="s">
        <v>621</v>
      </c>
      <c r="E354" s="69">
        <v>44974</v>
      </c>
      <c r="F354" s="69">
        <v>44978</v>
      </c>
      <c r="G354" s="71">
        <v>113</v>
      </c>
      <c r="H354" s="71" t="s">
        <v>35</v>
      </c>
      <c r="I354" s="71" t="s">
        <v>33</v>
      </c>
      <c r="J354" s="72">
        <v>11025</v>
      </c>
      <c r="K354" s="73"/>
      <c r="L354" s="73"/>
    </row>
    <row r="355" spans="1:12" x14ac:dyDescent="0.25">
      <c r="A355" s="74">
        <v>354</v>
      </c>
      <c r="B355" s="1" t="s">
        <v>1108</v>
      </c>
      <c r="C355" s="3"/>
      <c r="D355" s="4" t="s">
        <v>403</v>
      </c>
      <c r="E355" s="3">
        <v>44949</v>
      </c>
      <c r="F355" s="3">
        <v>44952</v>
      </c>
      <c r="G355" s="2"/>
      <c r="H355" s="2" t="s">
        <v>35</v>
      </c>
      <c r="I355" s="2" t="s">
        <v>34</v>
      </c>
      <c r="J355" s="75">
        <v>68603.009999999995</v>
      </c>
      <c r="K355" s="76"/>
      <c r="L355" s="76"/>
    </row>
    <row r="356" spans="1:12" x14ac:dyDescent="0.25">
      <c r="A356" s="67">
        <v>355</v>
      </c>
      <c r="B356" s="68" t="s">
        <v>555</v>
      </c>
      <c r="C356" s="85">
        <v>45077</v>
      </c>
      <c r="D356" s="70" t="s">
        <v>574</v>
      </c>
      <c r="E356" s="85">
        <v>45044</v>
      </c>
      <c r="F356" s="85">
        <v>45044</v>
      </c>
      <c r="G356" s="86">
        <v>102</v>
      </c>
      <c r="H356" s="71" t="s">
        <v>2</v>
      </c>
      <c r="I356" s="71" t="s">
        <v>34</v>
      </c>
      <c r="J356" s="87">
        <v>10620</v>
      </c>
      <c r="K356" s="73" t="s">
        <v>921</v>
      </c>
      <c r="L356" s="88">
        <v>78</v>
      </c>
    </row>
    <row r="357" spans="1:12" x14ac:dyDescent="0.25">
      <c r="A357" s="74">
        <v>356</v>
      </c>
      <c r="B357" s="1" t="s">
        <v>667</v>
      </c>
      <c r="C357" s="3">
        <v>45090</v>
      </c>
      <c r="D357" s="4" t="s">
        <v>668</v>
      </c>
      <c r="E357" s="3">
        <v>45048</v>
      </c>
      <c r="F357" s="3">
        <v>45058</v>
      </c>
      <c r="G357" s="2"/>
      <c r="H357" s="2" t="s">
        <v>10</v>
      </c>
      <c r="I357" s="2" t="s">
        <v>34</v>
      </c>
      <c r="J357" s="75">
        <v>18240</v>
      </c>
      <c r="K357" s="76" t="s">
        <v>972</v>
      </c>
      <c r="L357" s="76">
        <v>84</v>
      </c>
    </row>
    <row r="358" spans="1:12" x14ac:dyDescent="0.25">
      <c r="A358" s="67">
        <v>357</v>
      </c>
      <c r="B358" s="68" t="s">
        <v>57</v>
      </c>
      <c r="C358" s="69"/>
      <c r="D358" s="70" t="s">
        <v>58</v>
      </c>
      <c r="E358" s="69">
        <v>44998</v>
      </c>
      <c r="F358" s="69">
        <v>44998</v>
      </c>
      <c r="G358" s="71">
        <v>53</v>
      </c>
      <c r="H358" s="71" t="s">
        <v>2</v>
      </c>
      <c r="I358" s="71" t="s">
        <v>417</v>
      </c>
      <c r="J358" s="72">
        <v>51170</v>
      </c>
      <c r="K358" s="73"/>
      <c r="L358" s="73"/>
    </row>
    <row r="359" spans="1:12" x14ac:dyDescent="0.25">
      <c r="A359" s="74">
        <v>358</v>
      </c>
      <c r="B359" s="1" t="s">
        <v>629</v>
      </c>
      <c r="C359" s="3"/>
      <c r="D359" s="4" t="s">
        <v>630</v>
      </c>
      <c r="E359" s="3">
        <v>44966</v>
      </c>
      <c r="F359" s="3">
        <v>44974</v>
      </c>
      <c r="G359" s="2">
        <v>105</v>
      </c>
      <c r="H359" s="2" t="s">
        <v>35</v>
      </c>
      <c r="I359" s="2" t="s">
        <v>33</v>
      </c>
      <c r="J359" s="75">
        <v>2678.16</v>
      </c>
      <c r="K359" s="76"/>
      <c r="L359" s="76"/>
    </row>
    <row r="360" spans="1:12" x14ac:dyDescent="0.25">
      <c r="A360" s="67">
        <v>359</v>
      </c>
      <c r="B360" s="68" t="s">
        <v>624</v>
      </c>
      <c r="C360" s="69"/>
      <c r="D360" s="70" t="s">
        <v>664</v>
      </c>
      <c r="E360" s="69">
        <v>44965</v>
      </c>
      <c r="F360" s="69">
        <v>44977</v>
      </c>
      <c r="G360" s="71">
        <v>110</v>
      </c>
      <c r="H360" s="71" t="s">
        <v>35</v>
      </c>
      <c r="I360" s="71" t="s">
        <v>33</v>
      </c>
      <c r="J360" s="72">
        <v>0</v>
      </c>
      <c r="K360" s="73"/>
      <c r="L360" s="73"/>
    </row>
    <row r="361" spans="1:12" x14ac:dyDescent="0.25">
      <c r="A361" s="74">
        <v>360</v>
      </c>
      <c r="B361" s="1" t="s">
        <v>623</v>
      </c>
      <c r="C361" s="3"/>
      <c r="D361" s="4" t="s">
        <v>663</v>
      </c>
      <c r="E361" s="3">
        <v>44978</v>
      </c>
      <c r="F361" s="3">
        <v>44978</v>
      </c>
      <c r="G361" s="2">
        <v>111</v>
      </c>
      <c r="H361" s="2" t="s">
        <v>35</v>
      </c>
      <c r="I361" s="2" t="s">
        <v>33</v>
      </c>
      <c r="J361" s="75">
        <v>0</v>
      </c>
      <c r="K361" s="76"/>
      <c r="L361" s="76"/>
    </row>
    <row r="362" spans="1:12" x14ac:dyDescent="0.25">
      <c r="A362" s="67">
        <v>361</v>
      </c>
      <c r="B362" s="68" t="s">
        <v>616</v>
      </c>
      <c r="C362" s="69"/>
      <c r="D362" s="70" t="s">
        <v>665</v>
      </c>
      <c r="E362" s="69">
        <v>44978</v>
      </c>
      <c r="F362" s="69">
        <v>44988</v>
      </c>
      <c r="G362" s="71">
        <v>130</v>
      </c>
      <c r="H362" s="71" t="s">
        <v>35</v>
      </c>
      <c r="I362" s="71" t="s">
        <v>33</v>
      </c>
      <c r="J362" s="72">
        <v>38160</v>
      </c>
      <c r="K362" s="73"/>
      <c r="L362" s="73"/>
    </row>
    <row r="363" spans="1:12" x14ac:dyDescent="0.25">
      <c r="A363" s="74">
        <v>362</v>
      </c>
      <c r="B363" s="1" t="s">
        <v>1108</v>
      </c>
      <c r="C363" s="3"/>
      <c r="D363" s="4" t="s">
        <v>408</v>
      </c>
      <c r="E363" s="3">
        <v>44936</v>
      </c>
      <c r="F363" s="3">
        <v>44938</v>
      </c>
      <c r="G363" s="2">
        <v>8</v>
      </c>
      <c r="H363" s="2" t="s">
        <v>35</v>
      </c>
      <c r="I363" s="2" t="s">
        <v>417</v>
      </c>
      <c r="J363" s="75">
        <v>2194.16</v>
      </c>
      <c r="K363" s="76"/>
      <c r="L363" s="76"/>
    </row>
    <row r="364" spans="1:12" x14ac:dyDescent="0.25">
      <c r="A364" s="67">
        <v>363</v>
      </c>
      <c r="B364" s="68" t="s">
        <v>1108</v>
      </c>
      <c r="C364" s="69"/>
      <c r="D364" s="70" t="s">
        <v>408</v>
      </c>
      <c r="E364" s="69">
        <v>44930</v>
      </c>
      <c r="F364" s="69">
        <v>44932</v>
      </c>
      <c r="G364" s="71">
        <v>5</v>
      </c>
      <c r="H364" s="71" t="s">
        <v>35</v>
      </c>
      <c r="I364" s="71" t="s">
        <v>417</v>
      </c>
      <c r="J364" s="72">
        <v>12.6</v>
      </c>
      <c r="K364" s="73"/>
      <c r="L364" s="73"/>
    </row>
    <row r="365" spans="1:12" x14ac:dyDescent="0.25">
      <c r="A365" s="74">
        <v>364</v>
      </c>
      <c r="B365" s="1" t="s">
        <v>43</v>
      </c>
      <c r="C365" s="3"/>
      <c r="D365" s="4" t="s">
        <v>66</v>
      </c>
      <c r="E365" s="3">
        <v>44901</v>
      </c>
      <c r="F365" s="3">
        <v>44925</v>
      </c>
      <c r="G365" s="2"/>
      <c r="H365" s="2" t="s">
        <v>35</v>
      </c>
      <c r="I365" s="2" t="s">
        <v>34</v>
      </c>
      <c r="J365" s="75">
        <v>253.76</v>
      </c>
      <c r="K365" s="76" t="s">
        <v>60</v>
      </c>
      <c r="L365" s="76"/>
    </row>
    <row r="366" spans="1:12" x14ac:dyDescent="0.25">
      <c r="A366" s="67">
        <v>365</v>
      </c>
      <c r="B366" s="68" t="s">
        <v>216</v>
      </c>
      <c r="C366" s="69"/>
      <c r="D366" s="70" t="s">
        <v>805</v>
      </c>
      <c r="E366" s="69">
        <v>45022</v>
      </c>
      <c r="F366" s="69">
        <v>45022</v>
      </c>
      <c r="G366" s="71">
        <v>184</v>
      </c>
      <c r="H366" s="71" t="s">
        <v>35</v>
      </c>
      <c r="I366" s="71" t="s">
        <v>33</v>
      </c>
      <c r="J366" s="72">
        <v>247.2</v>
      </c>
      <c r="K366" s="73"/>
      <c r="L366" s="73"/>
    </row>
    <row r="367" spans="1:12" x14ac:dyDescent="0.25">
      <c r="A367" s="74">
        <v>366</v>
      </c>
      <c r="B367" s="1" t="s">
        <v>216</v>
      </c>
      <c r="C367" s="3">
        <v>45064</v>
      </c>
      <c r="D367" s="4" t="s">
        <v>843</v>
      </c>
      <c r="E367" s="3">
        <v>45028</v>
      </c>
      <c r="F367" s="3">
        <v>45029</v>
      </c>
      <c r="G367" s="2">
        <v>199</v>
      </c>
      <c r="H367" s="2" t="s">
        <v>35</v>
      </c>
      <c r="I367" s="2" t="s">
        <v>34</v>
      </c>
      <c r="J367" s="75">
        <v>4885</v>
      </c>
      <c r="K367" s="76" t="s">
        <v>919</v>
      </c>
      <c r="L367" s="76">
        <v>71</v>
      </c>
    </row>
    <row r="368" spans="1:12" x14ac:dyDescent="0.25">
      <c r="A368" s="67">
        <v>367</v>
      </c>
      <c r="B368" s="68" t="s">
        <v>216</v>
      </c>
      <c r="C368" s="69">
        <v>45064</v>
      </c>
      <c r="D368" s="70" t="s">
        <v>844</v>
      </c>
      <c r="E368" s="69">
        <v>45027</v>
      </c>
      <c r="F368" s="69">
        <v>45029</v>
      </c>
      <c r="G368" s="71">
        <v>200</v>
      </c>
      <c r="H368" s="71" t="s">
        <v>35</v>
      </c>
      <c r="I368" s="71" t="s">
        <v>34</v>
      </c>
      <c r="J368" s="72">
        <v>5897.6</v>
      </c>
      <c r="K368" s="73" t="s">
        <v>919</v>
      </c>
      <c r="L368" s="73">
        <v>71</v>
      </c>
    </row>
    <row r="369" spans="1:12" x14ac:dyDescent="0.25">
      <c r="A369" s="74">
        <v>368</v>
      </c>
      <c r="B369" s="1" t="s">
        <v>216</v>
      </c>
      <c r="C369" s="3">
        <v>45064</v>
      </c>
      <c r="D369" s="4" t="s">
        <v>845</v>
      </c>
      <c r="E369" s="3">
        <v>45000</v>
      </c>
      <c r="F369" s="3">
        <v>45029</v>
      </c>
      <c r="G369" s="2">
        <v>201</v>
      </c>
      <c r="H369" s="2" t="s">
        <v>35</v>
      </c>
      <c r="I369" s="2" t="s">
        <v>34</v>
      </c>
      <c r="J369" s="75">
        <v>17535.36</v>
      </c>
      <c r="K369" s="76" t="s">
        <v>919</v>
      </c>
      <c r="L369" s="76">
        <v>71</v>
      </c>
    </row>
    <row r="370" spans="1:12" x14ac:dyDescent="0.25">
      <c r="A370" s="67">
        <v>369</v>
      </c>
      <c r="B370" s="68" t="s">
        <v>216</v>
      </c>
      <c r="C370" s="69">
        <v>45064</v>
      </c>
      <c r="D370" s="70" t="s">
        <v>846</v>
      </c>
      <c r="E370" s="69">
        <v>45020</v>
      </c>
      <c r="F370" s="69">
        <v>45029</v>
      </c>
      <c r="G370" s="71">
        <v>202</v>
      </c>
      <c r="H370" s="71" t="s">
        <v>35</v>
      </c>
      <c r="I370" s="71" t="s">
        <v>34</v>
      </c>
      <c r="J370" s="72">
        <v>238</v>
      </c>
      <c r="K370" s="73" t="s">
        <v>919</v>
      </c>
      <c r="L370" s="73">
        <v>71</v>
      </c>
    </row>
    <row r="371" spans="1:12" x14ac:dyDescent="0.25">
      <c r="A371" s="74">
        <v>370</v>
      </c>
      <c r="B371" s="1" t="s">
        <v>216</v>
      </c>
      <c r="C371" s="3">
        <v>45064</v>
      </c>
      <c r="D371" s="4" t="s">
        <v>847</v>
      </c>
      <c r="E371" s="3">
        <v>45002</v>
      </c>
      <c r="F371" s="3">
        <v>45029</v>
      </c>
      <c r="G371" s="2">
        <v>203</v>
      </c>
      <c r="H371" s="2" t="s">
        <v>35</v>
      </c>
      <c r="I371" s="2" t="s">
        <v>34</v>
      </c>
      <c r="J371" s="75">
        <v>385</v>
      </c>
      <c r="K371" s="76" t="s">
        <v>919</v>
      </c>
      <c r="L371" s="76">
        <v>71</v>
      </c>
    </row>
    <row r="372" spans="1:12" x14ac:dyDescent="0.25">
      <c r="A372" s="67">
        <v>371</v>
      </c>
      <c r="B372" s="68" t="s">
        <v>216</v>
      </c>
      <c r="C372" s="69">
        <v>45064</v>
      </c>
      <c r="D372" s="70" t="s">
        <v>848</v>
      </c>
      <c r="E372" s="69">
        <v>45015</v>
      </c>
      <c r="F372" s="69">
        <v>45029</v>
      </c>
      <c r="G372" s="71">
        <v>204</v>
      </c>
      <c r="H372" s="71" t="s">
        <v>35</v>
      </c>
      <c r="I372" s="71" t="s">
        <v>34</v>
      </c>
      <c r="J372" s="72">
        <v>9164.7999999999993</v>
      </c>
      <c r="K372" s="73" t="s">
        <v>919</v>
      </c>
      <c r="L372" s="73">
        <v>71</v>
      </c>
    </row>
    <row r="373" spans="1:12" x14ac:dyDescent="0.25">
      <c r="A373" s="74">
        <v>372</v>
      </c>
      <c r="B373" s="1" t="s">
        <v>216</v>
      </c>
      <c r="C373" s="3">
        <v>45064</v>
      </c>
      <c r="D373" s="4" t="s">
        <v>849</v>
      </c>
      <c r="E373" s="3">
        <v>45021</v>
      </c>
      <c r="F373" s="3">
        <v>45029</v>
      </c>
      <c r="G373" s="2">
        <v>205</v>
      </c>
      <c r="H373" s="2" t="s">
        <v>35</v>
      </c>
      <c r="I373" s="2" t="s">
        <v>34</v>
      </c>
      <c r="J373" s="75">
        <v>11055</v>
      </c>
      <c r="K373" s="76" t="s">
        <v>919</v>
      </c>
      <c r="L373" s="76">
        <v>71</v>
      </c>
    </row>
    <row r="374" spans="1:12" x14ac:dyDescent="0.25">
      <c r="A374" s="67">
        <v>373</v>
      </c>
      <c r="B374" s="68" t="s">
        <v>216</v>
      </c>
      <c r="C374" s="69"/>
      <c r="D374" s="70" t="s">
        <v>850</v>
      </c>
      <c r="E374" s="69">
        <v>45000</v>
      </c>
      <c r="F374" s="69">
        <v>45029</v>
      </c>
      <c r="G374" s="71">
        <v>206</v>
      </c>
      <c r="H374" s="71" t="s">
        <v>35</v>
      </c>
      <c r="I374" s="71" t="s">
        <v>33</v>
      </c>
      <c r="J374" s="72">
        <v>0</v>
      </c>
      <c r="K374" s="73"/>
      <c r="L374" s="73"/>
    </row>
    <row r="375" spans="1:12" x14ac:dyDescent="0.25">
      <c r="A375" s="74">
        <v>374</v>
      </c>
      <c r="B375" s="1" t="s">
        <v>216</v>
      </c>
      <c r="C375" s="3">
        <v>45064</v>
      </c>
      <c r="D375" s="4" t="s">
        <v>851</v>
      </c>
      <c r="E375" s="3">
        <v>45020</v>
      </c>
      <c r="F375" s="3">
        <v>45029</v>
      </c>
      <c r="G375" s="2">
        <v>207</v>
      </c>
      <c r="H375" s="2" t="s">
        <v>35</v>
      </c>
      <c r="I375" s="2" t="s">
        <v>34</v>
      </c>
      <c r="J375" s="75">
        <v>3243.3</v>
      </c>
      <c r="K375" s="76" t="s">
        <v>919</v>
      </c>
      <c r="L375" s="76">
        <v>71</v>
      </c>
    </row>
    <row r="376" spans="1:12" x14ac:dyDescent="0.25">
      <c r="A376" s="67">
        <v>375</v>
      </c>
      <c r="B376" s="68" t="s">
        <v>216</v>
      </c>
      <c r="C376" s="69">
        <v>45064</v>
      </c>
      <c r="D376" s="70" t="s">
        <v>852</v>
      </c>
      <c r="E376" s="69">
        <v>45002</v>
      </c>
      <c r="F376" s="69">
        <v>45029</v>
      </c>
      <c r="G376" s="71">
        <v>208</v>
      </c>
      <c r="H376" s="71" t="s">
        <v>35</v>
      </c>
      <c r="I376" s="71" t="s">
        <v>34</v>
      </c>
      <c r="J376" s="72">
        <v>976.29</v>
      </c>
      <c r="K376" s="73" t="s">
        <v>919</v>
      </c>
      <c r="L376" s="73">
        <v>71</v>
      </c>
    </row>
    <row r="377" spans="1:12" x14ac:dyDescent="0.25">
      <c r="A377" s="74">
        <v>376</v>
      </c>
      <c r="B377" s="1" t="s">
        <v>216</v>
      </c>
      <c r="C377" s="3">
        <v>45064</v>
      </c>
      <c r="D377" s="4" t="s">
        <v>853</v>
      </c>
      <c r="E377" s="3">
        <v>45019</v>
      </c>
      <c r="F377" s="3">
        <v>45029</v>
      </c>
      <c r="G377" s="2">
        <v>210</v>
      </c>
      <c r="H377" s="2" t="s">
        <v>35</v>
      </c>
      <c r="I377" s="2" t="s">
        <v>34</v>
      </c>
      <c r="J377" s="75">
        <v>15.35</v>
      </c>
      <c r="K377" s="76" t="s">
        <v>919</v>
      </c>
      <c r="L377" s="76">
        <v>71</v>
      </c>
    </row>
    <row r="378" spans="1:12" x14ac:dyDescent="0.25">
      <c r="A378" s="67">
        <v>377</v>
      </c>
      <c r="B378" s="68" t="s">
        <v>216</v>
      </c>
      <c r="C378" s="69">
        <v>45064</v>
      </c>
      <c r="D378" s="70" t="s">
        <v>854</v>
      </c>
      <c r="E378" s="69">
        <v>45019</v>
      </c>
      <c r="F378" s="69">
        <v>45029</v>
      </c>
      <c r="G378" s="71">
        <v>211</v>
      </c>
      <c r="H378" s="71" t="s">
        <v>35</v>
      </c>
      <c r="I378" s="71" t="s">
        <v>34</v>
      </c>
      <c r="J378" s="72">
        <v>25822.27</v>
      </c>
      <c r="K378" s="73" t="s">
        <v>919</v>
      </c>
      <c r="L378" s="73">
        <v>71</v>
      </c>
    </row>
    <row r="379" spans="1:12" x14ac:dyDescent="0.25">
      <c r="A379" s="74">
        <v>378</v>
      </c>
      <c r="B379" s="1" t="s">
        <v>216</v>
      </c>
      <c r="C379" s="3">
        <v>45064</v>
      </c>
      <c r="D379" s="4" t="s">
        <v>855</v>
      </c>
      <c r="E379" s="3">
        <v>45019</v>
      </c>
      <c r="F379" s="3">
        <v>45029</v>
      </c>
      <c r="G379" s="2">
        <v>212</v>
      </c>
      <c r="H379" s="2" t="s">
        <v>35</v>
      </c>
      <c r="I379" s="2" t="s">
        <v>34</v>
      </c>
      <c r="J379" s="75">
        <v>17257.09</v>
      </c>
      <c r="K379" s="76" t="s">
        <v>919</v>
      </c>
      <c r="L379" s="76">
        <v>71</v>
      </c>
    </row>
    <row r="380" spans="1:12" x14ac:dyDescent="0.25">
      <c r="A380" s="67">
        <v>379</v>
      </c>
      <c r="B380" s="68" t="s">
        <v>216</v>
      </c>
      <c r="C380" s="69">
        <v>45064</v>
      </c>
      <c r="D380" s="70" t="s">
        <v>856</v>
      </c>
      <c r="E380" s="69">
        <v>45019</v>
      </c>
      <c r="F380" s="69">
        <v>45029</v>
      </c>
      <c r="G380" s="71">
        <v>213</v>
      </c>
      <c r="H380" s="71" t="s">
        <v>35</v>
      </c>
      <c r="I380" s="71" t="s">
        <v>34</v>
      </c>
      <c r="J380" s="72">
        <v>33748.800000000003</v>
      </c>
      <c r="K380" s="73" t="s">
        <v>919</v>
      </c>
      <c r="L380" s="73">
        <v>71</v>
      </c>
    </row>
    <row r="381" spans="1:12" x14ac:dyDescent="0.25">
      <c r="A381" s="74">
        <v>380</v>
      </c>
      <c r="B381" s="1" t="s">
        <v>216</v>
      </c>
      <c r="C381" s="3">
        <v>45064</v>
      </c>
      <c r="D381" s="4" t="s">
        <v>857</v>
      </c>
      <c r="E381" s="3">
        <v>45019</v>
      </c>
      <c r="F381" s="3">
        <v>45029</v>
      </c>
      <c r="G381" s="2">
        <v>214</v>
      </c>
      <c r="H381" s="2" t="s">
        <v>35</v>
      </c>
      <c r="I381" s="2" t="s">
        <v>34</v>
      </c>
      <c r="J381" s="75">
        <v>192900.82</v>
      </c>
      <c r="K381" s="76" t="s">
        <v>919</v>
      </c>
      <c r="L381" s="76">
        <v>71</v>
      </c>
    </row>
    <row r="382" spans="1:12" x14ac:dyDescent="0.25">
      <c r="A382" s="67">
        <v>381</v>
      </c>
      <c r="B382" s="68" t="s">
        <v>216</v>
      </c>
      <c r="C382" s="69">
        <v>45064</v>
      </c>
      <c r="D382" s="70" t="s">
        <v>858</v>
      </c>
      <c r="E382" s="69">
        <v>45019</v>
      </c>
      <c r="F382" s="69">
        <v>45029</v>
      </c>
      <c r="G382" s="71">
        <v>215</v>
      </c>
      <c r="H382" s="71" t="s">
        <v>35</v>
      </c>
      <c r="I382" s="71" t="s">
        <v>34</v>
      </c>
      <c r="J382" s="72">
        <v>4266.8900000000003</v>
      </c>
      <c r="K382" s="73" t="s">
        <v>919</v>
      </c>
      <c r="L382" s="73">
        <v>71</v>
      </c>
    </row>
    <row r="383" spans="1:12" x14ac:dyDescent="0.25">
      <c r="A383" s="74">
        <v>382</v>
      </c>
      <c r="B383" s="1" t="s">
        <v>216</v>
      </c>
      <c r="C383" s="3">
        <v>45064</v>
      </c>
      <c r="D383" s="4" t="s">
        <v>859</v>
      </c>
      <c r="E383" s="3">
        <v>45019</v>
      </c>
      <c r="F383" s="3">
        <v>45029</v>
      </c>
      <c r="G383" s="2">
        <v>216</v>
      </c>
      <c r="H383" s="2" t="s">
        <v>35</v>
      </c>
      <c r="I383" s="2" t="s">
        <v>34</v>
      </c>
      <c r="J383" s="75">
        <v>43899.3</v>
      </c>
      <c r="K383" s="76" t="s">
        <v>919</v>
      </c>
      <c r="L383" s="76">
        <v>71</v>
      </c>
    </row>
    <row r="384" spans="1:12" x14ac:dyDescent="0.25">
      <c r="A384" s="67">
        <v>383</v>
      </c>
      <c r="B384" s="68" t="s">
        <v>216</v>
      </c>
      <c r="C384" s="69">
        <v>45064</v>
      </c>
      <c r="D384" s="70" t="s">
        <v>860</v>
      </c>
      <c r="E384" s="69">
        <v>45019</v>
      </c>
      <c r="F384" s="69">
        <v>45029</v>
      </c>
      <c r="G384" s="71">
        <v>217</v>
      </c>
      <c r="H384" s="71" t="s">
        <v>35</v>
      </c>
      <c r="I384" s="71" t="s">
        <v>34</v>
      </c>
      <c r="J384" s="72">
        <v>16895.28</v>
      </c>
      <c r="K384" s="73" t="s">
        <v>919</v>
      </c>
      <c r="L384" s="73">
        <v>71</v>
      </c>
    </row>
    <row r="385" spans="1:12" x14ac:dyDescent="0.25">
      <c r="A385" s="74">
        <v>384</v>
      </c>
      <c r="B385" s="1" t="s">
        <v>216</v>
      </c>
      <c r="C385" s="3">
        <v>45064</v>
      </c>
      <c r="D385" s="4" t="s">
        <v>861</v>
      </c>
      <c r="E385" s="3">
        <v>45019</v>
      </c>
      <c r="F385" s="3">
        <v>45029</v>
      </c>
      <c r="G385" s="2">
        <v>218</v>
      </c>
      <c r="H385" s="2" t="s">
        <v>35</v>
      </c>
      <c r="I385" s="2" t="s">
        <v>34</v>
      </c>
      <c r="J385" s="75">
        <v>28078.080000000002</v>
      </c>
      <c r="K385" s="76" t="s">
        <v>919</v>
      </c>
      <c r="L385" s="76">
        <v>71</v>
      </c>
    </row>
    <row r="386" spans="1:12" x14ac:dyDescent="0.25">
      <c r="A386" s="67">
        <v>385</v>
      </c>
      <c r="B386" s="68" t="s">
        <v>216</v>
      </c>
      <c r="C386" s="69"/>
      <c r="D386" s="70" t="s">
        <v>862</v>
      </c>
      <c r="E386" s="69">
        <v>45028</v>
      </c>
      <c r="F386" s="69">
        <v>45029</v>
      </c>
      <c r="G386" s="71">
        <v>219</v>
      </c>
      <c r="H386" s="71" t="s">
        <v>35</v>
      </c>
      <c r="I386" s="71" t="s">
        <v>33</v>
      </c>
      <c r="J386" s="72">
        <v>2498.5</v>
      </c>
      <c r="K386" s="73"/>
      <c r="L386" s="73"/>
    </row>
    <row r="387" spans="1:12" x14ac:dyDescent="0.25">
      <c r="A387" s="74">
        <v>386</v>
      </c>
      <c r="B387" s="1" t="s">
        <v>216</v>
      </c>
      <c r="C387" s="3">
        <v>45064</v>
      </c>
      <c r="D387" s="4" t="s">
        <v>863</v>
      </c>
      <c r="E387" s="3">
        <v>45028</v>
      </c>
      <c r="F387" s="3">
        <v>45031</v>
      </c>
      <c r="G387" s="2">
        <v>220</v>
      </c>
      <c r="H387" s="2" t="s">
        <v>35</v>
      </c>
      <c r="I387" s="2" t="s">
        <v>34</v>
      </c>
      <c r="J387" s="75">
        <v>1326</v>
      </c>
      <c r="K387" s="76" t="s">
        <v>920</v>
      </c>
      <c r="L387" s="76">
        <v>71</v>
      </c>
    </row>
    <row r="388" spans="1:12" x14ac:dyDescent="0.25">
      <c r="A388" s="67">
        <v>387</v>
      </c>
      <c r="B388" s="68" t="s">
        <v>216</v>
      </c>
      <c r="C388" s="69">
        <v>45064</v>
      </c>
      <c r="D388" s="70" t="s">
        <v>864</v>
      </c>
      <c r="E388" s="69">
        <v>45030</v>
      </c>
      <c r="F388" s="69">
        <v>45033</v>
      </c>
      <c r="G388" s="71">
        <v>221</v>
      </c>
      <c r="H388" s="71" t="s">
        <v>35</v>
      </c>
      <c r="I388" s="71" t="s">
        <v>34</v>
      </c>
      <c r="J388" s="72">
        <v>13240</v>
      </c>
      <c r="K388" s="73" t="s">
        <v>920</v>
      </c>
      <c r="L388" s="73">
        <v>71</v>
      </c>
    </row>
    <row r="389" spans="1:12" x14ac:dyDescent="0.25">
      <c r="A389" s="74">
        <v>388</v>
      </c>
      <c r="B389" s="1" t="s">
        <v>216</v>
      </c>
      <c r="C389" s="3">
        <v>45064</v>
      </c>
      <c r="D389" s="4" t="s">
        <v>865</v>
      </c>
      <c r="E389" s="3">
        <v>45028</v>
      </c>
      <c r="F389" s="3">
        <v>45033</v>
      </c>
      <c r="G389" s="2">
        <v>222</v>
      </c>
      <c r="H389" s="2" t="s">
        <v>35</v>
      </c>
      <c r="I389" s="2" t="s">
        <v>34</v>
      </c>
      <c r="J389" s="75">
        <v>14710.5</v>
      </c>
      <c r="K389" s="76" t="s">
        <v>920</v>
      </c>
      <c r="L389" s="76">
        <v>71</v>
      </c>
    </row>
    <row r="390" spans="1:12" x14ac:dyDescent="0.25">
      <c r="A390" s="67">
        <v>389</v>
      </c>
      <c r="B390" s="68" t="s">
        <v>216</v>
      </c>
      <c r="C390" s="69"/>
      <c r="D390" s="70" t="s">
        <v>866</v>
      </c>
      <c r="E390" s="69">
        <v>45034</v>
      </c>
      <c r="F390" s="69">
        <v>45034</v>
      </c>
      <c r="G390" s="71">
        <v>223</v>
      </c>
      <c r="H390" s="71" t="s">
        <v>35</v>
      </c>
      <c r="I390" s="71" t="s">
        <v>33</v>
      </c>
      <c r="J390" s="72">
        <v>183</v>
      </c>
      <c r="K390" s="73"/>
      <c r="L390" s="73"/>
    </row>
    <row r="391" spans="1:12" x14ac:dyDescent="0.25">
      <c r="A391" s="74">
        <v>390</v>
      </c>
      <c r="B391" s="1" t="s">
        <v>216</v>
      </c>
      <c r="C391" s="3"/>
      <c r="D391" s="4" t="s">
        <v>867</v>
      </c>
      <c r="E391" s="3">
        <v>45034</v>
      </c>
      <c r="F391" s="3">
        <v>45034</v>
      </c>
      <c r="G391" s="2">
        <v>224</v>
      </c>
      <c r="H391" s="2" t="s">
        <v>35</v>
      </c>
      <c r="I391" s="2" t="s">
        <v>33</v>
      </c>
      <c r="J391" s="75">
        <v>685.33</v>
      </c>
      <c r="K391" s="76"/>
      <c r="L391" s="76"/>
    </row>
    <row r="392" spans="1:12" x14ac:dyDescent="0.25">
      <c r="A392" s="67">
        <v>391</v>
      </c>
      <c r="B392" s="68" t="s">
        <v>216</v>
      </c>
      <c r="C392" s="69"/>
      <c r="D392" s="70" t="s">
        <v>868</v>
      </c>
      <c r="E392" s="69">
        <v>45034</v>
      </c>
      <c r="F392" s="69">
        <v>45034</v>
      </c>
      <c r="G392" s="71">
        <v>225</v>
      </c>
      <c r="H392" s="71" t="s">
        <v>35</v>
      </c>
      <c r="I392" s="71" t="s">
        <v>33</v>
      </c>
      <c r="J392" s="72">
        <v>685.33</v>
      </c>
      <c r="K392" s="73"/>
      <c r="L392" s="73"/>
    </row>
    <row r="393" spans="1:12" x14ac:dyDescent="0.25">
      <c r="A393" s="74">
        <v>392</v>
      </c>
      <c r="B393" s="1" t="s">
        <v>216</v>
      </c>
      <c r="C393" s="3"/>
      <c r="D393" s="4" t="s">
        <v>869</v>
      </c>
      <c r="E393" s="3">
        <v>45034</v>
      </c>
      <c r="F393" s="3">
        <v>45034</v>
      </c>
      <c r="G393" s="2">
        <v>226</v>
      </c>
      <c r="H393" s="2" t="s">
        <v>35</v>
      </c>
      <c r="I393" s="2" t="s">
        <v>33</v>
      </c>
      <c r="J393" s="75">
        <v>1370.66</v>
      </c>
      <c r="K393" s="76"/>
      <c r="L393" s="76"/>
    </row>
    <row r="394" spans="1:12" x14ac:dyDescent="0.25">
      <c r="A394" s="67">
        <v>393</v>
      </c>
      <c r="B394" s="68" t="s">
        <v>216</v>
      </c>
      <c r="C394" s="69">
        <v>45064</v>
      </c>
      <c r="D394" s="70" t="s">
        <v>870</v>
      </c>
      <c r="E394" s="69">
        <v>45034</v>
      </c>
      <c r="F394" s="69">
        <v>45035</v>
      </c>
      <c r="G394" s="71">
        <v>228</v>
      </c>
      <c r="H394" s="71" t="s">
        <v>35</v>
      </c>
      <c r="I394" s="71" t="s">
        <v>34</v>
      </c>
      <c r="J394" s="72">
        <v>7938.56</v>
      </c>
      <c r="K394" s="73" t="s">
        <v>920</v>
      </c>
      <c r="L394" s="73">
        <v>71</v>
      </c>
    </row>
    <row r="395" spans="1:12" x14ac:dyDescent="0.25">
      <c r="A395" s="74">
        <v>394</v>
      </c>
      <c r="B395" s="1" t="s">
        <v>216</v>
      </c>
      <c r="C395" s="3">
        <v>45064</v>
      </c>
      <c r="D395" s="4" t="s">
        <v>871</v>
      </c>
      <c r="E395" s="3">
        <v>44991</v>
      </c>
      <c r="F395" s="3">
        <v>45022</v>
      </c>
      <c r="G395" s="2">
        <v>165</v>
      </c>
      <c r="H395" s="2" t="s">
        <v>35</v>
      </c>
      <c r="I395" s="2" t="s">
        <v>34</v>
      </c>
      <c r="J395" s="75">
        <v>36608.379999999997</v>
      </c>
      <c r="K395" s="76" t="s">
        <v>759</v>
      </c>
      <c r="L395" s="76">
        <v>71</v>
      </c>
    </row>
    <row r="396" spans="1:12" x14ac:dyDescent="0.25">
      <c r="A396" s="67">
        <v>395</v>
      </c>
      <c r="B396" s="68" t="s">
        <v>216</v>
      </c>
      <c r="C396" s="69">
        <v>45064</v>
      </c>
      <c r="D396" s="70" t="s">
        <v>872</v>
      </c>
      <c r="E396" s="69">
        <v>45007</v>
      </c>
      <c r="F396" s="69">
        <v>45014</v>
      </c>
      <c r="G396" s="71">
        <v>171</v>
      </c>
      <c r="H396" s="71" t="s">
        <v>35</v>
      </c>
      <c r="I396" s="71" t="s">
        <v>34</v>
      </c>
      <c r="J396" s="72">
        <v>14551.5</v>
      </c>
      <c r="K396" s="73" t="s">
        <v>759</v>
      </c>
      <c r="L396" s="73">
        <v>71</v>
      </c>
    </row>
    <row r="397" spans="1:12" x14ac:dyDescent="0.25">
      <c r="A397" s="74">
        <v>396</v>
      </c>
      <c r="B397" s="1" t="s">
        <v>216</v>
      </c>
      <c r="C397" s="3">
        <v>45064</v>
      </c>
      <c r="D397" s="4" t="s">
        <v>873</v>
      </c>
      <c r="E397" s="3">
        <v>45002</v>
      </c>
      <c r="F397" s="3">
        <v>45014</v>
      </c>
      <c r="G397" s="2">
        <v>172</v>
      </c>
      <c r="H397" s="2" t="s">
        <v>35</v>
      </c>
      <c r="I397" s="2" t="s">
        <v>34</v>
      </c>
      <c r="J397" s="75">
        <v>1115.76</v>
      </c>
      <c r="K397" s="76" t="s">
        <v>759</v>
      </c>
      <c r="L397" s="76">
        <v>71</v>
      </c>
    </row>
    <row r="398" spans="1:12" x14ac:dyDescent="0.25">
      <c r="A398" s="67">
        <v>397</v>
      </c>
      <c r="B398" s="68" t="s">
        <v>216</v>
      </c>
      <c r="C398" s="69">
        <v>45064</v>
      </c>
      <c r="D398" s="70" t="s">
        <v>874</v>
      </c>
      <c r="E398" s="69">
        <v>45013</v>
      </c>
      <c r="F398" s="69">
        <v>45014</v>
      </c>
      <c r="G398" s="71">
        <v>173</v>
      </c>
      <c r="H398" s="71" t="s">
        <v>35</v>
      </c>
      <c r="I398" s="71" t="s">
        <v>34</v>
      </c>
      <c r="J398" s="72">
        <v>14965</v>
      </c>
      <c r="K398" s="73" t="s">
        <v>759</v>
      </c>
      <c r="L398" s="73">
        <v>71</v>
      </c>
    </row>
    <row r="399" spans="1:12" x14ac:dyDescent="0.25">
      <c r="A399" s="74">
        <v>398</v>
      </c>
      <c r="B399" s="1" t="s">
        <v>216</v>
      </c>
      <c r="C399" s="3">
        <v>45064</v>
      </c>
      <c r="D399" s="4" t="s">
        <v>875</v>
      </c>
      <c r="E399" s="3">
        <v>45006</v>
      </c>
      <c r="F399" s="3">
        <v>45014</v>
      </c>
      <c r="G399" s="2">
        <v>174</v>
      </c>
      <c r="H399" s="2" t="s">
        <v>35</v>
      </c>
      <c r="I399" s="2" t="s">
        <v>34</v>
      </c>
      <c r="J399" s="75">
        <v>7150.3</v>
      </c>
      <c r="K399" s="76" t="s">
        <v>759</v>
      </c>
      <c r="L399" s="76">
        <v>71</v>
      </c>
    </row>
    <row r="400" spans="1:12" x14ac:dyDescent="0.25">
      <c r="A400" s="67">
        <v>399</v>
      </c>
      <c r="B400" s="68" t="s">
        <v>216</v>
      </c>
      <c r="C400" s="69"/>
      <c r="D400" s="70" t="s">
        <v>876</v>
      </c>
      <c r="E400" s="69">
        <v>45012</v>
      </c>
      <c r="F400" s="69">
        <v>45012</v>
      </c>
      <c r="G400" s="71">
        <v>170</v>
      </c>
      <c r="H400" s="71" t="s">
        <v>35</v>
      </c>
      <c r="I400" s="71" t="s">
        <v>34</v>
      </c>
      <c r="J400" s="72">
        <v>0</v>
      </c>
      <c r="K400" s="73"/>
      <c r="L400" s="73"/>
    </row>
    <row r="401" spans="1:12" x14ac:dyDescent="0.25">
      <c r="A401" s="74">
        <v>400</v>
      </c>
      <c r="B401" s="1" t="s">
        <v>216</v>
      </c>
      <c r="C401" s="3"/>
      <c r="D401" s="4" t="s">
        <v>877</v>
      </c>
      <c r="E401" s="3">
        <v>45007</v>
      </c>
      <c r="F401" s="3">
        <v>45007</v>
      </c>
      <c r="G401" s="2">
        <v>169</v>
      </c>
      <c r="H401" s="2" t="s">
        <v>35</v>
      </c>
      <c r="I401" s="2" t="s">
        <v>34</v>
      </c>
      <c r="J401" s="75">
        <v>0</v>
      </c>
      <c r="K401" s="76"/>
      <c r="L401" s="76"/>
    </row>
    <row r="402" spans="1:12" x14ac:dyDescent="0.25">
      <c r="A402" s="67">
        <v>401</v>
      </c>
      <c r="B402" s="68" t="s">
        <v>216</v>
      </c>
      <c r="C402" s="69"/>
      <c r="D402" s="70" t="s">
        <v>878</v>
      </c>
      <c r="E402" s="69">
        <v>45007</v>
      </c>
      <c r="F402" s="69">
        <v>45007</v>
      </c>
      <c r="G402" s="71">
        <v>168</v>
      </c>
      <c r="H402" s="71" t="s">
        <v>35</v>
      </c>
      <c r="I402" s="71" t="s">
        <v>34</v>
      </c>
      <c r="J402" s="72">
        <v>0</v>
      </c>
      <c r="K402" s="73"/>
      <c r="L402" s="73"/>
    </row>
    <row r="403" spans="1:12" x14ac:dyDescent="0.25">
      <c r="A403" s="74">
        <v>402</v>
      </c>
      <c r="B403" s="1" t="s">
        <v>216</v>
      </c>
      <c r="C403" s="3"/>
      <c r="D403" s="4" t="s">
        <v>879</v>
      </c>
      <c r="E403" s="3">
        <v>44985</v>
      </c>
      <c r="F403" s="3">
        <v>45007</v>
      </c>
      <c r="G403" s="2">
        <v>166</v>
      </c>
      <c r="H403" s="2" t="s">
        <v>35</v>
      </c>
      <c r="I403" s="2" t="s">
        <v>33</v>
      </c>
      <c r="J403" s="75">
        <v>7176.6</v>
      </c>
      <c r="K403" s="76"/>
      <c r="L403" s="76"/>
    </row>
    <row r="404" spans="1:12" x14ac:dyDescent="0.25">
      <c r="A404" s="67">
        <v>403</v>
      </c>
      <c r="B404" s="68" t="s">
        <v>216</v>
      </c>
      <c r="C404" s="69">
        <v>45064</v>
      </c>
      <c r="D404" s="70" t="s">
        <v>880</v>
      </c>
      <c r="E404" s="69">
        <v>44994</v>
      </c>
      <c r="F404" s="69">
        <v>45007</v>
      </c>
      <c r="G404" s="71">
        <v>147</v>
      </c>
      <c r="H404" s="71" t="s">
        <v>35</v>
      </c>
      <c r="I404" s="71" t="s">
        <v>34</v>
      </c>
      <c r="J404" s="72">
        <v>2664</v>
      </c>
      <c r="K404" s="73" t="s">
        <v>759</v>
      </c>
      <c r="L404" s="73">
        <v>71</v>
      </c>
    </row>
    <row r="405" spans="1:12" x14ac:dyDescent="0.25">
      <c r="A405" s="74">
        <v>404</v>
      </c>
      <c r="B405" s="1" t="s">
        <v>216</v>
      </c>
      <c r="C405" s="3"/>
      <c r="D405" s="4" t="s">
        <v>881</v>
      </c>
      <c r="E405" s="3">
        <v>44979</v>
      </c>
      <c r="F405" s="3">
        <v>45006</v>
      </c>
      <c r="G405" s="2">
        <v>154</v>
      </c>
      <c r="H405" s="2" t="s">
        <v>35</v>
      </c>
      <c r="I405" s="2" t="s">
        <v>33</v>
      </c>
      <c r="J405" s="75">
        <v>0</v>
      </c>
      <c r="K405" s="76"/>
      <c r="L405" s="76"/>
    </row>
    <row r="406" spans="1:12" x14ac:dyDescent="0.25">
      <c r="A406" s="67">
        <v>405</v>
      </c>
      <c r="B406" s="68" t="s">
        <v>216</v>
      </c>
      <c r="C406" s="69">
        <v>45064</v>
      </c>
      <c r="D406" s="70" t="s">
        <v>882</v>
      </c>
      <c r="E406" s="69">
        <v>44987</v>
      </c>
      <c r="F406" s="69">
        <v>45007</v>
      </c>
      <c r="G406" s="71">
        <v>167</v>
      </c>
      <c r="H406" s="71" t="s">
        <v>35</v>
      </c>
      <c r="I406" s="71" t="s">
        <v>34</v>
      </c>
      <c r="J406" s="72">
        <v>1981.2</v>
      </c>
      <c r="K406" s="73" t="s">
        <v>759</v>
      </c>
      <c r="L406" s="73">
        <v>71</v>
      </c>
    </row>
    <row r="407" spans="1:12" x14ac:dyDescent="0.25">
      <c r="A407" s="74">
        <v>406</v>
      </c>
      <c r="B407" s="1" t="s">
        <v>216</v>
      </c>
      <c r="C407" s="3"/>
      <c r="D407" s="4" t="s">
        <v>883</v>
      </c>
      <c r="E407" s="3">
        <v>45026</v>
      </c>
      <c r="F407" s="3">
        <v>45026</v>
      </c>
      <c r="G407" s="2">
        <v>186</v>
      </c>
      <c r="H407" s="2" t="s">
        <v>35</v>
      </c>
      <c r="I407" s="2" t="s">
        <v>34</v>
      </c>
      <c r="J407" s="75">
        <v>0</v>
      </c>
      <c r="K407" s="76"/>
      <c r="L407" s="76"/>
    </row>
    <row r="408" spans="1:12" x14ac:dyDescent="0.25">
      <c r="A408" s="67">
        <v>407</v>
      </c>
      <c r="B408" s="68" t="s">
        <v>216</v>
      </c>
      <c r="C408" s="69">
        <v>45064</v>
      </c>
      <c r="D408" s="70" t="s">
        <v>884</v>
      </c>
      <c r="E408" s="69">
        <v>45019</v>
      </c>
      <c r="F408" s="69">
        <v>45029</v>
      </c>
      <c r="G408" s="71">
        <v>209</v>
      </c>
      <c r="H408" s="71" t="s">
        <v>35</v>
      </c>
      <c r="I408" s="71" t="s">
        <v>34</v>
      </c>
      <c r="J408" s="72">
        <v>1.29</v>
      </c>
      <c r="K408" s="73" t="s">
        <v>919</v>
      </c>
      <c r="L408" s="73">
        <v>71</v>
      </c>
    </row>
    <row r="409" spans="1:12" x14ac:dyDescent="0.25">
      <c r="A409" s="74">
        <v>408</v>
      </c>
      <c r="B409" s="1" t="s">
        <v>216</v>
      </c>
      <c r="C409" s="3"/>
      <c r="D409" s="4" t="s">
        <v>885</v>
      </c>
      <c r="E409" s="3">
        <v>45035</v>
      </c>
      <c r="F409" s="3">
        <v>45035</v>
      </c>
      <c r="G409" s="2">
        <v>227</v>
      </c>
      <c r="H409" s="2" t="s">
        <v>35</v>
      </c>
      <c r="I409" s="2" t="s">
        <v>34</v>
      </c>
      <c r="J409" s="75">
        <v>0</v>
      </c>
      <c r="K409" s="76"/>
      <c r="L409" s="76"/>
    </row>
    <row r="410" spans="1:12" x14ac:dyDescent="0.25">
      <c r="A410" s="67">
        <v>409</v>
      </c>
      <c r="B410" s="68" t="s">
        <v>216</v>
      </c>
      <c r="C410" s="69">
        <v>45064</v>
      </c>
      <c r="D410" s="70" t="s">
        <v>886</v>
      </c>
      <c r="E410" s="69">
        <v>45009</v>
      </c>
      <c r="F410" s="69">
        <v>45014</v>
      </c>
      <c r="G410" s="71">
        <v>175</v>
      </c>
      <c r="H410" s="71" t="s">
        <v>35</v>
      </c>
      <c r="I410" s="71" t="s">
        <v>34</v>
      </c>
      <c r="J410" s="72">
        <v>142</v>
      </c>
      <c r="K410" s="73" t="s">
        <v>759</v>
      </c>
      <c r="L410" s="73">
        <v>71</v>
      </c>
    </row>
    <row r="411" spans="1:12" x14ac:dyDescent="0.25">
      <c r="A411" s="74">
        <v>410</v>
      </c>
      <c r="B411" s="1" t="s">
        <v>216</v>
      </c>
      <c r="C411" s="3"/>
      <c r="D411" s="4" t="s">
        <v>887</v>
      </c>
      <c r="E411" s="3">
        <v>45015</v>
      </c>
      <c r="F411" s="3">
        <v>45015</v>
      </c>
      <c r="G411" s="2">
        <v>176</v>
      </c>
      <c r="H411" s="2" t="s">
        <v>35</v>
      </c>
      <c r="I411" s="2" t="s">
        <v>34</v>
      </c>
      <c r="J411" s="75">
        <v>0</v>
      </c>
      <c r="K411" s="76"/>
      <c r="L411" s="76"/>
    </row>
    <row r="412" spans="1:12" x14ac:dyDescent="0.25">
      <c r="A412" s="67">
        <v>411</v>
      </c>
      <c r="B412" s="68" t="s">
        <v>216</v>
      </c>
      <c r="C412" s="69"/>
      <c r="D412" s="70" t="s">
        <v>888</v>
      </c>
      <c r="E412" s="69">
        <v>45000</v>
      </c>
      <c r="F412" s="69">
        <v>45015</v>
      </c>
      <c r="G412" s="71">
        <v>177</v>
      </c>
      <c r="H412" s="71" t="s">
        <v>35</v>
      </c>
      <c r="I412" s="71" t="s">
        <v>33</v>
      </c>
      <c r="J412" s="72">
        <v>1068.3</v>
      </c>
      <c r="K412" s="73"/>
      <c r="L412" s="73"/>
    </row>
    <row r="413" spans="1:12" x14ac:dyDescent="0.25">
      <c r="A413" s="74">
        <v>412</v>
      </c>
      <c r="B413" s="1" t="s">
        <v>216</v>
      </c>
      <c r="C413" s="3">
        <v>45064</v>
      </c>
      <c r="D413" s="4" t="s">
        <v>889</v>
      </c>
      <c r="E413" s="3">
        <v>45008</v>
      </c>
      <c r="F413" s="3">
        <v>45019</v>
      </c>
      <c r="G413" s="2">
        <v>178</v>
      </c>
      <c r="H413" s="2" t="s">
        <v>35</v>
      </c>
      <c r="I413" s="2" t="s">
        <v>34</v>
      </c>
      <c r="J413" s="75">
        <v>11040</v>
      </c>
      <c r="K413" s="76" t="s">
        <v>759</v>
      </c>
      <c r="L413" s="76">
        <v>71</v>
      </c>
    </row>
    <row r="414" spans="1:12" x14ac:dyDescent="0.25">
      <c r="A414" s="67">
        <v>413</v>
      </c>
      <c r="B414" s="68" t="s">
        <v>1108</v>
      </c>
      <c r="C414" s="69">
        <v>45077</v>
      </c>
      <c r="D414" s="70" t="s">
        <v>890</v>
      </c>
      <c r="E414" s="69">
        <v>45019</v>
      </c>
      <c r="F414" s="69">
        <v>45023</v>
      </c>
      <c r="G414" s="71">
        <v>46</v>
      </c>
      <c r="H414" s="71" t="s">
        <v>35</v>
      </c>
      <c r="I414" s="71" t="s">
        <v>34</v>
      </c>
      <c r="J414" s="72">
        <v>43353.5</v>
      </c>
      <c r="K414" s="73" t="s">
        <v>922</v>
      </c>
      <c r="L414" s="73">
        <v>78</v>
      </c>
    </row>
    <row r="415" spans="1:12" x14ac:dyDescent="0.25">
      <c r="A415" s="74">
        <v>414</v>
      </c>
      <c r="B415" s="1" t="s">
        <v>1108</v>
      </c>
      <c r="C415" s="3">
        <v>45077</v>
      </c>
      <c r="D415" s="4" t="s">
        <v>891</v>
      </c>
      <c r="E415" s="3">
        <v>45019</v>
      </c>
      <c r="F415" s="3">
        <v>45027</v>
      </c>
      <c r="G415" s="2">
        <v>47</v>
      </c>
      <c r="H415" s="2" t="s">
        <v>35</v>
      </c>
      <c r="I415" s="2" t="s">
        <v>34</v>
      </c>
      <c r="J415" s="75">
        <v>169.02</v>
      </c>
      <c r="K415" s="76" t="s">
        <v>922</v>
      </c>
      <c r="L415" s="76">
        <v>78</v>
      </c>
    </row>
    <row r="416" spans="1:12" x14ac:dyDescent="0.25">
      <c r="A416" s="67">
        <v>415</v>
      </c>
      <c r="B416" s="68" t="s">
        <v>1108</v>
      </c>
      <c r="C416" s="69">
        <v>45077</v>
      </c>
      <c r="D416" s="70" t="s">
        <v>892</v>
      </c>
      <c r="E416" s="69">
        <v>45021</v>
      </c>
      <c r="F416" s="69">
        <v>45027</v>
      </c>
      <c r="G416" s="71">
        <v>48</v>
      </c>
      <c r="H416" s="71" t="s">
        <v>35</v>
      </c>
      <c r="I416" s="71" t="s">
        <v>34</v>
      </c>
      <c r="J416" s="72">
        <v>986.46</v>
      </c>
      <c r="K416" s="73" t="s">
        <v>922</v>
      </c>
      <c r="L416" s="73">
        <v>78</v>
      </c>
    </row>
    <row r="417" spans="1:12" x14ac:dyDescent="0.25">
      <c r="A417" s="74">
        <v>416</v>
      </c>
      <c r="B417" s="1" t="s">
        <v>1108</v>
      </c>
      <c r="C417" s="3">
        <v>45077</v>
      </c>
      <c r="D417" s="4" t="s">
        <v>893</v>
      </c>
      <c r="E417" s="3">
        <v>45022</v>
      </c>
      <c r="F417" s="3">
        <v>45027</v>
      </c>
      <c r="G417" s="2">
        <v>49</v>
      </c>
      <c r="H417" s="2" t="s">
        <v>35</v>
      </c>
      <c r="I417" s="2" t="s">
        <v>34</v>
      </c>
      <c r="J417" s="75">
        <v>346.09</v>
      </c>
      <c r="K417" s="76" t="s">
        <v>922</v>
      </c>
      <c r="L417" s="76">
        <v>78</v>
      </c>
    </row>
    <row r="418" spans="1:12" x14ac:dyDescent="0.25">
      <c r="A418" s="67">
        <v>417</v>
      </c>
      <c r="B418" s="68" t="s">
        <v>1108</v>
      </c>
      <c r="C418" s="69">
        <v>45077</v>
      </c>
      <c r="D418" s="70" t="s">
        <v>894</v>
      </c>
      <c r="E418" s="69">
        <v>45029</v>
      </c>
      <c r="F418" s="69">
        <v>45034</v>
      </c>
      <c r="G418" s="71">
        <v>51</v>
      </c>
      <c r="H418" s="71" t="s">
        <v>35</v>
      </c>
      <c r="I418" s="71" t="s">
        <v>34</v>
      </c>
      <c r="J418" s="72">
        <v>341.73</v>
      </c>
      <c r="K418" s="73" t="s">
        <v>922</v>
      </c>
      <c r="L418" s="73">
        <v>78</v>
      </c>
    </row>
    <row r="419" spans="1:12" x14ac:dyDescent="0.25">
      <c r="A419" s="74">
        <v>418</v>
      </c>
      <c r="B419" s="1" t="s">
        <v>1108</v>
      </c>
      <c r="C419" s="3">
        <v>45077</v>
      </c>
      <c r="D419" s="4" t="s">
        <v>895</v>
      </c>
      <c r="E419" s="3">
        <v>45030</v>
      </c>
      <c r="F419" s="3">
        <v>45034</v>
      </c>
      <c r="G419" s="2">
        <v>52</v>
      </c>
      <c r="H419" s="2" t="s">
        <v>35</v>
      </c>
      <c r="I419" s="2" t="s">
        <v>34</v>
      </c>
      <c r="J419" s="75">
        <v>21387.37</v>
      </c>
      <c r="K419" s="76" t="s">
        <v>922</v>
      </c>
      <c r="L419" s="76">
        <v>78</v>
      </c>
    </row>
    <row r="420" spans="1:12" x14ac:dyDescent="0.25">
      <c r="A420" s="67">
        <v>419</v>
      </c>
      <c r="B420" s="68" t="s">
        <v>1108</v>
      </c>
      <c r="C420" s="69">
        <v>45077</v>
      </c>
      <c r="D420" s="70" t="s">
        <v>896</v>
      </c>
      <c r="E420" s="69">
        <v>45012</v>
      </c>
      <c r="F420" s="69">
        <v>45015</v>
      </c>
      <c r="G420" s="71">
        <v>45</v>
      </c>
      <c r="H420" s="71" t="s">
        <v>35</v>
      </c>
      <c r="I420" s="71" t="s">
        <v>34</v>
      </c>
      <c r="J420" s="72">
        <v>2603.84</v>
      </c>
      <c r="K420" s="73" t="s">
        <v>922</v>
      </c>
      <c r="L420" s="73">
        <v>78</v>
      </c>
    </row>
    <row r="421" spans="1:12" x14ac:dyDescent="0.25">
      <c r="A421" s="74">
        <v>420</v>
      </c>
      <c r="B421" s="1" t="s">
        <v>1108</v>
      </c>
      <c r="C421" s="3">
        <v>45077</v>
      </c>
      <c r="D421" s="4" t="s">
        <v>897</v>
      </c>
      <c r="E421" s="3">
        <v>45006</v>
      </c>
      <c r="F421" s="3">
        <v>45015</v>
      </c>
      <c r="G421" s="2">
        <v>44</v>
      </c>
      <c r="H421" s="2" t="s">
        <v>35</v>
      </c>
      <c r="I421" s="2" t="s">
        <v>34</v>
      </c>
      <c r="J421" s="75">
        <v>1972.69</v>
      </c>
      <c r="K421" s="76" t="s">
        <v>922</v>
      </c>
      <c r="L421" s="76">
        <v>78</v>
      </c>
    </row>
    <row r="422" spans="1:12" x14ac:dyDescent="0.25">
      <c r="A422" s="67">
        <v>421</v>
      </c>
      <c r="B422" s="68" t="s">
        <v>1108</v>
      </c>
      <c r="C422" s="69">
        <v>45077</v>
      </c>
      <c r="D422" s="70" t="s">
        <v>898</v>
      </c>
      <c r="E422" s="69">
        <v>45007</v>
      </c>
      <c r="F422" s="69">
        <v>45009</v>
      </c>
      <c r="G422" s="71">
        <v>43</v>
      </c>
      <c r="H422" s="71" t="s">
        <v>35</v>
      </c>
      <c r="I422" s="71" t="s">
        <v>34</v>
      </c>
      <c r="J422" s="72">
        <v>29489.7</v>
      </c>
      <c r="K422" s="73" t="s">
        <v>922</v>
      </c>
      <c r="L422" s="73">
        <v>78</v>
      </c>
    </row>
    <row r="423" spans="1:12" x14ac:dyDescent="0.25">
      <c r="A423" s="74">
        <v>422</v>
      </c>
      <c r="B423" s="1" t="s">
        <v>1108</v>
      </c>
      <c r="C423" s="3"/>
      <c r="D423" s="4" t="s">
        <v>899</v>
      </c>
      <c r="E423" s="3">
        <v>45009</v>
      </c>
      <c r="F423" s="3">
        <v>45009</v>
      </c>
      <c r="G423" s="2">
        <v>42</v>
      </c>
      <c r="H423" s="2" t="s">
        <v>35</v>
      </c>
      <c r="I423" s="2" t="s">
        <v>34</v>
      </c>
      <c r="J423" s="75">
        <v>0</v>
      </c>
      <c r="K423" s="76"/>
      <c r="L423" s="76"/>
    </row>
    <row r="424" spans="1:12" x14ac:dyDescent="0.25">
      <c r="A424" s="67">
        <v>423</v>
      </c>
      <c r="B424" s="68" t="s">
        <v>1108</v>
      </c>
      <c r="C424" s="69">
        <v>45077</v>
      </c>
      <c r="D424" s="70" t="s">
        <v>900</v>
      </c>
      <c r="E424" s="69">
        <v>45002</v>
      </c>
      <c r="F424" s="69">
        <v>45002</v>
      </c>
      <c r="G424" s="71">
        <v>41</v>
      </c>
      <c r="H424" s="71" t="s">
        <v>35</v>
      </c>
      <c r="I424" s="71" t="s">
        <v>34</v>
      </c>
      <c r="J424" s="72">
        <v>13566.59</v>
      </c>
      <c r="K424" s="73" t="s">
        <v>922</v>
      </c>
      <c r="L424" s="73">
        <v>78</v>
      </c>
    </row>
    <row r="425" spans="1:12" x14ac:dyDescent="0.25">
      <c r="A425" s="74">
        <v>424</v>
      </c>
      <c r="B425" s="1" t="s">
        <v>1108</v>
      </c>
      <c r="C425" s="3">
        <v>45077</v>
      </c>
      <c r="D425" s="4" t="s">
        <v>901</v>
      </c>
      <c r="E425" s="3">
        <v>44995</v>
      </c>
      <c r="F425" s="3">
        <v>45002</v>
      </c>
      <c r="G425" s="2">
        <v>40</v>
      </c>
      <c r="H425" s="2" t="s">
        <v>35</v>
      </c>
      <c r="I425" s="2" t="s">
        <v>34</v>
      </c>
      <c r="J425" s="75">
        <v>3849.52</v>
      </c>
      <c r="K425" s="76" t="s">
        <v>922</v>
      </c>
      <c r="L425" s="76">
        <v>78</v>
      </c>
    </row>
    <row r="426" spans="1:12" x14ac:dyDescent="0.25">
      <c r="A426" s="67">
        <v>425</v>
      </c>
      <c r="B426" s="68" t="s">
        <v>1108</v>
      </c>
      <c r="C426" s="69">
        <v>45077</v>
      </c>
      <c r="D426" s="70" t="s">
        <v>902</v>
      </c>
      <c r="E426" s="69">
        <v>44993</v>
      </c>
      <c r="F426" s="69">
        <v>44995</v>
      </c>
      <c r="G426" s="71">
        <v>39</v>
      </c>
      <c r="H426" s="71" t="s">
        <v>35</v>
      </c>
      <c r="I426" s="71" t="s">
        <v>34</v>
      </c>
      <c r="J426" s="72">
        <v>3838.26</v>
      </c>
      <c r="K426" s="73" t="s">
        <v>922</v>
      </c>
      <c r="L426" s="73">
        <v>78</v>
      </c>
    </row>
    <row r="427" spans="1:12" x14ac:dyDescent="0.25">
      <c r="A427" s="74">
        <v>426</v>
      </c>
      <c r="B427" s="1" t="s">
        <v>1108</v>
      </c>
      <c r="C427" s="3">
        <v>45077</v>
      </c>
      <c r="D427" s="4" t="s">
        <v>903</v>
      </c>
      <c r="E427" s="3">
        <v>44992</v>
      </c>
      <c r="F427" s="3">
        <v>44995</v>
      </c>
      <c r="G427" s="2">
        <v>38</v>
      </c>
      <c r="H427" s="2" t="s">
        <v>35</v>
      </c>
      <c r="I427" s="2" t="s">
        <v>34</v>
      </c>
      <c r="J427" s="75">
        <v>1298.3900000000001</v>
      </c>
      <c r="K427" s="76" t="s">
        <v>922</v>
      </c>
      <c r="L427" s="76">
        <v>78</v>
      </c>
    </row>
    <row r="428" spans="1:12" x14ac:dyDescent="0.25">
      <c r="A428" s="67">
        <v>427</v>
      </c>
      <c r="B428" s="68" t="s">
        <v>15</v>
      </c>
      <c r="C428" s="69">
        <v>45077</v>
      </c>
      <c r="D428" s="70" t="s">
        <v>923</v>
      </c>
      <c r="E428" s="69">
        <v>45065</v>
      </c>
      <c r="F428" s="69">
        <v>45075</v>
      </c>
      <c r="G428" s="71"/>
      <c r="H428" s="71" t="s">
        <v>781</v>
      </c>
      <c r="I428" s="71" t="s">
        <v>34</v>
      </c>
      <c r="J428" s="72">
        <v>57176.74</v>
      </c>
      <c r="K428" s="73" t="s">
        <v>924</v>
      </c>
      <c r="L428" s="73">
        <v>78</v>
      </c>
    </row>
    <row r="429" spans="1:12" x14ac:dyDescent="0.25">
      <c r="A429" s="74">
        <v>428</v>
      </c>
      <c r="B429" s="1" t="s">
        <v>1099</v>
      </c>
      <c r="C429" s="3">
        <v>45090</v>
      </c>
      <c r="D429" s="4" t="s">
        <v>925</v>
      </c>
      <c r="E429" s="3" t="s">
        <v>926</v>
      </c>
      <c r="F429" s="3" t="s">
        <v>926</v>
      </c>
      <c r="G429" s="2">
        <v>156</v>
      </c>
      <c r="H429" s="2" t="s">
        <v>10</v>
      </c>
      <c r="I429" s="2" t="s">
        <v>34</v>
      </c>
      <c r="J429" s="75">
        <v>334187.51</v>
      </c>
      <c r="K429" s="76" t="s">
        <v>966</v>
      </c>
      <c r="L429" s="76">
        <v>84</v>
      </c>
    </row>
    <row r="430" spans="1:12" x14ac:dyDescent="0.25">
      <c r="A430" s="67">
        <v>429</v>
      </c>
      <c r="B430" s="68" t="s">
        <v>928</v>
      </c>
      <c r="C430" s="69">
        <v>45090</v>
      </c>
      <c r="D430" s="70" t="s">
        <v>983</v>
      </c>
      <c r="E430" s="69">
        <v>45068</v>
      </c>
      <c r="F430" s="69">
        <v>45068</v>
      </c>
      <c r="G430" s="71">
        <v>124</v>
      </c>
      <c r="H430" s="71" t="s">
        <v>10</v>
      </c>
      <c r="I430" s="71" t="s">
        <v>34</v>
      </c>
      <c r="J430" s="72">
        <v>498960.53</v>
      </c>
      <c r="K430" s="73" t="s">
        <v>984</v>
      </c>
      <c r="L430" s="73">
        <v>84</v>
      </c>
    </row>
    <row r="431" spans="1:12" x14ac:dyDescent="0.25">
      <c r="A431" s="74">
        <v>430</v>
      </c>
      <c r="B431" s="1" t="s">
        <v>928</v>
      </c>
      <c r="C431" s="3"/>
      <c r="D431" s="4" t="s">
        <v>929</v>
      </c>
      <c r="E431" s="3">
        <v>45068</v>
      </c>
      <c r="F431" s="3">
        <v>45068</v>
      </c>
      <c r="G431" s="2"/>
      <c r="H431" s="2" t="s">
        <v>10</v>
      </c>
      <c r="I431" s="2" t="s">
        <v>33</v>
      </c>
      <c r="J431" s="75">
        <v>727704</v>
      </c>
      <c r="K431" s="76"/>
      <c r="L431" s="76"/>
    </row>
    <row r="432" spans="1:12" x14ac:dyDescent="0.25">
      <c r="A432" s="67">
        <v>431</v>
      </c>
      <c r="B432" s="68" t="s">
        <v>1114</v>
      </c>
      <c r="C432" s="69">
        <v>45090</v>
      </c>
      <c r="D432" s="70" t="s">
        <v>930</v>
      </c>
      <c r="E432" s="69">
        <v>45070</v>
      </c>
      <c r="F432" s="69">
        <v>45070</v>
      </c>
      <c r="G432" s="71">
        <v>130</v>
      </c>
      <c r="H432" s="71" t="s">
        <v>2</v>
      </c>
      <c r="I432" s="71" t="s">
        <v>34</v>
      </c>
      <c r="J432" s="72">
        <v>6428.22</v>
      </c>
      <c r="K432" s="73" t="s">
        <v>971</v>
      </c>
      <c r="L432" s="73">
        <v>84</v>
      </c>
    </row>
    <row r="433" spans="1:12" x14ac:dyDescent="0.25">
      <c r="A433" s="74">
        <v>432</v>
      </c>
      <c r="B433" s="1" t="s">
        <v>1104</v>
      </c>
      <c r="C433" s="3">
        <v>45090</v>
      </c>
      <c r="D433" s="4" t="s">
        <v>931</v>
      </c>
      <c r="E433" s="3">
        <v>45066</v>
      </c>
      <c r="F433" s="3">
        <v>45066</v>
      </c>
      <c r="G433" s="2">
        <v>123</v>
      </c>
      <c r="H433" s="2" t="s">
        <v>2</v>
      </c>
      <c r="I433" s="2" t="s">
        <v>34</v>
      </c>
      <c r="J433" s="75">
        <v>2929</v>
      </c>
      <c r="K433" s="76" t="s">
        <v>974</v>
      </c>
      <c r="L433" s="76">
        <v>84</v>
      </c>
    </row>
    <row r="434" spans="1:12" x14ac:dyDescent="0.25">
      <c r="A434" s="67">
        <v>433</v>
      </c>
      <c r="B434" s="68" t="s">
        <v>1109</v>
      </c>
      <c r="C434" s="69">
        <v>45090</v>
      </c>
      <c r="D434" s="70" t="s">
        <v>932</v>
      </c>
      <c r="E434" s="69">
        <v>45058</v>
      </c>
      <c r="F434" s="69">
        <v>45058</v>
      </c>
      <c r="G434" s="71">
        <v>117</v>
      </c>
      <c r="H434" s="71" t="s">
        <v>2</v>
      </c>
      <c r="I434" s="71" t="s">
        <v>34</v>
      </c>
      <c r="J434" s="72">
        <v>7840</v>
      </c>
      <c r="K434" s="73" t="s">
        <v>973</v>
      </c>
      <c r="L434" s="73">
        <v>84</v>
      </c>
    </row>
    <row r="435" spans="1:12" x14ac:dyDescent="0.25">
      <c r="A435" s="74">
        <v>434</v>
      </c>
      <c r="B435" s="1" t="s">
        <v>57</v>
      </c>
      <c r="C435" s="3"/>
      <c r="D435" s="4" t="s">
        <v>933</v>
      </c>
      <c r="E435" s="3">
        <v>45065</v>
      </c>
      <c r="F435" s="3">
        <v>45065</v>
      </c>
      <c r="G435" s="2">
        <v>122</v>
      </c>
      <c r="H435" s="2" t="s">
        <v>2</v>
      </c>
      <c r="I435" s="2" t="s">
        <v>33</v>
      </c>
      <c r="J435" s="75">
        <v>150924</v>
      </c>
      <c r="K435" s="76"/>
      <c r="L435" s="76"/>
    </row>
    <row r="436" spans="1:12" x14ac:dyDescent="0.25">
      <c r="A436" s="67">
        <v>435</v>
      </c>
      <c r="B436" s="68" t="s">
        <v>1104</v>
      </c>
      <c r="C436" s="69">
        <v>45090</v>
      </c>
      <c r="D436" s="70" t="s">
        <v>934</v>
      </c>
      <c r="E436" s="69">
        <v>45059</v>
      </c>
      <c r="F436" s="69">
        <v>45059</v>
      </c>
      <c r="G436" s="71">
        <v>118</v>
      </c>
      <c r="H436" s="71" t="s">
        <v>2</v>
      </c>
      <c r="I436" s="71" t="s">
        <v>34</v>
      </c>
      <c r="J436" s="72">
        <v>2929</v>
      </c>
      <c r="K436" s="73" t="s">
        <v>974</v>
      </c>
      <c r="L436" s="73">
        <v>84</v>
      </c>
    </row>
    <row r="437" spans="1:12" x14ac:dyDescent="0.25">
      <c r="A437" s="74">
        <v>436</v>
      </c>
      <c r="B437" s="1" t="s">
        <v>1105</v>
      </c>
      <c r="C437" s="3">
        <v>45089</v>
      </c>
      <c r="D437" s="4" t="s">
        <v>935</v>
      </c>
      <c r="E437" s="3">
        <v>45058</v>
      </c>
      <c r="F437" s="3">
        <v>45058</v>
      </c>
      <c r="G437" s="2">
        <v>116</v>
      </c>
      <c r="H437" s="2" t="s">
        <v>2</v>
      </c>
      <c r="I437" s="2" t="s">
        <v>34</v>
      </c>
      <c r="J437" s="75">
        <v>1949.4</v>
      </c>
      <c r="K437" s="76" t="s">
        <v>964</v>
      </c>
      <c r="L437" s="76">
        <v>83</v>
      </c>
    </row>
    <row r="438" spans="1:12" x14ac:dyDescent="0.25">
      <c r="A438" s="67">
        <v>437</v>
      </c>
      <c r="B438" s="68" t="s">
        <v>936</v>
      </c>
      <c r="C438" s="69">
        <v>45090</v>
      </c>
      <c r="D438" s="70" t="s">
        <v>937</v>
      </c>
      <c r="E438" s="69">
        <v>45058</v>
      </c>
      <c r="F438" s="69">
        <v>45058</v>
      </c>
      <c r="G438" s="71">
        <v>115</v>
      </c>
      <c r="H438" s="71" t="s">
        <v>2</v>
      </c>
      <c r="I438" s="71" t="s">
        <v>34</v>
      </c>
      <c r="J438" s="72">
        <v>4090</v>
      </c>
      <c r="K438" s="73" t="s">
        <v>977</v>
      </c>
      <c r="L438" s="73">
        <v>84</v>
      </c>
    </row>
    <row r="439" spans="1:12" x14ac:dyDescent="0.25">
      <c r="A439" s="74">
        <v>438</v>
      </c>
      <c r="B439" s="1" t="s">
        <v>57</v>
      </c>
      <c r="C439" s="3"/>
      <c r="D439" s="4" t="s">
        <v>938</v>
      </c>
      <c r="E439" s="3">
        <v>45055</v>
      </c>
      <c r="F439" s="3">
        <v>45055</v>
      </c>
      <c r="G439" s="2">
        <v>113</v>
      </c>
      <c r="H439" s="2" t="s">
        <v>2</v>
      </c>
      <c r="I439" s="2" t="s">
        <v>33</v>
      </c>
      <c r="J439" s="75">
        <v>176323</v>
      </c>
      <c r="K439" s="76"/>
      <c r="L439" s="76"/>
    </row>
    <row r="440" spans="1:12" x14ac:dyDescent="0.25">
      <c r="A440" s="67">
        <v>439</v>
      </c>
      <c r="B440" s="68" t="s">
        <v>1091</v>
      </c>
      <c r="C440" s="69">
        <v>45090</v>
      </c>
      <c r="D440" s="70" t="s">
        <v>939</v>
      </c>
      <c r="E440" s="69">
        <v>45052</v>
      </c>
      <c r="F440" s="69">
        <v>45052</v>
      </c>
      <c r="G440" s="71">
        <v>112</v>
      </c>
      <c r="H440" s="71" t="s">
        <v>2</v>
      </c>
      <c r="I440" s="71" t="s">
        <v>34</v>
      </c>
      <c r="J440" s="72">
        <v>19042.84</v>
      </c>
      <c r="K440" s="73" t="s">
        <v>979</v>
      </c>
      <c r="L440" s="73">
        <v>84</v>
      </c>
    </row>
    <row r="441" spans="1:12" x14ac:dyDescent="0.25">
      <c r="A441" s="74">
        <v>440</v>
      </c>
      <c r="B441" s="1" t="s">
        <v>1104</v>
      </c>
      <c r="C441" s="3">
        <v>45090</v>
      </c>
      <c r="D441" s="4" t="s">
        <v>940</v>
      </c>
      <c r="E441" s="3">
        <v>45052</v>
      </c>
      <c r="F441" s="3">
        <v>45052</v>
      </c>
      <c r="G441" s="2">
        <v>111</v>
      </c>
      <c r="H441" s="2" t="s">
        <v>2</v>
      </c>
      <c r="I441" s="2" t="s">
        <v>34</v>
      </c>
      <c r="J441" s="75">
        <v>2929</v>
      </c>
      <c r="K441" s="76" t="s">
        <v>974</v>
      </c>
      <c r="L441" s="76">
        <v>84</v>
      </c>
    </row>
    <row r="442" spans="1:12" x14ac:dyDescent="0.25">
      <c r="A442" s="67">
        <v>441</v>
      </c>
      <c r="B442" s="68" t="s">
        <v>1091</v>
      </c>
      <c r="C442" s="69">
        <v>45090</v>
      </c>
      <c r="D442" s="70" t="s">
        <v>941</v>
      </c>
      <c r="E442" s="69">
        <v>45049</v>
      </c>
      <c r="F442" s="69">
        <v>45049</v>
      </c>
      <c r="G442" s="71">
        <v>108</v>
      </c>
      <c r="H442" s="71" t="s">
        <v>2</v>
      </c>
      <c r="I442" s="71" t="s">
        <v>34</v>
      </c>
      <c r="J442" s="72">
        <v>11603.33</v>
      </c>
      <c r="K442" s="73" t="s">
        <v>979</v>
      </c>
      <c r="L442" s="73">
        <v>84</v>
      </c>
    </row>
    <row r="443" spans="1:12" x14ac:dyDescent="0.25">
      <c r="A443" s="74">
        <v>442</v>
      </c>
      <c r="B443" s="1" t="s">
        <v>1093</v>
      </c>
      <c r="C443" s="3">
        <v>45090</v>
      </c>
      <c r="D443" s="4" t="s">
        <v>942</v>
      </c>
      <c r="E443" s="3">
        <v>45049</v>
      </c>
      <c r="F443" s="3">
        <v>45049</v>
      </c>
      <c r="G443" s="2">
        <v>109</v>
      </c>
      <c r="H443" s="2" t="s">
        <v>2</v>
      </c>
      <c r="I443" s="2" t="s">
        <v>34</v>
      </c>
      <c r="J443" s="75">
        <v>2910</v>
      </c>
      <c r="K443" s="76" t="s">
        <v>978</v>
      </c>
      <c r="L443" s="76">
        <v>84</v>
      </c>
    </row>
    <row r="444" spans="1:12" x14ac:dyDescent="0.25">
      <c r="A444" s="67">
        <v>443</v>
      </c>
      <c r="B444" s="68" t="s">
        <v>1091</v>
      </c>
      <c r="C444" s="69">
        <v>45090</v>
      </c>
      <c r="D444" s="70" t="s">
        <v>943</v>
      </c>
      <c r="E444" s="69">
        <v>45059</v>
      </c>
      <c r="F444" s="69">
        <v>45059</v>
      </c>
      <c r="G444" s="71">
        <v>119</v>
      </c>
      <c r="H444" s="71" t="s">
        <v>2</v>
      </c>
      <c r="I444" s="71" t="s">
        <v>34</v>
      </c>
      <c r="J444" s="72">
        <v>11113.87</v>
      </c>
      <c r="K444" s="73" t="s">
        <v>979</v>
      </c>
      <c r="L444" s="73">
        <v>84</v>
      </c>
    </row>
    <row r="445" spans="1:12" x14ac:dyDescent="0.25">
      <c r="A445" s="74">
        <v>444</v>
      </c>
      <c r="B445" s="1" t="s">
        <v>1109</v>
      </c>
      <c r="C445" s="3">
        <v>45090</v>
      </c>
      <c r="D445" s="4" t="s">
        <v>944</v>
      </c>
      <c r="E445" s="3">
        <v>45062</v>
      </c>
      <c r="F445" s="3">
        <v>45062</v>
      </c>
      <c r="G445" s="2">
        <v>121</v>
      </c>
      <c r="H445" s="2" t="s">
        <v>2</v>
      </c>
      <c r="I445" s="2" t="s">
        <v>34</v>
      </c>
      <c r="J445" s="75">
        <v>38080</v>
      </c>
      <c r="K445" s="76" t="s">
        <v>973</v>
      </c>
      <c r="L445" s="76">
        <v>84</v>
      </c>
    </row>
    <row r="446" spans="1:12" x14ac:dyDescent="0.25">
      <c r="A446" s="67">
        <v>445</v>
      </c>
      <c r="B446" s="68" t="s">
        <v>214</v>
      </c>
      <c r="C446" s="69">
        <v>45090</v>
      </c>
      <c r="D446" s="70" t="s">
        <v>945</v>
      </c>
      <c r="E446" s="69">
        <v>44995</v>
      </c>
      <c r="F446" s="69">
        <v>45065</v>
      </c>
      <c r="G446" s="71">
        <v>54</v>
      </c>
      <c r="H446" s="71" t="s">
        <v>10</v>
      </c>
      <c r="I446" s="71" t="s">
        <v>34</v>
      </c>
      <c r="J446" s="72">
        <v>2763.53</v>
      </c>
      <c r="K446" s="73" t="s">
        <v>970</v>
      </c>
      <c r="L446" s="73">
        <v>84</v>
      </c>
    </row>
    <row r="447" spans="1:12" x14ac:dyDescent="0.25">
      <c r="A447" s="74">
        <v>446</v>
      </c>
      <c r="B447" s="1" t="s">
        <v>1109</v>
      </c>
      <c r="C447" s="3">
        <v>45090</v>
      </c>
      <c r="D447" s="4" t="s">
        <v>946</v>
      </c>
      <c r="E447" s="3">
        <v>45069</v>
      </c>
      <c r="F447" s="3">
        <v>45069</v>
      </c>
      <c r="G447" s="2">
        <v>126</v>
      </c>
      <c r="H447" s="2" t="s">
        <v>2</v>
      </c>
      <c r="I447" s="2" t="s">
        <v>34</v>
      </c>
      <c r="J447" s="75">
        <v>14340</v>
      </c>
      <c r="K447" s="76" t="s">
        <v>973</v>
      </c>
      <c r="L447" s="76">
        <v>84</v>
      </c>
    </row>
    <row r="448" spans="1:12" x14ac:dyDescent="0.25">
      <c r="A448" s="67">
        <v>447</v>
      </c>
      <c r="B448" s="68" t="s">
        <v>1105</v>
      </c>
      <c r="C448" s="69">
        <v>45089</v>
      </c>
      <c r="D448" s="70" t="s">
        <v>947</v>
      </c>
      <c r="E448" s="69" t="s">
        <v>963</v>
      </c>
      <c r="F448" s="69" t="s">
        <v>963</v>
      </c>
      <c r="G448" s="71">
        <v>127</v>
      </c>
      <c r="H448" s="71" t="s">
        <v>2</v>
      </c>
      <c r="I448" s="71" t="s">
        <v>34</v>
      </c>
      <c r="J448" s="72">
        <v>3898.8</v>
      </c>
      <c r="K448" s="73" t="s">
        <v>964</v>
      </c>
      <c r="L448" s="73">
        <v>83</v>
      </c>
    </row>
    <row r="449" spans="1:12" x14ac:dyDescent="0.25">
      <c r="A449" s="74">
        <v>448</v>
      </c>
      <c r="B449" s="1" t="s">
        <v>575</v>
      </c>
      <c r="C449" s="3"/>
      <c r="D449" s="4" t="s">
        <v>948</v>
      </c>
      <c r="E449" s="3">
        <v>45070</v>
      </c>
      <c r="F449" s="3">
        <v>45070</v>
      </c>
      <c r="G449" s="2">
        <v>128</v>
      </c>
      <c r="H449" s="2" t="s">
        <v>2</v>
      </c>
      <c r="I449" s="2" t="s">
        <v>18</v>
      </c>
      <c r="J449" s="75">
        <v>48100</v>
      </c>
      <c r="K449" s="76"/>
      <c r="L449" s="76"/>
    </row>
    <row r="450" spans="1:12" x14ac:dyDescent="0.25">
      <c r="A450" s="67">
        <v>449</v>
      </c>
      <c r="B450" s="68" t="s">
        <v>41</v>
      </c>
      <c r="C450" s="69">
        <v>45090</v>
      </c>
      <c r="D450" s="70" t="s">
        <v>949</v>
      </c>
      <c r="E450" s="69">
        <v>45070</v>
      </c>
      <c r="F450" s="69">
        <v>45070</v>
      </c>
      <c r="G450" s="71">
        <v>129</v>
      </c>
      <c r="H450" s="71" t="s">
        <v>2</v>
      </c>
      <c r="I450" s="71" t="s">
        <v>34</v>
      </c>
      <c r="J450" s="72">
        <v>85143.24</v>
      </c>
      <c r="K450" s="73" t="s">
        <v>976</v>
      </c>
      <c r="L450" s="73">
        <v>84</v>
      </c>
    </row>
    <row r="451" spans="1:12" x14ac:dyDescent="0.25">
      <c r="A451" s="74">
        <v>450</v>
      </c>
      <c r="B451" s="1" t="s">
        <v>1099</v>
      </c>
      <c r="C451" s="3">
        <v>45090</v>
      </c>
      <c r="D451" s="4" t="s">
        <v>950</v>
      </c>
      <c r="E451" s="3">
        <v>45064</v>
      </c>
      <c r="F451" s="3">
        <v>45064</v>
      </c>
      <c r="G451" s="2">
        <v>55</v>
      </c>
      <c r="H451" s="2" t="s">
        <v>10</v>
      </c>
      <c r="I451" s="2" t="s">
        <v>34</v>
      </c>
      <c r="J451" s="75">
        <v>6961.7</v>
      </c>
      <c r="K451" s="76" t="s">
        <v>966</v>
      </c>
      <c r="L451" s="76">
        <v>84</v>
      </c>
    </row>
    <row r="452" spans="1:12" x14ac:dyDescent="0.25">
      <c r="A452" s="67">
        <v>451</v>
      </c>
      <c r="B452" s="68" t="s">
        <v>1099</v>
      </c>
      <c r="C452" s="69">
        <v>45090</v>
      </c>
      <c r="D452" s="70" t="s">
        <v>951</v>
      </c>
      <c r="E452" s="69">
        <v>45070</v>
      </c>
      <c r="F452" s="69">
        <v>45070</v>
      </c>
      <c r="G452" s="71">
        <v>59</v>
      </c>
      <c r="H452" s="71" t="s">
        <v>10</v>
      </c>
      <c r="I452" s="71" t="s">
        <v>34</v>
      </c>
      <c r="J452" s="72">
        <v>37062.54</v>
      </c>
      <c r="K452" s="73" t="s">
        <v>966</v>
      </c>
      <c r="L452" s="73">
        <v>84</v>
      </c>
    </row>
    <row r="453" spans="1:12" x14ac:dyDescent="0.25">
      <c r="A453" s="74">
        <v>452</v>
      </c>
      <c r="B453" s="1" t="s">
        <v>1099</v>
      </c>
      <c r="C453" s="3">
        <v>45090</v>
      </c>
      <c r="D453" s="4" t="s">
        <v>952</v>
      </c>
      <c r="E453" s="3">
        <v>45064</v>
      </c>
      <c r="F453" s="3">
        <v>45064</v>
      </c>
      <c r="G453" s="2">
        <v>57</v>
      </c>
      <c r="H453" s="2" t="s">
        <v>10</v>
      </c>
      <c r="I453" s="2" t="s">
        <v>34</v>
      </c>
      <c r="J453" s="75">
        <v>1317.7</v>
      </c>
      <c r="K453" s="76" t="s">
        <v>966</v>
      </c>
      <c r="L453" s="76">
        <v>84</v>
      </c>
    </row>
    <row r="454" spans="1:12" x14ac:dyDescent="0.25">
      <c r="A454" s="67">
        <v>453</v>
      </c>
      <c r="B454" s="68" t="s">
        <v>1103</v>
      </c>
      <c r="C454" s="69">
        <v>45090</v>
      </c>
      <c r="D454" s="70" t="s">
        <v>954</v>
      </c>
      <c r="E454" s="69">
        <v>45071</v>
      </c>
      <c r="F454" s="69">
        <v>45071</v>
      </c>
      <c r="G454" s="71"/>
      <c r="H454" s="71" t="s">
        <v>10</v>
      </c>
      <c r="I454" s="71" t="s">
        <v>34</v>
      </c>
      <c r="J454" s="72">
        <v>1737.63</v>
      </c>
      <c r="K454" s="73" t="s">
        <v>975</v>
      </c>
      <c r="L454" s="73">
        <v>84</v>
      </c>
    </row>
    <row r="455" spans="1:12" x14ac:dyDescent="0.25">
      <c r="A455" s="74">
        <v>454</v>
      </c>
      <c r="B455" s="1" t="s">
        <v>1103</v>
      </c>
      <c r="C455" s="3">
        <v>45090</v>
      </c>
      <c r="D455" s="4" t="s">
        <v>955</v>
      </c>
      <c r="E455" s="3">
        <v>45071</v>
      </c>
      <c r="F455" s="3">
        <v>45071</v>
      </c>
      <c r="G455" s="2"/>
      <c r="H455" s="2" t="s">
        <v>10</v>
      </c>
      <c r="I455" s="2" t="s">
        <v>34</v>
      </c>
      <c r="J455" s="75">
        <v>15666.48</v>
      </c>
      <c r="K455" s="76" t="s">
        <v>975</v>
      </c>
      <c r="L455" s="76">
        <v>84</v>
      </c>
    </row>
    <row r="456" spans="1:12" x14ac:dyDescent="0.25">
      <c r="A456" s="67">
        <v>455</v>
      </c>
      <c r="B456" s="68" t="s">
        <v>956</v>
      </c>
      <c r="C456" s="69">
        <v>45103</v>
      </c>
      <c r="D456" s="70" t="s">
        <v>957</v>
      </c>
      <c r="E456" s="69">
        <v>45063</v>
      </c>
      <c r="F456" s="69">
        <v>45063</v>
      </c>
      <c r="G456" s="71"/>
      <c r="H456" s="71" t="s">
        <v>10</v>
      </c>
      <c r="I456" s="71" t="s">
        <v>34</v>
      </c>
      <c r="J456" s="72">
        <v>42206.44</v>
      </c>
      <c r="K456" s="73" t="s">
        <v>1175</v>
      </c>
      <c r="L456" s="73">
        <v>89</v>
      </c>
    </row>
    <row r="457" spans="1:12" x14ac:dyDescent="0.25">
      <c r="A457" s="74">
        <v>456</v>
      </c>
      <c r="B457" s="1" t="s">
        <v>799</v>
      </c>
      <c r="C457" s="3">
        <v>45090</v>
      </c>
      <c r="D457" s="4" t="s">
        <v>958</v>
      </c>
      <c r="E457" s="3">
        <v>45076</v>
      </c>
      <c r="F457" s="3">
        <v>45076</v>
      </c>
      <c r="G457" s="2"/>
      <c r="H457" s="2" t="s">
        <v>10</v>
      </c>
      <c r="I457" s="2" t="s">
        <v>34</v>
      </c>
      <c r="J457" s="75">
        <v>341426.94</v>
      </c>
      <c r="K457" s="76" t="s">
        <v>967</v>
      </c>
      <c r="L457" s="76">
        <v>84</v>
      </c>
    </row>
    <row r="458" spans="1:12" x14ac:dyDescent="0.25">
      <c r="A458" s="67">
        <v>457</v>
      </c>
      <c r="B458" s="68" t="s">
        <v>53</v>
      </c>
      <c r="C458" s="69">
        <v>45090</v>
      </c>
      <c r="D458" s="70" t="s">
        <v>959</v>
      </c>
      <c r="E458" s="69">
        <v>45068</v>
      </c>
      <c r="F458" s="69">
        <v>45068</v>
      </c>
      <c r="G458" s="71"/>
      <c r="H458" s="71" t="s">
        <v>10</v>
      </c>
      <c r="I458" s="71" t="s">
        <v>34</v>
      </c>
      <c r="J458" s="72">
        <v>53028.41</v>
      </c>
      <c r="K458" s="73" t="s">
        <v>980</v>
      </c>
      <c r="L458" s="73">
        <v>84</v>
      </c>
    </row>
    <row r="459" spans="1:12" x14ac:dyDescent="0.25">
      <c r="A459" s="74">
        <v>458</v>
      </c>
      <c r="B459" s="1" t="s">
        <v>1116</v>
      </c>
      <c r="C459" s="3">
        <v>45090</v>
      </c>
      <c r="D459" s="4" t="s">
        <v>960</v>
      </c>
      <c r="E459" s="3">
        <v>45075</v>
      </c>
      <c r="F459" s="3">
        <v>45077</v>
      </c>
      <c r="G459" s="2"/>
      <c r="H459" s="2" t="s">
        <v>10</v>
      </c>
      <c r="I459" s="2" t="s">
        <v>34</v>
      </c>
      <c r="J459" s="75">
        <v>18510.349999999999</v>
      </c>
      <c r="K459" s="76" t="s">
        <v>969</v>
      </c>
      <c r="L459" s="76">
        <v>84</v>
      </c>
    </row>
    <row r="460" spans="1:12" x14ac:dyDescent="0.25">
      <c r="A460" s="67">
        <v>459</v>
      </c>
      <c r="B460" s="68" t="s">
        <v>766</v>
      </c>
      <c r="C460" s="69">
        <v>45090</v>
      </c>
      <c r="D460" s="70" t="s">
        <v>961</v>
      </c>
      <c r="E460" s="69">
        <v>45059</v>
      </c>
      <c r="F460" s="69">
        <v>45059</v>
      </c>
      <c r="G460" s="71"/>
      <c r="H460" s="71" t="s">
        <v>10</v>
      </c>
      <c r="I460" s="71" t="s">
        <v>34</v>
      </c>
      <c r="J460" s="72">
        <v>123926.37</v>
      </c>
      <c r="K460" s="73" t="s">
        <v>968</v>
      </c>
      <c r="L460" s="73">
        <v>84</v>
      </c>
    </row>
    <row r="461" spans="1:12" x14ac:dyDescent="0.25">
      <c r="A461" s="74">
        <v>460</v>
      </c>
      <c r="B461" s="1" t="s">
        <v>1103</v>
      </c>
      <c r="C461" s="3">
        <v>45090</v>
      </c>
      <c r="D461" s="4" t="s">
        <v>962</v>
      </c>
      <c r="E461" s="3">
        <v>45071</v>
      </c>
      <c r="F461" s="3">
        <v>45071</v>
      </c>
      <c r="G461" s="2"/>
      <c r="H461" s="2" t="s">
        <v>10</v>
      </c>
      <c r="I461" s="2" t="s">
        <v>34</v>
      </c>
      <c r="J461" s="75">
        <v>976.98</v>
      </c>
      <c r="K461" s="76" t="s">
        <v>975</v>
      </c>
      <c r="L461" s="76">
        <v>84</v>
      </c>
    </row>
    <row r="462" spans="1:12" x14ac:dyDescent="0.25">
      <c r="A462" s="67">
        <v>461</v>
      </c>
      <c r="B462" s="68" t="s">
        <v>1110</v>
      </c>
      <c r="C462" s="69">
        <v>45090</v>
      </c>
      <c r="D462" s="70" t="s">
        <v>981</v>
      </c>
      <c r="E462" s="69">
        <v>45065</v>
      </c>
      <c r="F462" s="69">
        <v>45068</v>
      </c>
      <c r="G462" s="71">
        <v>124</v>
      </c>
      <c r="H462" s="86" t="s">
        <v>2</v>
      </c>
      <c r="I462" s="71" t="s">
        <v>34</v>
      </c>
      <c r="J462" s="72">
        <v>15216.75</v>
      </c>
      <c r="K462" s="73" t="s">
        <v>982</v>
      </c>
      <c r="L462" s="73">
        <v>84</v>
      </c>
    </row>
    <row r="463" spans="1:12" x14ac:dyDescent="0.25">
      <c r="A463" s="74">
        <v>462</v>
      </c>
      <c r="B463" s="1" t="s">
        <v>1169</v>
      </c>
      <c r="C463" s="3">
        <v>45103</v>
      </c>
      <c r="D463" s="4" t="s">
        <v>1119</v>
      </c>
      <c r="E463" s="3">
        <v>45077</v>
      </c>
      <c r="F463" s="3">
        <v>45078</v>
      </c>
      <c r="G463" s="2"/>
      <c r="H463" s="82" t="s">
        <v>10</v>
      </c>
      <c r="I463" s="2" t="s">
        <v>34</v>
      </c>
      <c r="J463" s="75">
        <v>31236.48</v>
      </c>
      <c r="K463" s="76" t="s">
        <v>1176</v>
      </c>
      <c r="L463" s="76">
        <v>89</v>
      </c>
    </row>
    <row r="464" spans="1:12" x14ac:dyDescent="0.25">
      <c r="A464" s="67">
        <v>463</v>
      </c>
      <c r="B464" s="68" t="s">
        <v>1097</v>
      </c>
      <c r="C464" s="69">
        <v>45104</v>
      </c>
      <c r="D464" s="70" t="s">
        <v>1120</v>
      </c>
      <c r="E464" s="69">
        <v>45090</v>
      </c>
      <c r="F464" s="69">
        <v>45090</v>
      </c>
      <c r="G464" s="71"/>
      <c r="H464" s="86" t="s">
        <v>10</v>
      </c>
      <c r="I464" s="71" t="s">
        <v>34</v>
      </c>
      <c r="J464" s="72">
        <v>8100</v>
      </c>
      <c r="K464" s="73" t="s">
        <v>1280</v>
      </c>
      <c r="L464" s="73">
        <v>90</v>
      </c>
    </row>
    <row r="465" spans="1:12" x14ac:dyDescent="0.25">
      <c r="A465" s="4" t="s">
        <v>1089</v>
      </c>
      <c r="B465" s="1" t="s">
        <v>1097</v>
      </c>
      <c r="C465" s="3">
        <v>45093</v>
      </c>
      <c r="D465" s="4" t="s">
        <v>1121</v>
      </c>
      <c r="E465" s="3">
        <v>44988</v>
      </c>
      <c r="F465" s="3">
        <v>44988</v>
      </c>
      <c r="G465" s="2"/>
      <c r="H465" s="82" t="s">
        <v>10</v>
      </c>
      <c r="I465" s="2" t="s">
        <v>34</v>
      </c>
      <c r="J465" s="89">
        <v>98146.58</v>
      </c>
      <c r="K465" s="76" t="s">
        <v>1122</v>
      </c>
      <c r="L465" s="76">
        <v>85</v>
      </c>
    </row>
    <row r="466" spans="1:12" x14ac:dyDescent="0.25">
      <c r="A466" s="71">
        <v>465</v>
      </c>
      <c r="B466" s="68" t="s">
        <v>1099</v>
      </c>
      <c r="C466" s="69"/>
      <c r="D466" s="70" t="s">
        <v>1123</v>
      </c>
      <c r="E466" s="69">
        <v>45092</v>
      </c>
      <c r="F466" s="69">
        <v>45092</v>
      </c>
      <c r="G466" s="71">
        <v>67</v>
      </c>
      <c r="H466" s="86" t="s">
        <v>10</v>
      </c>
      <c r="I466" s="71" t="s">
        <v>33</v>
      </c>
      <c r="J466" s="72">
        <v>6628.02</v>
      </c>
      <c r="K466" s="73"/>
      <c r="L466" s="73"/>
    </row>
    <row r="467" spans="1:12" x14ac:dyDescent="0.25">
      <c r="A467" s="2">
        <v>466</v>
      </c>
      <c r="B467" s="1" t="s">
        <v>1099</v>
      </c>
      <c r="C467" s="3"/>
      <c r="D467" s="4" t="s">
        <v>1124</v>
      </c>
      <c r="E467" s="3">
        <v>45092</v>
      </c>
      <c r="F467" s="3">
        <v>45092</v>
      </c>
      <c r="G467" s="2"/>
      <c r="H467" s="82" t="s">
        <v>10</v>
      </c>
      <c r="I467" s="2" t="s">
        <v>33</v>
      </c>
      <c r="J467" s="75">
        <v>16769</v>
      </c>
      <c r="K467" s="76"/>
      <c r="L467" s="76"/>
    </row>
    <row r="468" spans="1:12" x14ac:dyDescent="0.25">
      <c r="A468" s="71">
        <v>467</v>
      </c>
      <c r="B468" s="68" t="s">
        <v>1125</v>
      </c>
      <c r="C468" s="69">
        <v>45103</v>
      </c>
      <c r="D468" s="70" t="s">
        <v>1126</v>
      </c>
      <c r="E468" s="69">
        <v>45042</v>
      </c>
      <c r="F468" s="69">
        <v>45042</v>
      </c>
      <c r="G468" s="71"/>
      <c r="H468" s="86" t="s">
        <v>10</v>
      </c>
      <c r="I468" s="71" t="s">
        <v>34</v>
      </c>
      <c r="J468" s="72">
        <v>205749.1</v>
      </c>
      <c r="K468" s="73" t="s">
        <v>1170</v>
      </c>
      <c r="L468" s="73">
        <v>89</v>
      </c>
    </row>
    <row r="469" spans="1:12" x14ac:dyDescent="0.25">
      <c r="A469" s="74">
        <v>468</v>
      </c>
      <c r="B469" s="1" t="s">
        <v>1127</v>
      </c>
      <c r="C469" s="3">
        <v>45103</v>
      </c>
      <c r="D469" s="4" t="s">
        <v>1128</v>
      </c>
      <c r="E469" s="3">
        <v>44985</v>
      </c>
      <c r="F469" s="3">
        <v>45019</v>
      </c>
      <c r="G469" s="2"/>
      <c r="H469" s="2" t="s">
        <v>10</v>
      </c>
      <c r="I469" s="2" t="s">
        <v>34</v>
      </c>
      <c r="J469" s="90">
        <v>29178.880000000001</v>
      </c>
      <c r="K469" s="76" t="s">
        <v>1174</v>
      </c>
      <c r="L469" s="76">
        <v>89</v>
      </c>
    </row>
  </sheetData>
  <conditionalFormatting sqref="D2:D469">
    <cfRule type="expression" dxfId="67" priority="445">
      <formula>$I2="SE PAGO DOBLE"</formula>
    </cfRule>
    <cfRule type="expression" dxfId="66" priority="446">
      <formula>$I2="REVISAR ECONO."</formula>
    </cfRule>
    <cfRule type="expression" dxfId="65" priority="447">
      <formula>$I2="PAGO PARCIAL"</formula>
    </cfRule>
    <cfRule type="expression" dxfId="64" priority="448">
      <formula>$I2="CONCILIAR"</formula>
    </cfRule>
    <cfRule type="expression" dxfId="63" priority="449">
      <formula>$I2="PAGADO"</formula>
    </cfRule>
    <cfRule type="expression" dxfId="62" priority="450">
      <formula>$I2="PENDIENTE"</formula>
    </cfRule>
    <cfRule type="duplicateValues" dxfId="61" priority="451"/>
    <cfRule type="expression" dxfId="60" priority="452">
      <formula>$I2="REVISAR ECONO."</formula>
    </cfRule>
    <cfRule type="expression" dxfId="59" priority="453">
      <formula>$I2="PAGO PARCIAL"</formula>
    </cfRule>
    <cfRule type="expression" dxfId="58" priority="454">
      <formula>$I2="CONCILIAR"</formula>
    </cfRule>
    <cfRule type="expression" dxfId="57" priority="455">
      <formula>$I2="PAGADO"</formula>
    </cfRule>
    <cfRule type="expression" dxfId="56" priority="456">
      <formula>$I2="PENDIENTE"</formula>
    </cfRule>
  </conditionalFormatting>
  <dataValidations count="1">
    <dataValidation type="list" allowBlank="1" showInputMessage="1" showErrorMessage="1" sqref="I1" xr:uid="{2776C793-650B-4131-A986-B7F8698CF126}">
      <formula1>"PENDIENTE, PAGADO, CONSILIAR"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TextBox1">
          <controlPr defaultSize="0" autoLine="0" r:id="rId5">
            <anchor moveWithCells="1">
              <from>
                <xdr:col>13</xdr:col>
                <xdr:colOff>38100</xdr:colOff>
                <xdr:row>0</xdr:row>
                <xdr:rowOff>419100</xdr:rowOff>
              </from>
              <to>
                <xdr:col>13</xdr:col>
                <xdr:colOff>1428750</xdr:colOff>
                <xdr:row>0</xdr:row>
                <xdr:rowOff>657225</xdr:rowOff>
              </to>
            </anchor>
          </controlPr>
        </control>
      </mc:Choice>
      <mc:Fallback>
        <control shapeId="5122" r:id="rId4" name="TextBox1"/>
      </mc:Fallback>
    </mc:AlternateContent>
    <mc:AlternateContent xmlns:mc="http://schemas.openxmlformats.org/markup-compatibility/2006">
      <mc:Choice Requires="x14">
        <control shapeId="5123" r:id="rId6" name="Button 3">
          <controlPr defaultSize="0" print="0" autoFill="0" autoPict="0" macro="[0]!ABRIRFORMULARIO">
            <anchor>
              <from>
                <xdr:col>12</xdr:col>
                <xdr:colOff>228600</xdr:colOff>
                <xdr:row>0</xdr:row>
                <xdr:rowOff>38100</xdr:rowOff>
              </from>
              <to>
                <xdr:col>12</xdr:col>
                <xdr:colOff>723900</xdr:colOff>
                <xdr:row>0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7" name="Button 4">
          <controlPr defaultSize="0" print="0" autoFill="0" autoPict="0" macro="[0]!OcultarExcel">
            <anchor>
              <from>
                <xdr:col>12</xdr:col>
                <xdr:colOff>228600</xdr:colOff>
                <xdr:row>0</xdr:row>
                <xdr:rowOff>428625</xdr:rowOff>
              </from>
              <to>
                <xdr:col>12</xdr:col>
                <xdr:colOff>723900</xdr:colOff>
                <xdr:row>0</xdr:row>
                <xdr:rowOff>742950</xdr:rowOff>
              </to>
            </anchor>
          </controlPr>
        </control>
      </mc:Choice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4F05A6-A9E5-4B97-8F28-D23EEA6C57D6}">
          <x14:formula1>
            <xm:f>TABLASDINAMICAS!$E$2:$E$6</xm:f>
          </x14:formula1>
          <xm:sqref>H2:H469</xm:sqref>
        </x14:dataValidation>
        <x14:dataValidation type="list" allowBlank="1" showInputMessage="1" showErrorMessage="1" xr:uid="{BCC8602D-A322-4161-8E2C-75BB930CB8AE}">
          <x14:formula1>
            <xm:f>TABLASDINAMICAS!$C$2:$C$7</xm:f>
          </x14:formula1>
          <xm:sqref>I2:I469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C1:K112"/>
  <sheetViews>
    <sheetView showGridLines="0" zoomScale="85" zoomScaleNormal="85" workbookViewId="0">
      <pane ySplit="1" topLeftCell="A14" activePane="bottomLeft" state="frozen"/>
      <selection pane="bottomLeft" activeCell="L11" sqref="L11"/>
    </sheetView>
  </sheetViews>
  <sheetFormatPr baseColWidth="10" defaultRowHeight="15" x14ac:dyDescent="0.25"/>
  <cols>
    <col min="3" max="3" width="27.85546875" bestFit="1" customWidth="1"/>
    <col min="4" max="4" width="6.7109375" customWidth="1"/>
    <col min="5" max="5" width="32.5703125" bestFit="1" customWidth="1"/>
    <col min="6" max="6" width="6.7109375" customWidth="1"/>
    <col min="7" max="7" width="9.85546875" bestFit="1" customWidth="1"/>
    <col min="8" max="8" width="54.5703125" bestFit="1" customWidth="1"/>
    <col min="9" max="9" width="6.7109375" customWidth="1"/>
    <col min="10" max="10" width="21.28515625" bestFit="1" customWidth="1"/>
    <col min="11" max="11" width="28" bestFit="1" customWidth="1"/>
  </cols>
  <sheetData>
    <row r="1" spans="3:11" ht="23.25" x14ac:dyDescent="0.25">
      <c r="C1" s="45" t="s">
        <v>158</v>
      </c>
      <c r="D1" s="9"/>
      <c r="E1" s="45" t="s">
        <v>155</v>
      </c>
      <c r="F1" s="9"/>
      <c r="G1" s="45" t="s">
        <v>1279</v>
      </c>
      <c r="H1" s="45" t="s">
        <v>782</v>
      </c>
      <c r="I1" s="46"/>
      <c r="J1" s="66" t="s">
        <v>1112</v>
      </c>
      <c r="K1" s="66" t="s">
        <v>1113</v>
      </c>
    </row>
    <row r="2" spans="3:11" ht="15" customHeight="1" x14ac:dyDescent="0.25">
      <c r="C2" t="s">
        <v>33</v>
      </c>
      <c r="E2" t="s">
        <v>781</v>
      </c>
      <c r="G2" s="54" t="s">
        <v>1177</v>
      </c>
      <c r="H2" s="23" t="s">
        <v>250</v>
      </c>
      <c r="I2" s="47"/>
      <c r="J2" t="s">
        <v>1284</v>
      </c>
      <c r="K2" t="s">
        <v>1277</v>
      </c>
    </row>
    <row r="3" spans="3:11" x14ac:dyDescent="0.25">
      <c r="C3" t="s">
        <v>34</v>
      </c>
      <c r="E3" t="s">
        <v>35</v>
      </c>
      <c r="G3" s="54" t="s">
        <v>1178</v>
      </c>
      <c r="H3" s="23" t="s">
        <v>186</v>
      </c>
      <c r="I3" s="47"/>
      <c r="J3" t="s">
        <v>1283</v>
      </c>
      <c r="K3" t="s">
        <v>1278</v>
      </c>
    </row>
    <row r="4" spans="3:11" x14ac:dyDescent="0.25">
      <c r="C4" t="s">
        <v>18</v>
      </c>
      <c r="E4" t="s">
        <v>2</v>
      </c>
      <c r="G4" s="54" t="s">
        <v>1179</v>
      </c>
      <c r="H4" s="23" t="s">
        <v>206</v>
      </c>
      <c r="I4" s="47"/>
      <c r="J4" t="s">
        <v>1282</v>
      </c>
      <c r="K4" s="23">
        <v>12345678</v>
      </c>
    </row>
    <row r="5" spans="3:11" x14ac:dyDescent="0.25">
      <c r="C5" t="s">
        <v>39</v>
      </c>
      <c r="E5" t="s">
        <v>10</v>
      </c>
      <c r="G5" s="54" t="s">
        <v>1180</v>
      </c>
      <c r="H5" s="23" t="s">
        <v>199</v>
      </c>
      <c r="I5" s="47"/>
      <c r="J5" t="s">
        <v>1281</v>
      </c>
      <c r="K5" t="s">
        <v>1276</v>
      </c>
    </row>
    <row r="6" spans="3:11" x14ac:dyDescent="0.25">
      <c r="C6" t="s">
        <v>417</v>
      </c>
      <c r="E6" t="s">
        <v>36</v>
      </c>
      <c r="G6" s="54" t="s">
        <v>1181</v>
      </c>
      <c r="H6" s="23" t="s">
        <v>1129</v>
      </c>
      <c r="I6" s="47"/>
    </row>
    <row r="7" spans="3:11" x14ac:dyDescent="0.25">
      <c r="C7" t="s">
        <v>780</v>
      </c>
      <c r="G7" s="54" t="s">
        <v>1182</v>
      </c>
      <c r="H7" t="s">
        <v>357</v>
      </c>
      <c r="I7" s="47"/>
    </row>
    <row r="8" spans="3:11" x14ac:dyDescent="0.25">
      <c r="G8" s="54" t="s">
        <v>1183</v>
      </c>
      <c r="H8" s="23" t="s">
        <v>182</v>
      </c>
      <c r="I8" s="47"/>
    </row>
    <row r="9" spans="3:11" x14ac:dyDescent="0.25">
      <c r="G9" s="54" t="s">
        <v>1184</v>
      </c>
      <c r="H9" s="23" t="s">
        <v>244</v>
      </c>
      <c r="I9" s="47"/>
    </row>
    <row r="10" spans="3:11" x14ac:dyDescent="0.25">
      <c r="G10" s="54" t="s">
        <v>1185</v>
      </c>
      <c r="H10" s="23" t="s">
        <v>259</v>
      </c>
      <c r="I10" s="47"/>
    </row>
    <row r="11" spans="3:11" x14ac:dyDescent="0.25">
      <c r="G11" s="54" t="s">
        <v>1186</v>
      </c>
      <c r="H11" s="23" t="s">
        <v>1130</v>
      </c>
      <c r="I11" s="47"/>
    </row>
    <row r="12" spans="3:11" x14ac:dyDescent="0.25">
      <c r="G12" s="54" t="s">
        <v>1187</v>
      </c>
      <c r="H12" s="23" t="s">
        <v>1131</v>
      </c>
      <c r="I12" s="47"/>
    </row>
    <row r="13" spans="3:11" x14ac:dyDescent="0.25">
      <c r="G13" s="54" t="s">
        <v>1188</v>
      </c>
      <c r="H13" s="23" t="s">
        <v>1132</v>
      </c>
      <c r="I13" s="47"/>
    </row>
    <row r="14" spans="3:11" x14ac:dyDescent="0.25">
      <c r="G14" s="54" t="s">
        <v>1189</v>
      </c>
      <c r="H14" s="23" t="s">
        <v>1133</v>
      </c>
      <c r="I14" s="47"/>
    </row>
    <row r="15" spans="3:11" x14ac:dyDescent="0.25">
      <c r="G15" s="54" t="s">
        <v>1190</v>
      </c>
      <c r="H15" s="23" t="s">
        <v>1134</v>
      </c>
      <c r="I15" s="47"/>
    </row>
    <row r="16" spans="3:11" x14ac:dyDescent="0.25">
      <c r="G16" s="54" t="s">
        <v>1191</v>
      </c>
      <c r="H16" s="23" t="s">
        <v>1135</v>
      </c>
      <c r="I16" s="47"/>
    </row>
    <row r="17" spans="7:9" x14ac:dyDescent="0.25">
      <c r="G17" s="54" t="s">
        <v>1192</v>
      </c>
      <c r="H17" s="23" t="s">
        <v>1136</v>
      </c>
      <c r="I17" s="47"/>
    </row>
    <row r="18" spans="7:9" x14ac:dyDescent="0.25">
      <c r="G18" s="54" t="s">
        <v>1193</v>
      </c>
      <c r="H18" s="23" t="s">
        <v>209</v>
      </c>
      <c r="I18" s="47"/>
    </row>
    <row r="19" spans="7:9" x14ac:dyDescent="0.25">
      <c r="G19" s="54" t="s">
        <v>1194</v>
      </c>
      <c r="H19" s="23" t="s">
        <v>43</v>
      </c>
      <c r="I19" s="47"/>
    </row>
    <row r="20" spans="7:9" x14ac:dyDescent="0.25">
      <c r="G20" s="54" t="s">
        <v>1195</v>
      </c>
      <c r="H20" s="23" t="s">
        <v>243</v>
      </c>
      <c r="I20" s="47"/>
    </row>
    <row r="21" spans="7:9" x14ac:dyDescent="0.25">
      <c r="G21" s="54" t="s">
        <v>1196</v>
      </c>
      <c r="H21" s="23" t="s">
        <v>1137</v>
      </c>
      <c r="I21" s="47"/>
    </row>
    <row r="22" spans="7:9" x14ac:dyDescent="0.25">
      <c r="G22" s="54" t="s">
        <v>1197</v>
      </c>
      <c r="H22" s="23" t="s">
        <v>251</v>
      </c>
      <c r="I22" s="47"/>
    </row>
    <row r="23" spans="7:9" x14ac:dyDescent="0.25">
      <c r="G23" s="54" t="s">
        <v>1198</v>
      </c>
      <c r="H23" s="23" t="s">
        <v>210</v>
      </c>
      <c r="I23" s="47"/>
    </row>
    <row r="24" spans="7:9" x14ac:dyDescent="0.25">
      <c r="G24" s="54" t="s">
        <v>1199</v>
      </c>
      <c r="H24" s="23" t="s">
        <v>262</v>
      </c>
      <c r="I24" s="47"/>
    </row>
    <row r="25" spans="7:9" x14ac:dyDescent="0.25">
      <c r="G25" s="54" t="s">
        <v>1200</v>
      </c>
      <c r="H25" s="23" t="s">
        <v>202</v>
      </c>
      <c r="I25" s="47"/>
    </row>
    <row r="26" spans="7:9" x14ac:dyDescent="0.25">
      <c r="G26" s="54" t="s">
        <v>1201</v>
      </c>
      <c r="H26" s="23" t="s">
        <v>239</v>
      </c>
      <c r="I26" s="47"/>
    </row>
    <row r="27" spans="7:9" x14ac:dyDescent="0.25">
      <c r="G27" s="54" t="s">
        <v>1202</v>
      </c>
      <c r="H27" t="s">
        <v>363</v>
      </c>
      <c r="I27" s="47"/>
    </row>
    <row r="28" spans="7:9" x14ac:dyDescent="0.25">
      <c r="G28" s="54" t="s">
        <v>1203</v>
      </c>
      <c r="H28" s="23" t="s">
        <v>211</v>
      </c>
      <c r="I28" s="47"/>
    </row>
    <row r="29" spans="7:9" x14ac:dyDescent="0.25">
      <c r="G29" s="54" t="s">
        <v>1204</v>
      </c>
      <c r="H29" s="23" t="s">
        <v>1109</v>
      </c>
      <c r="I29" s="47"/>
    </row>
    <row r="30" spans="7:9" x14ac:dyDescent="0.25">
      <c r="G30" s="54" t="s">
        <v>1205</v>
      </c>
      <c r="H30" s="24" t="s">
        <v>1138</v>
      </c>
      <c r="I30" s="47"/>
    </row>
    <row r="31" spans="7:9" x14ac:dyDescent="0.25">
      <c r="G31" s="54" t="s">
        <v>1206</v>
      </c>
      <c r="H31" s="23" t="s">
        <v>1091</v>
      </c>
      <c r="I31" s="47"/>
    </row>
    <row r="32" spans="7:9" x14ac:dyDescent="0.25">
      <c r="G32" s="54" t="s">
        <v>1207</v>
      </c>
      <c r="H32" t="s">
        <v>1139</v>
      </c>
      <c r="I32" s="47"/>
    </row>
    <row r="33" spans="7:9" x14ac:dyDescent="0.25">
      <c r="G33" s="54" t="s">
        <v>1208</v>
      </c>
      <c r="H33" s="23" t="s">
        <v>169</v>
      </c>
      <c r="I33" s="47"/>
    </row>
    <row r="34" spans="7:9" x14ac:dyDescent="0.25">
      <c r="G34" s="54" t="s">
        <v>1209</v>
      </c>
      <c r="H34" s="23" t="s">
        <v>242</v>
      </c>
      <c r="I34" s="47"/>
    </row>
    <row r="35" spans="7:9" x14ac:dyDescent="0.25">
      <c r="G35" s="54" t="s">
        <v>1210</v>
      </c>
      <c r="H35" s="23" t="s">
        <v>180</v>
      </c>
      <c r="I35" s="47"/>
    </row>
    <row r="36" spans="7:9" x14ac:dyDescent="0.25">
      <c r="G36" s="54" t="s">
        <v>1211</v>
      </c>
      <c r="H36" s="23" t="s">
        <v>1140</v>
      </c>
      <c r="I36" s="47"/>
    </row>
    <row r="37" spans="7:9" x14ac:dyDescent="0.25">
      <c r="G37" s="54" t="s">
        <v>1212</v>
      </c>
      <c r="H37" s="23" t="s">
        <v>1141</v>
      </c>
      <c r="I37" s="47"/>
    </row>
    <row r="38" spans="7:9" ht="18.75" x14ac:dyDescent="0.3">
      <c r="G38" s="54" t="s">
        <v>1213</v>
      </c>
      <c r="H38" s="24" t="s">
        <v>1142</v>
      </c>
      <c r="I38" s="48"/>
    </row>
    <row r="39" spans="7:9" x14ac:dyDescent="0.25">
      <c r="G39" s="54" t="s">
        <v>1214</v>
      </c>
      <c r="H39" s="23" t="s">
        <v>1143</v>
      </c>
    </row>
    <row r="40" spans="7:9" x14ac:dyDescent="0.25">
      <c r="G40" s="54" t="s">
        <v>1215</v>
      </c>
      <c r="H40" t="s">
        <v>380</v>
      </c>
    </row>
    <row r="41" spans="7:9" x14ac:dyDescent="0.25">
      <c r="G41" s="54" t="s">
        <v>1216</v>
      </c>
      <c r="H41" s="23" t="s">
        <v>1144</v>
      </c>
    </row>
    <row r="42" spans="7:9" x14ac:dyDescent="0.25">
      <c r="G42" s="54" t="s">
        <v>1217</v>
      </c>
      <c r="H42" s="23" t="s">
        <v>953</v>
      </c>
    </row>
    <row r="43" spans="7:9" x14ac:dyDescent="0.25">
      <c r="G43" s="54" t="s">
        <v>1218</v>
      </c>
      <c r="H43" s="23" t="s">
        <v>1145</v>
      </c>
    </row>
    <row r="44" spans="7:9" x14ac:dyDescent="0.25">
      <c r="G44" s="54" t="s">
        <v>1219</v>
      </c>
      <c r="H44" s="23" t="s">
        <v>1146</v>
      </c>
    </row>
    <row r="45" spans="7:9" x14ac:dyDescent="0.25">
      <c r="G45" s="54" t="s">
        <v>1220</v>
      </c>
      <c r="H45" s="23" t="s">
        <v>1147</v>
      </c>
    </row>
    <row r="46" spans="7:9" x14ac:dyDescent="0.25">
      <c r="G46" s="54" t="s">
        <v>1221</v>
      </c>
      <c r="H46" s="23" t="s">
        <v>1148</v>
      </c>
    </row>
    <row r="47" spans="7:9" x14ac:dyDescent="0.25">
      <c r="G47" s="54" t="s">
        <v>1222</v>
      </c>
      <c r="H47" s="23" t="s">
        <v>1149</v>
      </c>
    </row>
    <row r="48" spans="7:9" x14ac:dyDescent="0.25">
      <c r="G48" s="54" t="s">
        <v>1223</v>
      </c>
      <c r="H48" s="23" t="s">
        <v>769</v>
      </c>
    </row>
    <row r="49" spans="7:8" x14ac:dyDescent="0.25">
      <c r="G49" s="54" t="s">
        <v>1224</v>
      </c>
      <c r="H49" s="23" t="s">
        <v>1150</v>
      </c>
    </row>
    <row r="50" spans="7:8" x14ac:dyDescent="0.25">
      <c r="G50" s="54" t="s">
        <v>1225</v>
      </c>
      <c r="H50" s="23" t="s">
        <v>410</v>
      </c>
    </row>
    <row r="51" spans="7:8" x14ac:dyDescent="0.25">
      <c r="G51" s="54" t="s">
        <v>1226</v>
      </c>
      <c r="H51" s="23" t="s">
        <v>240</v>
      </c>
    </row>
    <row r="52" spans="7:8" x14ac:dyDescent="0.25">
      <c r="G52" s="54" t="s">
        <v>1227</v>
      </c>
      <c r="H52" s="23" t="s">
        <v>256</v>
      </c>
    </row>
    <row r="53" spans="7:8" x14ac:dyDescent="0.25">
      <c r="G53" s="54" t="s">
        <v>1228</v>
      </c>
      <c r="H53" s="23" t="s">
        <v>123</v>
      </c>
    </row>
    <row r="54" spans="7:8" x14ac:dyDescent="0.25">
      <c r="G54" s="54" t="s">
        <v>1229</v>
      </c>
      <c r="H54" s="23" t="s">
        <v>265</v>
      </c>
    </row>
    <row r="55" spans="7:8" x14ac:dyDescent="0.25">
      <c r="G55" s="54" t="s">
        <v>1230</v>
      </c>
      <c r="H55" s="23" t="s">
        <v>120</v>
      </c>
    </row>
    <row r="56" spans="7:8" x14ac:dyDescent="0.25">
      <c r="G56" s="54" t="s">
        <v>1231</v>
      </c>
      <c r="H56" s="23" t="s">
        <v>216</v>
      </c>
    </row>
    <row r="57" spans="7:8" x14ac:dyDescent="0.25">
      <c r="G57" s="54" t="s">
        <v>1232</v>
      </c>
      <c r="H57" s="23" t="s">
        <v>217</v>
      </c>
    </row>
    <row r="58" spans="7:8" x14ac:dyDescent="0.25">
      <c r="G58" s="54" t="s">
        <v>1233</v>
      </c>
      <c r="H58" s="23" t="s">
        <v>75</v>
      </c>
    </row>
    <row r="59" spans="7:8" x14ac:dyDescent="0.25">
      <c r="G59" s="54" t="s">
        <v>1234</v>
      </c>
      <c r="H59" s="23" t="s">
        <v>252</v>
      </c>
    </row>
    <row r="60" spans="7:8" x14ac:dyDescent="0.25">
      <c r="G60" s="54" t="s">
        <v>1235</v>
      </c>
      <c r="H60" s="23" t="s">
        <v>238</v>
      </c>
    </row>
    <row r="61" spans="7:8" x14ac:dyDescent="0.25">
      <c r="G61" s="54" t="s">
        <v>1236</v>
      </c>
      <c r="H61" s="23" t="s">
        <v>218</v>
      </c>
    </row>
    <row r="62" spans="7:8" x14ac:dyDescent="0.25">
      <c r="G62" s="54" t="s">
        <v>1237</v>
      </c>
      <c r="H62" s="23" t="s">
        <v>263</v>
      </c>
    </row>
    <row r="63" spans="7:8" x14ac:dyDescent="0.25">
      <c r="G63" s="54" t="s">
        <v>1238</v>
      </c>
      <c r="H63" s="23" t="s">
        <v>257</v>
      </c>
    </row>
    <row r="64" spans="7:8" x14ac:dyDescent="0.25">
      <c r="G64" s="54" t="s">
        <v>1239</v>
      </c>
      <c r="H64" s="23" t="s">
        <v>130</v>
      </c>
    </row>
    <row r="65" spans="7:8" x14ac:dyDescent="0.25">
      <c r="G65" s="54" t="s">
        <v>1240</v>
      </c>
      <c r="H65" s="23" t="s">
        <v>246</v>
      </c>
    </row>
    <row r="66" spans="7:8" x14ac:dyDescent="0.25">
      <c r="G66" s="54" t="s">
        <v>1241</v>
      </c>
      <c r="H66" s="23" t="s">
        <v>219</v>
      </c>
    </row>
    <row r="67" spans="7:8" x14ac:dyDescent="0.25">
      <c r="G67" s="54" t="s">
        <v>1242</v>
      </c>
      <c r="H67" s="23" t="s">
        <v>383</v>
      </c>
    </row>
    <row r="68" spans="7:8" x14ac:dyDescent="0.25">
      <c r="G68" s="54" t="s">
        <v>1243</v>
      </c>
      <c r="H68" s="24" t="s">
        <v>437</v>
      </c>
    </row>
    <row r="69" spans="7:8" x14ac:dyDescent="0.25">
      <c r="G69" s="54" t="s">
        <v>1244</v>
      </c>
      <c r="H69" s="23" t="s">
        <v>220</v>
      </c>
    </row>
    <row r="70" spans="7:8" x14ac:dyDescent="0.25">
      <c r="G70" s="54" t="s">
        <v>1245</v>
      </c>
      <c r="H70" s="23" t="s">
        <v>245</v>
      </c>
    </row>
    <row r="71" spans="7:8" x14ac:dyDescent="0.25">
      <c r="G71" s="54" t="s">
        <v>1246</v>
      </c>
      <c r="H71" s="23" t="s">
        <v>253</v>
      </c>
    </row>
    <row r="72" spans="7:8" x14ac:dyDescent="0.25">
      <c r="G72" s="54" t="s">
        <v>1247</v>
      </c>
      <c r="H72" s="23" t="s">
        <v>221</v>
      </c>
    </row>
    <row r="73" spans="7:8" x14ac:dyDescent="0.25">
      <c r="G73" s="54" t="s">
        <v>1248</v>
      </c>
      <c r="H73" s="23" t="s">
        <v>384</v>
      </c>
    </row>
    <row r="74" spans="7:8" x14ac:dyDescent="0.25">
      <c r="G74" s="54" t="s">
        <v>1249</v>
      </c>
      <c r="H74" s="23" t="s">
        <v>236</v>
      </c>
    </row>
    <row r="75" spans="7:8" x14ac:dyDescent="0.25">
      <c r="G75" s="54" t="s">
        <v>1250</v>
      </c>
      <c r="H75" s="23" t="s">
        <v>1151</v>
      </c>
    </row>
    <row r="76" spans="7:8" x14ac:dyDescent="0.25">
      <c r="G76" s="54" t="s">
        <v>1251</v>
      </c>
      <c r="H76" s="23" t="s">
        <v>385</v>
      </c>
    </row>
    <row r="77" spans="7:8" x14ac:dyDescent="0.25">
      <c r="G77" s="54" t="s">
        <v>1252</v>
      </c>
      <c r="H77" s="23" t="s">
        <v>241</v>
      </c>
    </row>
    <row r="78" spans="7:8" x14ac:dyDescent="0.25">
      <c r="G78" s="54" t="s">
        <v>1253</v>
      </c>
      <c r="H78" s="23" t="s">
        <v>1152</v>
      </c>
    </row>
    <row r="79" spans="7:8" x14ac:dyDescent="0.25">
      <c r="G79" s="54" t="s">
        <v>1254</v>
      </c>
      <c r="H79" s="23" t="s">
        <v>1153</v>
      </c>
    </row>
    <row r="80" spans="7:8" x14ac:dyDescent="0.25">
      <c r="G80" s="54" t="s">
        <v>1255</v>
      </c>
      <c r="H80" s="23" t="s">
        <v>249</v>
      </c>
    </row>
    <row r="81" spans="7:8" x14ac:dyDescent="0.25">
      <c r="G81" s="54" t="s">
        <v>1256</v>
      </c>
      <c r="H81" s="23" t="s">
        <v>264</v>
      </c>
    </row>
    <row r="82" spans="7:8" x14ac:dyDescent="0.25">
      <c r="G82" s="54" t="s">
        <v>1257</v>
      </c>
      <c r="H82" s="23" t="s">
        <v>254</v>
      </c>
    </row>
    <row r="83" spans="7:8" x14ac:dyDescent="0.25">
      <c r="G83" s="54" t="s">
        <v>1258</v>
      </c>
      <c r="H83" t="s">
        <v>371</v>
      </c>
    </row>
    <row r="84" spans="7:8" x14ac:dyDescent="0.25">
      <c r="G84" s="54" t="s">
        <v>1259</v>
      </c>
      <c r="H84" s="23" t="s">
        <v>41</v>
      </c>
    </row>
    <row r="85" spans="7:8" x14ac:dyDescent="0.25">
      <c r="G85" s="54" t="s">
        <v>1260</v>
      </c>
      <c r="H85" s="23" t="s">
        <v>223</v>
      </c>
    </row>
    <row r="86" spans="7:8" x14ac:dyDescent="0.25">
      <c r="G86" s="54" t="s">
        <v>1261</v>
      </c>
      <c r="H86" t="s">
        <v>374</v>
      </c>
    </row>
    <row r="87" spans="7:8" x14ac:dyDescent="0.25">
      <c r="G87" s="54" t="s">
        <v>1262</v>
      </c>
      <c r="H87" s="23" t="s">
        <v>224</v>
      </c>
    </row>
    <row r="88" spans="7:8" x14ac:dyDescent="0.25">
      <c r="G88" s="54" t="s">
        <v>1263</v>
      </c>
      <c r="H88" s="23" t="s">
        <v>248</v>
      </c>
    </row>
    <row r="89" spans="7:8" x14ac:dyDescent="0.25">
      <c r="G89" s="54" t="s">
        <v>1264</v>
      </c>
      <c r="H89" s="23" t="s">
        <v>174</v>
      </c>
    </row>
    <row r="90" spans="7:8" x14ac:dyDescent="0.25">
      <c r="G90" s="54" t="s">
        <v>1265</v>
      </c>
      <c r="H90" s="23" t="s">
        <v>225</v>
      </c>
    </row>
    <row r="91" spans="7:8" x14ac:dyDescent="0.25">
      <c r="G91" s="54" t="s">
        <v>1266</v>
      </c>
      <c r="H91" s="23" t="s">
        <v>237</v>
      </c>
    </row>
    <row r="92" spans="7:8" x14ac:dyDescent="0.25">
      <c r="G92" s="54" t="s">
        <v>1267</v>
      </c>
      <c r="H92" s="23" t="s">
        <v>234</v>
      </c>
    </row>
    <row r="93" spans="7:8" x14ac:dyDescent="0.25">
      <c r="G93" s="54" t="s">
        <v>1268</v>
      </c>
      <c r="H93" s="23" t="s">
        <v>667</v>
      </c>
    </row>
    <row r="94" spans="7:8" x14ac:dyDescent="0.25">
      <c r="G94" s="54" t="s">
        <v>1269</v>
      </c>
      <c r="H94" s="23" t="s">
        <v>247</v>
      </c>
    </row>
    <row r="95" spans="7:8" x14ac:dyDescent="0.25">
      <c r="G95" s="54" t="s">
        <v>1270</v>
      </c>
      <c r="H95" s="23" t="s">
        <v>1154</v>
      </c>
    </row>
    <row r="96" spans="7:8" x14ac:dyDescent="0.25">
      <c r="G96" s="54" t="s">
        <v>1271</v>
      </c>
      <c r="H96" s="24" t="s">
        <v>1155</v>
      </c>
    </row>
    <row r="97" spans="7:8" x14ac:dyDescent="0.25">
      <c r="G97" s="54" t="s">
        <v>1272</v>
      </c>
      <c r="H97" s="23" t="s">
        <v>1156</v>
      </c>
    </row>
    <row r="98" spans="7:8" x14ac:dyDescent="0.25">
      <c r="G98" s="54" t="s">
        <v>1273</v>
      </c>
      <c r="H98" s="24" t="s">
        <v>1157</v>
      </c>
    </row>
    <row r="99" spans="7:8" x14ac:dyDescent="0.25">
      <c r="G99" s="54" t="s">
        <v>1274</v>
      </c>
      <c r="H99" s="23" t="s">
        <v>1158</v>
      </c>
    </row>
    <row r="100" spans="7:8" x14ac:dyDescent="0.25">
      <c r="G100" s="54" t="s">
        <v>1275</v>
      </c>
      <c r="H100" s="23" t="s">
        <v>1159</v>
      </c>
    </row>
    <row r="101" spans="7:8" x14ac:dyDescent="0.25">
      <c r="G101" s="54" t="s">
        <v>783</v>
      </c>
      <c r="H101" s="24" t="s">
        <v>1160</v>
      </c>
    </row>
    <row r="102" spans="7:8" x14ac:dyDescent="0.25">
      <c r="G102" s="54" t="s">
        <v>784</v>
      </c>
      <c r="H102" s="23" t="s">
        <v>260</v>
      </c>
    </row>
    <row r="103" spans="7:8" x14ac:dyDescent="0.25">
      <c r="G103" s="54" t="s">
        <v>785</v>
      </c>
      <c r="H103" s="23" t="s">
        <v>449</v>
      </c>
    </row>
    <row r="104" spans="7:8" x14ac:dyDescent="0.25">
      <c r="G104" s="54" t="s">
        <v>786</v>
      </c>
      <c r="H104" s="23" t="s">
        <v>261</v>
      </c>
    </row>
    <row r="105" spans="7:8" x14ac:dyDescent="0.25">
      <c r="G105" s="54" t="s">
        <v>787</v>
      </c>
      <c r="H105" s="24" t="s">
        <v>1161</v>
      </c>
    </row>
    <row r="106" spans="7:8" x14ac:dyDescent="0.25">
      <c r="G106" s="54" t="s">
        <v>788</v>
      </c>
      <c r="H106" s="23" t="s">
        <v>1162</v>
      </c>
    </row>
    <row r="107" spans="7:8" x14ac:dyDescent="0.25">
      <c r="G107" s="54" t="s">
        <v>789</v>
      </c>
      <c r="H107" s="23" t="s">
        <v>1105</v>
      </c>
    </row>
    <row r="108" spans="7:8" x14ac:dyDescent="0.25">
      <c r="G108" s="54" t="s">
        <v>790</v>
      </c>
      <c r="H108" s="24" t="s">
        <v>1104</v>
      </c>
    </row>
    <row r="109" spans="7:8" x14ac:dyDescent="0.25">
      <c r="G109" s="54" t="s">
        <v>791</v>
      </c>
      <c r="H109" s="23" t="s">
        <v>1100</v>
      </c>
    </row>
    <row r="110" spans="7:8" x14ac:dyDescent="0.25">
      <c r="G110" s="54" t="s">
        <v>792</v>
      </c>
      <c r="H110" s="23" t="s">
        <v>1163</v>
      </c>
    </row>
    <row r="111" spans="7:8" x14ac:dyDescent="0.25">
      <c r="G111" s="54" t="s">
        <v>793</v>
      </c>
      <c r="H111" s="23" t="s">
        <v>1164</v>
      </c>
    </row>
    <row r="112" spans="7:8" x14ac:dyDescent="0.25">
      <c r="G112" s="54" t="s">
        <v>794</v>
      </c>
      <c r="H112" s="23" t="s">
        <v>113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H2:H112">
    <cfRule type="duplicateValues" dxfId="42" priority="407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FF00"/>
  </sheetPr>
  <dimension ref="A1:K116"/>
  <sheetViews>
    <sheetView showGridLines="0" zoomScale="85" zoomScaleNormal="85" workbookViewId="0">
      <pane ySplit="2" topLeftCell="A3" activePane="bottomLeft" state="frozen"/>
      <selection pane="bottomLeft" activeCell="L123" sqref="L123"/>
    </sheetView>
  </sheetViews>
  <sheetFormatPr baseColWidth="10" defaultRowHeight="15" x14ac:dyDescent="0.25"/>
  <cols>
    <col min="1" max="1" width="20.7109375" style="30" customWidth="1"/>
    <col min="2" max="2" width="10.7109375" customWidth="1"/>
    <col min="3" max="3" width="17.85546875" style="29" customWidth="1"/>
    <col min="4" max="4" width="54.140625" bestFit="1" customWidth="1"/>
    <col min="5" max="5" width="22" style="6" customWidth="1"/>
    <col min="6" max="6" width="18.85546875" style="6" customWidth="1"/>
    <col min="7" max="7" width="15.7109375" style="96" customWidth="1"/>
    <col min="8" max="8" width="17" style="7" customWidth="1"/>
    <col min="9" max="9" width="20.140625" style="34" customWidth="1"/>
    <col min="10" max="10" width="18" style="7" customWidth="1"/>
    <col min="11" max="11" width="15.28515625" customWidth="1"/>
    <col min="12" max="16384" width="11.42578125" style="30"/>
  </cols>
  <sheetData>
    <row r="1" spans="1:11" hidden="1" x14ac:dyDescent="0.25">
      <c r="C1" s="29" t="s">
        <v>1090</v>
      </c>
      <c r="D1" s="65">
        <f ca="1">TODAY()</f>
        <v>45105</v>
      </c>
    </row>
    <row r="2" spans="1:11" ht="69" customHeight="1" x14ac:dyDescent="0.25">
      <c r="A2" s="51" t="s">
        <v>539</v>
      </c>
      <c r="B2" s="52"/>
      <c r="C2" s="31" t="s">
        <v>157</v>
      </c>
      <c r="D2" s="35" t="s">
        <v>37</v>
      </c>
      <c r="E2" s="36" t="s">
        <v>156</v>
      </c>
      <c r="F2" s="37" t="s">
        <v>155</v>
      </c>
      <c r="G2" s="97" t="s">
        <v>154</v>
      </c>
      <c r="H2" s="38" t="s">
        <v>424</v>
      </c>
      <c r="I2" s="39" t="s">
        <v>228</v>
      </c>
      <c r="J2" s="40" t="s">
        <v>153</v>
      </c>
      <c r="K2" s="39" t="s">
        <v>152</v>
      </c>
    </row>
    <row r="3" spans="1:11" s="32" customFormat="1" ht="15" hidden="1" customHeight="1" x14ac:dyDescent="0.25">
      <c r="A3" s="101"/>
      <c r="B3"/>
      <c r="C3" s="33" t="s">
        <v>160</v>
      </c>
      <c r="D3" s="1" t="str">
        <f>VLOOKUP(C3,CONTRATO[],3,FALSE)</f>
        <v>AICROS</v>
      </c>
      <c r="E3" s="2" t="str">
        <f>VLOOKUP(C3,CONTRATO[],4,FALSE)</f>
        <v>0524520006010114</v>
      </c>
      <c r="F3" s="4"/>
      <c r="G3" s="3">
        <f>VLOOKUP(C3,CONTRATO[],5,FALSE)</f>
        <v>44246</v>
      </c>
      <c r="H3" s="2">
        <f>VLOOKUP(C3,CONTRATO[],6,FALSE)</f>
        <v>60</v>
      </c>
      <c r="I3" s="41">
        <f t="shared" ref="I3:I34" si="0">DATE(YEAR(G3),MONTH(G3)+H3,DAY(G3))</f>
        <v>46072</v>
      </c>
      <c r="J3" s="42">
        <f ca="1">DATEDIF(G3,I3,"D")-DATEDIF(G3,$D$1,"D")</f>
        <v>967</v>
      </c>
      <c r="K3" s="2" t="str">
        <f t="shared" ref="K3:K34" ca="1" si="1">IF(J3&gt;=6,"VIGENTE",IF(AND(J3&gt;=1,J3&lt;=5),"POR VENCER","VENCIDO"))</f>
        <v>VIGENTE</v>
      </c>
    </row>
    <row r="4" spans="1:11" hidden="1" x14ac:dyDescent="0.25">
      <c r="A4" s="101"/>
      <c r="C4" s="33" t="s">
        <v>765</v>
      </c>
      <c r="D4" s="1" t="str">
        <f>VLOOKUP(C4,CONTRATO[],3,FALSE)</f>
        <v>ALARCO</v>
      </c>
      <c r="E4" s="2" t="str">
        <f>VLOOKUP(C4,CONTRATO[],4,FALSE)</f>
        <v>0528845000012317</v>
      </c>
      <c r="F4" s="4"/>
      <c r="G4" s="3">
        <f>VLOOKUP(C4,CONTRATO[],5,FALSE)</f>
        <v>44709</v>
      </c>
      <c r="H4" s="2">
        <f>VLOOKUP(C4,CONTRATO[],6,FALSE)</f>
        <v>24</v>
      </c>
      <c r="I4" s="41">
        <f t="shared" si="0"/>
        <v>45440</v>
      </c>
      <c r="J4" s="42">
        <f t="shared" ref="J4:J67" ca="1" si="2">DATEDIF(G4,I4,"D")-DATEDIF(G4,$D$1,"D")</f>
        <v>335</v>
      </c>
      <c r="K4" s="2" t="str">
        <f t="shared" ca="1" si="1"/>
        <v>VIGENTE</v>
      </c>
    </row>
    <row r="5" spans="1:11" hidden="1" x14ac:dyDescent="0.25">
      <c r="A5"/>
      <c r="C5" s="33" t="s">
        <v>961</v>
      </c>
      <c r="D5" s="1" t="str">
        <f>VLOOKUP(C5,CONTRATO[],3,FALSE)</f>
        <v>ALFIO</v>
      </c>
      <c r="E5" s="2" t="str">
        <f>VLOOKUP(C5,CONTRATO[],4,FALSE)</f>
        <v>0666721222840113</v>
      </c>
      <c r="F5" s="4"/>
      <c r="G5" s="3">
        <f>VLOOKUP(C5,CONTRATO[],5,FALSE)</f>
        <v>44601</v>
      </c>
      <c r="H5" s="2">
        <f>VLOOKUP(C5,CONTRATO[],6,FALSE)</f>
        <v>36</v>
      </c>
      <c r="I5" s="41">
        <f t="shared" si="0"/>
        <v>45697</v>
      </c>
      <c r="J5" s="42">
        <f t="shared" ca="1" si="2"/>
        <v>592</v>
      </c>
      <c r="K5" s="2" t="str">
        <f t="shared" ca="1" si="1"/>
        <v>VIGENTE</v>
      </c>
    </row>
    <row r="6" spans="1:11" hidden="1" x14ac:dyDescent="0.25">
      <c r="A6"/>
      <c r="C6" s="33" t="s">
        <v>987</v>
      </c>
      <c r="D6" s="1" t="str">
        <f>VLOOKUP(C6,CONTRATO[],3,FALSE)</f>
        <v>APCI</v>
      </c>
      <c r="E6" s="2" t="str">
        <f>VLOOKUP(C6,CONTRATO[],4,FALSE)</f>
        <v>0626921001500017</v>
      </c>
      <c r="F6" s="4"/>
      <c r="G6" s="3">
        <f>VLOOKUP(C6,CONTRATO[],5,FALSE)</f>
        <v>43753</v>
      </c>
      <c r="H6" s="2">
        <f>VLOOKUP(C6,CONTRATO[],6,FALSE)</f>
        <v>0</v>
      </c>
      <c r="I6" s="41">
        <f t="shared" si="0"/>
        <v>43753</v>
      </c>
      <c r="J6" s="42">
        <f t="shared" ca="1" si="2"/>
        <v>-1352</v>
      </c>
      <c r="K6" s="2" t="str">
        <f t="shared" ca="1" si="1"/>
        <v>VENCIDO</v>
      </c>
    </row>
    <row r="7" spans="1:11" hidden="1" x14ac:dyDescent="0.25">
      <c r="A7"/>
      <c r="C7" s="33" t="s">
        <v>988</v>
      </c>
      <c r="D7" s="1" t="str">
        <f>VLOOKUP(C7,CONTRATO[],3,FALSE)</f>
        <v xml:space="preserve">APLICACIONES INFORMATICAS (DESOFT) </v>
      </c>
      <c r="E7" s="2" t="str">
        <f>VLOOKUP(C7,CONTRATO[],4,FALSE)</f>
        <v>0525020007740317</v>
      </c>
      <c r="F7" s="4"/>
      <c r="G7" s="3">
        <f>VLOOKUP(C7,CONTRATO[],5,FALSE)</f>
        <v>44600</v>
      </c>
      <c r="H7" s="2">
        <f>VLOOKUP(C7,CONTRATO[],6,FALSE)</f>
        <v>60</v>
      </c>
      <c r="I7" s="41">
        <f t="shared" si="0"/>
        <v>46426</v>
      </c>
      <c r="J7" s="42">
        <f t="shared" ca="1" si="2"/>
        <v>1321</v>
      </c>
      <c r="K7" s="2" t="str">
        <f t="shared" ca="1" si="1"/>
        <v>VIGENTE</v>
      </c>
    </row>
    <row r="8" spans="1:11" hidden="1" x14ac:dyDescent="0.25">
      <c r="A8"/>
      <c r="C8" s="33" t="s">
        <v>989</v>
      </c>
      <c r="D8" s="1" t="str">
        <f>VLOOKUP(C8,CONTRATO[],3,FALSE)</f>
        <v>ATRIO</v>
      </c>
      <c r="E8" s="2" t="str">
        <f>VLOOKUP(C8,CONTRATO[],4,FALSE)</f>
        <v>0524720030550016</v>
      </c>
      <c r="F8" s="4"/>
      <c r="G8" s="3">
        <f>VLOOKUP(C8,CONTRATO[],5,FALSE)</f>
        <v>44151</v>
      </c>
      <c r="H8" s="2" t="str">
        <f>VLOOKUP(C8,CONTRATO[],6,FALSE)</f>
        <v>24</v>
      </c>
      <c r="I8" s="41">
        <f t="shared" si="0"/>
        <v>44881</v>
      </c>
      <c r="J8" s="42">
        <f t="shared" ca="1" si="2"/>
        <v>-224</v>
      </c>
      <c r="K8" s="2" t="str">
        <f t="shared" ca="1" si="1"/>
        <v>VENCIDO</v>
      </c>
    </row>
    <row r="9" spans="1:11" hidden="1" x14ac:dyDescent="0.25">
      <c r="A9"/>
      <c r="C9" s="33" t="s">
        <v>990</v>
      </c>
      <c r="D9" s="1" t="str">
        <f>VLOOKUP(C9,CONTRATO[],3,FALSE)</f>
        <v>BANCO</v>
      </c>
      <c r="E9" s="2">
        <f>VLOOKUP(C9,CONTRATO[],4,FALSE)</f>
        <v>0</v>
      </c>
      <c r="F9" s="4"/>
      <c r="G9" s="3">
        <f>VLOOKUP(C9,CONTRATO[],5,FALSE)</f>
        <v>0</v>
      </c>
      <c r="H9" s="2">
        <f>VLOOKUP(C9,CONTRATO[],6,FALSE)</f>
        <v>0</v>
      </c>
      <c r="I9" s="41">
        <f t="shared" si="0"/>
        <v>0</v>
      </c>
      <c r="J9" s="42">
        <f t="shared" ca="1" si="2"/>
        <v>-45105</v>
      </c>
      <c r="K9" s="2" t="str">
        <f t="shared" ca="1" si="1"/>
        <v>VENCIDO</v>
      </c>
    </row>
    <row r="10" spans="1:11" hidden="1" x14ac:dyDescent="0.25">
      <c r="A10"/>
      <c r="C10" s="33" t="s">
        <v>991</v>
      </c>
      <c r="D10" s="1" t="str">
        <f>VLOOKUP(C10,CONTRATO[],3,FALSE)</f>
        <v>CANEC S.A</v>
      </c>
      <c r="E10" s="2" t="str">
        <f>VLOOKUP(C10,CONTRATO[],4,FALSE)</f>
        <v>0525020030520210</v>
      </c>
      <c r="F10" s="4"/>
      <c r="G10" s="3">
        <f>VLOOKUP(C10,CONTRATO[],5,FALSE)</f>
        <v>44076</v>
      </c>
      <c r="H10" s="2">
        <f>VLOOKUP(C10,CONTRATO[],6,FALSE)</f>
        <v>60</v>
      </c>
      <c r="I10" s="41">
        <f t="shared" si="0"/>
        <v>45902</v>
      </c>
      <c r="J10" s="42">
        <f t="shared" ca="1" si="2"/>
        <v>797</v>
      </c>
      <c r="K10" s="2" t="str">
        <f t="shared" ca="1" si="1"/>
        <v>VIGENTE</v>
      </c>
    </row>
    <row r="11" spans="1:11" hidden="1" x14ac:dyDescent="0.25">
      <c r="A11"/>
      <c r="C11" s="33" t="s">
        <v>992</v>
      </c>
      <c r="D11" s="1" t="str">
        <f>VLOOKUP(C11,CONTRATO[],3,FALSE)</f>
        <v>CANTERAS</v>
      </c>
      <c r="E11" s="2" t="str">
        <f>VLOOKUP(C11,CONTRATO[],4,FALSE)</f>
        <v>0530720009640213</v>
      </c>
      <c r="F11" s="4"/>
      <c r="G11" s="3">
        <f>VLOOKUP(C11,CONTRATO[],5,FALSE)</f>
        <v>44658</v>
      </c>
      <c r="H11" s="2">
        <f>VLOOKUP(C11,CONTRATO[],6,FALSE)</f>
        <v>12</v>
      </c>
      <c r="I11" s="41">
        <f t="shared" si="0"/>
        <v>45023</v>
      </c>
      <c r="J11" s="42">
        <f t="shared" ca="1" si="2"/>
        <v>-82</v>
      </c>
      <c r="K11" s="2" t="str">
        <f t="shared" ca="1" si="1"/>
        <v>VENCIDO</v>
      </c>
    </row>
    <row r="12" spans="1:11" hidden="1" x14ac:dyDescent="0.25">
      <c r="A12"/>
      <c r="C12" s="33" t="s">
        <v>993</v>
      </c>
      <c r="D12" s="1" t="str">
        <f>VLOOKUP(C12,CONTRATO[],3,FALSE)</f>
        <v>CCS. F. RAUL GONZALEZ DIEGO</v>
      </c>
      <c r="E12" s="2" t="str">
        <f>VLOOKUP(C12,CONTRATO[],4,FALSE)</f>
        <v>0532620031050012</v>
      </c>
      <c r="F12" s="4"/>
      <c r="G12" s="3">
        <f>VLOOKUP(C12,CONTRATO[],5,FALSE)</f>
        <v>43955</v>
      </c>
      <c r="H12" s="2">
        <f>VLOOKUP(C12,CONTRATO[],6,FALSE)</f>
        <v>12</v>
      </c>
      <c r="I12" s="41">
        <f t="shared" si="0"/>
        <v>44320</v>
      </c>
      <c r="J12" s="42">
        <f t="shared" ca="1" si="2"/>
        <v>-785</v>
      </c>
      <c r="K12" s="2" t="str">
        <f t="shared" ca="1" si="1"/>
        <v>VENCIDO</v>
      </c>
    </row>
    <row r="13" spans="1:11" hidden="1" x14ac:dyDescent="0.25">
      <c r="A13"/>
      <c r="C13" s="33" t="s">
        <v>994</v>
      </c>
      <c r="D13" s="1" t="str">
        <f>VLOOKUP(C13,CONTRATO[],3,FALSE)</f>
        <v>CCS. F.RENATO GUITAR ROSELL</v>
      </c>
      <c r="E13" s="2" t="str">
        <f>VLOOKUP(C13,CONTRATO[],4,FALSE)</f>
        <v>1258921041050010</v>
      </c>
      <c r="F13" s="4"/>
      <c r="G13" s="3">
        <f>VLOOKUP(C13,CONTRATO[],5,FALSE)</f>
        <v>45005</v>
      </c>
      <c r="H13" s="2">
        <f>VLOOKUP(C13,CONTRATO[],6,FALSE)</f>
        <v>12</v>
      </c>
      <c r="I13" s="41">
        <f t="shared" si="0"/>
        <v>45371</v>
      </c>
      <c r="J13" s="42">
        <f t="shared" ca="1" si="2"/>
        <v>266</v>
      </c>
      <c r="K13" s="2" t="str">
        <f t="shared" ca="1" si="1"/>
        <v>VIGENTE</v>
      </c>
    </row>
    <row r="14" spans="1:11" hidden="1" x14ac:dyDescent="0.25">
      <c r="A14"/>
      <c r="C14" s="33" t="s">
        <v>422</v>
      </c>
      <c r="D14" s="1" t="str">
        <f>VLOOKUP(C14,CONTRATO[],3,FALSE)</f>
        <v>CCS. FELIX GONZALEZ VIEGO</v>
      </c>
      <c r="E14" s="2" t="str">
        <f>VLOOKUP(C14,CONTRATO[],4,FALSE)</f>
        <v>0618821017700110</v>
      </c>
      <c r="F14" s="4"/>
      <c r="G14" s="3">
        <f>VLOOKUP(C14,CONTRATO[],5,FALSE)</f>
        <v>44562</v>
      </c>
      <c r="H14" s="2">
        <f>VLOOKUP(C14,CONTRATO[],6,FALSE)</f>
        <v>12</v>
      </c>
      <c r="I14" s="41">
        <f t="shared" si="0"/>
        <v>44927</v>
      </c>
      <c r="J14" s="42">
        <f t="shared" ca="1" si="2"/>
        <v>-178</v>
      </c>
      <c r="K14" s="2" t="str">
        <f t="shared" ca="1" si="1"/>
        <v>VENCIDO</v>
      </c>
    </row>
    <row r="15" spans="1:11" hidden="1" x14ac:dyDescent="0.25">
      <c r="A15"/>
      <c r="C15" s="33" t="s">
        <v>995</v>
      </c>
      <c r="D15" s="1" t="str">
        <f>VLOOKUP(C15,CONTRATO[],3,FALSE)</f>
        <v>CCS. FRUCTUOZO RODRIGUEZ</v>
      </c>
      <c r="E15" s="2" t="str">
        <f>VLOOKUP(C15,CONTRATO[],4,FALSE)</f>
        <v xml:space="preserve">0532620015580010 </v>
      </c>
      <c r="F15" s="4"/>
      <c r="G15" s="3">
        <f>VLOOKUP(C15,CONTRATO[],5,FALSE)</f>
        <v>44966</v>
      </c>
      <c r="H15" s="2">
        <f>VLOOKUP(C15,CONTRATO[],6,FALSE)</f>
        <v>12</v>
      </c>
      <c r="I15" s="41">
        <f t="shared" si="0"/>
        <v>45331</v>
      </c>
      <c r="J15" s="42">
        <f t="shared" ca="1" si="2"/>
        <v>226</v>
      </c>
      <c r="K15" s="2" t="str">
        <f t="shared" ca="1" si="1"/>
        <v>VIGENTE</v>
      </c>
    </row>
    <row r="16" spans="1:11" hidden="1" x14ac:dyDescent="0.25">
      <c r="A16"/>
      <c r="C16" s="33" t="s">
        <v>996</v>
      </c>
      <c r="D16" s="1" t="str">
        <f>VLOOKUP(C16,CONTRATO[],3,FALSE)</f>
        <v>CCS. LUIS RUIZ PALLARES</v>
      </c>
      <c r="E16" s="2" t="str">
        <f>VLOOKUP(C16,CONTRATO[],4,FALSE)</f>
        <v>0533820024340018</v>
      </c>
      <c r="F16" s="4"/>
      <c r="G16" s="3">
        <f>VLOOKUP(C16,CONTRATO[],5,FALSE)</f>
        <v>43997</v>
      </c>
      <c r="H16" s="2">
        <f>VLOOKUP(C16,CONTRATO[],6,FALSE)</f>
        <v>12</v>
      </c>
      <c r="I16" s="41">
        <f t="shared" si="0"/>
        <v>44362</v>
      </c>
      <c r="J16" s="42">
        <f t="shared" ca="1" si="2"/>
        <v>-743</v>
      </c>
      <c r="K16" s="2" t="str">
        <f t="shared" ca="1" si="1"/>
        <v>VENCIDO</v>
      </c>
    </row>
    <row r="17" spans="1:11" hidden="1" x14ac:dyDescent="0.25">
      <c r="A17"/>
      <c r="C17" s="33" t="s">
        <v>820</v>
      </c>
      <c r="D17" s="1" t="str">
        <f>VLOOKUP(C17,CONTRATO[],3,FALSE)</f>
        <v>CCS. NICETO PEREZ GARCIA</v>
      </c>
      <c r="E17" s="2" t="str">
        <f>VLOOKUP(C17,CONTRATO[],4,FALSE)</f>
        <v>0528020021810016</v>
      </c>
      <c r="F17" s="4"/>
      <c r="G17" s="3">
        <f>VLOOKUP(C17,CONTRATO[],5,FALSE)</f>
        <v>44952</v>
      </c>
      <c r="H17" s="2">
        <f>VLOOKUP(C17,CONTRATO[],6,FALSE)</f>
        <v>12</v>
      </c>
      <c r="I17" s="41">
        <f t="shared" si="0"/>
        <v>45317</v>
      </c>
      <c r="J17" s="42">
        <f t="shared" ca="1" si="2"/>
        <v>212</v>
      </c>
      <c r="K17" s="2" t="str">
        <f t="shared" ca="1" si="1"/>
        <v>VIGENTE</v>
      </c>
    </row>
    <row r="18" spans="1:11" hidden="1" x14ac:dyDescent="0.25">
      <c r="A18"/>
      <c r="C18" s="33" t="s">
        <v>74</v>
      </c>
      <c r="D18" s="1" t="str">
        <f>VLOOKUP(C18,CONTRATO[],3,FALSE)</f>
        <v>CCS. ROBERTO SENAREGA</v>
      </c>
      <c r="E18" s="2" t="str">
        <f>VLOOKUP(C18,CONTRATO[],4,FALSE)</f>
        <v>0638421043710010</v>
      </c>
      <c r="F18" s="4"/>
      <c r="G18" s="3">
        <f>VLOOKUP(C18,CONTRATO[],5,FALSE)</f>
        <v>44645</v>
      </c>
      <c r="H18" s="2">
        <f>VLOOKUP(C18,CONTRATO[],6,FALSE)</f>
        <v>12</v>
      </c>
      <c r="I18" s="41">
        <f t="shared" si="0"/>
        <v>45010</v>
      </c>
      <c r="J18" s="42">
        <f t="shared" ca="1" si="2"/>
        <v>-95</v>
      </c>
      <c r="K18" s="2" t="str">
        <f t="shared" ca="1" si="1"/>
        <v>VENCIDO</v>
      </c>
    </row>
    <row r="19" spans="1:11" hidden="1" x14ac:dyDescent="0.25">
      <c r="A19"/>
      <c r="C19" s="33" t="s">
        <v>997</v>
      </c>
      <c r="D19" s="1" t="str">
        <f>VLOOKUP(C19,CONTRATO[],3,FALSE)</f>
        <v>CEDISAP</v>
      </c>
      <c r="E19" s="2" t="str">
        <f>VLOOKUP(C19,CONTRATO[],4,FALSE)</f>
        <v>0525520048110019</v>
      </c>
      <c r="F19" s="4"/>
      <c r="G19" s="3">
        <f>VLOOKUP(C19,CONTRATO[],5,FALSE)</f>
        <v>44278</v>
      </c>
      <c r="H19" s="2">
        <f>VLOOKUP(C19,CONTRATO[],6,FALSE)</f>
        <v>60</v>
      </c>
      <c r="I19" s="41">
        <f t="shared" si="0"/>
        <v>46104</v>
      </c>
      <c r="J19" s="42">
        <f t="shared" ca="1" si="2"/>
        <v>999</v>
      </c>
      <c r="K19" s="2" t="str">
        <f t="shared" ca="1" si="1"/>
        <v>VIGENTE</v>
      </c>
    </row>
    <row r="20" spans="1:11" hidden="1" x14ac:dyDescent="0.25">
      <c r="A20"/>
      <c r="C20" s="33" t="s">
        <v>998</v>
      </c>
      <c r="D20" s="1" t="str">
        <f>VLOOKUP(C20,CONTRATO[],3,FALSE)</f>
        <v>CENTRO DE PROTECCION E HIGIENE DE LAS RADIACIONES</v>
      </c>
      <c r="E20" s="2" t="str">
        <f>VLOOKUP(C20,CONTRATO[],4,FALSE)</f>
        <v>0528040021580010</v>
      </c>
      <c r="F20" s="4"/>
      <c r="G20" s="3">
        <f>VLOOKUP(C20,CONTRATO[],5,FALSE)</f>
        <v>44868</v>
      </c>
      <c r="H20" s="2">
        <f>VLOOKUP(C20,CONTRATO[],6,FALSE)</f>
        <v>36</v>
      </c>
      <c r="I20" s="41">
        <f t="shared" si="0"/>
        <v>45964</v>
      </c>
      <c r="J20" s="42">
        <f t="shared" ca="1" si="2"/>
        <v>859</v>
      </c>
      <c r="K20" s="2" t="str">
        <f t="shared" ca="1" si="1"/>
        <v>VIGENTE</v>
      </c>
    </row>
    <row r="21" spans="1:11" hidden="1" x14ac:dyDescent="0.25">
      <c r="A21"/>
      <c r="C21" s="33" t="s">
        <v>999</v>
      </c>
      <c r="D21" s="1" t="str">
        <f>VLOOKUP(C21,CONTRATO[],3,FALSE)</f>
        <v>CENTRO INTERNACIONAL LAS PRADERAS</v>
      </c>
      <c r="E21" s="2" t="str">
        <f>VLOOKUP(C21,CONTRATO[],4,FALSE)</f>
        <v>0524240047350018</v>
      </c>
      <c r="F21" s="4"/>
      <c r="G21" s="3">
        <f>VLOOKUP(C21,CONTRATO[],5,FALSE)</f>
        <v>44046</v>
      </c>
      <c r="H21" s="2">
        <f>VLOOKUP(C21,CONTRATO[],6,FALSE)</f>
        <v>24</v>
      </c>
      <c r="I21" s="41">
        <f t="shared" si="0"/>
        <v>44776</v>
      </c>
      <c r="J21" s="42">
        <f t="shared" ca="1" si="2"/>
        <v>-329</v>
      </c>
      <c r="K21" s="2" t="str">
        <f t="shared" ca="1" si="1"/>
        <v>VENCIDO</v>
      </c>
    </row>
    <row r="22" spans="1:11" hidden="1" x14ac:dyDescent="0.25">
      <c r="A22"/>
      <c r="C22" s="33" t="s">
        <v>1000</v>
      </c>
      <c r="D22" s="1" t="str">
        <f>VLOOKUP(C22,CONTRATO[],3,FALSE)</f>
        <v>CENTRO ISOTOPOS (CENTIS)</v>
      </c>
      <c r="E22" s="2" t="str">
        <f>VLOOKUP(C22,CONTRATO[],4,FALSE)</f>
        <v>0619241340850011</v>
      </c>
      <c r="F22" s="4"/>
      <c r="G22" s="3">
        <f>VLOOKUP(C22,CONTRATO[],5,FALSE)</f>
        <v>44319</v>
      </c>
      <c r="H22" s="2">
        <f>VLOOKUP(C22,CONTRATO[],6,FALSE)</f>
        <v>60</v>
      </c>
      <c r="I22" s="41">
        <f t="shared" si="0"/>
        <v>46145</v>
      </c>
      <c r="J22" s="42">
        <f t="shared" ca="1" si="2"/>
        <v>1040</v>
      </c>
      <c r="K22" s="2" t="str">
        <f t="shared" ca="1" si="1"/>
        <v>VIGENTE</v>
      </c>
    </row>
    <row r="23" spans="1:11" hidden="1" x14ac:dyDescent="0.25">
      <c r="A23"/>
      <c r="C23" s="33" t="s">
        <v>1001</v>
      </c>
      <c r="D23" s="1" t="str">
        <f>VLOOKUP(C23,CONTRATO[],3,FALSE)</f>
        <v>EES. EMP. PROD Y COMERC AVICOLA</v>
      </c>
      <c r="E23" s="2" t="str">
        <f>VLOOKUP(C23,CONTRATO[],4,FALSE)</f>
        <v>0532821014880110</v>
      </c>
      <c r="F23" s="4"/>
      <c r="G23" s="3">
        <f>VLOOKUP(C23,CONTRATO[],5,FALSE)</f>
        <v>43678</v>
      </c>
      <c r="H23" s="2" t="str">
        <f>VLOOKUP(C23,CONTRATO[],6,FALSE)</f>
        <v>24</v>
      </c>
      <c r="I23" s="41">
        <f t="shared" si="0"/>
        <v>44409</v>
      </c>
      <c r="J23" s="42">
        <f t="shared" ca="1" si="2"/>
        <v>-696</v>
      </c>
      <c r="K23" s="2" t="str">
        <f t="shared" ca="1" si="1"/>
        <v>VENCIDO</v>
      </c>
    </row>
    <row r="24" spans="1:11" hidden="1" x14ac:dyDescent="0.25">
      <c r="A24"/>
      <c r="C24" s="33" t="s">
        <v>1002</v>
      </c>
      <c r="D24" s="1" t="str">
        <f>VLOOKUP(C24,CONTRATO[],3,FALSE)</f>
        <v>COMBIOMED</v>
      </c>
      <c r="E24" s="2" t="str">
        <f>VLOOKUP(C24,CONTRATO[],4,FALSE)</f>
        <v>0524220016890117</v>
      </c>
      <c r="F24" s="4"/>
      <c r="G24" s="3">
        <f>VLOOKUP(C24,CONTRATO[],5,FALSE)</f>
        <v>44250</v>
      </c>
      <c r="H24" s="2">
        <f>VLOOKUP(C24,CONTRATO[],6,FALSE)</f>
        <v>24</v>
      </c>
      <c r="I24" s="41">
        <f t="shared" si="0"/>
        <v>44980</v>
      </c>
      <c r="J24" s="42">
        <f t="shared" ca="1" si="2"/>
        <v>-125</v>
      </c>
      <c r="K24" s="2" t="str">
        <f t="shared" ca="1" si="1"/>
        <v>VENCIDO</v>
      </c>
    </row>
    <row r="25" spans="1:11" hidden="1" x14ac:dyDescent="0.25">
      <c r="A25"/>
      <c r="C25" s="33" t="s">
        <v>1003</v>
      </c>
      <c r="D25" s="1" t="str">
        <f>VLOOKUP(C25,CONTRATO[],3,FALSE)</f>
        <v>COMPAÑÍA ALMACENES UNIVERSALES</v>
      </c>
      <c r="E25" s="2" t="str">
        <f>VLOOKUP(C25,CONTRATO[],4,FALSE)</f>
        <v>0524120013842017</v>
      </c>
      <c r="F25" s="4"/>
      <c r="G25" s="3">
        <f>VLOOKUP(C25,CONTRATO[],5,FALSE)</f>
        <v>44829</v>
      </c>
      <c r="H25" s="2">
        <f>VLOOKUP(C25,CONTRATO[],6,FALSE)</f>
        <v>12</v>
      </c>
      <c r="I25" s="41">
        <f t="shared" si="0"/>
        <v>45194</v>
      </c>
      <c r="J25" s="42">
        <f t="shared" ca="1" si="2"/>
        <v>89</v>
      </c>
      <c r="K25" s="2" t="str">
        <f t="shared" ca="1" si="1"/>
        <v>VIGENTE</v>
      </c>
    </row>
    <row r="26" spans="1:11" hidden="1" x14ac:dyDescent="0.25">
      <c r="A26"/>
      <c r="C26" s="33" t="s">
        <v>421</v>
      </c>
      <c r="D26" s="1" t="str">
        <f>VLOOKUP(C26,CONTRATO[],3,FALSE)</f>
        <v>CONSTRUIR SUEÑOS</v>
      </c>
      <c r="E26" s="2" t="str">
        <f>VLOOKUP(C26,CONTRATO[],4,FALSE)</f>
        <v>0530445000116719</v>
      </c>
      <c r="F26" s="4"/>
      <c r="G26" s="3">
        <f>VLOOKUP(C26,CONTRATO[],5,FALSE)</f>
        <v>44722</v>
      </c>
      <c r="H26" s="2">
        <f>VLOOKUP(C26,CONTRATO[],6,FALSE)</f>
        <v>12</v>
      </c>
      <c r="I26" s="41">
        <f t="shared" si="0"/>
        <v>45087</v>
      </c>
      <c r="J26" s="42">
        <f t="shared" ca="1" si="2"/>
        <v>-18</v>
      </c>
      <c r="K26" s="2" t="str">
        <f t="shared" ca="1" si="1"/>
        <v>VENCIDO</v>
      </c>
    </row>
    <row r="27" spans="1:11" hidden="1" x14ac:dyDescent="0.25">
      <c r="A27"/>
      <c r="C27" s="33" t="s">
        <v>1004</v>
      </c>
      <c r="D27" s="1" t="str">
        <f>VLOOKUP(C27,CONTRATO[],3,FALSE)</f>
        <v>COPEXTEL</v>
      </c>
      <c r="E27" s="2" t="str">
        <f>VLOOKUP(C27,CONTRATO[],4,FALSE)</f>
        <v>0524820034230217</v>
      </c>
      <c r="F27" s="4"/>
      <c r="G27" s="3">
        <f>VLOOKUP(C27,CONTRATO[],5,FALSE)</f>
        <v>43069</v>
      </c>
      <c r="H27" s="2">
        <f>VLOOKUP(C27,CONTRATO[],6,FALSE)</f>
        <v>0</v>
      </c>
      <c r="I27" s="41">
        <f t="shared" si="0"/>
        <v>43069</v>
      </c>
      <c r="J27" s="42">
        <f t="shared" ca="1" si="2"/>
        <v>-2036</v>
      </c>
      <c r="K27" s="2" t="str">
        <f t="shared" ca="1" si="1"/>
        <v>VENCIDO</v>
      </c>
    </row>
    <row r="28" spans="1:11" hidden="1" x14ac:dyDescent="0.25">
      <c r="A28"/>
      <c r="C28" s="33" t="s">
        <v>1005</v>
      </c>
      <c r="D28" s="1" t="str">
        <f>VLOOKUP(C28,CONTRATO[],3,FALSE)</f>
        <v>CUBA-TAXI</v>
      </c>
      <c r="E28" s="2" t="str">
        <f>VLOOKUP(C28,CONTRATO[],4,FALSE)</f>
        <v>0524620047360216</v>
      </c>
      <c r="F28" s="4"/>
      <c r="G28" s="3">
        <f>VLOOKUP(C28,CONTRATO[],5,FALSE)</f>
        <v>43931</v>
      </c>
      <c r="H28" s="2">
        <f>VLOOKUP(C28,CONTRATO[],6,FALSE)</f>
        <v>12</v>
      </c>
      <c r="I28" s="41">
        <f t="shared" si="0"/>
        <v>44296</v>
      </c>
      <c r="J28" s="42">
        <f t="shared" ca="1" si="2"/>
        <v>-809</v>
      </c>
      <c r="K28" s="2" t="str">
        <f t="shared" ca="1" si="1"/>
        <v>VENCIDO</v>
      </c>
    </row>
    <row r="29" spans="1:11" hidden="1" x14ac:dyDescent="0.25">
      <c r="A29"/>
      <c r="C29" s="33" t="s">
        <v>1006</v>
      </c>
      <c r="D29" s="1" t="str">
        <f>VLOOKUP(C29,CONTRATO[],3,FALSE)</f>
        <v>ECME</v>
      </c>
      <c r="E29" s="2" t="str">
        <f>VLOOKUP(C29,CONTRATO[],4,FALSE)</f>
        <v>0525820021660217</v>
      </c>
      <c r="F29" s="4"/>
      <c r="G29" s="3">
        <f>VLOOKUP(C29,CONTRATO[],5,FALSE)</f>
        <v>44027</v>
      </c>
      <c r="H29" s="2" t="str">
        <f>VLOOKUP(C29,CONTRATO[],6,FALSE)</f>
        <v>12</v>
      </c>
      <c r="I29" s="41">
        <f t="shared" si="0"/>
        <v>44392</v>
      </c>
      <c r="J29" s="42">
        <f t="shared" ca="1" si="2"/>
        <v>-713</v>
      </c>
      <c r="K29" s="2" t="str">
        <f t="shared" ca="1" si="1"/>
        <v>VENCIDO</v>
      </c>
    </row>
    <row r="30" spans="1:11" hidden="1" x14ac:dyDescent="0.25">
      <c r="A30"/>
      <c r="C30" s="33" t="s">
        <v>1007</v>
      </c>
      <c r="D30" s="1" t="str">
        <f>VLOOKUP(C30,CONTRATO[],3,FALSE)</f>
        <v>EDICIONES CARIBE</v>
      </c>
      <c r="E30" s="2" t="str">
        <f>VLOOKUP(C30,CONTRATO[],4,FALSE)</f>
        <v>0530721036600019</v>
      </c>
      <c r="F30" s="4"/>
      <c r="G30" s="3">
        <f>VLOOKUP(C30,CONTRATO[],5,FALSE)</f>
        <v>44607</v>
      </c>
      <c r="H30" s="2">
        <f>VLOOKUP(C30,CONTRATO[],6,FALSE)</f>
        <v>0</v>
      </c>
      <c r="I30" s="41">
        <f t="shared" si="0"/>
        <v>44607</v>
      </c>
      <c r="J30" s="42">
        <f t="shared" ca="1" si="2"/>
        <v>-498</v>
      </c>
      <c r="K30" s="2" t="str">
        <f t="shared" ca="1" si="1"/>
        <v>VENCIDO</v>
      </c>
    </row>
    <row r="31" spans="1:11" hidden="1" x14ac:dyDescent="0.25">
      <c r="C31" s="33" t="s">
        <v>1008</v>
      </c>
      <c r="D31" s="1" t="str">
        <f>VLOOKUP(C31,CONTRATO[],3,FALSE)</f>
        <v>EES. EMP. AGROPECUARIA ALQUIZAR</v>
      </c>
      <c r="E31" s="2" t="str">
        <f>VLOOKUP(C31,CONTRATO[],4,FALSE)</f>
        <v>0622621031780310</v>
      </c>
      <c r="F31" s="4"/>
      <c r="G31" s="3">
        <f>VLOOKUP(C31,CONTRATO[],5,FALSE)</f>
        <v>44812</v>
      </c>
      <c r="H31" s="2">
        <f>VLOOKUP(C31,CONTRATO[],6,FALSE)</f>
        <v>36</v>
      </c>
      <c r="I31" s="41">
        <f t="shared" si="0"/>
        <v>45908</v>
      </c>
      <c r="J31" s="42">
        <f t="shared" ca="1" si="2"/>
        <v>803</v>
      </c>
      <c r="K31" s="2" t="str">
        <f t="shared" ca="1" si="1"/>
        <v>VIGENTE</v>
      </c>
    </row>
    <row r="32" spans="1:11" hidden="1" x14ac:dyDescent="0.25">
      <c r="A32" s="100"/>
      <c r="C32" s="33" t="s">
        <v>1009</v>
      </c>
      <c r="D32" s="1" t="str">
        <f>VLOOKUP(C32,CONTRATO[],3,FALSE)</f>
        <v>EES. EMP. CARNICA HABANA WAJAY</v>
      </c>
      <c r="E32" s="2" t="str">
        <f>VLOOKUP(C32,CONTRATO[],4,FALSE)</f>
        <v>0532220009391416</v>
      </c>
      <c r="F32" s="4"/>
      <c r="G32" s="3">
        <f>VLOOKUP(C32,CONTRATO[],5,FALSE)</f>
        <v>0</v>
      </c>
      <c r="H32" s="2">
        <f>VLOOKUP(C32,CONTRATO[],6,FALSE)</f>
        <v>0</v>
      </c>
      <c r="I32" s="41">
        <f t="shared" si="0"/>
        <v>0</v>
      </c>
      <c r="J32" s="42">
        <f t="shared" ca="1" si="2"/>
        <v>-45105</v>
      </c>
      <c r="K32" s="2" t="str">
        <f t="shared" ca="1" si="1"/>
        <v>VENCIDO</v>
      </c>
    </row>
    <row r="33" spans="1:11" hidden="1" x14ac:dyDescent="0.25">
      <c r="A33" s="50"/>
      <c r="C33" s="33" t="s">
        <v>1010</v>
      </c>
      <c r="D33" s="1" t="str">
        <f>VLOOKUP(C33,CONTRATO[],3,FALSE)</f>
        <v>EES. EMP. CARNICA HABANA JOSE MACEO</v>
      </c>
      <c r="E33" s="2" t="str">
        <f>VLOOKUP(C33,CONTRATO[],4,FALSE)</f>
        <v>0533420009390617</v>
      </c>
      <c r="F33" s="4"/>
      <c r="G33" s="3">
        <f>VLOOKUP(C33,CONTRATO[],5,FALSE)</f>
        <v>0</v>
      </c>
      <c r="H33" s="2">
        <f>VLOOKUP(C33,CONTRATO[],6,FALSE)</f>
        <v>0</v>
      </c>
      <c r="I33" s="41">
        <f t="shared" si="0"/>
        <v>0</v>
      </c>
      <c r="J33" s="42">
        <f t="shared" ca="1" si="2"/>
        <v>-45105</v>
      </c>
      <c r="K33" s="2" t="str">
        <f t="shared" ca="1" si="1"/>
        <v>VENCIDO</v>
      </c>
    </row>
    <row r="34" spans="1:11" hidden="1" x14ac:dyDescent="0.25">
      <c r="A34" s="50"/>
      <c r="C34" s="33" t="s">
        <v>1011</v>
      </c>
      <c r="D34" s="1" t="str">
        <f>VLOOKUP(C34,CONTRATO[],3,FALSE)</f>
        <v>ELQUIM</v>
      </c>
      <c r="E34" s="2" t="str">
        <f>VLOOKUP(C34,CONTRATO[],4,FALSE)</f>
        <v>0640421027300014</v>
      </c>
      <c r="F34" s="4"/>
      <c r="G34" s="3">
        <f>VLOOKUP(C34,CONTRATO[],5,FALSE)</f>
        <v>44279</v>
      </c>
      <c r="H34" s="2">
        <f>VLOOKUP(C34,CONTRATO[],6,FALSE)</f>
        <v>36</v>
      </c>
      <c r="I34" s="41">
        <f t="shared" si="0"/>
        <v>45375</v>
      </c>
      <c r="J34" s="42">
        <f t="shared" ca="1" si="2"/>
        <v>270</v>
      </c>
      <c r="K34" s="2" t="str">
        <f t="shared" ca="1" si="1"/>
        <v>VIGENTE</v>
      </c>
    </row>
    <row r="35" spans="1:11" hidden="1" x14ac:dyDescent="0.25">
      <c r="A35" s="50"/>
      <c r="C35" s="33" t="s">
        <v>1012</v>
      </c>
      <c r="D35" s="1" t="str">
        <f>VLOOKUP(C35,CONTRATO[],3,FALSE)</f>
        <v>EMER</v>
      </c>
      <c r="E35" s="2" t="str">
        <f>VLOOKUP(C35,CONTRATO[],4,FALSE)</f>
        <v>0531420030960315</v>
      </c>
      <c r="F35" s="4"/>
      <c r="G35" s="3">
        <f>VLOOKUP(C35,CONTRATO[],5,FALSE)</f>
        <v>44025</v>
      </c>
      <c r="H35" s="2">
        <f>VLOOKUP(C35,CONTRATO[],6,FALSE)</f>
        <v>60</v>
      </c>
      <c r="I35" s="41">
        <f t="shared" ref="I35:I66" si="3">DATE(YEAR(G35),MONTH(G35)+H35,DAY(G35))</f>
        <v>45851</v>
      </c>
      <c r="J35" s="42">
        <f t="shared" ca="1" si="2"/>
        <v>746</v>
      </c>
      <c r="K35" s="2" t="str">
        <f t="shared" ref="K35:K66" ca="1" si="4">IF(J35&gt;=6,"VIGENTE",IF(AND(J35&gt;=1,J35&lt;=5),"POR VENCER","VENCIDO"))</f>
        <v>VIGENTE</v>
      </c>
    </row>
    <row r="36" spans="1:11" hidden="1" x14ac:dyDescent="0.25">
      <c r="A36" s="50"/>
      <c r="C36" s="33" t="s">
        <v>1013</v>
      </c>
      <c r="D36" s="1" t="str">
        <f>VLOOKUP(C36,CONTRATO[],3,FALSE)</f>
        <v>EMI GRANMA</v>
      </c>
      <c r="E36" s="2" t="str">
        <f>VLOOKUP(C36,CONTRATO[],4,FALSE)</f>
        <v>0527620027990217</v>
      </c>
      <c r="F36" s="4"/>
      <c r="G36" s="3">
        <f>VLOOKUP(C36,CONTRATO[],5,FALSE)</f>
        <v>44663</v>
      </c>
      <c r="H36" s="2">
        <f>VLOOKUP(C36,CONTRATO[],6,FALSE)</f>
        <v>24</v>
      </c>
      <c r="I36" s="41">
        <f t="shared" si="3"/>
        <v>45394</v>
      </c>
      <c r="J36" s="42">
        <f t="shared" ca="1" si="2"/>
        <v>289</v>
      </c>
      <c r="K36" s="2" t="str">
        <f t="shared" ca="1" si="4"/>
        <v>VIGENTE</v>
      </c>
    </row>
    <row r="37" spans="1:11" hidden="1" x14ac:dyDescent="0.25">
      <c r="A37" s="50"/>
      <c r="C37" s="33" t="s">
        <v>1014</v>
      </c>
      <c r="D37" s="1" t="str">
        <f>VLOOKUP(C37,CONTRATO[],3,FALSE)</f>
        <v>EMP. ASEGURAMIENTO Y SERVICIOS</v>
      </c>
      <c r="E37" s="2" t="str">
        <f>VLOOKUP(C37,CONTRATO[],4,FALSE)</f>
        <v>0524420022160010</v>
      </c>
      <c r="F37" s="4"/>
      <c r="G37" s="3">
        <f>VLOOKUP(C37,CONTRATO[],5,FALSE)</f>
        <v>44691</v>
      </c>
      <c r="H37" s="2">
        <f>VLOOKUP(C37,CONTRATO[],6,FALSE)</f>
        <v>24</v>
      </c>
      <c r="I37" s="41">
        <f t="shared" si="3"/>
        <v>45422</v>
      </c>
      <c r="J37" s="42">
        <f t="shared" ca="1" si="2"/>
        <v>317</v>
      </c>
      <c r="K37" s="2" t="str">
        <f t="shared" ca="1" si="4"/>
        <v>VIGENTE</v>
      </c>
    </row>
    <row r="38" spans="1:11" hidden="1" x14ac:dyDescent="0.25">
      <c r="C38" s="33" t="s">
        <v>423</v>
      </c>
      <c r="D38" s="1" t="str">
        <f>VLOOKUP(C38,CONTRATO[],3,FALSE)</f>
        <v>EMP. COMERCIALIZADORA COMBUSTIBLE HABANA (CUPET)</v>
      </c>
      <c r="E38" s="2" t="str">
        <f>VLOOKUP(C38,CONTRATO[],4,FALSE)</f>
        <v>0527020018960012</v>
      </c>
      <c r="F38" s="4"/>
      <c r="G38" s="3">
        <f>VLOOKUP(C38,CONTRATO[],5,FALSE)</f>
        <v>0</v>
      </c>
      <c r="H38" s="2">
        <f>VLOOKUP(C38,CONTRATO[],6,FALSE)</f>
        <v>0</v>
      </c>
      <c r="I38" s="41">
        <f t="shared" si="3"/>
        <v>0</v>
      </c>
      <c r="J38" s="42">
        <f t="shared" ca="1" si="2"/>
        <v>-45105</v>
      </c>
      <c r="K38" s="2" t="str">
        <f t="shared" ca="1" si="4"/>
        <v>VENCIDO</v>
      </c>
    </row>
    <row r="39" spans="1:11" hidden="1" x14ac:dyDescent="0.25">
      <c r="C39" s="33" t="s">
        <v>1015</v>
      </c>
      <c r="D39" s="1" t="str">
        <f>VLOOKUP(C39,CONTRATO[],3,FALSE)</f>
        <v>EMP. CONTINGENTE BLAS ROCA CALDERIO</v>
      </c>
      <c r="E39" s="2" t="str">
        <f>VLOOKUP(C39,CONTRATO[],4,FALSE)</f>
        <v>0532020013900010</v>
      </c>
      <c r="F39" s="8"/>
      <c r="G39" s="3">
        <f>VLOOKUP(C39,CONTRATO[],5,FALSE)</f>
        <v>0</v>
      </c>
      <c r="H39" s="2">
        <f>VLOOKUP(C39,CONTRATO[],6,FALSE)</f>
        <v>0</v>
      </c>
      <c r="I39" s="41">
        <f t="shared" si="3"/>
        <v>0</v>
      </c>
      <c r="J39" s="42">
        <f t="shared" ca="1" si="2"/>
        <v>-45105</v>
      </c>
      <c r="K39" s="2" t="str">
        <f t="shared" ca="1" si="4"/>
        <v>VENCIDO</v>
      </c>
    </row>
    <row r="40" spans="1:11" hidden="1" x14ac:dyDescent="0.25">
      <c r="C40" s="33" t="s">
        <v>1016</v>
      </c>
      <c r="D40" s="1" t="str">
        <f>VLOOKUP(C40,CONTRATO[],3,FALSE)</f>
        <v>EMP. ELECTRICA</v>
      </c>
      <c r="E40" s="2" t="str">
        <f>VLOOKUP(C40,CONTRATO[],4,FALSE)</f>
        <v>0532621009010211</v>
      </c>
      <c r="F40" s="4"/>
      <c r="G40" s="3">
        <f>VLOOKUP(C40,CONTRATO[],5,FALSE)</f>
        <v>0</v>
      </c>
      <c r="H40" s="2">
        <f>VLOOKUP(C40,CONTRATO[],6,FALSE)</f>
        <v>0</v>
      </c>
      <c r="I40" s="41">
        <f t="shared" si="3"/>
        <v>0</v>
      </c>
      <c r="J40" s="42">
        <f t="shared" ca="1" si="2"/>
        <v>-45105</v>
      </c>
      <c r="K40" s="2" t="str">
        <f t="shared" ca="1" si="4"/>
        <v>VENCIDO</v>
      </c>
    </row>
    <row r="41" spans="1:11" hidden="1" x14ac:dyDescent="0.25">
      <c r="C41" s="33" t="s">
        <v>1017</v>
      </c>
      <c r="D41" s="1" t="str">
        <f>VLOOKUP(C41,CONTRATO[],3,FALSE)</f>
        <v>EMP. INDUS. MILITAR TRANSPORTE OCCIDENTE (MANAGUA)</v>
      </c>
      <c r="E41" s="2" t="str">
        <f>VLOOKUP(C41,CONTRATO[],4,FALSE)</f>
        <v>0533120033190019</v>
      </c>
      <c r="F41" s="4"/>
      <c r="G41" s="3">
        <f>VLOOKUP(C41,CONTRATO[],5,FALSE)</f>
        <v>43884</v>
      </c>
      <c r="H41" s="2" t="str">
        <f>VLOOKUP(C41,CONTRATO[],6,FALSE)</f>
        <v>36</v>
      </c>
      <c r="I41" s="41">
        <f t="shared" si="3"/>
        <v>44980</v>
      </c>
      <c r="J41" s="42">
        <f t="shared" ca="1" si="2"/>
        <v>-125</v>
      </c>
      <c r="K41" s="2" t="str">
        <f t="shared" ca="1" si="4"/>
        <v>VENCIDO</v>
      </c>
    </row>
    <row r="42" spans="1:11" hidden="1" x14ac:dyDescent="0.25">
      <c r="C42" s="33" t="s">
        <v>1018</v>
      </c>
      <c r="D42" s="1" t="str">
        <f>VLOOKUP(C42,CONTRATO[],3,FALSE)</f>
        <v>EMP. MAYORISTA DE TABACO Y CIGARROS # 302</v>
      </c>
      <c r="E42" s="2" t="str">
        <f>VLOOKUP(C42,CONTRATO[],4,FALSE)</f>
        <v>0526620019560012</v>
      </c>
      <c r="F42" s="4"/>
      <c r="G42" s="3">
        <f>VLOOKUP(C42,CONTRATO[],5,FALSE)</f>
        <v>44650</v>
      </c>
      <c r="H42" s="2">
        <f>VLOOKUP(C42,CONTRATO[],6,FALSE)</f>
        <v>0</v>
      </c>
      <c r="I42" s="41">
        <f t="shared" si="3"/>
        <v>44650</v>
      </c>
      <c r="J42" s="42">
        <f t="shared" ca="1" si="2"/>
        <v>-455</v>
      </c>
      <c r="K42" s="2" t="str">
        <f t="shared" ca="1" si="4"/>
        <v>VENCIDO</v>
      </c>
    </row>
    <row r="43" spans="1:11" hidden="1" x14ac:dyDescent="0.25">
      <c r="C43" s="33" t="s">
        <v>1019</v>
      </c>
      <c r="D43" s="1" t="str">
        <f>VLOOKUP(C43,CONTRATO[],3,FALSE)</f>
        <v>EMP. PRODUCCIONES METALICAS (COMETAL)</v>
      </c>
      <c r="E43" s="2" t="str">
        <f>VLOOKUP(C43,CONTRATO[],4,FALSE)</f>
        <v>0533421024720419</v>
      </c>
      <c r="F43" s="4"/>
      <c r="G43" s="3">
        <f>VLOOKUP(C43,CONTRATO[],5,FALSE)</f>
        <v>44446</v>
      </c>
      <c r="H43" s="2">
        <f>VLOOKUP(C43,CONTRATO[],6,FALSE)</f>
        <v>36</v>
      </c>
      <c r="I43" s="41">
        <f t="shared" si="3"/>
        <v>45542</v>
      </c>
      <c r="J43" s="42">
        <f t="shared" ca="1" si="2"/>
        <v>437</v>
      </c>
      <c r="K43" s="2" t="str">
        <f t="shared" ca="1" si="4"/>
        <v>VIGENTE</v>
      </c>
    </row>
    <row r="44" spans="1:11" hidden="1" x14ac:dyDescent="0.25">
      <c r="C44" s="33" t="s">
        <v>1020</v>
      </c>
      <c r="D44" s="1" t="str">
        <f>VLOOKUP(C44,CONTRATO[],3,FALSE)</f>
        <v>EMP. PROV. ABASTECIMIENTO (EPASH)</v>
      </c>
      <c r="E44" s="2" t="str">
        <f>VLOOKUP(C44,CONTRATO[],4,FALSE)</f>
        <v>0528020044550018</v>
      </c>
      <c r="F44" s="4"/>
      <c r="G44" s="3">
        <f>VLOOKUP(C44,CONTRATO[],5,FALSE)</f>
        <v>0</v>
      </c>
      <c r="H44" s="2">
        <f>VLOOKUP(C44,CONTRATO[],6,FALSE)</f>
        <v>0</v>
      </c>
      <c r="I44" s="41">
        <f t="shared" si="3"/>
        <v>0</v>
      </c>
      <c r="J44" s="42">
        <f t="shared" ca="1" si="2"/>
        <v>-45105</v>
      </c>
      <c r="K44" s="2" t="str">
        <f t="shared" ca="1" si="4"/>
        <v>VENCIDO</v>
      </c>
    </row>
    <row r="45" spans="1:11" hidden="1" x14ac:dyDescent="0.25">
      <c r="C45" s="33" t="s">
        <v>1021</v>
      </c>
      <c r="D45" s="1" t="str">
        <f>VLOOKUP(C45,CONTRATO[],3,FALSE)</f>
        <v>EMP. PROV. ASEGURAMIENTO Y TRANSPORTE (EPATC)</v>
      </c>
      <c r="E45" s="2" t="str">
        <f>VLOOKUP(C45,CONTRATO[],4,FALSE)</f>
        <v>0533420032080112</v>
      </c>
      <c r="F45" s="4"/>
      <c r="G45" s="3">
        <f>VLOOKUP(C45,CONTRATO[],5,FALSE)</f>
        <v>44986</v>
      </c>
      <c r="H45" s="2">
        <f>VLOOKUP(C45,CONTRATO[],6,FALSE)</f>
        <v>12</v>
      </c>
      <c r="I45" s="41">
        <f t="shared" si="3"/>
        <v>45352</v>
      </c>
      <c r="J45" s="42">
        <f t="shared" ca="1" si="2"/>
        <v>247</v>
      </c>
      <c r="K45" s="2" t="str">
        <f t="shared" ca="1" si="4"/>
        <v>VIGENTE</v>
      </c>
    </row>
    <row r="46" spans="1:11" hidden="1" x14ac:dyDescent="0.25">
      <c r="C46" s="33" t="s">
        <v>1022</v>
      </c>
      <c r="D46" s="1" t="str">
        <f>VLOOKUP(C46,CONTRATO[],3,FALSE)</f>
        <v>EMP. PROV. CONSULTORIA JURIDICA LA HABANA</v>
      </c>
      <c r="E46" s="2" t="str">
        <f>VLOOKUP(C46,CONTRATO[],4,FALSE)</f>
        <v>0525820046080016</v>
      </c>
      <c r="F46" s="4"/>
      <c r="G46" s="3">
        <f>VLOOKUP(C46,CONTRATO[],5,FALSE)</f>
        <v>44930</v>
      </c>
      <c r="H46" s="2">
        <f>VLOOKUP(C46,CONTRATO[],6,FALSE)</f>
        <v>12</v>
      </c>
      <c r="I46" s="41">
        <f t="shared" si="3"/>
        <v>45295</v>
      </c>
      <c r="J46" s="42">
        <f t="shared" ca="1" si="2"/>
        <v>190</v>
      </c>
      <c r="K46" s="2" t="str">
        <f t="shared" ca="1" si="4"/>
        <v>VIGENTE</v>
      </c>
    </row>
    <row r="47" spans="1:11" hidden="1" x14ac:dyDescent="0.25">
      <c r="C47" s="33" t="s">
        <v>1023</v>
      </c>
      <c r="D47" s="1" t="str">
        <f>VLOOKUP(C47,CONTRATO[],3,FALSE)</f>
        <v>EMP. PROV. FARMACIA HABANA</v>
      </c>
      <c r="E47" s="2" t="str">
        <f>VLOOKUP(C47,CONTRATO[],4,FALSE)</f>
        <v>0530020049030014</v>
      </c>
      <c r="F47" s="4"/>
      <c r="G47" s="3">
        <f>VLOOKUP(C47,CONTRATO[],5,FALSE)</f>
        <v>0</v>
      </c>
      <c r="H47" s="2">
        <f>VLOOKUP(C47,CONTRATO[],6,FALSE)</f>
        <v>60</v>
      </c>
      <c r="I47" s="41">
        <f t="shared" si="3"/>
        <v>1827</v>
      </c>
      <c r="J47" s="42">
        <f t="shared" ca="1" si="2"/>
        <v>-43278</v>
      </c>
      <c r="K47" s="2" t="str">
        <f t="shared" ca="1" si="4"/>
        <v>VENCIDO</v>
      </c>
    </row>
    <row r="48" spans="1:11" hidden="1" x14ac:dyDescent="0.25">
      <c r="C48" s="33" t="s">
        <v>1024</v>
      </c>
      <c r="D48" s="1" t="str">
        <f>VLOOKUP(C48,CONTRATO[],3,FALSE)</f>
        <v>EMP. PROV. RESTAURANTES HABANA</v>
      </c>
      <c r="E48" s="2" t="str">
        <f>VLOOKUP(C48,CONTRATO[],4,FALSE)</f>
        <v>0525020006160015</v>
      </c>
      <c r="F48" s="4"/>
      <c r="G48" s="3">
        <f>VLOOKUP(C48,CONTRATO[],5,FALSE)</f>
        <v>44095</v>
      </c>
      <c r="H48" s="2">
        <f>VLOOKUP(C48,CONTRATO[],6,FALSE)</f>
        <v>12</v>
      </c>
      <c r="I48" s="41">
        <f t="shared" si="3"/>
        <v>44460</v>
      </c>
      <c r="J48" s="42">
        <f t="shared" ca="1" si="2"/>
        <v>-645</v>
      </c>
      <c r="K48" s="2" t="str">
        <f t="shared" ca="1" si="4"/>
        <v>VENCIDO</v>
      </c>
    </row>
    <row r="49" spans="3:11" hidden="1" x14ac:dyDescent="0.25">
      <c r="C49" s="33" t="s">
        <v>1025</v>
      </c>
      <c r="D49" s="1" t="str">
        <f>VLOOKUP(C49,CONTRATO[],3,FALSE)</f>
        <v>EMP. SERV. ING. EXPECIALIZADOS (ESINES)</v>
      </c>
      <c r="E49" s="2" t="str">
        <f>VLOOKUP(C49,CONTRATO[],4,FALSE)</f>
        <v>0530720011280016</v>
      </c>
      <c r="F49" s="4"/>
      <c r="G49" s="3">
        <f>VLOOKUP(C49,CONTRATO[],5,FALSE)</f>
        <v>44713</v>
      </c>
      <c r="H49" s="2">
        <f>VLOOKUP(C49,CONTRATO[],6,FALSE)</f>
        <v>24</v>
      </c>
      <c r="I49" s="41">
        <f t="shared" si="3"/>
        <v>45444</v>
      </c>
      <c r="J49" s="42">
        <f t="shared" ca="1" si="2"/>
        <v>339</v>
      </c>
      <c r="K49" s="2" t="str">
        <f t="shared" ca="1" si="4"/>
        <v>VIGENTE</v>
      </c>
    </row>
    <row r="50" spans="3:11" hidden="1" x14ac:dyDescent="0.25">
      <c r="C50" s="33" t="s">
        <v>1026</v>
      </c>
      <c r="D50" s="1" t="str">
        <f>VLOOKUP(C50,CONTRATO[],3,FALSE)</f>
        <v>EMP. SERV. ING. EXPECIALIZADOS (ESINES)</v>
      </c>
      <c r="E50" s="2" t="str">
        <f>VLOOKUP(C50,CONTRATO[],4,FALSE)</f>
        <v>0524220013240312</v>
      </c>
      <c r="F50" s="4"/>
      <c r="G50" s="3">
        <f>VLOOKUP(C50,CONTRATO[],5,FALSE)</f>
        <v>44214</v>
      </c>
      <c r="H50" s="2" t="str">
        <f>VLOOKUP(C50,CONTRATO[],6,FALSE)</f>
        <v>24</v>
      </c>
      <c r="I50" s="41">
        <f t="shared" si="3"/>
        <v>44944</v>
      </c>
      <c r="J50" s="42">
        <f t="shared" ca="1" si="2"/>
        <v>-161</v>
      </c>
      <c r="K50" s="2" t="str">
        <f t="shared" ca="1" si="4"/>
        <v>VENCIDO</v>
      </c>
    </row>
    <row r="51" spans="3:11" hidden="1" x14ac:dyDescent="0.25">
      <c r="C51" s="33" t="s">
        <v>1027</v>
      </c>
      <c r="D51" s="1" t="str">
        <f>VLOOKUP(C51,CONTRATO[],3,FALSE)</f>
        <v>EMP. TRANSPORTE ESCOLAR</v>
      </c>
      <c r="E51" s="2" t="str">
        <f>VLOOKUP(C51,CONTRATO[],4,FALSE)</f>
        <v>0524221038150118</v>
      </c>
      <c r="F51" s="4"/>
      <c r="G51" s="3">
        <f>VLOOKUP(C51,CONTRATO[],5,FALSE)</f>
        <v>44453</v>
      </c>
      <c r="H51" s="2">
        <f>VLOOKUP(C51,CONTRATO[],6,FALSE)</f>
        <v>24</v>
      </c>
      <c r="I51" s="41">
        <f t="shared" si="3"/>
        <v>45183</v>
      </c>
      <c r="J51" s="42">
        <f t="shared" ca="1" si="2"/>
        <v>78</v>
      </c>
      <c r="K51" s="2" t="str">
        <f t="shared" ca="1" si="4"/>
        <v>VIGENTE</v>
      </c>
    </row>
    <row r="52" spans="3:11" hidden="1" x14ac:dyDescent="0.25">
      <c r="C52" s="33" t="s">
        <v>1028</v>
      </c>
      <c r="D52" s="1" t="str">
        <f>VLOOKUP(C52,CONTRATO[],3,FALSE)</f>
        <v>EMP. TRANSPORTE TERRESTRE PASAJEROS HABANA (EPTH)</v>
      </c>
      <c r="E52" s="2" t="str">
        <f>VLOOKUP(C52,CONTRATO[],4,FALSE)</f>
        <v>0524120046810012</v>
      </c>
      <c r="F52" s="4"/>
      <c r="G52" s="3">
        <f>VLOOKUP(C52,CONTRATO[],5,FALSE)</f>
        <v>44599</v>
      </c>
      <c r="H52" s="2">
        <f>VLOOKUP(C52,CONTRATO[],6,FALSE)</f>
        <v>12</v>
      </c>
      <c r="I52" s="41">
        <f t="shared" si="3"/>
        <v>44964</v>
      </c>
      <c r="J52" s="42">
        <f t="shared" ca="1" si="2"/>
        <v>-141</v>
      </c>
      <c r="K52" s="2" t="str">
        <f t="shared" ca="1" si="4"/>
        <v>VENCIDO</v>
      </c>
    </row>
    <row r="53" spans="3:11" hidden="1" x14ac:dyDescent="0.25">
      <c r="C53" s="33" t="s">
        <v>1029</v>
      </c>
      <c r="D53" s="1" t="str">
        <f>VLOOKUP(C53,CONTRATO[],3,FALSE)</f>
        <v>EMPRESA OMNIBUS NACIONALES</v>
      </c>
      <c r="E53" s="2" t="str">
        <f>VLOOKUP(C53,CONTRATO[],4,FALSE)</f>
        <v>0525321044600119</v>
      </c>
      <c r="F53" s="4"/>
      <c r="G53" s="3">
        <f>VLOOKUP(C53,CONTRATO[],5,FALSE)</f>
        <v>43978</v>
      </c>
      <c r="H53" s="2">
        <f>VLOOKUP(C53,CONTRATO[],6,FALSE)</f>
        <v>0</v>
      </c>
      <c r="I53" s="41">
        <f t="shared" si="3"/>
        <v>43978</v>
      </c>
      <c r="J53" s="42">
        <f t="shared" ca="1" si="2"/>
        <v>-1127</v>
      </c>
      <c r="K53" s="2" t="str">
        <f t="shared" ca="1" si="4"/>
        <v>VENCIDO</v>
      </c>
    </row>
    <row r="54" spans="3:11" hidden="1" x14ac:dyDescent="0.25">
      <c r="C54" s="33" t="s">
        <v>1030</v>
      </c>
      <c r="D54" s="1" t="str">
        <f>VLOOKUP(C54,CONTRATO[],3,FALSE)</f>
        <v>EMPROMAP</v>
      </c>
      <c r="E54" s="2" t="str">
        <f>VLOOKUP(C54,CONTRATO[],4,FALSE)</f>
        <v>0525220009080819</v>
      </c>
      <c r="F54" s="4"/>
      <c r="G54" s="3">
        <f>VLOOKUP(C54,CONTRATO[],5,FALSE)</f>
        <v>44624</v>
      </c>
      <c r="H54" s="2">
        <f>VLOOKUP(C54,CONTRATO[],6,FALSE)</f>
        <v>12</v>
      </c>
      <c r="I54" s="41">
        <f t="shared" si="3"/>
        <v>44989</v>
      </c>
      <c r="J54" s="42">
        <f t="shared" ca="1" si="2"/>
        <v>-116</v>
      </c>
      <c r="K54" s="2" t="str">
        <f t="shared" ca="1" si="4"/>
        <v>VENCIDO</v>
      </c>
    </row>
    <row r="55" spans="3:11" hidden="1" x14ac:dyDescent="0.25">
      <c r="C55" s="33" t="s">
        <v>1031</v>
      </c>
      <c r="D55" s="1" t="str">
        <f>VLOOKUP(C55,CONTRATO[],3,FALSE)</f>
        <v>EMPROSUT</v>
      </c>
      <c r="E55" s="2" t="str">
        <f>VLOOKUP(C55,CONTRATO[],4,FALSE)</f>
        <v>0525920013190015</v>
      </c>
      <c r="F55" s="4"/>
      <c r="G55" s="3">
        <f>VLOOKUP(C55,CONTRATO[],5,FALSE)</f>
        <v>44735</v>
      </c>
      <c r="H55" s="2">
        <f>VLOOKUP(C55,CONTRATO[],6,FALSE)</f>
        <v>36</v>
      </c>
      <c r="I55" s="41">
        <f t="shared" si="3"/>
        <v>45831</v>
      </c>
      <c r="J55" s="42">
        <f t="shared" ca="1" si="2"/>
        <v>726</v>
      </c>
      <c r="K55" s="2" t="str">
        <f t="shared" ca="1" si="4"/>
        <v>VIGENTE</v>
      </c>
    </row>
    <row r="56" spans="3:11" hidden="1" x14ac:dyDescent="0.25">
      <c r="C56" s="33" t="s">
        <v>1032</v>
      </c>
      <c r="D56" s="1" t="str">
        <f>VLOOKUP(C56,CONTRATO[],3,FALSE)</f>
        <v>EMPROY-2</v>
      </c>
      <c r="E56" s="2" t="str">
        <f>VLOOKUP(C56,CONTRATO[],4,FALSE)</f>
        <v>0526420029070013</v>
      </c>
      <c r="F56" s="4"/>
      <c r="G56" s="3">
        <f>VLOOKUP(C56,CONTRATO[],5,FALSE)</f>
        <v>0</v>
      </c>
      <c r="H56" s="2">
        <f>VLOOKUP(C56,CONTRATO[],6,FALSE)</f>
        <v>0</v>
      </c>
      <c r="I56" s="41">
        <f t="shared" si="3"/>
        <v>0</v>
      </c>
      <c r="J56" s="42">
        <f t="shared" ca="1" si="2"/>
        <v>-45105</v>
      </c>
      <c r="K56" s="2" t="str">
        <f t="shared" ca="1" si="4"/>
        <v>VENCIDO</v>
      </c>
    </row>
    <row r="57" spans="3:11" hidden="1" x14ac:dyDescent="0.25">
      <c r="C57" s="33" t="s">
        <v>1033</v>
      </c>
      <c r="D57" s="1" t="str">
        <f>VLOOKUP(C57,CONTRATO[],3,FALSE)</f>
        <v>EMSI</v>
      </c>
      <c r="E57" s="2" t="str">
        <f>VLOOKUP(C57,CONTRATO[],4,FALSE)</f>
        <v>0525820023380116</v>
      </c>
      <c r="F57" s="8"/>
      <c r="G57" s="3">
        <f>VLOOKUP(C57,CONTRATO[],5,FALSE)</f>
        <v>44232</v>
      </c>
      <c r="H57" s="2">
        <f>VLOOKUP(C57,CONTRATO[],6,FALSE)</f>
        <v>12</v>
      </c>
      <c r="I57" s="41">
        <f t="shared" si="3"/>
        <v>44597</v>
      </c>
      <c r="J57" s="42">
        <f t="shared" ca="1" si="2"/>
        <v>-508</v>
      </c>
      <c r="K57" s="2" t="str">
        <f t="shared" ca="1" si="4"/>
        <v>VENCIDO</v>
      </c>
    </row>
    <row r="58" spans="3:11" hidden="1" x14ac:dyDescent="0.25">
      <c r="C58" s="33" t="s">
        <v>1034</v>
      </c>
      <c r="D58" s="1" t="str">
        <f>VLOOKUP(C58,CONTRATO[],3,FALSE)</f>
        <v>ENCOMED</v>
      </c>
      <c r="E58" s="2" t="str">
        <f>VLOOKUP(C58,CONTRATO[],4,FALSE)</f>
        <v>0524420012500212</v>
      </c>
      <c r="F58" s="4"/>
      <c r="G58" s="3">
        <f>VLOOKUP(C58,CONTRATO[],5,FALSE)</f>
        <v>0</v>
      </c>
      <c r="H58" s="2">
        <f>VLOOKUP(C58,CONTRATO[],6,FALSE)</f>
        <v>0</v>
      </c>
      <c r="I58" s="41">
        <f t="shared" si="3"/>
        <v>0</v>
      </c>
      <c r="J58" s="42">
        <f t="shared" ca="1" si="2"/>
        <v>-45105</v>
      </c>
      <c r="K58" s="2" t="str">
        <f t="shared" ca="1" si="4"/>
        <v>VENCIDO</v>
      </c>
    </row>
    <row r="59" spans="3:11" hidden="1" x14ac:dyDescent="0.25">
      <c r="C59" s="33" t="s">
        <v>1035</v>
      </c>
      <c r="D59" s="1" t="str">
        <f>VLOOKUP(C59,CONTRATO[],3,FALSE)</f>
        <v>ESTABLECIMIENTO PENITENCIARIO DE MUJERES (INTERNAS)</v>
      </c>
      <c r="E59" s="2" t="str">
        <f>VLOOKUP(C59,CONTRATO[],4,FALSE)</f>
        <v>0528020021211516</v>
      </c>
      <c r="F59" s="4"/>
      <c r="G59" s="3">
        <f>VLOOKUP(C59,CONTRATO[],5,FALSE)</f>
        <v>0</v>
      </c>
      <c r="H59" s="2">
        <f>VLOOKUP(C59,CONTRATO[],6,FALSE)</f>
        <v>0</v>
      </c>
      <c r="I59" s="41">
        <f t="shared" si="3"/>
        <v>0</v>
      </c>
      <c r="J59" s="42">
        <f t="shared" ca="1" si="2"/>
        <v>-45105</v>
      </c>
      <c r="K59" s="2" t="str">
        <f t="shared" ca="1" si="4"/>
        <v>VENCIDO</v>
      </c>
    </row>
    <row r="60" spans="3:11" x14ac:dyDescent="0.25">
      <c r="C60" s="33" t="s">
        <v>1036</v>
      </c>
      <c r="D60" s="1" t="str">
        <f>VLOOKUP(C60,CONTRATO[],3,FALSE)</f>
        <v>ETECSA MOVIL</v>
      </c>
      <c r="E60" s="2" t="str">
        <f>VLOOKUP(C60,CONTRATO[],4,FALSE)</f>
        <v>0526521007612616</v>
      </c>
      <c r="F60" s="4"/>
      <c r="G60" s="3">
        <f>VLOOKUP(C60,CONTRATO[],5,FALSE)</f>
        <v>44967</v>
      </c>
      <c r="H60" s="2">
        <f>VLOOKUP(C60,CONTRATO[],6,FALSE)</f>
        <v>60</v>
      </c>
      <c r="I60" s="41">
        <f t="shared" si="3"/>
        <v>46793</v>
      </c>
      <c r="J60" s="42">
        <f t="shared" ca="1" si="2"/>
        <v>1688</v>
      </c>
      <c r="K60" s="2" t="str">
        <f t="shared" ca="1" si="4"/>
        <v>VIGENTE</v>
      </c>
    </row>
    <row r="61" spans="3:11" hidden="1" x14ac:dyDescent="0.25">
      <c r="C61" s="33" t="s">
        <v>1037</v>
      </c>
      <c r="D61" s="1" t="str">
        <f>VLOOKUP(C61,CONTRATO[],3,FALSE)</f>
        <v>FINCIMEX</v>
      </c>
      <c r="E61" s="2" t="str">
        <f>VLOOKUP(C61,CONTRATO[],4,FALSE)</f>
        <v>0523620022480117</v>
      </c>
      <c r="F61" s="4"/>
      <c r="G61" s="3">
        <f>VLOOKUP(C61,CONTRATO[],5,FALSE)</f>
        <v>44273</v>
      </c>
      <c r="H61" s="2">
        <f>VLOOKUP(C61,CONTRATO[],6,FALSE)</f>
        <v>36</v>
      </c>
      <c r="I61" s="41">
        <f t="shared" si="3"/>
        <v>45369</v>
      </c>
      <c r="J61" s="42">
        <f t="shared" ca="1" si="2"/>
        <v>264</v>
      </c>
      <c r="K61" s="2" t="str">
        <f t="shared" ca="1" si="4"/>
        <v>VIGENTE</v>
      </c>
    </row>
    <row r="62" spans="3:11" hidden="1" x14ac:dyDescent="0.25">
      <c r="C62" s="33" t="s">
        <v>1038</v>
      </c>
      <c r="D62" s="1" t="str">
        <f>VLOOKUP(C62,CONTRATO[],3,FALSE)</f>
        <v>GAS MANUFACTURADO</v>
      </c>
      <c r="E62" s="2" t="str">
        <f>VLOOKUP(C62,CONTRATO[],4,FALSE)</f>
        <v>0531420009670010</v>
      </c>
      <c r="F62" s="4"/>
      <c r="G62" s="3">
        <f>VLOOKUP(C62,CONTRATO[],5,FALSE)</f>
        <v>43900</v>
      </c>
      <c r="H62" s="2">
        <f>VLOOKUP(C62,CONTRATO[],6,FALSE)</f>
        <v>60</v>
      </c>
      <c r="I62" s="41">
        <f t="shared" si="3"/>
        <v>45726</v>
      </c>
      <c r="J62" s="42">
        <f t="shared" ca="1" si="2"/>
        <v>621</v>
      </c>
      <c r="K62" s="2" t="str">
        <f t="shared" ca="1" si="4"/>
        <v>VIGENTE</v>
      </c>
    </row>
    <row r="63" spans="3:11" hidden="1" x14ac:dyDescent="0.25">
      <c r="C63" s="33" t="s">
        <v>1039</v>
      </c>
      <c r="D63" s="1" t="str">
        <f>VLOOKUP(C63,CONTRATO[],3,FALSE)</f>
        <v>GASES INDUSTRIALES</v>
      </c>
      <c r="E63" s="2" t="str">
        <f>VLOOKUP(C63,CONTRATO[],4,FALSE)</f>
        <v>0528021014070411</v>
      </c>
      <c r="F63" s="4"/>
      <c r="G63" s="3">
        <f>VLOOKUP(C63,CONTRATO[],5,FALSE)</f>
        <v>44698</v>
      </c>
      <c r="H63" s="2">
        <f>VLOOKUP(C63,CONTRATO[],6,FALSE)</f>
        <v>60</v>
      </c>
      <c r="I63" s="41">
        <f t="shared" si="3"/>
        <v>46524</v>
      </c>
      <c r="J63" s="42">
        <f t="shared" ca="1" si="2"/>
        <v>1419</v>
      </c>
      <c r="K63" s="2" t="str">
        <f t="shared" ca="1" si="4"/>
        <v>VIGENTE</v>
      </c>
    </row>
    <row r="64" spans="3:11" hidden="1" x14ac:dyDescent="0.25">
      <c r="C64" s="33" t="s">
        <v>1040</v>
      </c>
      <c r="D64" s="1" t="str">
        <f>VLOOKUP(C64,CONTRATO[],3,FALSE)</f>
        <v>GEILA</v>
      </c>
      <c r="E64" s="2" t="str">
        <f>VLOOKUP(C64,CONTRATO[],4,FALSE)</f>
        <v>0526720007110115</v>
      </c>
      <c r="F64" s="4"/>
      <c r="G64" s="3">
        <f>VLOOKUP(C64,CONTRATO[],5,FALSE)</f>
        <v>44725</v>
      </c>
      <c r="H64" s="2">
        <f>VLOOKUP(C64,CONTRATO[],6,FALSE)</f>
        <v>24</v>
      </c>
      <c r="I64" s="41">
        <f t="shared" si="3"/>
        <v>45456</v>
      </c>
      <c r="J64" s="42">
        <f t="shared" ca="1" si="2"/>
        <v>351</v>
      </c>
      <c r="K64" s="2" t="str">
        <f t="shared" ca="1" si="4"/>
        <v>VIGENTE</v>
      </c>
    </row>
    <row r="65" spans="3:11" hidden="1" x14ac:dyDescent="0.25">
      <c r="C65" s="33" t="s">
        <v>1041</v>
      </c>
      <c r="D65" s="1" t="str">
        <f>VLOOKUP(C65,CONTRATO[],3,FALSE)</f>
        <v>GENEC</v>
      </c>
      <c r="E65" s="2" t="str">
        <f>VLOOKUP(C65,CONTRATO[],4,FALSE)</f>
        <v>0528801000019210</v>
      </c>
      <c r="F65" s="4"/>
      <c r="G65" s="3">
        <f>VLOOKUP(C65,CONTRATO[],5,FALSE)</f>
        <v>44634</v>
      </c>
      <c r="H65" s="2">
        <f>VLOOKUP(C65,CONTRATO[],6,FALSE)</f>
        <v>12</v>
      </c>
      <c r="I65" s="41">
        <f t="shared" si="3"/>
        <v>44999</v>
      </c>
      <c r="J65" s="42">
        <f t="shared" ca="1" si="2"/>
        <v>-106</v>
      </c>
      <c r="K65" s="2" t="str">
        <f t="shared" ca="1" si="4"/>
        <v>VENCIDO</v>
      </c>
    </row>
    <row r="66" spans="3:11" hidden="1" x14ac:dyDescent="0.25">
      <c r="C66" s="33" t="s">
        <v>862</v>
      </c>
      <c r="D66" s="1" t="str">
        <f>VLOOKUP(C66,CONTRATO[],3,FALSE)</f>
        <v>GENESIS</v>
      </c>
      <c r="E66" s="2" t="str">
        <f>VLOOKUP(C66,CONTRATO[],4,FALSE)</f>
        <v>0524420020810119</v>
      </c>
      <c r="F66" s="4"/>
      <c r="G66" s="3">
        <f>VLOOKUP(C66,CONTRATO[],5,FALSE)</f>
        <v>44994</v>
      </c>
      <c r="H66" s="2">
        <f>VLOOKUP(C66,CONTRATO[],6,FALSE)</f>
        <v>24</v>
      </c>
      <c r="I66" s="41">
        <f t="shared" si="3"/>
        <v>45725</v>
      </c>
      <c r="J66" s="42">
        <f t="shared" ca="1" si="2"/>
        <v>620</v>
      </c>
      <c r="K66" s="2" t="str">
        <f t="shared" ca="1" si="4"/>
        <v>VIGENTE</v>
      </c>
    </row>
    <row r="67" spans="3:11" hidden="1" x14ac:dyDescent="0.25">
      <c r="C67" s="33" t="s">
        <v>1042</v>
      </c>
      <c r="D67" s="1" t="str">
        <f>VLOOKUP(C67,CONTRATO[],3,FALSE)</f>
        <v>GEYSEL</v>
      </c>
      <c r="E67" s="2" t="str">
        <f>VLOOKUP(C67,CONTRATO[],4,FALSE)</f>
        <v>0530520011830918</v>
      </c>
      <c r="F67" s="4"/>
      <c r="G67" s="3">
        <f>VLOOKUP(C67,CONTRATO[],5,FALSE)</f>
        <v>44103</v>
      </c>
      <c r="H67" s="2">
        <f>VLOOKUP(C67,CONTRATO[],6,FALSE)</f>
        <v>12</v>
      </c>
      <c r="I67" s="41">
        <f t="shared" ref="I67:I115" si="5">DATE(YEAR(G67),MONTH(G67)+H67,DAY(G67))</f>
        <v>44468</v>
      </c>
      <c r="J67" s="42">
        <f t="shared" ca="1" si="2"/>
        <v>-637</v>
      </c>
      <c r="K67" s="2" t="str">
        <f t="shared" ref="K67:K93" ca="1" si="6">IF(J67&gt;=6,"VIGENTE",IF(AND(J67&gt;=1,J67&lt;=5),"POR VENCER","VENCIDO"))</f>
        <v>VENCIDO</v>
      </c>
    </row>
    <row r="68" spans="3:11" hidden="1" x14ac:dyDescent="0.25">
      <c r="C68" s="33" t="s">
        <v>1043</v>
      </c>
      <c r="D68" s="1" t="str">
        <f>VLOOKUP(C68,CONTRATO[],3,FALSE)</f>
        <v>GRAN COMERCIAL</v>
      </c>
      <c r="E68" s="2" t="str">
        <f>VLOOKUP(C68,CONTRATO[],4,FALSE)</f>
        <v>0530520045050016</v>
      </c>
      <c r="F68" s="4"/>
      <c r="G68" s="3">
        <f>VLOOKUP(C68,CONTRATO[],5,FALSE)</f>
        <v>44385</v>
      </c>
      <c r="H68" s="2">
        <f>VLOOKUP(C68,CONTRATO[],6,FALSE)</f>
        <v>36</v>
      </c>
      <c r="I68" s="41">
        <f t="shared" si="5"/>
        <v>45481</v>
      </c>
      <c r="J68" s="42">
        <f t="shared" ref="J68:J114" ca="1" si="7">DATEDIF(G68,I68,"D")-DATEDIF(G68,$D$1,"D")</f>
        <v>376</v>
      </c>
      <c r="K68" s="2" t="str">
        <f t="shared" ca="1" si="6"/>
        <v>VIGENTE</v>
      </c>
    </row>
    <row r="69" spans="3:11" hidden="1" x14ac:dyDescent="0.25">
      <c r="C69" s="33" t="s">
        <v>1044</v>
      </c>
      <c r="D69" s="1" t="str">
        <f>VLOOKUP(C69,CONTRATO[],3,FALSE)</f>
        <v>HABANATEC SRL</v>
      </c>
      <c r="E69" s="2" t="str">
        <f>VLOOKUP(C69,CONTRATO[],4,FALSE)</f>
        <v>0525845000176019</v>
      </c>
      <c r="F69" s="8"/>
      <c r="G69" s="3">
        <f>VLOOKUP(C69,CONTRATO[],5,FALSE)</f>
        <v>44915</v>
      </c>
      <c r="H69" s="2">
        <f>VLOOKUP(C69,CONTRATO[],6,FALSE)</f>
        <v>12</v>
      </c>
      <c r="I69" s="41">
        <f t="shared" si="5"/>
        <v>45280</v>
      </c>
      <c r="J69" s="42">
        <f t="shared" ca="1" si="7"/>
        <v>175</v>
      </c>
      <c r="K69" s="2" t="str">
        <f t="shared" ca="1" si="6"/>
        <v>VIGENTE</v>
      </c>
    </row>
    <row r="70" spans="3:11" hidden="1" x14ac:dyDescent="0.25">
      <c r="C70" s="33" t="s">
        <v>1045</v>
      </c>
      <c r="D70" s="1" t="str">
        <f>VLOOKUP(C70,CONTRATO[],3,FALSE)</f>
        <v>IDM SERV. TEC. CONSTRUCTIVOS SRL</v>
      </c>
      <c r="E70" s="2" t="str">
        <f>VLOOKUP(C70,CONTRATO[],4,FALSE)</f>
        <v>0524245000194912</v>
      </c>
      <c r="F70" s="4"/>
      <c r="G70" s="3">
        <f>VLOOKUP(C70,CONTRATO[],5,FALSE)</f>
        <v>0</v>
      </c>
      <c r="H70" s="2">
        <f>VLOOKUP(C70,CONTRATO[],6,FALSE)</f>
        <v>0</v>
      </c>
      <c r="I70" s="41">
        <f t="shared" si="5"/>
        <v>0</v>
      </c>
      <c r="J70" s="42">
        <f t="shared" ca="1" si="7"/>
        <v>-45105</v>
      </c>
      <c r="K70" s="2" t="str">
        <f t="shared" ca="1" si="6"/>
        <v>VENCIDO</v>
      </c>
    </row>
    <row r="71" spans="3:11" hidden="1" x14ac:dyDescent="0.25">
      <c r="C71" s="33" t="s">
        <v>1046</v>
      </c>
      <c r="D71" s="1" t="str">
        <f>VLOOKUP(C71,CONTRATO[],3,FALSE)</f>
        <v>INMUNOENSAYO</v>
      </c>
      <c r="E71" s="2" t="str">
        <f>VLOOKUP(C71,CONTRATO[],4,FALSE)</f>
        <v>0524420047610015</v>
      </c>
      <c r="F71" s="4"/>
      <c r="G71" s="3">
        <f>VLOOKUP(C71,CONTRATO[],5,FALSE)</f>
        <v>44934</v>
      </c>
      <c r="H71" s="2">
        <f>VLOOKUP(C71,CONTRATO[],6,FALSE)</f>
        <v>36</v>
      </c>
      <c r="I71" s="41">
        <f t="shared" si="5"/>
        <v>46030</v>
      </c>
      <c r="J71" s="42">
        <f t="shared" ca="1" si="7"/>
        <v>925</v>
      </c>
      <c r="K71" s="2" t="str">
        <f t="shared" ca="1" si="6"/>
        <v>VIGENTE</v>
      </c>
    </row>
    <row r="72" spans="3:11" hidden="1" x14ac:dyDescent="0.25">
      <c r="C72" s="33" t="s">
        <v>1047</v>
      </c>
      <c r="D72" s="1" t="str">
        <f>VLOOKUP(C72,CONTRATO[],3,FALSE)</f>
        <v>INVESCON</v>
      </c>
      <c r="E72" s="2" t="str">
        <f>VLOOKUP(C72,CONTRATO[],4,FALSE)</f>
        <v>0525220008830014</v>
      </c>
      <c r="F72" s="4"/>
      <c r="G72" s="3">
        <f>VLOOKUP(C72,CONTRATO[],5,FALSE)</f>
        <v>44082</v>
      </c>
      <c r="H72" s="2">
        <f>VLOOKUP(C72,CONTRATO[],6,FALSE)</f>
        <v>60</v>
      </c>
      <c r="I72" s="41">
        <f t="shared" si="5"/>
        <v>45908</v>
      </c>
      <c r="J72" s="42">
        <f t="shared" ca="1" si="7"/>
        <v>803</v>
      </c>
      <c r="K72" s="2" t="str">
        <f t="shared" ca="1" si="6"/>
        <v>VIGENTE</v>
      </c>
    </row>
    <row r="73" spans="3:11" hidden="1" x14ac:dyDescent="0.25">
      <c r="C73" s="33" t="s">
        <v>1048</v>
      </c>
      <c r="D73" s="1" t="str">
        <f>VLOOKUP(C73,CONTRATO[],3,FALSE)</f>
        <v>MARMOLES CUBANOS</v>
      </c>
      <c r="E73" s="2" t="str">
        <f>VLOOKUP(C73,CONTRATO[],4,FALSE)</f>
        <v>0524420015760319</v>
      </c>
      <c r="F73" s="4"/>
      <c r="G73" s="3">
        <f>VLOOKUP(C73,CONTRATO[],5,FALSE)</f>
        <v>44306</v>
      </c>
      <c r="H73" s="2">
        <f>VLOOKUP(C73,CONTRATO[],6,FALSE)</f>
        <v>12</v>
      </c>
      <c r="I73" s="41">
        <f t="shared" si="5"/>
        <v>44671</v>
      </c>
      <c r="J73" s="42">
        <f t="shared" ca="1" si="7"/>
        <v>-434</v>
      </c>
      <c r="K73" s="2" t="str">
        <f t="shared" ca="1" si="6"/>
        <v>VENCIDO</v>
      </c>
    </row>
    <row r="74" spans="3:11" hidden="1" x14ac:dyDescent="0.25">
      <c r="C74" s="33" t="s">
        <v>1049</v>
      </c>
      <c r="D74" s="1" t="str">
        <f>VLOOKUP(C74,CONTRATO[],3,FALSE)</f>
        <v>MATERIA PRIMA</v>
      </c>
      <c r="E74" s="2" t="str">
        <f>VLOOKUP(C74,CONTRATO[],4,FALSE)</f>
        <v>0532620009940316</v>
      </c>
      <c r="F74" s="4"/>
      <c r="G74" s="3">
        <f>VLOOKUP(C74,CONTRATO[],5,FALSE)</f>
        <v>44459</v>
      </c>
      <c r="H74" s="2">
        <f>VLOOKUP(C74,CONTRATO[],6,FALSE)</f>
        <v>24</v>
      </c>
      <c r="I74" s="41">
        <f t="shared" si="5"/>
        <v>45189</v>
      </c>
      <c r="J74" s="42">
        <f t="shared" ca="1" si="7"/>
        <v>84</v>
      </c>
      <c r="K74" s="2" t="str">
        <f t="shared" ca="1" si="6"/>
        <v>VIGENTE</v>
      </c>
    </row>
    <row r="75" spans="3:11" hidden="1" x14ac:dyDescent="0.25">
      <c r="C75" s="33" t="s">
        <v>1050</v>
      </c>
      <c r="D75" s="1" t="str">
        <f>VLOOKUP(C75,CONTRATO[],3,FALSE)</f>
        <v>MECATEK SRL</v>
      </c>
      <c r="E75" s="2" t="str">
        <f>VLOOKUP(C75,CONTRATO[],4,FALSE)</f>
        <v>0533845000106118</v>
      </c>
      <c r="F75" s="1"/>
      <c r="G75" s="3">
        <f>VLOOKUP(C75,CONTRATO[],5,FALSE)</f>
        <v>44965</v>
      </c>
      <c r="H75" s="2">
        <f>VLOOKUP(C75,CONTRATO[],6,FALSE)</f>
        <v>24</v>
      </c>
      <c r="I75" s="41">
        <f t="shared" si="5"/>
        <v>45696</v>
      </c>
      <c r="J75" s="42">
        <f t="shared" ca="1" si="7"/>
        <v>591</v>
      </c>
      <c r="K75" s="2" t="str">
        <f t="shared" ca="1" si="6"/>
        <v>VIGENTE</v>
      </c>
    </row>
    <row r="76" spans="3:11" hidden="1" x14ac:dyDescent="0.25">
      <c r="C76" s="33" t="s">
        <v>1051</v>
      </c>
      <c r="D76" s="1" t="str">
        <f>VLOOKUP(C76,CONTRATO[],3,FALSE)</f>
        <v>MEDICAMENTOS OESTE</v>
      </c>
      <c r="E76" s="2" t="str">
        <f>VLOOKUP(C76,CONTRATO[],4,FALSE)</f>
        <v>0524420022200114</v>
      </c>
      <c r="F76" s="4"/>
      <c r="G76" s="3">
        <f>VLOOKUP(C76,CONTRATO[],5,FALSE)</f>
        <v>43143</v>
      </c>
      <c r="H76" s="2">
        <f>VLOOKUP(C76,CONTRATO[],6,FALSE)</f>
        <v>36</v>
      </c>
      <c r="I76" s="41">
        <f t="shared" si="5"/>
        <v>44239</v>
      </c>
      <c r="J76" s="42">
        <f t="shared" ca="1" si="7"/>
        <v>-866</v>
      </c>
      <c r="K76" s="2" t="str">
        <f t="shared" ca="1" si="6"/>
        <v>VENCIDO</v>
      </c>
    </row>
    <row r="77" spans="3:11" hidden="1" x14ac:dyDescent="0.25">
      <c r="C77" s="33" t="s">
        <v>1052</v>
      </c>
      <c r="D77" s="1" t="str">
        <f>VLOOKUP(C77,CONTRATO[],3,FALSE)</f>
        <v>MIPYME KONFORTPLUS SRL</v>
      </c>
      <c r="E77" s="2" t="str">
        <f>VLOOKUP(C77,CONTRATO[],4,FALSE)</f>
        <v>0530745000031014</v>
      </c>
      <c r="F77" s="4"/>
      <c r="G77" s="3">
        <f>VLOOKUP(C77,CONTRATO[],5,FALSE)</f>
        <v>44915</v>
      </c>
      <c r="H77" s="2">
        <f>VLOOKUP(C77,CONTRATO[],6,FALSE)</f>
        <v>12</v>
      </c>
      <c r="I77" s="41">
        <f t="shared" si="5"/>
        <v>45280</v>
      </c>
      <c r="J77" s="42">
        <f t="shared" ca="1" si="7"/>
        <v>175</v>
      </c>
      <c r="K77" s="2" t="str">
        <f t="shared" ca="1" si="6"/>
        <v>VIGENTE</v>
      </c>
    </row>
    <row r="78" spans="3:11" hidden="1" x14ac:dyDescent="0.25">
      <c r="C78" s="33" t="s">
        <v>1053</v>
      </c>
      <c r="D78" s="1" t="str">
        <f>VLOOKUP(C78,CONTRATO[],3,FALSE)</f>
        <v>MUEBLERIA SRL</v>
      </c>
      <c r="E78" s="2" t="str">
        <f>VLOOKUP(C78,CONTRATO[],4,FALSE)</f>
        <v>0532645000009310</v>
      </c>
      <c r="F78" s="4"/>
      <c r="G78" s="3">
        <f>VLOOKUP(C78,CONTRATO[],5,FALSE)</f>
        <v>44914</v>
      </c>
      <c r="H78" s="2">
        <f>VLOOKUP(C78,CONTRATO[],6,FALSE)</f>
        <v>24</v>
      </c>
      <c r="I78" s="41">
        <f t="shared" si="5"/>
        <v>45645</v>
      </c>
      <c r="J78" s="42">
        <f t="shared" ca="1" si="7"/>
        <v>540</v>
      </c>
      <c r="K78" s="2" t="str">
        <f t="shared" ca="1" si="6"/>
        <v>VIGENTE</v>
      </c>
    </row>
    <row r="79" spans="3:11" hidden="1" x14ac:dyDescent="0.25">
      <c r="C79" s="33" t="s">
        <v>1054</v>
      </c>
      <c r="D79" s="1" t="str">
        <f>VLOOKUP(C79,CONTRATO[],3,FALSE)</f>
        <v>NEURO CIENCIAS</v>
      </c>
      <c r="E79" s="2" t="str">
        <f>VLOOKUP(C79,CONTRATO[],4,FALSE)</f>
        <v>0524220018260213</v>
      </c>
      <c r="F79" s="4"/>
      <c r="G79" s="3">
        <f>VLOOKUP(C79,CONTRATO[],5,FALSE)</f>
        <v>43992</v>
      </c>
      <c r="H79" s="2">
        <f>VLOOKUP(C79,CONTRATO[],6,FALSE)</f>
        <v>36</v>
      </c>
      <c r="I79" s="41">
        <f t="shared" si="5"/>
        <v>45087</v>
      </c>
      <c r="J79" s="42">
        <f t="shared" ca="1" si="7"/>
        <v>-18</v>
      </c>
      <c r="K79" s="2" t="str">
        <f t="shared" ca="1" si="6"/>
        <v>VENCIDO</v>
      </c>
    </row>
    <row r="80" spans="3:11" hidden="1" x14ac:dyDescent="0.25">
      <c r="C80" s="33" t="s">
        <v>1055</v>
      </c>
      <c r="D80" s="1" t="str">
        <f>VLOOKUP(C80,CONTRATO[],3,FALSE)</f>
        <v>OFICINA NACIONAL DE ESTADISTICA E INFORMACION (ONEI)</v>
      </c>
      <c r="E80" s="2">
        <f>VLOOKUP(C80,CONTRATO[],4,FALSE)</f>
        <v>0</v>
      </c>
      <c r="F80" s="8"/>
      <c r="G80" s="3">
        <f>VLOOKUP(C80,CONTRATO[],5,FALSE)</f>
        <v>0</v>
      </c>
      <c r="H80" s="2">
        <f>VLOOKUP(C80,CONTRATO[],6,FALSE)</f>
        <v>0</v>
      </c>
      <c r="I80" s="41">
        <f t="shared" si="5"/>
        <v>0</v>
      </c>
      <c r="J80" s="42">
        <f t="shared" ca="1" si="7"/>
        <v>-45105</v>
      </c>
      <c r="K80" s="2" t="str">
        <f t="shared" ca="1" si="6"/>
        <v>VENCIDO</v>
      </c>
    </row>
    <row r="81" spans="3:11" hidden="1" x14ac:dyDescent="0.25">
      <c r="C81" s="33" t="s">
        <v>1056</v>
      </c>
      <c r="D81" s="1" t="str">
        <f>VLOOKUP(C81,CONTRATO[],3,FALSE)</f>
        <v>OFICINA TERRITORIAL NORMALIZACION HABANA (OTNLH)</v>
      </c>
      <c r="E81" s="2" t="str">
        <f>VLOOKUP(C81,CONTRATO[],4,FALSE)</f>
        <v>052504000666212</v>
      </c>
      <c r="F81" s="4"/>
      <c r="G81" s="3">
        <f>VLOOKUP(C81,CONTRATO[],5,FALSE)</f>
        <v>44281</v>
      </c>
      <c r="H81" s="2">
        <f>VLOOKUP(C81,CONTRATO[],6,FALSE)</f>
        <v>12</v>
      </c>
      <c r="I81" s="41">
        <f t="shared" si="5"/>
        <v>44646</v>
      </c>
      <c r="J81" s="42">
        <f t="shared" ca="1" si="7"/>
        <v>-459</v>
      </c>
      <c r="K81" s="2" t="str">
        <f t="shared" ca="1" si="6"/>
        <v>VENCIDO</v>
      </c>
    </row>
    <row r="82" spans="3:11" hidden="1" x14ac:dyDescent="0.25">
      <c r="C82" s="33" t="s">
        <v>1057</v>
      </c>
      <c r="D82" s="1" t="str">
        <f>VLOOKUP(C82,CONTRATO[],3,FALSE)</f>
        <v>PEXAC</v>
      </c>
      <c r="E82" s="2" t="str">
        <f>VLOOKUP(C82,CONTRATO[],4,FALSE)</f>
        <v>0530020048640015</v>
      </c>
      <c r="F82" s="4"/>
      <c r="G82" s="3">
        <f>VLOOKUP(C82,CONTRATO[],5,FALSE)</f>
        <v>44200</v>
      </c>
      <c r="H82" s="2">
        <f>VLOOKUP(C82,CONTRATO[],6,FALSE)</f>
        <v>36</v>
      </c>
      <c r="I82" s="41">
        <f t="shared" si="5"/>
        <v>45295</v>
      </c>
      <c r="J82" s="42">
        <f t="shared" ca="1" si="7"/>
        <v>190</v>
      </c>
      <c r="K82" s="2" t="str">
        <f t="shared" ca="1" si="6"/>
        <v>VIGENTE</v>
      </c>
    </row>
    <row r="83" spans="3:11" hidden="1" x14ac:dyDescent="0.25">
      <c r="C83" s="33" t="s">
        <v>1058</v>
      </c>
      <c r="D83" s="1" t="str">
        <f>VLOOKUP(C83,CONTRATO[],3,FALSE)</f>
        <v>POLIGOM</v>
      </c>
      <c r="E83" s="2" t="str">
        <f>VLOOKUP(C83,CONTRATO[],4,FALSE)</f>
        <v>0533821024640014</v>
      </c>
      <c r="F83" s="4"/>
      <c r="G83" s="3">
        <f>VLOOKUP(C83,CONTRATO[],5,FALSE)</f>
        <v>44879</v>
      </c>
      <c r="H83" s="2">
        <f>VLOOKUP(C83,CONTRATO[],6,FALSE)</f>
        <v>36</v>
      </c>
      <c r="I83" s="41">
        <f t="shared" si="5"/>
        <v>45975</v>
      </c>
      <c r="J83" s="42">
        <f t="shared" ca="1" si="7"/>
        <v>870</v>
      </c>
      <c r="K83" s="2" t="str">
        <f t="shared" ca="1" si="6"/>
        <v>VIGENTE</v>
      </c>
    </row>
    <row r="84" spans="3:11" hidden="1" x14ac:dyDescent="0.25">
      <c r="C84" s="33" t="s">
        <v>1059</v>
      </c>
      <c r="D84" s="1" t="str">
        <f>VLOOKUP(C84,CONTRATO[],3,FALSE)</f>
        <v>PRIMAG</v>
      </c>
      <c r="E84" s="2" t="str">
        <f>VLOOKUP(C84,CONTRATO[],4,FALSE)</f>
        <v>0530028000001614</v>
      </c>
      <c r="F84" s="4"/>
      <c r="G84" s="3">
        <f>VLOOKUP(C84,CONTRATO[],5,FALSE)</f>
        <v>44567</v>
      </c>
      <c r="H84" s="2">
        <f>VLOOKUP(C84,CONTRATO[],6,FALSE)</f>
        <v>12</v>
      </c>
      <c r="I84" s="41">
        <f t="shared" si="5"/>
        <v>44932</v>
      </c>
      <c r="J84" s="42">
        <f t="shared" ca="1" si="7"/>
        <v>-173</v>
      </c>
      <c r="K84" s="2" t="str">
        <f t="shared" ca="1" si="6"/>
        <v>VENCIDO</v>
      </c>
    </row>
    <row r="85" spans="3:11" hidden="1" x14ac:dyDescent="0.25">
      <c r="C85" s="33" t="s">
        <v>1060</v>
      </c>
      <c r="D85" s="1" t="str">
        <f>VLOOKUP(C85,CONTRATO[],3,FALSE)</f>
        <v>PROALUM PRODUCCIONES ALUMINIO</v>
      </c>
      <c r="E85" s="2" t="str">
        <f>VLOOKUP(C85,CONTRATO[],4,FALSE)</f>
        <v>0618622206580117</v>
      </c>
      <c r="F85" s="4"/>
      <c r="G85" s="3">
        <f>VLOOKUP(C85,CONTRATO[],5,FALSE)</f>
        <v>43854</v>
      </c>
      <c r="H85" s="2" t="str">
        <f>VLOOKUP(C85,CONTRATO[],6,FALSE)</f>
        <v>12</v>
      </c>
      <c r="I85" s="41">
        <f t="shared" si="5"/>
        <v>44220</v>
      </c>
      <c r="J85" s="42">
        <f t="shared" ca="1" si="7"/>
        <v>-885</v>
      </c>
      <c r="K85" s="2" t="str">
        <f t="shared" ca="1" si="6"/>
        <v>VENCIDO</v>
      </c>
    </row>
    <row r="86" spans="3:11" hidden="1" x14ac:dyDescent="0.25">
      <c r="C86" s="33" t="s">
        <v>1061</v>
      </c>
      <c r="D86" s="1" t="str">
        <f>VLOOKUP(C86,CONTRATO[],3,FALSE)</f>
        <v>PRODAL</v>
      </c>
      <c r="E86" s="2" t="str">
        <f>VLOOKUP(C86,CONTRATO[],4,FALSE)</f>
        <v>0626921001650017</v>
      </c>
      <c r="F86" s="4"/>
      <c r="G86" s="3">
        <f>VLOOKUP(C86,CONTRATO[],5,FALSE)</f>
        <v>0</v>
      </c>
      <c r="H86" s="2">
        <f>VLOOKUP(C86,CONTRATO[],6,FALSE)</f>
        <v>0</v>
      </c>
      <c r="I86" s="41">
        <f t="shared" si="5"/>
        <v>0</v>
      </c>
      <c r="J86" s="42">
        <f t="shared" ca="1" si="7"/>
        <v>-45105</v>
      </c>
      <c r="K86" s="2" t="str">
        <f t="shared" ca="1" si="6"/>
        <v>VENCIDO</v>
      </c>
    </row>
    <row r="87" spans="3:11" hidden="1" x14ac:dyDescent="0.25">
      <c r="C87" s="33" t="s">
        <v>1062</v>
      </c>
      <c r="D87" s="1" t="str">
        <f>VLOOKUP(C87,CONTRATO[],3,FALSE)</f>
        <v>PROPAGANDA Y EVENTOS</v>
      </c>
      <c r="E87" s="2" t="str">
        <f>VLOOKUP(C87,CONTRATO[],4,FALSE)</f>
        <v>0626121343990011</v>
      </c>
      <c r="F87" s="4"/>
      <c r="G87" s="3">
        <f>VLOOKUP(C87,CONTRATO[],5,FALSE)</f>
        <v>44673</v>
      </c>
      <c r="H87" s="2">
        <f>VLOOKUP(C87,CONTRATO[],6,FALSE)</f>
        <v>60</v>
      </c>
      <c r="I87" s="41">
        <f t="shared" si="5"/>
        <v>46499</v>
      </c>
      <c r="J87" s="42">
        <f t="shared" ca="1" si="7"/>
        <v>1394</v>
      </c>
      <c r="K87" s="2" t="str">
        <f t="shared" ca="1" si="6"/>
        <v>VIGENTE</v>
      </c>
    </row>
    <row r="88" spans="3:11" hidden="1" x14ac:dyDescent="0.25">
      <c r="C88" s="33" t="s">
        <v>1063</v>
      </c>
      <c r="D88" s="1" t="str">
        <f>VLOOKUP(C88,CONTRATO[],3,FALSE)</f>
        <v>PUBLICENTRO</v>
      </c>
      <c r="E88" s="2" t="str">
        <f>VLOOKUP(C88,CONTRATO[],4,FALSE)</f>
        <v>0530520032070011</v>
      </c>
      <c r="F88" s="4"/>
      <c r="G88" s="3">
        <f>VLOOKUP(C88,CONTRATO[],5,FALSE)</f>
        <v>43692</v>
      </c>
      <c r="H88" s="2" t="str">
        <f>VLOOKUP(C88,CONTRATO[],6,FALSE)</f>
        <v>24</v>
      </c>
      <c r="I88" s="41">
        <f t="shared" si="5"/>
        <v>44423</v>
      </c>
      <c r="J88" s="42">
        <f t="shared" ca="1" si="7"/>
        <v>-682</v>
      </c>
      <c r="K88" s="2" t="str">
        <f t="shared" ca="1" si="6"/>
        <v>VENCIDO</v>
      </c>
    </row>
    <row r="89" spans="3:11" hidden="1" x14ac:dyDescent="0.25">
      <c r="C89" s="33" t="s">
        <v>1064</v>
      </c>
      <c r="D89" s="1" t="str">
        <f>VLOOKUP(C89,CONTRATO[],3,FALSE)</f>
        <v>RECOGIDA DESECHOS SOLIDOS AURORA PALZA</v>
      </c>
      <c r="E89" s="2" t="str">
        <f>VLOOKUP(C89,CONTRATO[],4,FALSE)</f>
        <v>0525020007200011</v>
      </c>
      <c r="F89" s="8"/>
      <c r="G89" s="3">
        <f>VLOOKUP(C89,CONTRATO[],5,FALSE)</f>
        <v>44805</v>
      </c>
      <c r="H89" s="2">
        <f>VLOOKUP(C89,CONTRATO[],6,FALSE)</f>
        <v>24</v>
      </c>
      <c r="I89" s="41">
        <f t="shared" si="5"/>
        <v>45536</v>
      </c>
      <c r="J89" s="42">
        <f t="shared" ca="1" si="7"/>
        <v>431</v>
      </c>
      <c r="K89" s="2" t="str">
        <f t="shared" ca="1" si="6"/>
        <v>VIGENTE</v>
      </c>
    </row>
    <row r="90" spans="3:11" hidden="1" x14ac:dyDescent="0.25">
      <c r="C90" s="33" t="s">
        <v>1065</v>
      </c>
      <c r="D90" s="1" t="str">
        <f>VLOOKUP(C90,CONTRATO[],3,FALSE)</f>
        <v>REGAL</v>
      </c>
      <c r="E90" s="2" t="str">
        <f>VLOOKUP(C90,CONTRATO[],4,FALSE)</f>
        <v>0532221046760412</v>
      </c>
      <c r="F90" s="4"/>
      <c r="G90" s="3">
        <f>VLOOKUP(C90,CONTRATO[],5,FALSE)</f>
        <v>44119</v>
      </c>
      <c r="H90" s="2">
        <f>VLOOKUP(C90,CONTRATO[],6,FALSE)</f>
        <v>12</v>
      </c>
      <c r="I90" s="41">
        <f t="shared" si="5"/>
        <v>44484</v>
      </c>
      <c r="J90" s="42">
        <f t="shared" ca="1" si="7"/>
        <v>-621</v>
      </c>
      <c r="K90" s="2" t="str">
        <f t="shared" ca="1" si="6"/>
        <v>VENCIDO</v>
      </c>
    </row>
    <row r="91" spans="3:11" hidden="1" x14ac:dyDescent="0.25">
      <c r="C91" s="33" t="s">
        <v>1066</v>
      </c>
      <c r="D91" s="1" t="str">
        <f>VLOOKUP(C91,CONTRATO[],3,FALSE)</f>
        <v>SANEAMIENTO BASICO</v>
      </c>
      <c r="E91" s="2" t="str">
        <f>VLOOKUP(C91,CONTRATO[],4,FALSE)</f>
        <v>053142004530016</v>
      </c>
      <c r="F91" s="4"/>
      <c r="G91" s="3">
        <f>VLOOKUP(C91,CONTRATO[],5,FALSE)</f>
        <v>44339</v>
      </c>
      <c r="H91" s="2">
        <f>VLOOKUP(C91,CONTRATO[],6,FALSE)</f>
        <v>60</v>
      </c>
      <c r="I91" s="41">
        <f t="shared" si="5"/>
        <v>46165</v>
      </c>
      <c r="J91" s="42">
        <f t="shared" ca="1" si="7"/>
        <v>1060</v>
      </c>
      <c r="K91" s="2" t="str">
        <f t="shared" ca="1" si="6"/>
        <v>VIGENTE</v>
      </c>
    </row>
    <row r="92" spans="3:11" hidden="1" x14ac:dyDescent="0.25">
      <c r="C92" s="33" t="s">
        <v>1067</v>
      </c>
      <c r="D92" s="1" t="str">
        <f>VLOOKUP(C92,CONTRATO[],3,FALSE)</f>
        <v>SEGURMATICA</v>
      </c>
      <c r="E92" s="2" t="str">
        <f>VLOOKUP(C92,CONTRATO[],4,FALSE)</f>
        <v>0525920012650016</v>
      </c>
      <c r="F92" s="4"/>
      <c r="G92" s="3">
        <f>VLOOKUP(C92,CONTRATO[],5,FALSE)</f>
        <v>44978</v>
      </c>
      <c r="H92" s="2">
        <f>VLOOKUP(C92,CONTRATO[],6,FALSE)</f>
        <v>12</v>
      </c>
      <c r="I92" s="41">
        <f t="shared" si="5"/>
        <v>45343</v>
      </c>
      <c r="J92" s="42">
        <f t="shared" ca="1" si="7"/>
        <v>238</v>
      </c>
      <c r="K92" s="2" t="str">
        <f t="shared" ca="1" si="6"/>
        <v>VIGENTE</v>
      </c>
    </row>
    <row r="93" spans="3:11" hidden="1" x14ac:dyDescent="0.25">
      <c r="C93" s="33" t="s">
        <v>1068</v>
      </c>
      <c r="D93" s="1" t="str">
        <f>VLOOKUP(C93,CONTRATO[],3,FALSE)</f>
        <v>SERVISAP</v>
      </c>
      <c r="E93" s="2" t="str">
        <f>VLOOKUP(C93,CONTRATO[],4,FALSE)</f>
        <v>0523820044790212</v>
      </c>
      <c r="F93" s="4"/>
      <c r="G93" s="3">
        <f>VLOOKUP(C93,CONTRATO[],5,FALSE)</f>
        <v>43833</v>
      </c>
      <c r="H93" s="2">
        <f>VLOOKUP(C93,CONTRATO[],6,FALSE)</f>
        <v>0</v>
      </c>
      <c r="I93" s="41">
        <f t="shared" si="5"/>
        <v>43833</v>
      </c>
      <c r="J93" s="42">
        <f t="shared" ca="1" si="7"/>
        <v>-1272</v>
      </c>
      <c r="K93" s="2" t="str">
        <f t="shared" ca="1" si="6"/>
        <v>VENCIDO</v>
      </c>
    </row>
    <row r="94" spans="3:11" hidden="1" x14ac:dyDescent="0.25">
      <c r="C94" s="33" t="s">
        <v>1069</v>
      </c>
      <c r="D94" s="1" t="str">
        <f>VLOOKUP(C94,CONTRATO[],3,FALSE)</f>
        <v>SITRANS</v>
      </c>
      <c r="E94" s="2" t="str">
        <f>VLOOKUP(C94,CONTRATO[],4,FALSE)</f>
        <v>0525820023310019</v>
      </c>
      <c r="F94" s="4"/>
      <c r="G94" s="3">
        <f>VLOOKUP(C94,CONTRATO[],5,FALSE)</f>
        <v>42647</v>
      </c>
      <c r="H94" s="25">
        <f>VLOOKUP(C94,CONTRATO[],6,FALSE)</f>
        <v>60</v>
      </c>
      <c r="I94" s="41">
        <f t="shared" si="5"/>
        <v>44473</v>
      </c>
      <c r="J94" s="42">
        <f t="shared" ca="1" si="7"/>
        <v>-632</v>
      </c>
      <c r="K94" s="2" t="str">
        <f t="shared" ref="K94:K100" ca="1" si="8">IF(J94&gt;=6,"VIGENTE",IF(AND(J94&gt;=1,J94&lt;=5),"POR VENCER","VENCIDO"))</f>
        <v>VENCIDO</v>
      </c>
    </row>
    <row r="95" spans="3:11" hidden="1" x14ac:dyDescent="0.25">
      <c r="C95" s="33" t="s">
        <v>1070</v>
      </c>
      <c r="D95" s="1" t="str">
        <f>VLOOKUP(C95,CONTRATO[],3,FALSE)</f>
        <v>SOLUCIONES INFORMATICAS (SOFTEL)</v>
      </c>
      <c r="E95" s="2" t="str">
        <f>VLOOKUP(C95,CONTRATO[],4,FALSE)</f>
        <v>0524220016640011</v>
      </c>
      <c r="F95" s="4"/>
      <c r="G95" s="3">
        <f>VLOOKUP(C95,CONTRATO[],5,FALSE)</f>
        <v>44583</v>
      </c>
      <c r="H95" s="25">
        <f>VLOOKUP(C95,CONTRATO[],6,FALSE)</f>
        <v>24</v>
      </c>
      <c r="I95" s="41">
        <f t="shared" si="5"/>
        <v>45313</v>
      </c>
      <c r="J95" s="42">
        <f t="shared" ca="1" si="7"/>
        <v>208</v>
      </c>
      <c r="K95" s="2" t="str">
        <f t="shared" ca="1" si="8"/>
        <v>VIGENTE</v>
      </c>
    </row>
    <row r="96" spans="3:11" hidden="1" x14ac:dyDescent="0.25">
      <c r="C96" s="33" t="s">
        <v>1071</v>
      </c>
      <c r="D96" s="1" t="str">
        <f>VLOOKUP(C96,CONTRATO[],3,FALSE)</f>
        <v>TAXIS-CUBA</v>
      </c>
      <c r="E96" s="2" t="str">
        <f>VLOOKUP(C96,CONTRATO[],4,FALSE)</f>
        <v>0530720045910316</v>
      </c>
      <c r="F96" s="4"/>
      <c r="G96" s="3">
        <f>VLOOKUP(C96,CONTRATO[],5,FALSE)</f>
        <v>44104</v>
      </c>
      <c r="H96" s="25">
        <f>VLOOKUP(C96,CONTRATO[],6,FALSE)</f>
        <v>0</v>
      </c>
      <c r="I96" s="41">
        <f t="shared" si="5"/>
        <v>44104</v>
      </c>
      <c r="J96" s="42">
        <f t="shared" ca="1" si="7"/>
        <v>-1001</v>
      </c>
      <c r="K96" s="2" t="str">
        <f t="shared" ca="1" si="8"/>
        <v>VENCIDO</v>
      </c>
    </row>
    <row r="97" spans="3:11" hidden="1" x14ac:dyDescent="0.25">
      <c r="C97" s="33" t="s">
        <v>1072</v>
      </c>
      <c r="D97" s="1" t="str">
        <f>VLOOKUP(C97,CONTRATO[],3,FALSE)</f>
        <v>TCP ANTONIO MOREJON</v>
      </c>
      <c r="E97" s="2" t="str">
        <f>VLOOKUP(C97,CONTRATO[],4,FALSE)</f>
        <v>0598770000759616</v>
      </c>
      <c r="F97" s="4"/>
      <c r="G97" s="3">
        <f>VLOOKUP(C97,CONTRATO[],5,FALSE)</f>
        <v>44591</v>
      </c>
      <c r="H97" s="25">
        <f>VLOOKUP(C97,CONTRATO[],6,FALSE)</f>
        <v>12</v>
      </c>
      <c r="I97" s="41">
        <f t="shared" si="5"/>
        <v>44956</v>
      </c>
      <c r="J97" s="42">
        <f t="shared" ca="1" si="7"/>
        <v>-149</v>
      </c>
      <c r="K97" s="2" t="str">
        <f t="shared" ca="1" si="8"/>
        <v>VENCIDO</v>
      </c>
    </row>
    <row r="98" spans="3:11" hidden="1" x14ac:dyDescent="0.25">
      <c r="C98" s="33" t="s">
        <v>1073</v>
      </c>
      <c r="D98" s="1" t="str">
        <f>VLOOKUP(C98,CONTRATO[],3,FALSE)</f>
        <v>TCP. DUGLAS MASSO TEJEDA</v>
      </c>
      <c r="E98" s="2" t="str">
        <f>VLOOKUP(C98,CONTRATO[],4,FALSE)</f>
        <v>0598770001393913</v>
      </c>
      <c r="F98" s="4"/>
      <c r="G98" s="3">
        <f>VLOOKUP(C98,CONTRATO[],5,FALSE)</f>
        <v>44936</v>
      </c>
      <c r="H98" s="25">
        <f>VLOOKUP(C98,CONTRATO[],6,FALSE)</f>
        <v>18</v>
      </c>
      <c r="I98" s="41">
        <f t="shared" si="5"/>
        <v>45483</v>
      </c>
      <c r="J98" s="42">
        <f t="shared" ca="1" si="7"/>
        <v>378</v>
      </c>
      <c r="K98" s="2" t="str">
        <f t="shared" ca="1" si="8"/>
        <v>VIGENTE</v>
      </c>
    </row>
    <row r="99" spans="3:11" hidden="1" x14ac:dyDescent="0.25">
      <c r="C99" s="33" t="s">
        <v>1074</v>
      </c>
      <c r="D99" s="1" t="str">
        <f>VLOOKUP(C99,CONTRATO[],3,FALSE)</f>
        <v>TCP. JR. SOLUCIONES (CLIMA)</v>
      </c>
      <c r="E99" s="2" t="str">
        <f>VLOOKUP(C99,CONTRATO[],4,FALSE)</f>
        <v>0524245000017412</v>
      </c>
      <c r="F99" s="4"/>
      <c r="G99" s="3">
        <f>VLOOKUP(C99,CONTRATO[],5,FALSE)</f>
        <v>44599</v>
      </c>
      <c r="H99" s="25">
        <f>VLOOKUP(C99,CONTRATO[],6,FALSE)</f>
        <v>0</v>
      </c>
      <c r="I99" s="41">
        <f t="shared" si="5"/>
        <v>44599</v>
      </c>
      <c r="J99" s="42">
        <f t="shared" ca="1" si="7"/>
        <v>-506</v>
      </c>
      <c r="K99" s="2" t="str">
        <f t="shared" ca="1" si="8"/>
        <v>VENCIDO</v>
      </c>
    </row>
    <row r="100" spans="3:11" hidden="1" x14ac:dyDescent="0.25">
      <c r="C100" s="33" t="s">
        <v>1075</v>
      </c>
      <c r="D100" s="1" t="str">
        <f>VLOOKUP(C100,CONTRATO[],3,FALSE)</f>
        <v>TCP. LUIS BARZAGA CASTILLO</v>
      </c>
      <c r="E100" s="2" t="str">
        <f>VLOOKUP(C100,CONTRATO[],4,FALSE)</f>
        <v>0598770007864818</v>
      </c>
      <c r="F100" s="4"/>
      <c r="G100" s="3">
        <f>VLOOKUP(C100,CONTRATO[],5,FALSE)</f>
        <v>44942</v>
      </c>
      <c r="H100" s="25">
        <f>VLOOKUP(C100,CONTRATO[],6,FALSE)</f>
        <v>0</v>
      </c>
      <c r="I100" s="41">
        <f t="shared" si="5"/>
        <v>44942</v>
      </c>
      <c r="J100" s="42">
        <f t="shared" ca="1" si="7"/>
        <v>-163</v>
      </c>
      <c r="K100" s="2" t="str">
        <f t="shared" ca="1" si="8"/>
        <v>VENCIDO</v>
      </c>
    </row>
    <row r="101" spans="3:11" hidden="1" x14ac:dyDescent="0.25">
      <c r="C101" s="33" t="s">
        <v>1076</v>
      </c>
      <c r="D101" s="1" t="str">
        <f>VLOOKUP(C101,CONTRATO[],3,FALSE)</f>
        <v>TCP. OMAR VELIZ</v>
      </c>
      <c r="E101" s="2" t="str">
        <f>VLOOKUP(C101,CONTRATO[],4,FALSE)</f>
        <v>0598770005200012</v>
      </c>
      <c r="F101" s="4"/>
      <c r="G101" s="3">
        <f>VLOOKUP(C101,CONTRATO[],5,FALSE)</f>
        <v>44670</v>
      </c>
      <c r="H101" s="25">
        <f>VLOOKUP(C101,CONTRATO[],6,FALSE)</f>
        <v>12</v>
      </c>
      <c r="I101" s="41">
        <f t="shared" si="5"/>
        <v>45035</v>
      </c>
      <c r="J101" s="42">
        <f t="shared" ca="1" si="7"/>
        <v>-70</v>
      </c>
      <c r="K101" s="2" t="str">
        <f t="shared" ref="K101:K107" ca="1" si="9">IF(J101&gt;=6,"VIGENTE",IF(AND(J101&gt;=1,J101&lt;=5),"POR VENCER","VENCIDO"))</f>
        <v>VENCIDO</v>
      </c>
    </row>
    <row r="102" spans="3:11" hidden="1" x14ac:dyDescent="0.25">
      <c r="C102" s="33" t="s">
        <v>1077</v>
      </c>
      <c r="D102" s="1" t="str">
        <f>VLOOKUP(C102,CONTRATO[],3,FALSE)</f>
        <v>TCP. OREMIS CALZADO LIMONTA</v>
      </c>
      <c r="E102" s="2" t="str">
        <f>VLOOKUP(C102,CONTRATO[],4,FALSE)</f>
        <v>0598770001756614</v>
      </c>
      <c r="F102" s="4"/>
      <c r="G102" s="3">
        <f>VLOOKUP(C102,CONTRATO[],5,FALSE)</f>
        <v>44670</v>
      </c>
      <c r="H102" s="25">
        <f>VLOOKUP(C102,CONTRATO[],6,FALSE)</f>
        <v>0</v>
      </c>
      <c r="I102" s="41">
        <f t="shared" si="5"/>
        <v>44670</v>
      </c>
      <c r="J102" s="42">
        <f t="shared" ca="1" si="7"/>
        <v>-435</v>
      </c>
      <c r="K102" s="2" t="str">
        <f t="shared" ca="1" si="9"/>
        <v>VENCIDO</v>
      </c>
    </row>
    <row r="103" spans="3:11" hidden="1" x14ac:dyDescent="0.25">
      <c r="C103" s="33" t="s">
        <v>1078</v>
      </c>
      <c r="D103" s="1" t="str">
        <f>VLOOKUP(C103,CONTRATO[],3,FALSE)</f>
        <v>TCP. ROSA SERGUERA JORRIN</v>
      </c>
      <c r="E103" s="2" t="str">
        <f>VLOOKUP(C103,CONTRATO[],4,FALSE)</f>
        <v>0598770007838814</v>
      </c>
      <c r="F103" s="4"/>
      <c r="G103" s="3">
        <f>VLOOKUP(C103,CONTRATO[],5,FALSE)</f>
        <v>44936</v>
      </c>
      <c r="H103" s="25">
        <f>VLOOKUP(C103,CONTRATO[],6,FALSE)</f>
        <v>18</v>
      </c>
      <c r="I103" s="41">
        <f t="shared" si="5"/>
        <v>45483</v>
      </c>
      <c r="J103" s="42">
        <f t="shared" ca="1" si="7"/>
        <v>378</v>
      </c>
      <c r="K103" s="2" t="str">
        <f t="shared" ca="1" si="9"/>
        <v>VIGENTE</v>
      </c>
    </row>
    <row r="104" spans="3:11" hidden="1" x14ac:dyDescent="0.25">
      <c r="C104" s="33" t="s">
        <v>1079</v>
      </c>
      <c r="D104" s="1" t="str">
        <f>VLOOKUP(C104,CONTRATO[],3,FALSE)</f>
        <v>TECNOLAB</v>
      </c>
      <c r="E104" s="2" t="str">
        <f>VLOOKUP(C104,CONTRATO[],4,FALSE)</f>
        <v>0524220018130018</v>
      </c>
      <c r="F104" s="4"/>
      <c r="G104" s="3">
        <f>VLOOKUP(C104,CONTRATO[],5,FALSE)</f>
        <v>44666</v>
      </c>
      <c r="H104" s="25">
        <f>VLOOKUP(C104,CONTRATO[],6,FALSE)</f>
        <v>36</v>
      </c>
      <c r="I104" s="41">
        <f t="shared" si="5"/>
        <v>45762</v>
      </c>
      <c r="J104" s="42">
        <f t="shared" ca="1" si="7"/>
        <v>657</v>
      </c>
      <c r="K104" s="2" t="str">
        <f t="shared" ca="1" si="9"/>
        <v>VIGENTE</v>
      </c>
    </row>
    <row r="105" spans="3:11" hidden="1" x14ac:dyDescent="0.25">
      <c r="C105" s="33" t="s">
        <v>1080</v>
      </c>
      <c r="D105" s="1" t="str">
        <f>VLOOKUP(C105,CONTRATO[],3,FALSE)</f>
        <v>UCT. HABANA EMP. COMERSIALIZADORA ESCAMBRAY</v>
      </c>
      <c r="E105" s="2" t="str">
        <f>VLOOKUP(C105,CONTRATO[],4,FALSE)</f>
        <v>0529720007160216</v>
      </c>
      <c r="F105" s="4"/>
      <c r="G105" s="3">
        <f>VLOOKUP(C105,CONTRATO[],5,FALSE)</f>
        <v>44642</v>
      </c>
      <c r="H105" s="25">
        <f>VLOOKUP(C105,CONTRATO[],6,FALSE)</f>
        <v>12</v>
      </c>
      <c r="I105" s="41">
        <f t="shared" si="5"/>
        <v>45007</v>
      </c>
      <c r="J105" s="42">
        <f t="shared" ca="1" si="7"/>
        <v>-98</v>
      </c>
      <c r="K105" s="2" t="str">
        <f t="shared" ca="1" si="9"/>
        <v>VENCIDO</v>
      </c>
    </row>
    <row r="106" spans="3:11" hidden="1" x14ac:dyDescent="0.25">
      <c r="C106" s="33" t="s">
        <v>958</v>
      </c>
      <c r="D106" s="1" t="str">
        <f>VLOOKUP(C106,CONTRATO[],3,FALSE)</f>
        <v>UEB LACTEO LECHE POLVO</v>
      </c>
      <c r="E106" s="2" t="str">
        <f>VLOOKUP(C106,CONTRATO[],4,FALSE)</f>
        <v>1222022114930010</v>
      </c>
      <c r="F106" s="4"/>
      <c r="G106" s="3">
        <f>VLOOKUP(C106,CONTRATO[],5,FALSE)</f>
        <v>44670</v>
      </c>
      <c r="H106" s="25">
        <f>VLOOKUP(C106,CONTRATO[],6,FALSE)</f>
        <v>12</v>
      </c>
      <c r="I106" s="41">
        <f t="shared" si="5"/>
        <v>45035</v>
      </c>
      <c r="J106" s="42">
        <f t="shared" ca="1" si="7"/>
        <v>-70</v>
      </c>
      <c r="K106" s="2" t="str">
        <f t="shared" ca="1" si="9"/>
        <v>VENCIDO</v>
      </c>
    </row>
    <row r="107" spans="3:11" hidden="1" x14ac:dyDescent="0.25">
      <c r="C107" s="33" t="s">
        <v>1081</v>
      </c>
      <c r="D107" s="1" t="str">
        <f>VLOOKUP(C107,CONTRATO[],3,FALSE)</f>
        <v>UEB. AGROPECUARIA HABANA (MINAG)</v>
      </c>
      <c r="E107" s="2" t="str">
        <f>VLOOKUP(C107,CONTRATO[],4,FALSE)</f>
        <v>1222021114760010</v>
      </c>
      <c r="F107" s="4"/>
      <c r="G107" s="3">
        <f>VLOOKUP(C107,CONTRATO[],5,FALSE)</f>
        <v>0</v>
      </c>
      <c r="H107" s="25">
        <f>VLOOKUP(C107,CONTRATO[],6,FALSE)</f>
        <v>0</v>
      </c>
      <c r="I107" s="41">
        <f t="shared" si="5"/>
        <v>0</v>
      </c>
      <c r="J107" s="42">
        <f t="shared" ca="1" si="7"/>
        <v>-45105</v>
      </c>
      <c r="K107" s="2" t="str">
        <f t="shared" ca="1" si="9"/>
        <v>VENCIDO</v>
      </c>
    </row>
    <row r="108" spans="3:11" hidden="1" x14ac:dyDescent="0.25">
      <c r="C108" s="33" t="s">
        <v>1082</v>
      </c>
      <c r="D108" s="1" t="str">
        <f>VLOOKUP(C108,CONTRATO[],3,FALSE)</f>
        <v>UEB. ENSUME LA HABANA IRCC</v>
      </c>
      <c r="E108" s="2" t="str">
        <f>VLOOKUP(C108,CONTRATO[],4,FALSE)</f>
        <v>0528021012670117</v>
      </c>
      <c r="F108" s="4"/>
      <c r="G108" s="3">
        <f>VLOOKUP(C108,CONTRATO[],5,FALSE)</f>
        <v>44321</v>
      </c>
      <c r="H108" s="25">
        <f>VLOOKUP(C108,CONTRATO[],6,FALSE)</f>
        <v>24</v>
      </c>
      <c r="I108" s="41">
        <f t="shared" si="5"/>
        <v>45051</v>
      </c>
      <c r="J108" s="42">
        <f t="shared" ca="1" si="7"/>
        <v>-54</v>
      </c>
      <c r="K108" s="2" t="str">
        <f t="shared" ref="K108:K113" ca="1" si="10">IF(J108&gt;=6,"VIGENTE",IF(AND(J108&gt;=1,J108&lt;=5),"POR VENCER","VENCIDO"))</f>
        <v>VENCIDO</v>
      </c>
    </row>
    <row r="109" spans="3:11" hidden="1" x14ac:dyDescent="0.25">
      <c r="C109" s="33" t="s">
        <v>1083</v>
      </c>
      <c r="D109" s="1" t="str">
        <f>VLOOKUP(C109,CONTRATO[],3,FALSE)</f>
        <v>UEB. HELADOS COOPELIA</v>
      </c>
      <c r="E109" s="2" t="str">
        <f>VLOOKUP(C109,CONTRATO[],4,FALSE)</f>
        <v>1222022102250015</v>
      </c>
      <c r="F109" s="4"/>
      <c r="G109" s="3">
        <f>VLOOKUP(C109,CONTRATO[],5,FALSE)</f>
        <v>45005</v>
      </c>
      <c r="H109" s="25">
        <f>VLOOKUP(C109,CONTRATO[],6,FALSE)</f>
        <v>12</v>
      </c>
      <c r="I109" s="41">
        <f t="shared" si="5"/>
        <v>45371</v>
      </c>
      <c r="J109" s="42">
        <f t="shared" ca="1" si="7"/>
        <v>266</v>
      </c>
      <c r="K109" s="2" t="str">
        <f t="shared" ca="1" si="10"/>
        <v>VIGENTE</v>
      </c>
    </row>
    <row r="110" spans="3:11" hidden="1" x14ac:dyDescent="0.25">
      <c r="C110" s="33" t="s">
        <v>1084</v>
      </c>
      <c r="D110" s="1" t="str">
        <f>VLOOKUP(C110,CONTRATO[],3,FALSE)</f>
        <v>UEB. QUESO MATILDA COMPLEJO LACTEO</v>
      </c>
      <c r="E110" s="2" t="str">
        <f>VLOOKUP(C110,CONTRATO[],4,FALSE)</f>
        <v>1222022114950013</v>
      </c>
      <c r="F110" s="4"/>
      <c r="G110" s="3">
        <f>VLOOKUP(C110,CONTRATO[],5,FALSE)</f>
        <v>0</v>
      </c>
      <c r="H110" s="25">
        <f>VLOOKUP(C110,CONTRATO[],6,FALSE)</f>
        <v>0</v>
      </c>
      <c r="I110" s="41">
        <f t="shared" si="5"/>
        <v>0</v>
      </c>
      <c r="J110" s="42">
        <f t="shared" ca="1" si="7"/>
        <v>-45105</v>
      </c>
      <c r="K110" s="2" t="str">
        <f t="shared" ca="1" si="10"/>
        <v>VENCIDO</v>
      </c>
    </row>
    <row r="111" spans="3:11" hidden="1" x14ac:dyDescent="0.25">
      <c r="C111" s="33" t="s">
        <v>1085</v>
      </c>
      <c r="D111" s="1" t="str">
        <f>VLOOKUP(C111,CONTRATO[],3,FALSE)</f>
        <v>UNIDAD BAS. IND. ALIMENTARIA PLAZA (UBIA)</v>
      </c>
      <c r="E111" s="2" t="str">
        <f>VLOOKUP(C111,CONTRATO[],4,FALSE)</f>
        <v>0525020006860011</v>
      </c>
      <c r="F111" s="4"/>
      <c r="G111" s="3">
        <f>VLOOKUP(C111,CONTRATO[],5,FALSE)</f>
        <v>44865</v>
      </c>
      <c r="H111" s="25">
        <f>VLOOKUP(C111,CONTRATO[],6,FALSE)</f>
        <v>24</v>
      </c>
      <c r="I111" s="41">
        <f t="shared" si="5"/>
        <v>45596</v>
      </c>
      <c r="J111" s="42">
        <f t="shared" ca="1" si="7"/>
        <v>491</v>
      </c>
      <c r="K111" s="2" t="str">
        <f t="shared" ca="1" si="10"/>
        <v>VIGENTE</v>
      </c>
    </row>
    <row r="112" spans="3:11" hidden="1" x14ac:dyDescent="0.25">
      <c r="C112" s="33" t="s">
        <v>1086</v>
      </c>
      <c r="D112" s="1" t="str">
        <f>VLOOKUP(C112,CONTRATO[],3,FALSE)</f>
        <v>UNIDAD PRESUPUESTADA TRANSPORTE SALUD (UPTS)</v>
      </c>
      <c r="E112" s="2" t="str">
        <f>VLOOKUP(C112,CONTRATO[],4,FALSE)</f>
        <v>0525840041340013</v>
      </c>
      <c r="F112" s="4"/>
      <c r="G112" s="3">
        <f>VLOOKUP(C112,CONTRATO[],5,FALSE)</f>
        <v>42826</v>
      </c>
      <c r="H112" s="25">
        <f>VLOOKUP(C112,CONTRATO[],6,FALSE)</f>
        <v>36</v>
      </c>
      <c r="I112" s="41">
        <f t="shared" si="5"/>
        <v>43922</v>
      </c>
      <c r="J112" s="42">
        <f t="shared" ca="1" si="7"/>
        <v>-1183</v>
      </c>
      <c r="K112" s="2" t="str">
        <f t="shared" ca="1" si="10"/>
        <v>VENCIDO</v>
      </c>
    </row>
    <row r="113" spans="3:11" hidden="1" x14ac:dyDescent="0.25">
      <c r="C113" s="33" t="s">
        <v>1087</v>
      </c>
      <c r="D113" s="1" t="str">
        <f>VLOOKUP(C113,CONTRATO[],3,FALSE)</f>
        <v>UPP. RECOGIDA Y DISPOSICION FINAL DE LA BASURA</v>
      </c>
      <c r="E113" s="2" t="str">
        <f>VLOOKUP(C113,CONTRATO[],4,FALSE)</f>
        <v>0531440034980014</v>
      </c>
      <c r="F113" s="4"/>
      <c r="G113" s="3">
        <f>VLOOKUP(C113,CONTRATO[],5,FALSE)</f>
        <v>44643</v>
      </c>
      <c r="H113" s="25">
        <f>VLOOKUP(C113,CONTRATO[],6,FALSE)</f>
        <v>36</v>
      </c>
      <c r="I113" s="41">
        <f t="shared" si="5"/>
        <v>45739</v>
      </c>
      <c r="J113" s="42">
        <f t="shared" ca="1" si="7"/>
        <v>634</v>
      </c>
      <c r="K113" s="2" t="str">
        <f t="shared" ca="1" si="10"/>
        <v>VIGENTE</v>
      </c>
    </row>
    <row r="114" spans="3:11" hidden="1" x14ac:dyDescent="0.25">
      <c r="C114" s="33" t="s">
        <v>1088</v>
      </c>
      <c r="D114" s="1" t="str">
        <f>VLOOKUP(C114,CONTRATO[],3,FALSE)</f>
        <v>WAO</v>
      </c>
      <c r="E114" s="2" t="str">
        <f>VLOOKUP(C114,CONTRATO[],4,FALSE)</f>
        <v>0524245000010110</v>
      </c>
      <c r="F114" s="4"/>
      <c r="G114" s="3">
        <f>VLOOKUP(C114,CONTRATO[],5,FALSE)</f>
        <v>44691</v>
      </c>
      <c r="H114" s="25">
        <f>VLOOKUP(C114,CONTRATO[],6,FALSE)</f>
        <v>12</v>
      </c>
      <c r="I114" s="41">
        <f t="shared" si="5"/>
        <v>45056</v>
      </c>
      <c r="J114" s="42">
        <f t="shared" ca="1" si="7"/>
        <v>-49</v>
      </c>
      <c r="K114" s="2" t="str">
        <f ca="1">IF(J114&gt;=6,"VIGENTE",IF(AND(J114&gt;=1,J114&lt;=5),"POR VENCER","VENCIDO"))</f>
        <v>VENCIDO</v>
      </c>
    </row>
    <row r="115" spans="3:11" hidden="1" x14ac:dyDescent="0.25">
      <c r="C115" s="93" t="s">
        <v>1165</v>
      </c>
      <c r="D115" s="1" t="str">
        <f>VLOOKUP(C115,CONTRATO[],3,FALSE)</f>
        <v>EMP. MAYORISTA DE TABACO Y CIGARROS # 305</v>
      </c>
      <c r="E115" s="94" t="str">
        <f>VLOOKUP(C115,CONTRATO[],4,FALSE)</f>
        <v>0526620019560316</v>
      </c>
      <c r="F115" s="8"/>
      <c r="G115" s="18">
        <f>VLOOKUP(C115,CONTRATO[],5,FALSE)</f>
        <v>44650</v>
      </c>
      <c r="H115" s="26">
        <f>VLOOKUP(C115,CONTRATO[],6,FALSE)</f>
        <v>12</v>
      </c>
      <c r="I115" s="41">
        <f t="shared" si="5"/>
        <v>45015</v>
      </c>
      <c r="J115" s="95">
        <f ca="1">DATEDIF(G115,I115,"D")-DATEDIF(G115,$D$1,"D")</f>
        <v>-90</v>
      </c>
      <c r="K115" s="94" t="str">
        <f ca="1">IF(J115&gt;=6,"VIGENTE",IF(AND(J115&gt;=1,J115&lt;=5),"POR VENCER","VENCIDO"))</f>
        <v>VENCIDO</v>
      </c>
    </row>
    <row r="116" spans="3:11" ht="14.25" hidden="1" customHeight="1" x14ac:dyDescent="0.25">
      <c r="C116" s="93" t="s">
        <v>1171</v>
      </c>
      <c r="D116" s="1" t="str">
        <f>VLOOKUP(C116,CONTRATO[],3,FALSE)</f>
        <v>EES. EMP. CARNICA HABANA CAMILO CIENFUEGOS</v>
      </c>
      <c r="E116" s="94" t="str">
        <f>VLOOKUP(C116,CONTRATO[],4,FALSE)</f>
        <v>0532620015610018</v>
      </c>
      <c r="F116" s="8"/>
      <c r="G116" s="92">
        <f>VLOOKUP(C116,CONTRATO[],5,FALSE)</f>
        <v>0</v>
      </c>
      <c r="H116" s="26">
        <f>VLOOKUP(C116,CONTRATO[],6,FALSE)</f>
        <v>0</v>
      </c>
      <c r="I116" s="98">
        <f>DATE(YEAR(G116)+H116,MONTH(G116),DAY(G116))</f>
        <v>0</v>
      </c>
      <c r="J116" s="95">
        <f ca="1">DATEDIF(G116,I116,"D")-DATEDIF(G116,$D$1,"D")</f>
        <v>-45105</v>
      </c>
      <c r="K116" s="94" t="str">
        <f ca="1">IF(J116&gt;=6,"VIGENTE",IF(AND(J116&gt;=1,J116&lt;=5),"POR VENCER","VENCIDO"))</f>
        <v>VENCIDO</v>
      </c>
    </row>
  </sheetData>
  <mergeCells count="1">
    <mergeCell ref="A3:A4"/>
  </mergeCells>
  <phoneticPr fontId="8" type="noConversion"/>
  <conditionalFormatting sqref="J115:J1048576">
    <cfRule type="containsText" dxfId="32" priority="7" operator="containsText" text="POR">
      <formula>NOT(ISERROR(SEARCH("POR",J115)))</formula>
    </cfRule>
    <cfRule type="containsText" dxfId="31" priority="8" operator="containsText" text="VENCIDO">
      <formula>NOT(ISERROR(SEARCH("VENCIDO",J115)))</formula>
    </cfRule>
    <cfRule type="containsText" dxfId="30" priority="9" operator="containsText" text="VIGENTE">
      <formula>NOT(ISERROR(SEARCH("VIGENTE",J115)))</formula>
    </cfRule>
  </conditionalFormatting>
  <conditionalFormatting sqref="K2:K116">
    <cfRule type="containsText" dxfId="29" priority="4" operator="containsText" text="POR">
      <formula>NOT(ISERROR(SEARCH("POR",K2)))</formula>
    </cfRule>
    <cfRule type="containsText" dxfId="28" priority="5" operator="containsText" text="VENCIDO">
      <formula>NOT(ISERROR(SEARCH("VENCIDO",K2)))</formula>
    </cfRule>
    <cfRule type="containsText" dxfId="27" priority="6" operator="containsText" text="VIGENTE">
      <formula>NOT(ISERROR(SEARCH("VIGENTE",K2)))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autoPict="0" r:id="rId5">
            <anchor moveWithCells="1">
              <from>
                <xdr:col>0</xdr:col>
                <xdr:colOff>76200</xdr:colOff>
                <xdr:row>1</xdr:row>
                <xdr:rowOff>533400</xdr:rowOff>
              </from>
              <to>
                <xdr:col>1</xdr:col>
                <xdr:colOff>628650</xdr:colOff>
                <xdr:row>1</xdr:row>
                <xdr:rowOff>781050</xdr:rowOff>
              </to>
            </anchor>
          </controlPr>
        </control>
      </mc:Choice>
      <mc:Fallback>
        <control shapeId="3073" r:id="rId4" name="Text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</sheetPr>
  <dimension ref="A1:J115"/>
  <sheetViews>
    <sheetView showGridLines="0" zoomScale="85" zoomScaleNormal="85" workbookViewId="0">
      <pane ySplit="1" topLeftCell="A2" activePane="bottomLeft" state="frozen"/>
      <selection pane="bottomLeft" activeCell="F120" sqref="F120"/>
    </sheetView>
  </sheetViews>
  <sheetFormatPr baseColWidth="10" defaultRowHeight="15" x14ac:dyDescent="0.25"/>
  <cols>
    <col min="1" max="1" width="20.7109375" style="30" customWidth="1"/>
    <col min="2" max="2" width="10.7109375" customWidth="1"/>
    <col min="3" max="3" width="19.42578125" style="6" bestFit="1" customWidth="1"/>
    <col min="4" max="4" width="16.28515625" style="6" bestFit="1" customWidth="1"/>
    <col min="5" max="5" width="63" style="24" bestFit="1" customWidth="1"/>
    <col min="6" max="6" width="27.140625" style="7" customWidth="1"/>
    <col min="7" max="7" width="17.42578125" style="7" customWidth="1"/>
    <col min="8" max="8" width="11.5703125" style="7" customWidth="1"/>
    <col min="9" max="9" width="29" style="23" bestFit="1" customWidth="1"/>
    <col min="10" max="10" width="23.28515625" style="20" bestFit="1" customWidth="1"/>
    <col min="12" max="12" width="27.42578125" customWidth="1"/>
  </cols>
  <sheetData>
    <row r="1" spans="1:10" s="9" customFormat="1" ht="69.95" customHeight="1" x14ac:dyDescent="0.25">
      <c r="A1" s="51" t="s">
        <v>539</v>
      </c>
      <c r="B1" s="52"/>
      <c r="C1" s="10" t="s">
        <v>157</v>
      </c>
      <c r="D1" s="11" t="s">
        <v>91</v>
      </c>
      <c r="E1" s="12" t="s">
        <v>37</v>
      </c>
      <c r="F1" s="11" t="s">
        <v>79</v>
      </c>
      <c r="G1" s="12" t="s">
        <v>80</v>
      </c>
      <c r="H1" s="12" t="s">
        <v>424</v>
      </c>
      <c r="I1" s="12" t="s">
        <v>0</v>
      </c>
      <c r="J1" s="13" t="s">
        <v>204</v>
      </c>
    </row>
    <row r="2" spans="1:10" x14ac:dyDescent="0.25">
      <c r="A2" s="101"/>
      <c r="C2" s="14" t="s">
        <v>160</v>
      </c>
      <c r="D2" s="4" t="s">
        <v>268</v>
      </c>
      <c r="E2" s="22" t="s">
        <v>250</v>
      </c>
      <c r="F2" s="60" t="s">
        <v>269</v>
      </c>
      <c r="G2" s="3">
        <v>44246</v>
      </c>
      <c r="H2" s="25">
        <v>60</v>
      </c>
      <c r="I2" s="21" t="s">
        <v>83</v>
      </c>
      <c r="J2" s="15">
        <v>78812409</v>
      </c>
    </row>
    <row r="3" spans="1:10" x14ac:dyDescent="0.25">
      <c r="A3" s="101"/>
      <c r="C3" s="14" t="s">
        <v>765</v>
      </c>
      <c r="D3" s="4" t="s">
        <v>185</v>
      </c>
      <c r="E3" s="22" t="s">
        <v>186</v>
      </c>
      <c r="F3" s="60" t="s">
        <v>187</v>
      </c>
      <c r="G3" s="3">
        <v>44709</v>
      </c>
      <c r="H3" s="25">
        <v>24</v>
      </c>
      <c r="I3" s="22"/>
      <c r="J3" s="15"/>
    </row>
    <row r="4" spans="1:10" x14ac:dyDescent="0.25">
      <c r="A4" s="7"/>
      <c r="C4" s="14" t="s">
        <v>961</v>
      </c>
      <c r="D4" s="4" t="s">
        <v>99</v>
      </c>
      <c r="E4" s="22" t="s">
        <v>206</v>
      </c>
      <c r="F4" s="60" t="s">
        <v>97</v>
      </c>
      <c r="G4" s="3">
        <v>44601</v>
      </c>
      <c r="H4" s="25">
        <v>36</v>
      </c>
      <c r="I4" s="21" t="s">
        <v>83</v>
      </c>
      <c r="J4" s="15">
        <v>76821836</v>
      </c>
    </row>
    <row r="5" spans="1:10" x14ac:dyDescent="0.25">
      <c r="A5"/>
      <c r="C5" s="14" t="s">
        <v>987</v>
      </c>
      <c r="D5" s="4"/>
      <c r="E5" s="22" t="s">
        <v>199</v>
      </c>
      <c r="F5" s="60" t="s">
        <v>200</v>
      </c>
      <c r="G5" s="3">
        <v>43753</v>
      </c>
      <c r="H5" s="25"/>
      <c r="I5" s="22" t="s">
        <v>355</v>
      </c>
      <c r="J5" s="15"/>
    </row>
    <row r="6" spans="1:10" x14ac:dyDescent="0.25">
      <c r="A6"/>
      <c r="C6" s="14" t="s">
        <v>988</v>
      </c>
      <c r="D6" s="4">
        <v>1001865344</v>
      </c>
      <c r="E6" s="22" t="s">
        <v>230</v>
      </c>
      <c r="F6" s="60" t="s">
        <v>93</v>
      </c>
      <c r="G6" s="3">
        <v>44600</v>
      </c>
      <c r="H6" s="25">
        <v>60</v>
      </c>
      <c r="I6" s="22" t="s">
        <v>83</v>
      </c>
      <c r="J6" s="15">
        <v>78704108</v>
      </c>
    </row>
    <row r="7" spans="1:10" x14ac:dyDescent="0.25">
      <c r="A7"/>
      <c r="C7" s="14" t="s">
        <v>989</v>
      </c>
      <c r="D7" s="4" t="s">
        <v>356</v>
      </c>
      <c r="E7" s="1" t="s">
        <v>357</v>
      </c>
      <c r="F7" s="60" t="s">
        <v>985</v>
      </c>
      <c r="G7" s="3">
        <v>44151</v>
      </c>
      <c r="H7" s="4" t="s">
        <v>421</v>
      </c>
      <c r="I7" s="28" t="s">
        <v>85</v>
      </c>
      <c r="J7" s="15" t="s">
        <v>358</v>
      </c>
    </row>
    <row r="8" spans="1:10" x14ac:dyDescent="0.25">
      <c r="A8"/>
      <c r="C8" s="14" t="s">
        <v>990</v>
      </c>
      <c r="D8" s="4"/>
      <c r="E8" s="22" t="s">
        <v>182</v>
      </c>
      <c r="F8" s="60"/>
      <c r="G8" s="2"/>
      <c r="H8" s="25"/>
      <c r="I8" s="22"/>
      <c r="J8" s="15"/>
    </row>
    <row r="9" spans="1:10" x14ac:dyDescent="0.25">
      <c r="A9"/>
      <c r="C9" s="14" t="s">
        <v>991</v>
      </c>
      <c r="D9" s="4" t="s">
        <v>270</v>
      </c>
      <c r="E9" s="22" t="s">
        <v>244</v>
      </c>
      <c r="F9" s="60" t="s">
        <v>271</v>
      </c>
      <c r="G9" s="3">
        <v>44076</v>
      </c>
      <c r="H9" s="25">
        <v>60</v>
      </c>
      <c r="I9" s="21" t="s">
        <v>83</v>
      </c>
      <c r="J9" s="15">
        <v>78369020</v>
      </c>
    </row>
    <row r="10" spans="1:10" x14ac:dyDescent="0.25">
      <c r="A10"/>
      <c r="C10" s="14" t="s">
        <v>992</v>
      </c>
      <c r="D10" s="4" t="s">
        <v>272</v>
      </c>
      <c r="E10" s="22" t="s">
        <v>259</v>
      </c>
      <c r="F10" s="60" t="s">
        <v>273</v>
      </c>
      <c r="G10" s="3">
        <v>44658</v>
      </c>
      <c r="H10" s="25">
        <v>12</v>
      </c>
      <c r="I10" s="22"/>
      <c r="J10" s="15" t="s">
        <v>274</v>
      </c>
    </row>
    <row r="11" spans="1:10" x14ac:dyDescent="0.25">
      <c r="A11"/>
      <c r="C11" s="14" t="s">
        <v>993</v>
      </c>
      <c r="D11" s="4"/>
      <c r="E11" s="22" t="s">
        <v>267</v>
      </c>
      <c r="F11" s="60" t="s">
        <v>84</v>
      </c>
      <c r="G11" s="3">
        <v>43955</v>
      </c>
      <c r="H11" s="25">
        <v>12</v>
      </c>
      <c r="I11" s="22"/>
      <c r="J11" s="15">
        <v>52154278</v>
      </c>
    </row>
    <row r="12" spans="1:10" x14ac:dyDescent="0.25">
      <c r="A12"/>
      <c r="C12" s="14" t="s">
        <v>994</v>
      </c>
      <c r="D12" s="4" t="s">
        <v>188</v>
      </c>
      <c r="E12" s="22" t="s">
        <v>266</v>
      </c>
      <c r="F12" s="60" t="s">
        <v>189</v>
      </c>
      <c r="G12" s="3">
        <v>45005</v>
      </c>
      <c r="H12" s="25">
        <v>12</v>
      </c>
      <c r="I12" s="22"/>
      <c r="J12" s="15">
        <v>50934000</v>
      </c>
    </row>
    <row r="13" spans="1:10" x14ac:dyDescent="0.25">
      <c r="A13"/>
      <c r="C13" s="14" t="s">
        <v>422</v>
      </c>
      <c r="D13" s="4" t="s">
        <v>275</v>
      </c>
      <c r="E13" s="22" t="s">
        <v>388</v>
      </c>
      <c r="F13" s="60" t="s">
        <v>276</v>
      </c>
      <c r="G13" s="3">
        <v>44562</v>
      </c>
      <c r="H13" s="25">
        <v>12</v>
      </c>
      <c r="I13" s="21" t="s">
        <v>85</v>
      </c>
      <c r="J13" s="15"/>
    </row>
    <row r="14" spans="1:10" x14ac:dyDescent="0.25">
      <c r="A14"/>
      <c r="C14" s="14" t="s">
        <v>995</v>
      </c>
      <c r="D14" s="4">
        <v>21001805330</v>
      </c>
      <c r="E14" s="22" t="s">
        <v>207</v>
      </c>
      <c r="F14" s="60" t="s">
        <v>81</v>
      </c>
      <c r="G14" s="3">
        <v>44966</v>
      </c>
      <c r="H14" s="25">
        <v>12</v>
      </c>
      <c r="I14" s="22" t="s">
        <v>83</v>
      </c>
      <c r="J14" s="15">
        <v>47418493</v>
      </c>
    </row>
    <row r="15" spans="1:10" x14ac:dyDescent="0.25">
      <c r="A15"/>
      <c r="C15" s="14" t="s">
        <v>996</v>
      </c>
      <c r="D15" s="4" t="s">
        <v>144</v>
      </c>
      <c r="E15" s="22" t="s">
        <v>208</v>
      </c>
      <c r="F15" s="60" t="s">
        <v>145</v>
      </c>
      <c r="G15" s="3">
        <v>43997</v>
      </c>
      <c r="H15" s="25">
        <v>12</v>
      </c>
      <c r="I15" s="21" t="s">
        <v>85</v>
      </c>
      <c r="J15" s="15"/>
    </row>
    <row r="16" spans="1:10" x14ac:dyDescent="0.25">
      <c r="A16"/>
      <c r="C16" s="14" t="s">
        <v>820</v>
      </c>
      <c r="D16" s="4" t="s">
        <v>114</v>
      </c>
      <c r="E16" s="22" t="s">
        <v>53</v>
      </c>
      <c r="F16" s="60" t="s">
        <v>115</v>
      </c>
      <c r="G16" s="3">
        <v>44952</v>
      </c>
      <c r="H16" s="25">
        <v>12</v>
      </c>
      <c r="I16" s="22"/>
      <c r="J16" s="15"/>
    </row>
    <row r="17" spans="1:10" x14ac:dyDescent="0.25">
      <c r="A17"/>
      <c r="C17" s="14" t="s">
        <v>74</v>
      </c>
      <c r="D17" s="4" t="s">
        <v>277</v>
      </c>
      <c r="E17" s="22" t="s">
        <v>258</v>
      </c>
      <c r="F17" s="60" t="s">
        <v>278</v>
      </c>
      <c r="G17" s="3">
        <v>44645</v>
      </c>
      <c r="H17" s="25">
        <v>12</v>
      </c>
      <c r="I17" s="21" t="s">
        <v>85</v>
      </c>
      <c r="J17" s="15"/>
    </row>
    <row r="18" spans="1:10" x14ac:dyDescent="0.25">
      <c r="A18"/>
      <c r="C18" s="14" t="s">
        <v>997</v>
      </c>
      <c r="D18" s="4">
        <v>1001868457</v>
      </c>
      <c r="E18" s="22" t="s">
        <v>209</v>
      </c>
      <c r="F18" s="60" t="s">
        <v>94</v>
      </c>
      <c r="G18" s="3">
        <v>44278</v>
      </c>
      <c r="H18" s="25">
        <v>60</v>
      </c>
      <c r="I18" s="22"/>
      <c r="J18" s="15" t="s">
        <v>106</v>
      </c>
    </row>
    <row r="19" spans="1:10" x14ac:dyDescent="0.25">
      <c r="A19"/>
      <c r="C19" s="14" t="s">
        <v>998</v>
      </c>
      <c r="D19" s="4"/>
      <c r="E19" s="22" t="s">
        <v>43</v>
      </c>
      <c r="F19" s="60" t="s">
        <v>119</v>
      </c>
      <c r="G19" s="3">
        <v>44868</v>
      </c>
      <c r="H19" s="25">
        <v>36</v>
      </c>
      <c r="I19" s="21" t="s">
        <v>85</v>
      </c>
      <c r="J19" s="15"/>
    </row>
    <row r="20" spans="1:10" x14ac:dyDescent="0.25">
      <c r="A20"/>
      <c r="C20" s="14" t="s">
        <v>999</v>
      </c>
      <c r="D20" s="4"/>
      <c r="E20" s="22" t="s">
        <v>243</v>
      </c>
      <c r="F20" s="60" t="s">
        <v>279</v>
      </c>
      <c r="G20" s="3">
        <v>44046</v>
      </c>
      <c r="H20" s="25">
        <v>24</v>
      </c>
      <c r="I20" s="21" t="s">
        <v>85</v>
      </c>
      <c r="J20" s="15">
        <v>72737200</v>
      </c>
    </row>
    <row r="21" spans="1:10" x14ac:dyDescent="0.25">
      <c r="A21"/>
      <c r="C21" s="14" t="s">
        <v>1000</v>
      </c>
      <c r="D21" s="4" t="s">
        <v>100</v>
      </c>
      <c r="E21" s="22" t="s">
        <v>376</v>
      </c>
      <c r="F21" s="60" t="s">
        <v>98</v>
      </c>
      <c r="G21" s="3">
        <v>44319</v>
      </c>
      <c r="H21" s="25">
        <v>60</v>
      </c>
      <c r="I21" s="22"/>
      <c r="J21" s="15">
        <v>78861019</v>
      </c>
    </row>
    <row r="22" spans="1:10" x14ac:dyDescent="0.25">
      <c r="A22"/>
      <c r="C22" s="14" t="s">
        <v>1001</v>
      </c>
      <c r="D22" s="4" t="s">
        <v>359</v>
      </c>
      <c r="E22" s="1" t="s">
        <v>572</v>
      </c>
      <c r="F22" s="60" t="s">
        <v>360</v>
      </c>
      <c r="G22" s="3">
        <v>43678</v>
      </c>
      <c r="H22" s="4" t="s">
        <v>421</v>
      </c>
      <c r="I22" s="28" t="s">
        <v>85</v>
      </c>
      <c r="J22" s="17" t="s">
        <v>361</v>
      </c>
    </row>
    <row r="23" spans="1:10" x14ac:dyDescent="0.25">
      <c r="A23"/>
      <c r="C23" s="14" t="s">
        <v>1002</v>
      </c>
      <c r="D23" s="4" t="s">
        <v>280</v>
      </c>
      <c r="E23" s="22" t="s">
        <v>251</v>
      </c>
      <c r="F23" s="60" t="s">
        <v>281</v>
      </c>
      <c r="G23" s="3">
        <v>44250</v>
      </c>
      <c r="H23" s="25">
        <v>24</v>
      </c>
      <c r="I23" s="21" t="s">
        <v>83</v>
      </c>
      <c r="J23" s="15"/>
    </row>
    <row r="24" spans="1:10" x14ac:dyDescent="0.25">
      <c r="A24"/>
      <c r="C24" s="14" t="s">
        <v>1003</v>
      </c>
      <c r="D24" s="4" t="s">
        <v>147</v>
      </c>
      <c r="E24" s="22" t="s">
        <v>210</v>
      </c>
      <c r="F24" s="60" t="s">
        <v>146</v>
      </c>
      <c r="G24" s="3">
        <v>44829</v>
      </c>
      <c r="H24" s="25">
        <v>12</v>
      </c>
      <c r="I24" s="21" t="s">
        <v>85</v>
      </c>
      <c r="J24" s="15" t="s">
        <v>148</v>
      </c>
    </row>
    <row r="25" spans="1:10" x14ac:dyDescent="0.25">
      <c r="A25"/>
      <c r="C25" s="14" t="s">
        <v>421</v>
      </c>
      <c r="D25" s="4" t="s">
        <v>282</v>
      </c>
      <c r="E25" s="22" t="s">
        <v>262</v>
      </c>
      <c r="F25" s="60" t="s">
        <v>283</v>
      </c>
      <c r="G25" s="3">
        <v>44722</v>
      </c>
      <c r="H25" s="25">
        <v>12</v>
      </c>
      <c r="I25" s="21" t="s">
        <v>83</v>
      </c>
      <c r="J25" s="15"/>
    </row>
    <row r="26" spans="1:10" x14ac:dyDescent="0.25">
      <c r="A26"/>
      <c r="C26" s="14" t="s">
        <v>1004</v>
      </c>
      <c r="D26" s="4" t="s">
        <v>201</v>
      </c>
      <c r="E26" s="22" t="s">
        <v>202</v>
      </c>
      <c r="F26" s="60" t="s">
        <v>203</v>
      </c>
      <c r="G26" s="3">
        <v>43069</v>
      </c>
      <c r="H26" s="25"/>
      <c r="I26" s="22"/>
      <c r="J26" s="15"/>
    </row>
    <row r="27" spans="1:10" x14ac:dyDescent="0.25">
      <c r="A27"/>
      <c r="C27" s="14" t="s">
        <v>1005</v>
      </c>
      <c r="D27" s="4" t="s">
        <v>284</v>
      </c>
      <c r="E27" s="22" t="s">
        <v>239</v>
      </c>
      <c r="F27" s="60" t="s">
        <v>285</v>
      </c>
      <c r="G27" s="3">
        <v>43931</v>
      </c>
      <c r="H27" s="25">
        <v>12</v>
      </c>
      <c r="I27" s="21" t="s">
        <v>85</v>
      </c>
      <c r="J27" s="15">
        <v>78832812</v>
      </c>
    </row>
    <row r="28" spans="1:10" x14ac:dyDescent="0.25">
      <c r="A28"/>
      <c r="C28" s="14" t="s">
        <v>1006</v>
      </c>
      <c r="D28" s="4" t="s">
        <v>362</v>
      </c>
      <c r="E28" s="1" t="s">
        <v>363</v>
      </c>
      <c r="F28" s="60" t="s">
        <v>364</v>
      </c>
      <c r="G28" s="3">
        <v>44027</v>
      </c>
      <c r="H28" s="4" t="s">
        <v>422</v>
      </c>
      <c r="I28" s="28" t="s">
        <v>85</v>
      </c>
      <c r="J28" s="15">
        <v>78628600</v>
      </c>
    </row>
    <row r="29" spans="1:10" x14ac:dyDescent="0.25">
      <c r="A29"/>
      <c r="C29" s="14" t="s">
        <v>1007</v>
      </c>
      <c r="D29" s="4" t="s">
        <v>164</v>
      </c>
      <c r="E29" s="22" t="s">
        <v>211</v>
      </c>
      <c r="F29" s="60" t="s">
        <v>165</v>
      </c>
      <c r="G29" s="3">
        <v>44607</v>
      </c>
      <c r="H29" s="25"/>
      <c r="I29" s="22"/>
      <c r="J29" s="15"/>
    </row>
    <row r="30" spans="1:10" ht="14.25" customHeight="1" x14ac:dyDescent="0.25">
      <c r="C30" s="14" t="s">
        <v>1008</v>
      </c>
      <c r="D30" s="4">
        <v>1002566698</v>
      </c>
      <c r="E30" s="22" t="s">
        <v>46</v>
      </c>
      <c r="F30" s="60" t="s">
        <v>82</v>
      </c>
      <c r="G30" s="3">
        <v>44812</v>
      </c>
      <c r="H30" s="25">
        <v>36</v>
      </c>
      <c r="I30" s="22" t="s">
        <v>85</v>
      </c>
      <c r="J30" s="15"/>
    </row>
    <row r="31" spans="1:10" x14ac:dyDescent="0.25">
      <c r="A31" s="99"/>
      <c r="C31" s="14" t="s">
        <v>1009</v>
      </c>
      <c r="D31" s="4"/>
      <c r="E31" s="21" t="s">
        <v>469</v>
      </c>
      <c r="F31" s="60" t="s">
        <v>447</v>
      </c>
      <c r="G31" s="3"/>
      <c r="H31" s="25"/>
      <c r="I31" s="21"/>
      <c r="J31" s="15"/>
    </row>
    <row r="32" spans="1:10" x14ac:dyDescent="0.25">
      <c r="A32" s="50"/>
      <c r="C32" s="14" t="s">
        <v>1010</v>
      </c>
      <c r="D32" s="4">
        <v>1000353542</v>
      </c>
      <c r="E32" s="22" t="s">
        <v>446</v>
      </c>
      <c r="F32" s="60" t="s">
        <v>445</v>
      </c>
      <c r="G32" s="2"/>
      <c r="H32" s="25"/>
      <c r="I32" s="22" t="s">
        <v>89</v>
      </c>
      <c r="J32" s="15" t="s">
        <v>110</v>
      </c>
    </row>
    <row r="33" spans="3:10" x14ac:dyDescent="0.25">
      <c r="C33" s="14" t="s">
        <v>1011</v>
      </c>
      <c r="D33" s="4" t="s">
        <v>168</v>
      </c>
      <c r="E33" s="22" t="s">
        <v>169</v>
      </c>
      <c r="F33" s="60" t="s">
        <v>170</v>
      </c>
      <c r="G33" s="3">
        <v>44279</v>
      </c>
      <c r="H33" s="25">
        <v>36</v>
      </c>
      <c r="I33" s="22"/>
      <c r="J33" s="15"/>
    </row>
    <row r="34" spans="3:10" x14ac:dyDescent="0.25">
      <c r="C34" s="14" t="s">
        <v>1012</v>
      </c>
      <c r="D34" s="4" t="s">
        <v>286</v>
      </c>
      <c r="E34" s="22" t="s">
        <v>242</v>
      </c>
      <c r="F34" s="60" t="s">
        <v>287</v>
      </c>
      <c r="G34" s="3">
        <v>44025</v>
      </c>
      <c r="H34" s="25">
        <v>60</v>
      </c>
      <c r="I34" s="21" t="s">
        <v>83</v>
      </c>
      <c r="J34" s="15" t="s">
        <v>288</v>
      </c>
    </row>
    <row r="35" spans="3:10" x14ac:dyDescent="0.25">
      <c r="C35" s="14" t="s">
        <v>1013</v>
      </c>
      <c r="D35" s="4" t="s">
        <v>179</v>
      </c>
      <c r="E35" s="22" t="s">
        <v>180</v>
      </c>
      <c r="F35" s="60" t="s">
        <v>181</v>
      </c>
      <c r="G35" s="3">
        <v>44663</v>
      </c>
      <c r="H35" s="25">
        <v>24</v>
      </c>
      <c r="I35" s="22"/>
      <c r="J35" s="15"/>
    </row>
    <row r="36" spans="3:10" x14ac:dyDescent="0.25">
      <c r="C36" s="14" t="s">
        <v>1014</v>
      </c>
      <c r="D36" s="4"/>
      <c r="E36" s="22" t="s">
        <v>212</v>
      </c>
      <c r="F36" s="60" t="s">
        <v>177</v>
      </c>
      <c r="G36" s="3">
        <v>44691</v>
      </c>
      <c r="H36" s="25">
        <v>24</v>
      </c>
      <c r="I36" s="21" t="s">
        <v>83</v>
      </c>
      <c r="J36" s="15" t="s">
        <v>178</v>
      </c>
    </row>
    <row r="37" spans="3:10" x14ac:dyDescent="0.25">
      <c r="C37" s="14" t="s">
        <v>423</v>
      </c>
      <c r="D37" s="4" t="s">
        <v>289</v>
      </c>
      <c r="E37" s="22" t="s">
        <v>382</v>
      </c>
      <c r="F37" s="60" t="s">
        <v>290</v>
      </c>
      <c r="G37" s="2"/>
      <c r="H37" s="25"/>
      <c r="I37" s="22"/>
      <c r="J37" s="15" t="s">
        <v>291</v>
      </c>
    </row>
    <row r="38" spans="3:10" x14ac:dyDescent="0.25">
      <c r="C38" s="14" t="s">
        <v>1015</v>
      </c>
      <c r="D38" s="4" t="s">
        <v>430</v>
      </c>
      <c r="E38" s="21" t="s">
        <v>429</v>
      </c>
      <c r="F38" s="60" t="s">
        <v>431</v>
      </c>
      <c r="G38" s="3"/>
      <c r="H38" s="25"/>
      <c r="I38" s="21"/>
      <c r="J38" s="15" t="s">
        <v>432</v>
      </c>
    </row>
    <row r="39" spans="3:10" x14ac:dyDescent="0.25">
      <c r="C39" s="14" t="s">
        <v>1016</v>
      </c>
      <c r="D39" s="4"/>
      <c r="E39" s="22" t="s">
        <v>381</v>
      </c>
      <c r="F39" s="60" t="s">
        <v>176</v>
      </c>
      <c r="G39" s="2"/>
      <c r="H39" s="25"/>
      <c r="I39" s="21" t="s">
        <v>83</v>
      </c>
      <c r="J39" s="15"/>
    </row>
    <row r="40" spans="3:10" x14ac:dyDescent="0.25">
      <c r="C40" s="14" t="s">
        <v>1017</v>
      </c>
      <c r="D40" s="4" t="s">
        <v>365</v>
      </c>
      <c r="E40" s="1" t="s">
        <v>380</v>
      </c>
      <c r="F40" s="60" t="s">
        <v>366</v>
      </c>
      <c r="G40" s="3">
        <v>43884</v>
      </c>
      <c r="H40" s="4" t="s">
        <v>423</v>
      </c>
      <c r="I40" s="28" t="s">
        <v>83</v>
      </c>
      <c r="J40" s="15" t="s">
        <v>367</v>
      </c>
    </row>
    <row r="41" spans="3:10" x14ac:dyDescent="0.25">
      <c r="C41" s="14" t="s">
        <v>1018</v>
      </c>
      <c r="D41" s="4">
        <v>1000364761</v>
      </c>
      <c r="E41" s="22" t="s">
        <v>1166</v>
      </c>
      <c r="F41" s="60" t="s">
        <v>86</v>
      </c>
      <c r="G41" s="3">
        <v>44650</v>
      </c>
      <c r="H41" s="25"/>
      <c r="I41" s="22"/>
      <c r="J41" s="15" t="s">
        <v>107</v>
      </c>
    </row>
    <row r="42" spans="3:10" x14ac:dyDescent="0.25">
      <c r="C42" s="14" t="s">
        <v>1019</v>
      </c>
      <c r="D42" s="4" t="s">
        <v>128</v>
      </c>
      <c r="E42" s="22" t="s">
        <v>229</v>
      </c>
      <c r="F42" s="60" t="s">
        <v>129</v>
      </c>
      <c r="G42" s="3">
        <v>44446</v>
      </c>
      <c r="H42" s="25">
        <v>36</v>
      </c>
      <c r="I42" s="22"/>
      <c r="J42" s="15">
        <v>78321538</v>
      </c>
    </row>
    <row r="43" spans="3:10" x14ac:dyDescent="0.25">
      <c r="C43" s="14" t="s">
        <v>1020</v>
      </c>
      <c r="D43" s="4">
        <v>2001813680</v>
      </c>
      <c r="E43" s="22" t="s">
        <v>213</v>
      </c>
      <c r="F43" s="60" t="s">
        <v>92</v>
      </c>
      <c r="G43" s="2"/>
      <c r="H43" s="25"/>
      <c r="I43" s="22" t="s">
        <v>83</v>
      </c>
      <c r="J43" s="15">
        <v>78356391</v>
      </c>
    </row>
    <row r="44" spans="3:10" x14ac:dyDescent="0.25">
      <c r="C44" s="14" t="s">
        <v>1021</v>
      </c>
      <c r="D44" s="4" t="s">
        <v>117</v>
      </c>
      <c r="E44" s="22" t="s">
        <v>214</v>
      </c>
      <c r="F44" s="60" t="s">
        <v>118</v>
      </c>
      <c r="G44" s="16">
        <v>44986</v>
      </c>
      <c r="H44" s="25">
        <v>12</v>
      </c>
      <c r="I44" s="22"/>
      <c r="J44" s="15"/>
    </row>
    <row r="45" spans="3:10" x14ac:dyDescent="0.25">
      <c r="C45" s="14" t="s">
        <v>1022</v>
      </c>
      <c r="D45" s="4" t="s">
        <v>194</v>
      </c>
      <c r="E45" s="22" t="s">
        <v>205</v>
      </c>
      <c r="F45" s="60" t="s">
        <v>195</v>
      </c>
      <c r="G45" s="3">
        <v>44930</v>
      </c>
      <c r="H45" s="25">
        <v>12</v>
      </c>
      <c r="I45" s="22"/>
      <c r="J45" s="15"/>
    </row>
    <row r="46" spans="3:10" x14ac:dyDescent="0.25">
      <c r="C46" s="14" t="s">
        <v>1023</v>
      </c>
      <c r="D46" s="4" t="s">
        <v>294</v>
      </c>
      <c r="E46" s="22" t="s">
        <v>377</v>
      </c>
      <c r="F46" s="60" t="s">
        <v>295</v>
      </c>
      <c r="G46" s="2"/>
      <c r="H46" s="25">
        <v>60</v>
      </c>
      <c r="I46" s="22"/>
      <c r="J46" s="15" t="s">
        <v>296</v>
      </c>
    </row>
    <row r="47" spans="3:10" x14ac:dyDescent="0.25">
      <c r="C47" s="14" t="s">
        <v>1024</v>
      </c>
      <c r="D47" s="4"/>
      <c r="E47" s="22" t="s">
        <v>215</v>
      </c>
      <c r="F47" s="60" t="s">
        <v>142</v>
      </c>
      <c r="G47" s="3">
        <v>44095</v>
      </c>
      <c r="H47" s="25">
        <v>12</v>
      </c>
      <c r="I47" s="21" t="s">
        <v>85</v>
      </c>
      <c r="J47" s="15"/>
    </row>
    <row r="48" spans="3:10" x14ac:dyDescent="0.25">
      <c r="C48" s="14" t="s">
        <v>1025</v>
      </c>
      <c r="D48" s="4" t="s">
        <v>126</v>
      </c>
      <c r="E48" s="22" t="s">
        <v>29</v>
      </c>
      <c r="F48" s="60" t="s">
        <v>127</v>
      </c>
      <c r="G48" s="3">
        <v>44713</v>
      </c>
      <c r="H48" s="25">
        <v>24</v>
      </c>
      <c r="I48" s="21" t="s">
        <v>85</v>
      </c>
      <c r="J48" s="15"/>
    </row>
    <row r="49" spans="3:10" x14ac:dyDescent="0.25">
      <c r="C49" s="14" t="s">
        <v>1026</v>
      </c>
      <c r="D49" s="4" t="s">
        <v>368</v>
      </c>
      <c r="E49" s="1" t="s">
        <v>29</v>
      </c>
      <c r="F49" s="60" t="s">
        <v>369</v>
      </c>
      <c r="G49" s="3">
        <v>44214</v>
      </c>
      <c r="H49" s="4" t="s">
        <v>421</v>
      </c>
      <c r="I49" s="28" t="s">
        <v>83</v>
      </c>
      <c r="J49" s="15"/>
    </row>
    <row r="50" spans="3:10" x14ac:dyDescent="0.25">
      <c r="C50" s="14" t="s">
        <v>1027</v>
      </c>
      <c r="D50" s="4"/>
      <c r="E50" s="22" t="s">
        <v>378</v>
      </c>
      <c r="F50" s="60" t="s">
        <v>297</v>
      </c>
      <c r="G50" s="3">
        <v>44453</v>
      </c>
      <c r="H50" s="25">
        <v>24</v>
      </c>
      <c r="I50" s="21" t="s">
        <v>83</v>
      </c>
      <c r="J50" s="15"/>
    </row>
    <row r="51" spans="3:10" x14ac:dyDescent="0.25">
      <c r="C51" s="14" t="s">
        <v>1028</v>
      </c>
      <c r="D51" s="4"/>
      <c r="E51" s="22" t="s">
        <v>379</v>
      </c>
      <c r="F51" s="60" t="s">
        <v>298</v>
      </c>
      <c r="G51" s="3">
        <v>44599</v>
      </c>
      <c r="H51" s="25">
        <v>12</v>
      </c>
      <c r="I51" s="21" t="s">
        <v>85</v>
      </c>
      <c r="J51" s="15"/>
    </row>
    <row r="52" spans="3:10" x14ac:dyDescent="0.25">
      <c r="C52" s="14" t="s">
        <v>1029</v>
      </c>
      <c r="D52" s="4" t="s">
        <v>292</v>
      </c>
      <c r="E52" s="22" t="s">
        <v>240</v>
      </c>
      <c r="F52" s="60" t="s">
        <v>293</v>
      </c>
      <c r="G52" s="3">
        <v>43978</v>
      </c>
      <c r="H52" s="25"/>
      <c r="I52" s="21" t="s">
        <v>85</v>
      </c>
      <c r="J52" s="15"/>
    </row>
    <row r="53" spans="3:10" x14ac:dyDescent="0.25">
      <c r="C53" s="14" t="s">
        <v>1030</v>
      </c>
      <c r="D53" s="4" t="s">
        <v>299</v>
      </c>
      <c r="E53" s="22" t="s">
        <v>256</v>
      </c>
      <c r="F53" s="60" t="s">
        <v>300</v>
      </c>
      <c r="G53" s="3">
        <v>44624</v>
      </c>
      <c r="H53" s="25">
        <v>12</v>
      </c>
      <c r="I53" s="21" t="s">
        <v>85</v>
      </c>
      <c r="J53" s="15"/>
    </row>
    <row r="54" spans="3:10" x14ac:dyDescent="0.25">
      <c r="C54" s="14" t="s">
        <v>1031</v>
      </c>
      <c r="D54" s="4" t="s">
        <v>125</v>
      </c>
      <c r="E54" s="22" t="s">
        <v>123</v>
      </c>
      <c r="F54" s="60" t="s">
        <v>124</v>
      </c>
      <c r="G54" s="3">
        <v>44735</v>
      </c>
      <c r="H54" s="25">
        <v>36</v>
      </c>
      <c r="I54" s="21" t="s">
        <v>83</v>
      </c>
      <c r="J54" s="15"/>
    </row>
    <row r="55" spans="3:10" x14ac:dyDescent="0.25">
      <c r="C55" s="14" t="s">
        <v>1032</v>
      </c>
      <c r="D55" s="4" t="s">
        <v>301</v>
      </c>
      <c r="E55" s="22" t="s">
        <v>265</v>
      </c>
      <c r="F55" s="60" t="s">
        <v>302</v>
      </c>
      <c r="G55" s="2"/>
      <c r="H55" s="25"/>
      <c r="I55" s="22"/>
      <c r="J55" s="15" t="s">
        <v>303</v>
      </c>
    </row>
    <row r="56" spans="3:10" x14ac:dyDescent="0.25">
      <c r="C56" s="14" t="s">
        <v>1033</v>
      </c>
      <c r="D56" s="4" t="s">
        <v>121</v>
      </c>
      <c r="E56" s="22" t="s">
        <v>120</v>
      </c>
      <c r="F56" s="60" t="s">
        <v>122</v>
      </c>
      <c r="G56" s="3">
        <v>44232</v>
      </c>
      <c r="H56" s="25">
        <v>12</v>
      </c>
      <c r="I56" s="21" t="s">
        <v>83</v>
      </c>
      <c r="J56" s="15"/>
    </row>
    <row r="57" spans="3:10" x14ac:dyDescent="0.25">
      <c r="C57" s="14" t="s">
        <v>1034</v>
      </c>
      <c r="D57" s="4" t="s">
        <v>101</v>
      </c>
      <c r="E57" s="22" t="s">
        <v>216</v>
      </c>
      <c r="F57" s="60" t="s">
        <v>102</v>
      </c>
      <c r="G57" s="2"/>
      <c r="H57" s="25"/>
      <c r="I57" s="21" t="s">
        <v>83</v>
      </c>
      <c r="J57" s="15">
        <v>77936432</v>
      </c>
    </row>
    <row r="58" spans="3:10" x14ac:dyDescent="0.25">
      <c r="C58" s="14" t="s">
        <v>1035</v>
      </c>
      <c r="D58" s="4"/>
      <c r="E58" s="22" t="s">
        <v>217</v>
      </c>
      <c r="F58" s="60" t="s">
        <v>88</v>
      </c>
      <c r="G58" s="2"/>
      <c r="H58" s="25"/>
      <c r="I58" s="22" t="s">
        <v>89</v>
      </c>
      <c r="J58" s="15" t="s">
        <v>108</v>
      </c>
    </row>
    <row r="59" spans="3:10" x14ac:dyDescent="0.25">
      <c r="C59" s="14" t="s">
        <v>1036</v>
      </c>
      <c r="D59" s="4" t="s">
        <v>171</v>
      </c>
      <c r="E59" s="22" t="s">
        <v>75</v>
      </c>
      <c r="F59" s="60" t="s">
        <v>172</v>
      </c>
      <c r="G59" s="3">
        <v>44967</v>
      </c>
      <c r="H59" s="25">
        <v>60</v>
      </c>
      <c r="I59" s="22"/>
      <c r="J59" s="15"/>
    </row>
    <row r="60" spans="3:10" x14ac:dyDescent="0.25">
      <c r="C60" s="14" t="s">
        <v>1037</v>
      </c>
      <c r="D60" s="4" t="s">
        <v>310</v>
      </c>
      <c r="E60" s="22" t="s">
        <v>252</v>
      </c>
      <c r="F60" s="60" t="s">
        <v>311</v>
      </c>
      <c r="G60" s="3">
        <v>44273</v>
      </c>
      <c r="H60" s="25">
        <v>36</v>
      </c>
      <c r="I60" s="21" t="s">
        <v>83</v>
      </c>
      <c r="J60" s="15">
        <v>72047929</v>
      </c>
    </row>
    <row r="61" spans="3:10" x14ac:dyDescent="0.25">
      <c r="C61" s="14" t="s">
        <v>1038</v>
      </c>
      <c r="D61" s="4"/>
      <c r="E61" s="22" t="s">
        <v>238</v>
      </c>
      <c r="F61" s="60" t="s">
        <v>312</v>
      </c>
      <c r="G61" s="3">
        <v>43900</v>
      </c>
      <c r="H61" s="25">
        <v>60</v>
      </c>
      <c r="I61" s="21" t="s">
        <v>83</v>
      </c>
      <c r="J61" s="15" t="s">
        <v>313</v>
      </c>
    </row>
    <row r="62" spans="3:10" x14ac:dyDescent="0.25">
      <c r="C62" s="14" t="s">
        <v>1039</v>
      </c>
      <c r="D62" s="4" t="s">
        <v>104</v>
      </c>
      <c r="E62" s="22" t="s">
        <v>218</v>
      </c>
      <c r="F62" s="60" t="s">
        <v>103</v>
      </c>
      <c r="G62" s="3">
        <v>44698</v>
      </c>
      <c r="H62" s="25">
        <v>60</v>
      </c>
      <c r="I62" s="22" t="s">
        <v>85</v>
      </c>
      <c r="J62" s="15"/>
    </row>
    <row r="63" spans="3:10" x14ac:dyDescent="0.25">
      <c r="C63" s="14" t="s">
        <v>1040</v>
      </c>
      <c r="D63" s="4" t="s">
        <v>314</v>
      </c>
      <c r="E63" s="22" t="s">
        <v>263</v>
      </c>
      <c r="F63" s="60" t="s">
        <v>315</v>
      </c>
      <c r="G63" s="3">
        <v>44725</v>
      </c>
      <c r="H63" s="25">
        <v>24</v>
      </c>
      <c r="I63" s="22"/>
      <c r="J63" s="15"/>
    </row>
    <row r="64" spans="3:10" x14ac:dyDescent="0.25">
      <c r="C64" s="14" t="s">
        <v>1041</v>
      </c>
      <c r="D64" s="4" t="s">
        <v>316</v>
      </c>
      <c r="E64" s="22" t="s">
        <v>257</v>
      </c>
      <c r="F64" s="60" t="s">
        <v>317</v>
      </c>
      <c r="G64" s="3">
        <v>44634</v>
      </c>
      <c r="H64" s="25">
        <v>12</v>
      </c>
      <c r="I64" s="21" t="s">
        <v>85</v>
      </c>
      <c r="J64" s="15"/>
    </row>
    <row r="65" spans="3:10" x14ac:dyDescent="0.25">
      <c r="C65" s="14" t="s">
        <v>862</v>
      </c>
      <c r="D65" s="4" t="s">
        <v>131</v>
      </c>
      <c r="E65" s="22" t="s">
        <v>130</v>
      </c>
      <c r="F65" s="60" t="s">
        <v>132</v>
      </c>
      <c r="G65" s="3">
        <v>44994</v>
      </c>
      <c r="H65" s="25">
        <v>24</v>
      </c>
      <c r="I65" s="21" t="s">
        <v>89</v>
      </c>
      <c r="J65" s="15"/>
    </row>
    <row r="66" spans="3:10" x14ac:dyDescent="0.25">
      <c r="C66" s="14" t="s">
        <v>1042</v>
      </c>
      <c r="D66" s="4" t="s">
        <v>318</v>
      </c>
      <c r="E66" s="22" t="s">
        <v>246</v>
      </c>
      <c r="F66" s="60" t="s">
        <v>319</v>
      </c>
      <c r="G66" s="3">
        <v>44103</v>
      </c>
      <c r="H66" s="25">
        <v>12</v>
      </c>
      <c r="I66" s="21" t="s">
        <v>85</v>
      </c>
      <c r="J66" s="15" t="s">
        <v>320</v>
      </c>
    </row>
    <row r="67" spans="3:10" x14ac:dyDescent="0.25">
      <c r="C67" s="14" t="s">
        <v>1043</v>
      </c>
      <c r="D67" s="4" t="s">
        <v>140</v>
      </c>
      <c r="E67" s="22" t="s">
        <v>219</v>
      </c>
      <c r="F67" s="60" t="s">
        <v>141</v>
      </c>
      <c r="G67" s="3">
        <v>44385</v>
      </c>
      <c r="H67" s="25">
        <v>36</v>
      </c>
      <c r="I67" s="21" t="s">
        <v>83</v>
      </c>
      <c r="J67" s="17" t="s">
        <v>143</v>
      </c>
    </row>
    <row r="68" spans="3:10" x14ac:dyDescent="0.25">
      <c r="C68" s="14" t="s">
        <v>1044</v>
      </c>
      <c r="D68" s="4" t="s">
        <v>183</v>
      </c>
      <c r="E68" s="22" t="s">
        <v>383</v>
      </c>
      <c r="F68" s="60" t="s">
        <v>184</v>
      </c>
      <c r="G68" s="3">
        <v>44915</v>
      </c>
      <c r="H68" s="25">
        <v>12</v>
      </c>
      <c r="I68" s="22"/>
      <c r="J68" s="15"/>
    </row>
    <row r="69" spans="3:10" x14ac:dyDescent="0.25">
      <c r="C69" s="14" t="s">
        <v>1045</v>
      </c>
      <c r="D69" s="4" t="s">
        <v>436</v>
      </c>
      <c r="E69" s="21" t="s">
        <v>437</v>
      </c>
      <c r="F69" s="60" t="s">
        <v>438</v>
      </c>
      <c r="G69" s="3"/>
      <c r="H69" s="25"/>
      <c r="I69" s="21"/>
      <c r="J69" s="15"/>
    </row>
    <row r="70" spans="3:10" x14ac:dyDescent="0.25">
      <c r="C70" s="14" t="s">
        <v>1046</v>
      </c>
      <c r="D70" s="4" t="s">
        <v>166</v>
      </c>
      <c r="E70" s="22" t="s">
        <v>220</v>
      </c>
      <c r="F70" s="60" t="s">
        <v>167</v>
      </c>
      <c r="G70" s="3">
        <v>44934</v>
      </c>
      <c r="H70" s="25">
        <v>36</v>
      </c>
      <c r="I70" s="21" t="s">
        <v>83</v>
      </c>
      <c r="J70" s="15">
        <v>78707565</v>
      </c>
    </row>
    <row r="71" spans="3:10" x14ac:dyDescent="0.25">
      <c r="C71" s="14" t="s">
        <v>1047</v>
      </c>
      <c r="D71" s="4" t="s">
        <v>321</v>
      </c>
      <c r="E71" s="22" t="s">
        <v>245</v>
      </c>
      <c r="F71" s="60" t="s">
        <v>322</v>
      </c>
      <c r="G71" s="3">
        <v>44082</v>
      </c>
      <c r="H71" s="25">
        <v>60</v>
      </c>
      <c r="I71" s="22"/>
      <c r="J71" s="15">
        <v>78555291</v>
      </c>
    </row>
    <row r="72" spans="3:10" x14ac:dyDescent="0.25">
      <c r="C72" s="14" t="s">
        <v>1048</v>
      </c>
      <c r="D72" s="4" t="s">
        <v>323</v>
      </c>
      <c r="E72" s="22" t="s">
        <v>253</v>
      </c>
      <c r="F72" s="60" t="s">
        <v>324</v>
      </c>
      <c r="G72" s="3">
        <v>44306</v>
      </c>
      <c r="H72" s="25">
        <v>12</v>
      </c>
      <c r="I72" s="21" t="s">
        <v>85</v>
      </c>
      <c r="J72" s="15"/>
    </row>
    <row r="73" spans="3:10" x14ac:dyDescent="0.25">
      <c r="C73" s="14" t="s">
        <v>1049</v>
      </c>
      <c r="D73" s="4" t="s">
        <v>139</v>
      </c>
      <c r="E73" s="22" t="s">
        <v>221</v>
      </c>
      <c r="F73" s="60" t="s">
        <v>138</v>
      </c>
      <c r="G73" s="3">
        <v>44459</v>
      </c>
      <c r="H73" s="25">
        <v>24</v>
      </c>
      <c r="I73" s="21" t="s">
        <v>83</v>
      </c>
      <c r="J73" s="15">
        <v>78702496</v>
      </c>
    </row>
    <row r="74" spans="3:10" x14ac:dyDescent="0.25">
      <c r="C74" s="14" t="s">
        <v>1050</v>
      </c>
      <c r="D74" s="4" t="s">
        <v>196</v>
      </c>
      <c r="E74" s="22" t="s">
        <v>384</v>
      </c>
      <c r="F74" s="60" t="s">
        <v>197</v>
      </c>
      <c r="G74" s="3">
        <v>44965</v>
      </c>
      <c r="H74" s="25">
        <v>24</v>
      </c>
      <c r="I74" s="21" t="s">
        <v>198</v>
      </c>
      <c r="J74" s="15"/>
    </row>
    <row r="75" spans="3:10" x14ac:dyDescent="0.25">
      <c r="C75" s="14" t="s">
        <v>1051</v>
      </c>
      <c r="D75" s="4"/>
      <c r="E75" s="22" t="s">
        <v>236</v>
      </c>
      <c r="F75" s="60" t="s">
        <v>325</v>
      </c>
      <c r="G75" s="3">
        <v>43143</v>
      </c>
      <c r="H75" s="25">
        <v>36</v>
      </c>
      <c r="I75" s="21" t="s">
        <v>85</v>
      </c>
      <c r="J75" s="15"/>
    </row>
    <row r="76" spans="3:10" x14ac:dyDescent="0.25">
      <c r="C76" s="14" t="s">
        <v>1052</v>
      </c>
      <c r="D76" s="4" t="s">
        <v>190</v>
      </c>
      <c r="E76" s="22" t="s">
        <v>439</v>
      </c>
      <c r="F76" s="60" t="s">
        <v>191</v>
      </c>
      <c r="G76" s="3">
        <v>44915</v>
      </c>
      <c r="H76" s="25">
        <v>12</v>
      </c>
      <c r="I76" s="22"/>
      <c r="J76" s="15">
        <v>53021548</v>
      </c>
    </row>
    <row r="77" spans="3:10" x14ac:dyDescent="0.25">
      <c r="C77" s="14" t="s">
        <v>1053</v>
      </c>
      <c r="D77" s="4" t="s">
        <v>192</v>
      </c>
      <c r="E77" s="22" t="s">
        <v>385</v>
      </c>
      <c r="F77" s="60" t="s">
        <v>193</v>
      </c>
      <c r="G77" s="3">
        <v>44914</v>
      </c>
      <c r="H77" s="25">
        <v>24</v>
      </c>
      <c r="I77" s="22"/>
      <c r="J77" s="15">
        <v>48324841</v>
      </c>
    </row>
    <row r="78" spans="3:10" x14ac:dyDescent="0.25">
      <c r="C78" s="14" t="s">
        <v>1054</v>
      </c>
      <c r="D78" s="4" t="s">
        <v>326</v>
      </c>
      <c r="E78" s="22" t="s">
        <v>241</v>
      </c>
      <c r="F78" s="60" t="s">
        <v>327</v>
      </c>
      <c r="G78" s="3">
        <v>43992</v>
      </c>
      <c r="H78" s="25">
        <v>36</v>
      </c>
      <c r="I78" s="21" t="s">
        <v>83</v>
      </c>
      <c r="J78" s="15"/>
    </row>
    <row r="79" spans="3:10" x14ac:dyDescent="0.25">
      <c r="C79" s="14" t="s">
        <v>1055</v>
      </c>
      <c r="D79" s="4"/>
      <c r="E79" s="22" t="s">
        <v>233</v>
      </c>
      <c r="F79" s="60"/>
      <c r="G79" s="2"/>
      <c r="H79" s="25"/>
      <c r="I79" s="22" t="s">
        <v>85</v>
      </c>
      <c r="J79" s="15"/>
    </row>
    <row r="80" spans="3:10" x14ac:dyDescent="0.25">
      <c r="C80" s="14" t="s">
        <v>1056</v>
      </c>
      <c r="D80" s="4" t="s">
        <v>149</v>
      </c>
      <c r="E80" s="22" t="s">
        <v>222</v>
      </c>
      <c r="F80" s="60" t="s">
        <v>150</v>
      </c>
      <c r="G80" s="3">
        <v>44281</v>
      </c>
      <c r="H80" s="25">
        <v>12</v>
      </c>
      <c r="I80" s="22"/>
      <c r="J80" s="15">
        <v>78334871</v>
      </c>
    </row>
    <row r="81" spans="3:10" x14ac:dyDescent="0.25">
      <c r="C81" s="14" t="s">
        <v>1057</v>
      </c>
      <c r="D81" s="4" t="s">
        <v>328</v>
      </c>
      <c r="E81" s="22" t="s">
        <v>249</v>
      </c>
      <c r="F81" s="60" t="s">
        <v>329</v>
      </c>
      <c r="G81" s="3">
        <v>44200</v>
      </c>
      <c r="H81" s="25">
        <v>36</v>
      </c>
      <c r="I81" s="21" t="s">
        <v>83</v>
      </c>
      <c r="J81" s="15" t="s">
        <v>330</v>
      </c>
    </row>
    <row r="82" spans="3:10" x14ac:dyDescent="0.25">
      <c r="C82" s="14" t="s">
        <v>1058</v>
      </c>
      <c r="D82" s="4" t="s">
        <v>331</v>
      </c>
      <c r="E82" s="22" t="s">
        <v>264</v>
      </c>
      <c r="F82" s="60" t="s">
        <v>332</v>
      </c>
      <c r="G82" s="3">
        <v>44879</v>
      </c>
      <c r="H82" s="25">
        <v>36</v>
      </c>
      <c r="I82" s="22"/>
      <c r="J82" s="15"/>
    </row>
    <row r="83" spans="3:10" x14ac:dyDescent="0.25">
      <c r="C83" s="14" t="s">
        <v>1059</v>
      </c>
      <c r="D83" s="4" t="s">
        <v>333</v>
      </c>
      <c r="E83" s="22" t="s">
        <v>254</v>
      </c>
      <c r="F83" s="60" t="s">
        <v>334</v>
      </c>
      <c r="G83" s="3">
        <v>44567</v>
      </c>
      <c r="H83" s="25">
        <v>12</v>
      </c>
      <c r="I83" s="21" t="s">
        <v>85</v>
      </c>
      <c r="J83" s="15"/>
    </row>
    <row r="84" spans="3:10" x14ac:dyDescent="0.25">
      <c r="C84" s="14" t="s">
        <v>1060</v>
      </c>
      <c r="D84" s="4" t="s">
        <v>370</v>
      </c>
      <c r="E84" s="1" t="s">
        <v>371</v>
      </c>
      <c r="F84" s="60" t="s">
        <v>372</v>
      </c>
      <c r="G84" s="3">
        <v>43854</v>
      </c>
      <c r="H84" s="4" t="s">
        <v>422</v>
      </c>
      <c r="I84" s="28" t="s">
        <v>85</v>
      </c>
      <c r="J84" s="15">
        <v>72729894</v>
      </c>
    </row>
    <row r="85" spans="3:10" x14ac:dyDescent="0.25">
      <c r="C85" s="14" t="s">
        <v>1061</v>
      </c>
      <c r="D85" s="4" t="s">
        <v>133</v>
      </c>
      <c r="E85" s="22" t="s">
        <v>41</v>
      </c>
      <c r="F85" s="60" t="s">
        <v>134</v>
      </c>
      <c r="G85" s="2"/>
      <c r="H85" s="25"/>
      <c r="I85" s="22"/>
      <c r="J85" s="15">
        <v>78308204</v>
      </c>
    </row>
    <row r="86" spans="3:10" x14ac:dyDescent="0.25">
      <c r="C86" s="14" t="s">
        <v>1062</v>
      </c>
      <c r="D86" s="4" t="s">
        <v>161</v>
      </c>
      <c r="E86" s="22" t="s">
        <v>223</v>
      </c>
      <c r="F86" s="60" t="s">
        <v>162</v>
      </c>
      <c r="G86" s="3">
        <v>44673</v>
      </c>
      <c r="H86" s="25">
        <v>60</v>
      </c>
      <c r="I86" s="21" t="s">
        <v>163</v>
      </c>
      <c r="J86" s="15"/>
    </row>
    <row r="87" spans="3:10" x14ac:dyDescent="0.25">
      <c r="C87" s="14" t="s">
        <v>1063</v>
      </c>
      <c r="D87" s="4" t="s">
        <v>373</v>
      </c>
      <c r="E87" s="1" t="s">
        <v>374</v>
      </c>
      <c r="F87" s="60" t="s">
        <v>375</v>
      </c>
      <c r="G87" s="3">
        <v>43692</v>
      </c>
      <c r="H87" s="4" t="s">
        <v>421</v>
      </c>
      <c r="I87" s="28" t="s">
        <v>85</v>
      </c>
      <c r="J87" s="15">
        <v>78776525</v>
      </c>
    </row>
    <row r="88" spans="3:10" x14ac:dyDescent="0.25">
      <c r="C88" s="14" t="s">
        <v>1064</v>
      </c>
      <c r="D88" s="4"/>
      <c r="E88" s="22" t="s">
        <v>224</v>
      </c>
      <c r="F88" s="60" t="s">
        <v>136</v>
      </c>
      <c r="G88" s="3">
        <v>44805</v>
      </c>
      <c r="H88" s="25">
        <v>24</v>
      </c>
      <c r="I88" s="21" t="s">
        <v>83</v>
      </c>
      <c r="J88" s="15">
        <v>2620580</v>
      </c>
    </row>
    <row r="89" spans="3:10" x14ac:dyDescent="0.25">
      <c r="C89" s="14" t="s">
        <v>1065</v>
      </c>
      <c r="D89" s="4"/>
      <c r="E89" s="22" t="s">
        <v>248</v>
      </c>
      <c r="F89" s="60" t="s">
        <v>335</v>
      </c>
      <c r="G89" s="3">
        <v>44119</v>
      </c>
      <c r="H89" s="25">
        <v>12</v>
      </c>
      <c r="I89" s="21" t="s">
        <v>85</v>
      </c>
      <c r="J89" s="17" t="s">
        <v>336</v>
      </c>
    </row>
    <row r="90" spans="3:10" x14ac:dyDescent="0.25">
      <c r="C90" s="14" t="s">
        <v>1066</v>
      </c>
      <c r="D90" s="4" t="s">
        <v>173</v>
      </c>
      <c r="E90" s="22" t="s">
        <v>174</v>
      </c>
      <c r="F90" s="60" t="s">
        <v>175</v>
      </c>
      <c r="G90" s="3">
        <v>44339</v>
      </c>
      <c r="H90" s="25">
        <v>60</v>
      </c>
      <c r="I90" s="22" t="s">
        <v>83</v>
      </c>
      <c r="J90" s="15"/>
    </row>
    <row r="91" spans="3:10" x14ac:dyDescent="0.25">
      <c r="C91" s="14" t="s">
        <v>1067</v>
      </c>
      <c r="D91" s="4">
        <v>1000357576</v>
      </c>
      <c r="E91" s="22" t="s">
        <v>225</v>
      </c>
      <c r="F91" s="60" t="s">
        <v>96</v>
      </c>
      <c r="G91" s="3">
        <v>44978</v>
      </c>
      <c r="H91" s="25">
        <v>12</v>
      </c>
      <c r="I91" s="22" t="s">
        <v>83</v>
      </c>
      <c r="J91" s="15"/>
    </row>
    <row r="92" spans="3:10" x14ac:dyDescent="0.25">
      <c r="C92" s="14" t="s">
        <v>1068</v>
      </c>
      <c r="D92" s="4" t="s">
        <v>350</v>
      </c>
      <c r="E92" s="22" t="s">
        <v>237</v>
      </c>
      <c r="F92" s="60" t="s">
        <v>351</v>
      </c>
      <c r="G92" s="3">
        <v>43833</v>
      </c>
      <c r="H92" s="25">
        <v>0</v>
      </c>
      <c r="I92" s="21" t="s">
        <v>85</v>
      </c>
      <c r="J92" s="15" t="s">
        <v>352</v>
      </c>
    </row>
    <row r="93" spans="3:10" x14ac:dyDescent="0.25">
      <c r="C93" s="14" t="s">
        <v>1069</v>
      </c>
      <c r="D93" s="4" t="s">
        <v>348</v>
      </c>
      <c r="E93" s="22" t="s">
        <v>234</v>
      </c>
      <c r="F93" s="60" t="s">
        <v>349</v>
      </c>
      <c r="G93" s="3">
        <v>42647</v>
      </c>
      <c r="H93" s="25">
        <v>60</v>
      </c>
      <c r="I93" s="21" t="s">
        <v>85</v>
      </c>
      <c r="J93" s="15"/>
    </row>
    <row r="94" spans="3:10" x14ac:dyDescent="0.25">
      <c r="C94" s="14" t="s">
        <v>1070</v>
      </c>
      <c r="D94" s="4">
        <v>1000344448</v>
      </c>
      <c r="E94" s="22" t="s">
        <v>231</v>
      </c>
      <c r="F94" s="60" t="s">
        <v>95</v>
      </c>
      <c r="G94" s="3">
        <v>44583</v>
      </c>
      <c r="H94" s="25">
        <v>24</v>
      </c>
      <c r="I94" s="22"/>
      <c r="J94" s="15" t="s">
        <v>105</v>
      </c>
    </row>
    <row r="95" spans="3:10" x14ac:dyDescent="0.25">
      <c r="C95" s="14" t="s">
        <v>1071</v>
      </c>
      <c r="D95" s="4" t="s">
        <v>337</v>
      </c>
      <c r="E95" s="22" t="s">
        <v>247</v>
      </c>
      <c r="F95" s="60" t="s">
        <v>338</v>
      </c>
      <c r="G95" s="3">
        <v>44104</v>
      </c>
      <c r="H95" s="25"/>
      <c r="I95" s="21" t="s">
        <v>85</v>
      </c>
      <c r="J95" s="5"/>
    </row>
    <row r="96" spans="3:10" x14ac:dyDescent="0.25">
      <c r="C96" s="14" t="s">
        <v>1072</v>
      </c>
      <c r="D96" s="4" t="s">
        <v>339</v>
      </c>
      <c r="E96" s="22" t="s">
        <v>255</v>
      </c>
      <c r="F96" s="60" t="s">
        <v>340</v>
      </c>
      <c r="G96" s="3">
        <v>44591</v>
      </c>
      <c r="H96" s="25">
        <v>12</v>
      </c>
      <c r="I96" s="21" t="s">
        <v>85</v>
      </c>
      <c r="J96" s="5"/>
    </row>
    <row r="97" spans="3:10" x14ac:dyDescent="0.25">
      <c r="C97" s="14" t="s">
        <v>1073</v>
      </c>
      <c r="D97" s="4" t="s">
        <v>426</v>
      </c>
      <c r="E97" s="21" t="s">
        <v>71</v>
      </c>
      <c r="F97" s="60" t="s">
        <v>425</v>
      </c>
      <c r="G97" s="3">
        <v>44936</v>
      </c>
      <c r="H97" s="25">
        <v>18</v>
      </c>
      <c r="I97" s="21"/>
      <c r="J97" s="5"/>
    </row>
    <row r="98" spans="3:10" x14ac:dyDescent="0.25">
      <c r="C98" s="14" t="s">
        <v>1074</v>
      </c>
      <c r="D98" s="4"/>
      <c r="E98" s="22" t="s">
        <v>232</v>
      </c>
      <c r="F98" s="60" t="s">
        <v>116</v>
      </c>
      <c r="G98" s="3">
        <v>44599</v>
      </c>
      <c r="H98" s="25"/>
      <c r="I98" s="21" t="s">
        <v>89</v>
      </c>
      <c r="J98" s="5">
        <v>76101171</v>
      </c>
    </row>
    <row r="99" spans="3:10" x14ac:dyDescent="0.25">
      <c r="C99" s="14" t="s">
        <v>1075</v>
      </c>
      <c r="D99" s="4" t="s">
        <v>426</v>
      </c>
      <c r="E99" s="21" t="s">
        <v>427</v>
      </c>
      <c r="F99" s="60" t="s">
        <v>428</v>
      </c>
      <c r="G99" s="3">
        <v>44942</v>
      </c>
      <c r="H99" s="25"/>
      <c r="I99" s="21"/>
      <c r="J99" s="5"/>
    </row>
    <row r="100" spans="3:10" x14ac:dyDescent="0.25">
      <c r="C100" s="14" t="s">
        <v>1076</v>
      </c>
      <c r="D100" s="4" t="s">
        <v>341</v>
      </c>
      <c r="E100" s="22" t="s">
        <v>386</v>
      </c>
      <c r="F100" s="60" t="s">
        <v>986</v>
      </c>
      <c r="G100" s="3">
        <v>44670</v>
      </c>
      <c r="H100" s="25">
        <v>12</v>
      </c>
      <c r="I100" s="21" t="s">
        <v>85</v>
      </c>
      <c r="J100" s="5">
        <v>52764544</v>
      </c>
    </row>
    <row r="101" spans="3:10" x14ac:dyDescent="0.25">
      <c r="C101" s="14" t="s">
        <v>1077</v>
      </c>
      <c r="D101" s="4" t="s">
        <v>342</v>
      </c>
      <c r="E101" s="22" t="s">
        <v>387</v>
      </c>
      <c r="F101" s="60" t="s">
        <v>343</v>
      </c>
      <c r="G101" s="3">
        <v>44670</v>
      </c>
      <c r="H101" s="25"/>
      <c r="I101" s="22"/>
      <c r="J101" s="5">
        <v>53057468</v>
      </c>
    </row>
    <row r="102" spans="3:10" x14ac:dyDescent="0.25">
      <c r="C102" s="14" t="s">
        <v>1078</v>
      </c>
      <c r="D102" s="4" t="s">
        <v>419</v>
      </c>
      <c r="E102" s="21" t="s">
        <v>418</v>
      </c>
      <c r="F102" s="60" t="s">
        <v>420</v>
      </c>
      <c r="G102" s="3">
        <v>44936</v>
      </c>
      <c r="H102" s="25">
        <v>18</v>
      </c>
      <c r="I102" s="21"/>
      <c r="J102" s="5"/>
    </row>
    <row r="103" spans="3:10" x14ac:dyDescent="0.25">
      <c r="C103" s="14" t="s">
        <v>1079</v>
      </c>
      <c r="D103" s="4" t="s">
        <v>344</v>
      </c>
      <c r="E103" s="22" t="s">
        <v>260</v>
      </c>
      <c r="F103" s="60" t="s">
        <v>345</v>
      </c>
      <c r="G103" s="3">
        <v>44666</v>
      </c>
      <c r="H103" s="25">
        <v>36</v>
      </c>
      <c r="I103" s="21" t="s">
        <v>85</v>
      </c>
      <c r="J103" s="5"/>
    </row>
    <row r="104" spans="3:10" x14ac:dyDescent="0.25">
      <c r="C104" s="14" t="s">
        <v>1080</v>
      </c>
      <c r="D104" s="4" t="s">
        <v>307</v>
      </c>
      <c r="E104" s="22" t="s">
        <v>449</v>
      </c>
      <c r="F104" s="60" t="s">
        <v>308</v>
      </c>
      <c r="G104" s="3">
        <v>44642</v>
      </c>
      <c r="H104" s="25">
        <v>12</v>
      </c>
      <c r="I104" s="21" t="s">
        <v>85</v>
      </c>
      <c r="J104" s="5" t="s">
        <v>309</v>
      </c>
    </row>
    <row r="105" spans="3:10" x14ac:dyDescent="0.25">
      <c r="C105" s="14" t="s">
        <v>958</v>
      </c>
      <c r="D105" s="8" t="s">
        <v>346</v>
      </c>
      <c r="E105" s="43" t="s">
        <v>261</v>
      </c>
      <c r="F105" s="61" t="s">
        <v>347</v>
      </c>
      <c r="G105" s="18">
        <v>44670</v>
      </c>
      <c r="H105" s="26">
        <v>12</v>
      </c>
      <c r="I105" s="27" t="s">
        <v>85</v>
      </c>
      <c r="J105" s="19"/>
    </row>
    <row r="106" spans="3:10" x14ac:dyDescent="0.25">
      <c r="C106" s="14" t="s">
        <v>1081</v>
      </c>
      <c r="D106" s="8" t="s">
        <v>433</v>
      </c>
      <c r="E106" s="27" t="s">
        <v>434</v>
      </c>
      <c r="F106" s="61" t="s">
        <v>435</v>
      </c>
      <c r="G106" s="18"/>
      <c r="H106" s="26"/>
      <c r="I106" s="27"/>
      <c r="J106" s="19">
        <v>77922400</v>
      </c>
    </row>
    <row r="107" spans="3:10" x14ac:dyDescent="0.25">
      <c r="C107" s="14" t="s">
        <v>1082</v>
      </c>
      <c r="D107" s="8" t="s">
        <v>304</v>
      </c>
      <c r="E107" s="43" t="s">
        <v>389</v>
      </c>
      <c r="F107" s="61" t="s">
        <v>305</v>
      </c>
      <c r="G107" s="18">
        <v>44321</v>
      </c>
      <c r="H107" s="26">
        <v>24</v>
      </c>
      <c r="I107" s="27" t="s">
        <v>85</v>
      </c>
      <c r="J107" s="49" t="s">
        <v>306</v>
      </c>
    </row>
    <row r="108" spans="3:10" x14ac:dyDescent="0.25">
      <c r="C108" s="14" t="s">
        <v>1083</v>
      </c>
      <c r="D108" s="8">
        <v>1000391952</v>
      </c>
      <c r="E108" s="43" t="s">
        <v>21</v>
      </c>
      <c r="F108" s="61" t="s">
        <v>87</v>
      </c>
      <c r="G108" s="18">
        <v>45005</v>
      </c>
      <c r="H108" s="26">
        <v>12</v>
      </c>
      <c r="I108" s="43" t="s">
        <v>89</v>
      </c>
      <c r="J108" s="19"/>
    </row>
    <row r="109" spans="3:10" x14ac:dyDescent="0.25">
      <c r="C109" s="14" t="s">
        <v>1084</v>
      </c>
      <c r="D109" s="8" t="s">
        <v>346</v>
      </c>
      <c r="E109" s="27" t="s">
        <v>7</v>
      </c>
      <c r="F109" s="61" t="s">
        <v>540</v>
      </c>
      <c r="G109" s="18"/>
      <c r="H109" s="26"/>
      <c r="I109" s="27"/>
      <c r="J109" s="19"/>
    </row>
    <row r="110" spans="3:10" x14ac:dyDescent="0.25">
      <c r="C110" s="14" t="s">
        <v>1085</v>
      </c>
      <c r="D110" s="8"/>
      <c r="E110" s="43" t="s">
        <v>226</v>
      </c>
      <c r="F110" s="61" t="s">
        <v>90</v>
      </c>
      <c r="G110" s="18">
        <v>44865</v>
      </c>
      <c r="H110" s="26">
        <v>24</v>
      </c>
      <c r="I110" s="43" t="s">
        <v>89</v>
      </c>
      <c r="J110" s="19" t="s">
        <v>109</v>
      </c>
    </row>
    <row r="111" spans="3:10" x14ac:dyDescent="0.25">
      <c r="C111" s="14" t="s">
        <v>1086</v>
      </c>
      <c r="D111" s="8" t="s">
        <v>353</v>
      </c>
      <c r="E111" s="43" t="s">
        <v>235</v>
      </c>
      <c r="F111" s="61" t="s">
        <v>354</v>
      </c>
      <c r="G111" s="44">
        <v>42826</v>
      </c>
      <c r="H111" s="26">
        <v>36</v>
      </c>
      <c r="I111" s="27" t="s">
        <v>85</v>
      </c>
      <c r="J111" s="19"/>
    </row>
    <row r="112" spans="3:10" x14ac:dyDescent="0.25">
      <c r="C112" s="14" t="s">
        <v>1087</v>
      </c>
      <c r="D112" s="8" t="s">
        <v>135</v>
      </c>
      <c r="E112" s="43" t="s">
        <v>227</v>
      </c>
      <c r="F112" s="62" t="s">
        <v>137</v>
      </c>
      <c r="G112" s="18">
        <v>44643</v>
      </c>
      <c r="H112" s="26">
        <v>36</v>
      </c>
      <c r="I112" s="27" t="s">
        <v>83</v>
      </c>
      <c r="J112" s="19">
        <v>78368657</v>
      </c>
    </row>
    <row r="113" spans="3:10" x14ac:dyDescent="0.25">
      <c r="C113" s="14" t="s">
        <v>1088</v>
      </c>
      <c r="D113" s="8" t="s">
        <v>112</v>
      </c>
      <c r="E113" s="43" t="s">
        <v>113</v>
      </c>
      <c r="F113" s="61" t="s">
        <v>111</v>
      </c>
      <c r="G113" s="18">
        <v>44691</v>
      </c>
      <c r="H113" s="26">
        <v>12</v>
      </c>
      <c r="I113" s="43"/>
      <c r="J113" s="19"/>
    </row>
    <row r="114" spans="3:10" x14ac:dyDescent="0.25">
      <c r="C114" s="91" t="s">
        <v>1165</v>
      </c>
      <c r="D114" s="8" t="s">
        <v>1168</v>
      </c>
      <c r="E114" s="22" t="s">
        <v>1167</v>
      </c>
      <c r="F114" s="61" t="s">
        <v>1173</v>
      </c>
      <c r="G114" s="92">
        <v>44650</v>
      </c>
      <c r="H114" s="26">
        <v>12</v>
      </c>
      <c r="I114" s="27"/>
      <c r="J114" s="19"/>
    </row>
    <row r="115" spans="3:10" x14ac:dyDescent="0.25">
      <c r="C115" s="91" t="s">
        <v>1171</v>
      </c>
      <c r="D115" s="8"/>
      <c r="E115" s="27" t="s">
        <v>472</v>
      </c>
      <c r="F115" s="61" t="s">
        <v>1172</v>
      </c>
      <c r="G115" s="92"/>
      <c r="H115" s="26"/>
      <c r="I115" s="27"/>
      <c r="J115" s="19"/>
    </row>
  </sheetData>
  <mergeCells count="1">
    <mergeCell ref="A2:A3"/>
  </mergeCells>
  <phoneticPr fontId="8" type="noConversion"/>
  <conditionalFormatting sqref="E1:E1048576">
    <cfRule type="duplicateValues" dxfId="13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r:id="rId5">
            <anchor moveWithCells="1">
              <from>
                <xdr:col>0</xdr:col>
                <xdr:colOff>76200</xdr:colOff>
                <xdr:row>0</xdr:row>
                <xdr:rowOff>533400</xdr:rowOff>
              </from>
              <to>
                <xdr:col>1</xdr:col>
                <xdr:colOff>609600</xdr:colOff>
                <xdr:row>0</xdr:row>
                <xdr:rowOff>800100</xdr:rowOff>
              </to>
            </anchor>
          </controlPr>
        </control>
      </mc:Choice>
      <mc:Fallback>
        <control shapeId="4097" r:id="rId4" name="TextBox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BDD-FACTURAS</vt:lpstr>
      <vt:lpstr>TABLASDINAMICAS</vt:lpstr>
      <vt:lpstr>CONSULTAS</vt:lpstr>
      <vt:lpstr>BDCONTRATOS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ALAIX</dc:creator>
  <cp:lastModifiedBy>ALAIX</cp:lastModifiedBy>
  <dcterms:created xsi:type="dcterms:W3CDTF">2015-06-05T18:19:34Z</dcterms:created>
  <dcterms:modified xsi:type="dcterms:W3CDTF">2023-06-28T23:13:50Z</dcterms:modified>
</cp:coreProperties>
</file>