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1"/>
  <workbookPr defaultThemeVersion="124226"/>
  <xr:revisionPtr revIDLastSave="0" documentId="8_{51E34878-68AA-4EEA-AA1A-9244D080FE45}" xr6:coauthVersionLast="47" xr6:coauthVersionMax="47" xr10:uidLastSave="{00000000-0000-0000-0000-000000000000}"/>
  <bookViews>
    <workbookView xWindow="-390" yWindow="900" windowWidth="14520" windowHeight="12240" firstSheet="2" activeTab="2" xr2:uid="{00000000-000D-0000-FFFF-FFFF00000000}"/>
  </bookViews>
  <sheets>
    <sheet name="Лист1" sheetId="1" r:id="rId1"/>
    <sheet name="с 1.5 млрд" sheetId="5" r:id="rId2"/>
    <sheet name="413 млн." sheetId="6" r:id="rId3"/>
    <sheet name="Лист2" sheetId="2" r:id="rId4"/>
    <sheet name="Лист3" sheetId="3" r:id="rId5"/>
  </sheets>
  <definedNames>
    <definedName name="_xlnm.Print_Titles" localSheetId="2">'413 млн.'!$2:$3</definedName>
    <definedName name="_xlnm.Print_Titles" localSheetId="1">'с 1.5 млрд'!$2:$3</definedName>
    <definedName name="_xlnm.Print_Area" localSheetId="2">'413 млн.'!$A$1:$D$40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7" i="6" l="1"/>
  <c r="D39" i="6" l="1"/>
  <c r="C39" i="6"/>
  <c r="D30" i="6"/>
  <c r="C30" i="6"/>
  <c r="D23" i="6"/>
  <c r="C23" i="6"/>
  <c r="D19" i="6"/>
  <c r="C19" i="6"/>
  <c r="C40" i="6" l="1"/>
  <c r="D40" i="6"/>
  <c r="G5" i="5"/>
  <c r="G53" i="5" s="1"/>
  <c r="F52" i="5"/>
  <c r="E53" i="5"/>
  <c r="D53" i="5"/>
  <c r="F51" i="5" l="1"/>
  <c r="E54" i="5" l="1"/>
  <c r="D54" i="5" l="1"/>
  <c r="I53" i="5" s="1"/>
  <c r="F48" i="5"/>
  <c r="F49" i="5"/>
  <c r="F50" i="5"/>
  <c r="C53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53" i="5" l="1"/>
  <c r="F54" i="5"/>
  <c r="C54" i="5"/>
  <c r="D50" i="1"/>
  <c r="D51" i="1" s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5" i="1"/>
  <c r="E50" i="1"/>
  <c r="C50" i="1"/>
  <c r="C51" i="1" s="1"/>
  <c r="F50" i="1" l="1"/>
</calcChain>
</file>

<file path=xl/sharedStrings.xml><?xml version="1.0" encoding="utf-8"?>
<sst xmlns="http://schemas.openxmlformats.org/spreadsheetml/2006/main" count="326" uniqueCount="216">
  <si>
    <t>По заключенным государственным контрактам по БКАД</t>
  </si>
  <si>
    <t>№ п/п</t>
  </si>
  <si>
    <t>Ниаменование дороги</t>
  </si>
  <si>
    <t>2019 год, км</t>
  </si>
  <si>
    <t>2020 год, км</t>
  </si>
  <si>
    <t>2021 год, км</t>
  </si>
  <si>
    <t>Итого</t>
  </si>
  <si>
    <t>1</t>
  </si>
  <si>
    <t xml:space="preserve">Старая Русса - Белебёлка - Ямно - "Шимск - Старая Русса - Локня - Великие Луки"  км 1+470 – км 70+714 в Старорусском и Поддорском  муниципальных районах Новгородской области </t>
  </si>
  <si>
    <t>2</t>
  </si>
  <si>
    <t>Шимск - Волот км 0+000 – км 34+595 в Шимском и Волотовском муниципальных районах Новгородской области</t>
  </si>
  <si>
    <t>3</t>
  </si>
  <si>
    <t>Окуловка - Пузырёво - Горы км 0+000 - км 23+930    в  Окуловском  муниципальном районе Новгородской  области.</t>
  </si>
  <si>
    <t>4</t>
  </si>
  <si>
    <t xml:space="preserve">Окуловка - Кулотино - Топорок км 2+800 – км 22+750 в Окуловском  муниципальном районе Новгородской области </t>
  </si>
  <si>
    <t>5</t>
  </si>
  <si>
    <t xml:space="preserve">обход р.п.Любытино км 0+000 – км 4+381 в Любытинском  муниципальном районе Новгородской области </t>
  </si>
  <si>
    <t>6</t>
  </si>
  <si>
    <t>Боровичи - Травково - Шуя  км 0+000 - км 25+710    в  Боровичском  и Окуловском муниципальных районах Новгородской  области.</t>
  </si>
  <si>
    <t>7</t>
  </si>
  <si>
    <t>подъезд к д.о. "Валдай" км 0+000 - км 1+100 в Валдайском  муниципальном районе Новгородской  области.</t>
  </si>
  <si>
    <t>8</t>
  </si>
  <si>
    <t>подъезд к д.о. "Ужин" км 0+000 - км 14+070 в Валдайском муниципальном районе Новгородской области.</t>
  </si>
  <si>
    <t>9</t>
  </si>
  <si>
    <t>Ярцево - Быково км 0+000 - км 10+230    в  Любытинском  муниципальном районе Новгородской  области.</t>
  </si>
  <si>
    <t>10</t>
  </si>
  <si>
    <t>Медведь - Батецкий  км 0+000 - км 47+830    в  Батецком и Шимском муниципальных   районах  Новгородской  области.</t>
  </si>
  <si>
    <t>11</t>
  </si>
  <si>
    <t>Волотово - Шолохово - Сельцо км 0+000 - км 7+400 в Новгородском муниципальном районе Новгородской области.</t>
  </si>
  <si>
    <t>12</t>
  </si>
  <si>
    <t>Великий Новгород - Сергово - Борки км 0+000 - км 31+980  в  Новгородском муниципальном районе Новгородской  области.</t>
  </si>
  <si>
    <t>13</t>
  </si>
  <si>
    <t>ж/д.ст.Подберезье - Село-Гора - Тёсово-Нетыльский - "Любань - Оредеж - Луга" (23,038)  км 1+200 - км 24+600  в  Новгородском муниципальном районе Новгородской  области.</t>
  </si>
  <si>
    <t>14</t>
  </si>
  <si>
    <t>Юрьев монастырь - "Великий Новгород - Сергово - Борки" км 0+000 - км 2+300    в  Новгородском  муниципальном районе Новгородской  области.</t>
  </si>
  <si>
    <t>15</t>
  </si>
  <si>
    <t>Вашково - Видогощь (14,238) км 0+000 - км 14+265   в Новгородском   муниципальном районе Новгородской  области.</t>
  </si>
  <si>
    <t>16</t>
  </si>
  <si>
    <t>Драгунское шоссе (19,065)  км 0+000 - км 20+452    в  Новгородском  муниципальном районе Новгородской  области.</t>
  </si>
  <si>
    <t>17</t>
  </si>
  <si>
    <t>Ильмень - Козынево км 0+000 - км 2+000 в Новгородском муниципальном районе Новгородской области .</t>
  </si>
  <si>
    <t>18</t>
  </si>
  <si>
    <t xml:space="preserve">Спасская Полисть - Малая Вишера - Любытино - Боровичи (117,59) км 0+000 – км 117+690 в Чудовском, Маловишерском и Любытинском муниципальных районах Новгородской области </t>
  </si>
  <si>
    <t>19</t>
  </si>
  <si>
    <t>Хвойная - Пестово (67,344) км 0+000 - км 101+930    в  Хвойнинском и Пестовском  муниципальных районах Новгородской  области.</t>
  </si>
  <si>
    <t>20</t>
  </si>
  <si>
    <t>Любытино - Хвойная (39,6)  км 0+000 - км 77+730 в  Любытинском и Хвойнинском муниципальных районах Новгородской области</t>
  </si>
  <si>
    <t>21</t>
  </si>
  <si>
    <t>Долгие Бороды - Угловка км 0+000 - км 29+732    в Валдайском  и  Окуловском  муниципальных районах Новгородской  области.</t>
  </si>
  <si>
    <t>22</t>
  </si>
  <si>
    <t>Валдай - Демянск км 0+000 - км 38+755    в  Валдайском и Демянском  муниципальных районах Новгородской  области.</t>
  </si>
  <si>
    <t>23</t>
  </si>
  <si>
    <t>Окуловка - Угловка км 3+400  - км 25+800   в   Окуловском муниципальном  районе Новгородской  области.</t>
  </si>
  <si>
    <t>24</t>
  </si>
  <si>
    <t>"Вышний Волочёк - Бежецк - Сонково" - Лесное - Пестово  км  89+356 - км 107+533 в Пестовском муниципальном районе Новгородской области</t>
  </si>
  <si>
    <t>25</t>
  </si>
  <si>
    <t>Новоселицы - Папоротно (44,773)  км 0+000 - км 44+893 в  Новгородском и Маловишерском муниципальных районах Новгородской области.</t>
  </si>
  <si>
    <t>26</t>
  </si>
  <si>
    <t>Савино - Селищи (45,553) км 0+000 - км 45+800   в  Новгородском и Чудовском  муниципальных районах Новгородской  области.</t>
  </si>
  <si>
    <t>27</t>
  </si>
  <si>
    <t>Красея - Лычково км 0+000 -км 20+097 в Демянском муниципальном районе Новгородской области.</t>
  </si>
  <si>
    <t>28</t>
  </si>
  <si>
    <t>Окуловка - Любытино км 20+110 - км 59+074    в Окуловском и Любытинском  муниципальных районах  Новгородской  области.</t>
  </si>
  <si>
    <t>29</t>
  </si>
  <si>
    <t>Бронница - Частова  км 0+000 - км 15+607  в  Новгородском муниципальном районе Новгородской  области</t>
  </si>
  <si>
    <t>30</t>
  </si>
  <si>
    <t>Чауни - Кересть  км 0+000 - км 3+440    в Новгородском муниципальном   районе  Новгородской  области</t>
  </si>
  <si>
    <t>31</t>
  </si>
  <si>
    <t xml:space="preserve">Мясной Бор - Захарьино  км 0+000 - км 6+174    в  Новгородском муниципальном районе Новгородской  области   </t>
  </si>
  <si>
    <t>32</t>
  </si>
  <si>
    <t xml:space="preserve">Великий Новгород - Нехино  км 15+315 - км 22+650,  в  Новгородском муниципальном районе Новгородской  области     </t>
  </si>
  <si>
    <t>33</t>
  </si>
  <si>
    <t>Бронница - Частова км 15+607 - км 32+879   в  Новгородском муниципальном районе Новгородской  области</t>
  </si>
  <si>
    <t>34</t>
  </si>
  <si>
    <t>Лука 2 - ж/д ст. Волхов Мост км 0+400 - км 6+720  в  Чудовском муниципальном районе Новгородской  области</t>
  </si>
  <si>
    <t>35</t>
  </si>
  <si>
    <t>Грузино - Гладь км 0+043 - км 11+167  в  Чудовском муниципальном районе Новгородской  области</t>
  </si>
  <si>
    <t>36</t>
  </si>
  <si>
    <t>Неболочи - Устье - Водогон - Заполье - граница Ленинградской области км 1+650 - км 13+700, км 39+700 - км 43+600, км 44+700 - км 54+564 в  Любытинском муниципальном районе Новгородской  области</t>
  </si>
  <si>
    <t>37</t>
  </si>
  <si>
    <t>Броница-Холынья км 0+000 - км 7+987    в  Новгородском муниципальном районе Новгородской  области</t>
  </si>
  <si>
    <t>38</t>
  </si>
  <si>
    <t xml:space="preserve"> Борки - Чайка км 0+000 - км 2+170, км 0+630- км 1+230  в  Новгородском муниципальном районе Новгородской  области                       </t>
  </si>
  <si>
    <t>39</t>
  </si>
  <si>
    <t xml:space="preserve"> "Великий Новгород - Нехино" - Старая Мельница км 0+000 - км 4+896  в  Новгородском муниципальном районе Новгородской  области</t>
  </si>
  <si>
    <t>40</t>
  </si>
  <si>
    <t xml:space="preserve"> Горные Морины-Новое Ракомо-Троица км 0+000 - км 4+800   в  Новгородском муниципальном районе Новгородской  области</t>
  </si>
  <si>
    <t>41</t>
  </si>
  <si>
    <t xml:space="preserve"> Божонковское шоссе км 0+000 - км 6+233  в  Новгородском муниципальном районе Новгородской  области</t>
  </si>
  <si>
    <t>42</t>
  </si>
  <si>
    <t xml:space="preserve"> "Великий Новгород-Сергово-Борки"-Горные Морины-Береговые Морины км 0+000 - км 2+200    в  Новгородском муниципальном районе Новгородской  области</t>
  </si>
  <si>
    <t>44</t>
  </si>
  <si>
    <t>Прилуки-Новое Село км 0+000 - км 1+940  в  Новгородском муниципальном районе Новгородской  области</t>
  </si>
  <si>
    <t>45</t>
  </si>
  <si>
    <t xml:space="preserve">Химкомбинат-Болотная км 3+580 - км 5+330    в  Новгородском муниципальном районе Новгородской  области                  </t>
  </si>
  <si>
    <t>Итого:</t>
  </si>
  <si>
    <t>БКАД</t>
  </si>
  <si>
    <t>факт 2020</t>
  </si>
  <si>
    <r>
      <rPr>
        <b/>
        <sz val="10"/>
        <rFont val="Times New Roman"/>
        <family val="1"/>
        <charset val="204"/>
      </rPr>
      <t xml:space="preserve">Старая Русса - Белебёлка - Ямно - "Шимск - Старая Русса - Локня - Великие Луки" </t>
    </r>
    <r>
      <rPr>
        <sz val="10"/>
        <rFont val="Times New Roman"/>
        <family val="1"/>
        <charset val="204"/>
      </rPr>
      <t xml:space="preserve"> км 1+470 – км 70+714 в Старорусском и Поддорском  муниципальных районах Новгородской области </t>
    </r>
  </si>
  <si>
    <r>
      <rPr>
        <b/>
        <sz val="10"/>
        <rFont val="Times New Roman"/>
        <family val="1"/>
        <charset val="204"/>
      </rPr>
      <t>Шимск - Волот</t>
    </r>
    <r>
      <rPr>
        <sz val="10"/>
        <rFont val="Times New Roman"/>
        <family val="1"/>
        <charset val="204"/>
      </rPr>
      <t xml:space="preserve"> км 0+000 – км 34+595 в Шимском и Волотовском муниципальных районах Новгородской области</t>
    </r>
  </si>
  <si>
    <r>
      <rPr>
        <b/>
        <sz val="10"/>
        <rFont val="Times New Roman"/>
        <family val="1"/>
        <charset val="204"/>
      </rPr>
      <t>Окуловка - Пузырёво - Горы</t>
    </r>
    <r>
      <rPr>
        <sz val="10"/>
        <rFont val="Times New Roman"/>
        <family val="1"/>
        <charset val="204"/>
      </rPr>
      <t xml:space="preserve"> км 0+000 - км 23+930    в  Окуловском  муниципальном районе Новгородской  области.</t>
    </r>
  </si>
  <si>
    <r>
      <rPr>
        <b/>
        <sz val="10"/>
        <rFont val="Times New Roman"/>
        <family val="1"/>
        <charset val="204"/>
      </rPr>
      <t>Окуловка - Кулотино - Топорок</t>
    </r>
    <r>
      <rPr>
        <sz val="10"/>
        <rFont val="Times New Roman"/>
        <family val="1"/>
        <charset val="204"/>
      </rPr>
      <t xml:space="preserve"> км 2+800 – км 22+750 в Окуловском  муниципальном районе Новгородской области </t>
    </r>
  </si>
  <si>
    <r>
      <rPr>
        <b/>
        <sz val="10"/>
        <rFont val="Times New Roman"/>
        <family val="1"/>
        <charset val="204"/>
      </rPr>
      <t>обход р.п.Любытино</t>
    </r>
    <r>
      <rPr>
        <sz val="10"/>
        <rFont val="Times New Roman"/>
        <family val="1"/>
        <charset val="204"/>
      </rPr>
      <t xml:space="preserve"> км 0+000 – км 4+381 в Любытинском  муниципальном районе Новгородской области </t>
    </r>
  </si>
  <si>
    <r>
      <rPr>
        <b/>
        <sz val="10"/>
        <rFont val="Times New Roman"/>
        <family val="1"/>
        <charset val="204"/>
      </rPr>
      <t>Боровичи - Травково - Шуя</t>
    </r>
    <r>
      <rPr>
        <sz val="10"/>
        <rFont val="Times New Roman"/>
        <family val="1"/>
        <charset val="204"/>
      </rPr>
      <t xml:space="preserve">  км 0+000 - км 25+710    в  Боровичском  и Окуловском муниципальных районах Новгородской  области.</t>
    </r>
  </si>
  <si>
    <r>
      <rPr>
        <b/>
        <sz val="10"/>
        <rFont val="Times New Roman"/>
        <family val="1"/>
        <charset val="204"/>
      </rPr>
      <t>подъезд к д.о. "Валдай"</t>
    </r>
    <r>
      <rPr>
        <sz val="10"/>
        <rFont val="Times New Roman"/>
        <family val="1"/>
        <charset val="204"/>
      </rPr>
      <t xml:space="preserve"> км 0+000 - км 1+100 в Валдайском  муниципальном районе Новгородской  области.</t>
    </r>
  </si>
  <si>
    <r>
      <rPr>
        <b/>
        <sz val="10"/>
        <rFont val="Times New Roman"/>
        <family val="1"/>
        <charset val="204"/>
      </rPr>
      <t>подъезд к д.о. "Ужин"</t>
    </r>
    <r>
      <rPr>
        <sz val="10"/>
        <rFont val="Times New Roman"/>
        <family val="1"/>
        <charset val="204"/>
      </rPr>
      <t xml:space="preserve"> км 0+000 - км 14+070 в Валдайском муниципальном районе Новгородской области.</t>
    </r>
  </si>
  <si>
    <r>
      <rPr>
        <b/>
        <sz val="10"/>
        <rFont val="Times New Roman"/>
        <family val="1"/>
        <charset val="204"/>
      </rPr>
      <t>Ярцево - Быково</t>
    </r>
    <r>
      <rPr>
        <sz val="10"/>
        <rFont val="Times New Roman"/>
        <family val="1"/>
        <charset val="204"/>
      </rPr>
      <t xml:space="preserve"> км 0+000 - км 10+230    в  Любытинском  муниципальном районе Новгородской  области.</t>
    </r>
  </si>
  <si>
    <r>
      <rPr>
        <b/>
        <sz val="10"/>
        <rFont val="Times New Roman"/>
        <family val="1"/>
        <charset val="204"/>
      </rPr>
      <t xml:space="preserve">Медведь - Батецкий  </t>
    </r>
    <r>
      <rPr>
        <sz val="10"/>
        <rFont val="Times New Roman"/>
        <family val="1"/>
      </rPr>
      <t>км 0+000 - км 47+830    в  Батецком и Шимском муниципальных   районах  Новгородской  области.</t>
    </r>
  </si>
  <si>
    <r>
      <rPr>
        <b/>
        <sz val="10"/>
        <rFont val="Times New Roman"/>
        <family val="1"/>
        <charset val="204"/>
      </rPr>
      <t>Волотово - Шолохово - Сельцо</t>
    </r>
    <r>
      <rPr>
        <sz val="10"/>
        <rFont val="Times New Roman"/>
        <family val="1"/>
        <charset val="204"/>
      </rPr>
      <t xml:space="preserve"> км 0+000 - км 7+400 в Новгородском муниципальном районе Новгородской области.</t>
    </r>
  </si>
  <si>
    <r>
      <rPr>
        <b/>
        <sz val="10"/>
        <rFont val="Times New Roman"/>
        <family val="1"/>
        <charset val="204"/>
      </rPr>
      <t xml:space="preserve">Великий Новгород - Сергово - Борки </t>
    </r>
    <r>
      <rPr>
        <sz val="10"/>
        <rFont val="Times New Roman"/>
        <family val="1"/>
        <charset val="204"/>
      </rPr>
      <t>км 0+000 - км 31+980  в  Новгородском муниципальном районе Новгородской  области.</t>
    </r>
  </si>
  <si>
    <r>
      <rPr>
        <b/>
        <sz val="10"/>
        <rFont val="Times New Roman"/>
        <family val="1"/>
        <charset val="204"/>
      </rPr>
      <t xml:space="preserve">ж/д.ст.Подберезье - Село-Гора - Тёсово-Нетыльский - "Любань - Оредеж - Луга" </t>
    </r>
    <r>
      <rPr>
        <sz val="10"/>
        <rFont val="Times New Roman"/>
        <family val="1"/>
        <charset val="204"/>
      </rPr>
      <t>(23,038)  км 1+200 - км 24+600  в  Новгородском муниципальном районе Новгородской  области.</t>
    </r>
  </si>
  <si>
    <r>
      <rPr>
        <b/>
        <sz val="10"/>
        <rFont val="Times New Roman"/>
        <family val="1"/>
        <charset val="204"/>
      </rPr>
      <t xml:space="preserve">Юрьев монастырь - "Великий Новгород - Сергово - Борки" </t>
    </r>
    <r>
      <rPr>
        <sz val="10"/>
        <rFont val="Times New Roman"/>
        <family val="1"/>
        <charset val="204"/>
      </rPr>
      <t>км 0+000 - км 2+300    в  Новгородском  муниципальном районе Новгородской  области.</t>
    </r>
  </si>
  <si>
    <r>
      <rPr>
        <b/>
        <sz val="10"/>
        <rFont val="Times New Roman"/>
        <family val="1"/>
        <charset val="204"/>
      </rPr>
      <t>Вашково - Видогощь</t>
    </r>
    <r>
      <rPr>
        <sz val="10"/>
        <rFont val="Times New Roman"/>
        <family val="1"/>
        <charset val="204"/>
      </rPr>
      <t xml:space="preserve"> (14,238) км 0+000 - км 14+265   в Новгородском   муниципальном районе Новгородской  области.</t>
    </r>
  </si>
  <si>
    <r>
      <rPr>
        <b/>
        <sz val="10"/>
        <rFont val="Times New Roman"/>
        <family val="1"/>
        <charset val="204"/>
      </rPr>
      <t xml:space="preserve">Драгунское шоссе </t>
    </r>
    <r>
      <rPr>
        <sz val="10"/>
        <rFont val="Times New Roman"/>
        <family val="1"/>
        <charset val="204"/>
      </rPr>
      <t>(19,065)  км 0+000 - км 20+452    в  Новгородском  муниципальном районе Новгородской  области.</t>
    </r>
  </si>
  <si>
    <r>
      <rPr>
        <b/>
        <sz val="10"/>
        <rFont val="Times New Roman"/>
        <family val="1"/>
        <charset val="204"/>
      </rPr>
      <t xml:space="preserve">Ильмень - Козынево </t>
    </r>
    <r>
      <rPr>
        <sz val="10"/>
        <rFont val="Times New Roman"/>
        <family val="1"/>
        <charset val="204"/>
      </rPr>
      <t>км 0+000 - км 2+000 в Новгородском муниципальном районе Новгородской области .</t>
    </r>
  </si>
  <si>
    <r>
      <rPr>
        <b/>
        <sz val="10"/>
        <rFont val="Times New Roman"/>
        <family val="1"/>
        <charset val="204"/>
      </rPr>
      <t>Спасская Полисть - Малая Вишера - Любытино - Боровичи</t>
    </r>
    <r>
      <rPr>
        <sz val="10"/>
        <rFont val="Times New Roman"/>
        <family val="1"/>
        <charset val="204"/>
      </rPr>
      <t xml:space="preserve"> (117,59) км 0+000 – км 117+690 в Чудовском, Маловишерском и Любытинском муниципальных районах Новгородской области </t>
    </r>
  </si>
  <si>
    <r>
      <rPr>
        <b/>
        <sz val="10"/>
        <rFont val="Times New Roman"/>
        <family val="1"/>
        <charset val="204"/>
      </rPr>
      <t xml:space="preserve">Хвойная - Пестово </t>
    </r>
    <r>
      <rPr>
        <sz val="10"/>
        <rFont val="Times New Roman"/>
        <family val="1"/>
        <charset val="204"/>
      </rPr>
      <t>(67,344) км 0+000 - км 101+930    в  Хвойнинском и Пестовском  муниципальных районах Новгородской  области.</t>
    </r>
  </si>
  <si>
    <r>
      <rPr>
        <b/>
        <sz val="10"/>
        <rFont val="Times New Roman"/>
        <family val="1"/>
        <charset val="204"/>
      </rPr>
      <t>Любытино - Хвойная</t>
    </r>
    <r>
      <rPr>
        <sz val="10"/>
        <rFont val="Times New Roman"/>
        <family val="1"/>
        <charset val="204"/>
      </rPr>
      <t xml:space="preserve"> (39,6)  км 0+000 - км 77+730 в  Любытинском и Хвойнинском муниципальных районах Новгородской области</t>
    </r>
  </si>
  <si>
    <r>
      <rPr>
        <b/>
        <sz val="10"/>
        <rFont val="Times New Roman"/>
        <family val="1"/>
        <charset val="204"/>
      </rPr>
      <t>Долгие Бороды - Угловка</t>
    </r>
    <r>
      <rPr>
        <sz val="10"/>
        <rFont val="Times New Roman"/>
        <family val="1"/>
        <charset val="204"/>
      </rPr>
      <t xml:space="preserve"> км 0+000 - км 29+732    в Валдайском  и  Окуловском  муниципальных районах Новгородской  области.</t>
    </r>
  </si>
  <si>
    <r>
      <rPr>
        <b/>
        <sz val="10"/>
        <rFont val="Times New Roman"/>
        <family val="1"/>
        <charset val="204"/>
      </rPr>
      <t>Валдай - Демянск</t>
    </r>
    <r>
      <rPr>
        <sz val="10"/>
        <rFont val="Times New Roman"/>
        <family val="1"/>
        <charset val="204"/>
      </rPr>
      <t xml:space="preserve"> км 0+000 - км 38+755    в  Валдайском и Демянском  муниципальных районах Новгородской  области.</t>
    </r>
  </si>
  <si>
    <r>
      <rPr>
        <b/>
        <sz val="10"/>
        <rFont val="Times New Roman"/>
        <family val="1"/>
        <charset val="204"/>
      </rPr>
      <t xml:space="preserve">Окуловка - Угловка </t>
    </r>
    <r>
      <rPr>
        <sz val="10"/>
        <rFont val="Times New Roman"/>
        <family val="1"/>
        <charset val="204"/>
      </rPr>
      <t>км 3+400  - км 25+800   в   Окуловском муниципальном  районе Новгородской  области.</t>
    </r>
  </si>
  <si>
    <r>
      <rPr>
        <b/>
        <sz val="10"/>
        <rFont val="Times New Roman"/>
        <family val="1"/>
        <charset val="204"/>
      </rPr>
      <t xml:space="preserve">"Вышний Волочёк - Бежецк - Сонково" - Лесное - Пестово </t>
    </r>
    <r>
      <rPr>
        <sz val="10"/>
        <rFont val="Times New Roman"/>
        <family val="1"/>
        <charset val="204"/>
      </rPr>
      <t xml:space="preserve"> км  89+356 - км 107+533 в Пестовском муниципальном районе Новгородской области</t>
    </r>
  </si>
  <si>
    <r>
      <rPr>
        <b/>
        <sz val="10"/>
        <rFont val="Times New Roman"/>
        <family val="1"/>
        <charset val="204"/>
      </rPr>
      <t>Новоселицы - Папоротно</t>
    </r>
    <r>
      <rPr>
        <sz val="10"/>
        <rFont val="Times New Roman"/>
        <family val="1"/>
        <charset val="204"/>
      </rPr>
      <t xml:space="preserve"> (44,773)  км 0+000 - км 44+893 в  Новгородском и Маловишерском муниципальных районах Новгородской области.</t>
    </r>
  </si>
  <si>
    <r>
      <rPr>
        <b/>
        <sz val="10"/>
        <rFont val="Times New Roman"/>
        <family val="1"/>
        <charset val="204"/>
      </rPr>
      <t xml:space="preserve">Савино - Селищи </t>
    </r>
    <r>
      <rPr>
        <sz val="10"/>
        <rFont val="Times New Roman"/>
        <family val="1"/>
        <charset val="204"/>
      </rPr>
      <t>(45,553) км 0+000 - км 45+800   в  Новгородском и Чудовском  муниципальных районах Новгородской  области.</t>
    </r>
  </si>
  <si>
    <r>
      <rPr>
        <b/>
        <sz val="10"/>
        <rFont val="Times New Roman"/>
        <family val="1"/>
        <charset val="204"/>
      </rPr>
      <t xml:space="preserve">Красея - Лычково </t>
    </r>
    <r>
      <rPr>
        <sz val="10"/>
        <rFont val="Times New Roman"/>
        <family val="1"/>
        <charset val="204"/>
      </rPr>
      <t>км 0+000 -км 20+097 в Демянском муниципальном районе Новгородской области.</t>
    </r>
  </si>
  <si>
    <r>
      <rPr>
        <b/>
        <sz val="10"/>
        <rFont val="Times New Roman"/>
        <family val="1"/>
        <charset val="204"/>
      </rPr>
      <t>Окуловка - Любытино</t>
    </r>
    <r>
      <rPr>
        <sz val="10"/>
        <rFont val="Times New Roman"/>
        <family val="1"/>
        <charset val="204"/>
      </rPr>
      <t xml:space="preserve"> км 20+110 - км 59+074    в Окуловском и Любытинском  муниципальных районах  Новгородской  области.</t>
    </r>
  </si>
  <si>
    <r>
      <rPr>
        <b/>
        <sz val="10"/>
        <rFont val="Times New Roman"/>
        <family val="1"/>
        <charset val="204"/>
      </rPr>
      <t>Бронница - Частова</t>
    </r>
    <r>
      <rPr>
        <sz val="10"/>
        <rFont val="Times New Roman"/>
        <family val="1"/>
        <charset val="204"/>
      </rPr>
      <t xml:space="preserve">  км 0+000 - км 15+607  в  Новгородском муниципальном районе Новгородской  области</t>
    </r>
  </si>
  <si>
    <r>
      <rPr>
        <b/>
        <sz val="10"/>
        <rFont val="Times New Roman"/>
        <family val="1"/>
        <charset val="204"/>
      </rPr>
      <t xml:space="preserve">Чауни - Кересть </t>
    </r>
    <r>
      <rPr>
        <sz val="10"/>
        <rFont val="Times New Roman"/>
        <family val="1"/>
        <charset val="204"/>
      </rPr>
      <t xml:space="preserve"> км 0+000 - км 3+440    в Новгородском муниципальном   районе  Новгородской  области</t>
    </r>
  </si>
  <si>
    <r>
      <rPr>
        <b/>
        <sz val="10"/>
        <rFont val="Times New Roman"/>
        <family val="1"/>
        <charset val="204"/>
      </rPr>
      <t>Мясной Бор - Захарьино</t>
    </r>
    <r>
      <rPr>
        <sz val="10"/>
        <rFont val="Times New Roman"/>
        <family val="1"/>
        <charset val="204"/>
      </rPr>
      <t xml:space="preserve">  км 0+000 - км 6+174    в  Новгородском муниципальном районе Новгородской  области   </t>
    </r>
  </si>
  <si>
    <r>
      <rPr>
        <b/>
        <sz val="10"/>
        <rFont val="Times New Roman"/>
        <family val="1"/>
        <charset val="204"/>
      </rPr>
      <t xml:space="preserve">Великий Новгород - Нехино </t>
    </r>
    <r>
      <rPr>
        <sz val="10"/>
        <rFont val="Times New Roman"/>
        <family val="1"/>
        <charset val="204"/>
      </rPr>
      <t xml:space="preserve"> км 15+315 - км 22+650,  в  Новгородском муниципальном районе Новгородской  области     </t>
    </r>
  </si>
  <si>
    <r>
      <rPr>
        <b/>
        <sz val="10"/>
        <rFont val="Times New Roman"/>
        <family val="1"/>
        <charset val="204"/>
      </rPr>
      <t>Бронница - Частова</t>
    </r>
    <r>
      <rPr>
        <sz val="10"/>
        <rFont val="Times New Roman"/>
        <family val="1"/>
        <charset val="204"/>
      </rPr>
      <t xml:space="preserve"> км 15+607 - км 32+879   в  Новгородском муниципальном районе Новгородской  области</t>
    </r>
  </si>
  <si>
    <r>
      <rPr>
        <b/>
        <sz val="10"/>
        <rFont val="Times New Roman"/>
        <family val="1"/>
        <charset val="204"/>
      </rPr>
      <t>Лука 2 - ж/д ст. Волхов Мост</t>
    </r>
    <r>
      <rPr>
        <sz val="10"/>
        <rFont val="Times New Roman"/>
        <family val="1"/>
        <charset val="204"/>
      </rPr>
      <t xml:space="preserve"> км 0+400 - км 6+720  в  Чудовском муниципальном районе Новгородской  области</t>
    </r>
  </si>
  <si>
    <r>
      <rPr>
        <b/>
        <sz val="10"/>
        <rFont val="Times New Roman"/>
        <family val="1"/>
        <charset val="204"/>
      </rPr>
      <t xml:space="preserve">Грузино - Гладь </t>
    </r>
    <r>
      <rPr>
        <sz val="10"/>
        <rFont val="Times New Roman"/>
        <family val="1"/>
        <charset val="204"/>
      </rPr>
      <t>км 0+043 - км 11+167  в  Чудовском муниципальном районе Новгородской  области</t>
    </r>
  </si>
  <si>
    <r>
      <rPr>
        <b/>
        <sz val="10"/>
        <rFont val="Times New Roman"/>
        <family val="1"/>
        <charset val="204"/>
      </rPr>
      <t>Неболочи - Устье - Водогон - Заполье - граница Ленинградской области</t>
    </r>
    <r>
      <rPr>
        <sz val="10"/>
        <rFont val="Times New Roman"/>
        <family val="1"/>
        <charset val="204"/>
      </rPr>
      <t xml:space="preserve"> км 1+650 - км 13+700, км 39+700 - км 43+600, км 44+700 - км 54+564 в  Любытинском муниципальном районе Новгородской  области</t>
    </r>
  </si>
  <si>
    <r>
      <rPr>
        <b/>
        <sz val="10"/>
        <rFont val="Times New Roman"/>
        <family val="1"/>
        <charset val="204"/>
      </rPr>
      <t xml:space="preserve">Броница-Холынья </t>
    </r>
    <r>
      <rPr>
        <sz val="10"/>
        <rFont val="Times New Roman"/>
        <family val="1"/>
        <charset val="204"/>
      </rPr>
      <t>км 0+000 - км 7+987    в  Новгородском муниципальном районе Новгородской  области</t>
    </r>
  </si>
  <si>
    <r>
      <t xml:space="preserve"> </t>
    </r>
    <r>
      <rPr>
        <b/>
        <sz val="10"/>
        <rFont val="Times New Roman"/>
        <family val="1"/>
        <charset val="204"/>
      </rPr>
      <t>Борки - Чайка</t>
    </r>
    <r>
      <rPr>
        <sz val="10"/>
        <rFont val="Times New Roman"/>
        <family val="1"/>
        <charset val="204"/>
      </rPr>
      <t xml:space="preserve"> км 0+000 - км 2+170, км 0+630- км 1+230  в  Новгородском муниципальном районе Новгородской  области                       </t>
    </r>
  </si>
  <si>
    <r>
      <rPr>
        <b/>
        <sz val="10"/>
        <rFont val="Times New Roman"/>
        <family val="1"/>
        <charset val="204"/>
      </rPr>
      <t xml:space="preserve"> "Великий Новгород - Нехино" - Старая Мельница</t>
    </r>
    <r>
      <rPr>
        <sz val="10"/>
        <rFont val="Times New Roman"/>
        <family val="1"/>
        <charset val="204"/>
      </rPr>
      <t xml:space="preserve"> км 0+000 - км 4+896  в  Новгородском муниципальном районе Новгородской  области</t>
    </r>
  </si>
  <si>
    <r>
      <t xml:space="preserve"> </t>
    </r>
    <r>
      <rPr>
        <b/>
        <sz val="10"/>
        <rFont val="Times New Roman"/>
        <family val="1"/>
        <charset val="204"/>
      </rPr>
      <t xml:space="preserve">Горные Морины-Новое Ракомо-Троица </t>
    </r>
    <r>
      <rPr>
        <sz val="10"/>
        <rFont val="Times New Roman"/>
        <family val="1"/>
        <charset val="204"/>
      </rPr>
      <t>км 0+000 - км 4+800   в  Новгородском муниципальном районе Новгородской  области</t>
    </r>
  </si>
  <si>
    <r>
      <t xml:space="preserve"> </t>
    </r>
    <r>
      <rPr>
        <b/>
        <sz val="10"/>
        <rFont val="Times New Roman"/>
        <family val="1"/>
        <charset val="204"/>
      </rPr>
      <t>Божонковское шоссе</t>
    </r>
    <r>
      <rPr>
        <sz val="10"/>
        <rFont val="Times New Roman"/>
        <family val="1"/>
        <charset val="204"/>
      </rPr>
      <t xml:space="preserve"> км 0+000 - км 6+233  в  Новгородском муниципальном районе Новгородской  области</t>
    </r>
  </si>
  <si>
    <r>
      <t xml:space="preserve"> </t>
    </r>
    <r>
      <rPr>
        <b/>
        <sz val="10"/>
        <rFont val="Times New Roman"/>
        <family val="1"/>
        <charset val="204"/>
      </rPr>
      <t>"Великий Новгород-Сергово-Борки"-Горные Морины-Береговые Морины</t>
    </r>
    <r>
      <rPr>
        <sz val="10"/>
        <rFont val="Times New Roman"/>
        <family val="1"/>
        <charset val="204"/>
      </rPr>
      <t xml:space="preserve"> км 0+000 - км 2+200    в  Новгородском муниципальном районе Новгородской  области</t>
    </r>
  </si>
  <si>
    <r>
      <rPr>
        <b/>
        <sz val="10"/>
        <rFont val="Times New Roman"/>
        <family val="1"/>
        <charset val="204"/>
      </rPr>
      <t xml:space="preserve">Прилуки-Новое Село </t>
    </r>
    <r>
      <rPr>
        <sz val="10"/>
        <rFont val="Times New Roman"/>
        <family val="1"/>
        <charset val="204"/>
      </rPr>
      <t>км 0+000 - км 1+940  в  Новгородском муниципальном районе Новгородской  области</t>
    </r>
  </si>
  <si>
    <r>
      <rPr>
        <b/>
        <sz val="10"/>
        <rFont val="Times New Roman"/>
        <family val="1"/>
        <charset val="204"/>
      </rPr>
      <t>Химкомбинат-Болотная</t>
    </r>
    <r>
      <rPr>
        <sz val="10"/>
        <rFont val="Times New Roman"/>
        <family val="1"/>
        <charset val="204"/>
      </rPr>
      <t xml:space="preserve"> км 3+580 - км 5+330    в  Новгородском муниципальном районе Новгородской  области                  </t>
    </r>
  </si>
  <si>
    <t>46</t>
  </si>
  <si>
    <r>
      <t xml:space="preserve"> </t>
    </r>
    <r>
      <rPr>
        <b/>
        <sz val="10"/>
        <color theme="1"/>
        <rFont val="Times New Roman"/>
        <family val="1"/>
        <charset val="204"/>
      </rPr>
      <t>Валдай-Соколово-"Москва-Санкт-Петербург"</t>
    </r>
    <r>
      <rPr>
        <sz val="10"/>
        <color theme="1"/>
        <rFont val="Times New Roman"/>
        <family val="1"/>
        <charset val="204"/>
      </rPr>
      <t xml:space="preserve"> км 0+000 - км 2+600  в Валдайском районе </t>
    </r>
  </si>
  <si>
    <t>47</t>
  </si>
  <si>
    <r>
      <t xml:space="preserve"> </t>
    </r>
    <r>
      <rPr>
        <b/>
        <sz val="10"/>
        <color theme="1"/>
        <rFont val="Times New Roman"/>
        <family val="1"/>
        <charset val="204"/>
      </rPr>
      <t>"Крестцы - Окуловка -Боровичи" - Берёзовикская школа-лицей</t>
    </r>
    <r>
      <rPr>
        <sz val="10"/>
        <color theme="1"/>
        <rFont val="Times New Roman"/>
        <family val="1"/>
        <charset val="204"/>
      </rPr>
      <t xml:space="preserve"> км 0+000 - км 3+100 в  Окуловском муниципальном  районе </t>
    </r>
  </si>
  <si>
    <t>48</t>
  </si>
  <si>
    <r>
      <t xml:space="preserve"> </t>
    </r>
    <r>
      <rPr>
        <b/>
        <sz val="10"/>
        <color theme="1"/>
        <rFont val="Times New Roman"/>
        <family val="1"/>
        <charset val="204"/>
      </rPr>
      <t xml:space="preserve">Боровичи - Перелучи </t>
    </r>
    <r>
      <rPr>
        <sz val="10"/>
        <color theme="1"/>
        <rFont val="Times New Roman"/>
        <family val="1"/>
        <charset val="204"/>
      </rPr>
      <t xml:space="preserve"> км  34+305 - км  45+473  в Боровичском муниципальном  районе </t>
    </r>
  </si>
  <si>
    <t>49</t>
  </si>
  <si>
    <r>
      <rPr>
        <b/>
        <sz val="10"/>
        <color theme="1"/>
        <rFont val="Times New Roman"/>
        <family val="1"/>
        <charset val="204"/>
      </rPr>
      <t xml:space="preserve">Любуницы - Село-Гора </t>
    </r>
    <r>
      <rPr>
        <sz val="10"/>
        <color theme="1"/>
        <rFont val="Times New Roman"/>
        <family val="1"/>
        <charset val="204"/>
      </rPr>
      <t xml:space="preserve">км 1+770 - км 11+979 в Новгородском муниципальном районе </t>
    </r>
  </si>
  <si>
    <r>
      <t xml:space="preserve">№ 49К-13п2 </t>
    </r>
    <r>
      <rPr>
        <b/>
        <sz val="10"/>
        <color theme="1"/>
        <rFont val="Times New Roman"/>
        <family val="1"/>
        <charset val="204"/>
      </rPr>
      <t>подъезд к ж/д ст. Гряды</t>
    </r>
    <r>
      <rPr>
        <sz val="10"/>
        <color theme="1"/>
        <rFont val="Times New Roman"/>
        <family val="1"/>
        <charset val="204"/>
      </rPr>
      <t xml:space="preserve">  км 0+000 - км 11+600 в Маловишерском районе </t>
    </r>
  </si>
  <si>
    <t>Обьекты 2020 года</t>
  </si>
  <si>
    <t>Стоимость выполненных работ, руб.</t>
  </si>
  <si>
    <t>Выполнение по состоянию на  22.12.2020 , %</t>
  </si>
  <si>
    <t>А/б покрытие</t>
  </si>
  <si>
    <t>Обочины</t>
  </si>
  <si>
    <t>Дор.знаки</t>
  </si>
  <si>
    <t>Разметка</t>
  </si>
  <si>
    <t>248 млн</t>
  </si>
  <si>
    <r>
      <rPr>
        <b/>
        <sz val="10"/>
        <color theme="1"/>
        <rFont val="Times New Roman"/>
        <family val="1"/>
        <charset val="204"/>
      </rPr>
      <t xml:space="preserve"> "Новгород-Псков"-Феофилова Пустынь</t>
    </r>
    <r>
      <rPr>
        <sz val="10"/>
        <color theme="1"/>
        <rFont val="Times New Roman"/>
        <family val="1"/>
        <charset val="204"/>
      </rPr>
      <t xml:space="preserve"> км 0+000 - км 62+993 (0+000 - 17+500; 51+500 - 62+993) в Шимском районе</t>
    </r>
  </si>
  <si>
    <r>
      <rPr>
        <b/>
        <sz val="10"/>
        <color theme="1"/>
        <rFont val="Times New Roman"/>
        <family val="1"/>
        <charset val="204"/>
      </rPr>
      <t>Бурга - Карпина Гора - Лопотень</t>
    </r>
    <r>
      <rPr>
        <sz val="10"/>
        <color theme="1"/>
        <rFont val="Times New Roman"/>
        <family val="1"/>
        <charset val="204"/>
      </rPr>
      <t xml:space="preserve">  км 0+000 - км 21+100 в Маловишерском муниципальном районе </t>
    </r>
  </si>
  <si>
    <t>413,8 млн</t>
  </si>
  <si>
    <r>
      <rPr>
        <b/>
        <sz val="10"/>
        <color theme="1"/>
        <rFont val="Times New Roman"/>
        <family val="1"/>
        <charset val="204"/>
      </rPr>
      <t>подъезд к ж/д ст. Гряды</t>
    </r>
    <r>
      <rPr>
        <sz val="10"/>
        <color theme="1"/>
        <rFont val="Times New Roman"/>
        <family val="1"/>
        <charset val="204"/>
      </rPr>
      <t xml:space="preserve">  км 0+000 - км 11+600 в Маловишерском районе </t>
    </r>
  </si>
  <si>
    <r>
      <rPr>
        <b/>
        <sz val="10"/>
        <color theme="1"/>
        <rFont val="Times New Roman"/>
        <family val="1"/>
        <charset val="204"/>
      </rPr>
      <t>Федово - Лаптево</t>
    </r>
    <r>
      <rPr>
        <sz val="10"/>
        <color theme="1"/>
        <rFont val="Times New Roman"/>
        <family val="1"/>
        <charset val="204"/>
      </rPr>
      <t xml:space="preserve"> км 0+000 - км 22+550 в Пестовском муниципальном районе  </t>
    </r>
  </si>
  <si>
    <r>
      <rPr>
        <b/>
        <sz val="10"/>
        <color theme="1"/>
        <rFont val="Times New Roman"/>
        <family val="1"/>
        <charset val="204"/>
      </rPr>
      <t xml:space="preserve">Хвойная - Боровское - Миголощи </t>
    </r>
    <r>
      <rPr>
        <sz val="10"/>
        <color theme="1"/>
        <rFont val="Times New Roman"/>
        <family val="1"/>
        <charset val="204"/>
      </rPr>
      <t xml:space="preserve">км 0+000 - км 37+100 в Хвойнинском муниципальном районе </t>
    </r>
  </si>
  <si>
    <r>
      <rPr>
        <b/>
        <sz val="10"/>
        <color theme="1"/>
        <rFont val="Times New Roman"/>
        <family val="1"/>
        <charset val="204"/>
      </rPr>
      <t>Мирово -Малышево</t>
    </r>
    <r>
      <rPr>
        <sz val="10"/>
        <color theme="1"/>
        <rFont val="Times New Roman"/>
        <family val="1"/>
        <charset val="204"/>
      </rPr>
      <t xml:space="preserve">  км 0+000 - км 23+730 в Пестовском муниципальном районе </t>
    </r>
  </si>
  <si>
    <r>
      <rPr>
        <b/>
        <sz val="10"/>
        <color theme="1"/>
        <rFont val="Times New Roman"/>
        <family val="1"/>
        <charset val="204"/>
      </rPr>
      <t xml:space="preserve">Хвойная-Дворищи-Кабожа  </t>
    </r>
    <r>
      <rPr>
        <sz val="10"/>
        <color theme="1"/>
        <rFont val="Times New Roman"/>
        <family val="1"/>
        <charset val="204"/>
      </rPr>
      <t xml:space="preserve">км 0+000 - км 41+320 в Хвойнинском муниципальном районе </t>
    </r>
  </si>
  <si>
    <t>Агломерация</t>
  </si>
  <si>
    <t>нет</t>
  </si>
  <si>
    <t>Всего:</t>
  </si>
  <si>
    <t>ГОРОД</t>
  </si>
  <si>
    <t>Армейская ул.</t>
  </si>
  <si>
    <t>Исаакиевский переулок</t>
  </si>
  <si>
    <t>Исаакиевский проезд</t>
  </si>
  <si>
    <t>Лазаревская ул.</t>
  </si>
  <si>
    <t>мкр. Кречевицы</t>
  </si>
  <si>
    <t>наб. Александра Невского</t>
  </si>
  <si>
    <t>от Лужского шоссе до полигона ТБО Новгородской области, Новгородского района д. Нащи</t>
  </si>
  <si>
    <t>пр-т А. Корсунова (от ул. Кочетова до пр-та Мира)</t>
  </si>
  <si>
    <t>пр. Энергетиков</t>
  </si>
  <si>
    <t>Славная ул.</t>
  </si>
  <si>
    <t>тр. развязка на въезде в город со стороны г. Москва</t>
  </si>
  <si>
    <t>тр. развязка пр-т Мира - пр-т А. Корсунова</t>
  </si>
  <si>
    <t>транспортная развязка ул. Псковская - ул. Белова</t>
  </si>
  <si>
    <t>ул. Б. Санкт-Петербургская (от ул. Германа до д. 36)</t>
  </si>
  <si>
    <t>ул. Батецкая</t>
  </si>
  <si>
    <t>ул. Большая Московская (от ул. Никольская до ул. Федоровский Ручей)</t>
  </si>
  <si>
    <t>ул. Бояна</t>
  </si>
  <si>
    <t>ул. Бредова-Звериная</t>
  </si>
  <si>
    <t>ул. Дальняя</t>
  </si>
  <si>
    <t>ул. Даньславля</t>
  </si>
  <si>
    <t>ул. Дворцовая</t>
  </si>
  <si>
    <t>ул. Десятинная</t>
  </si>
  <si>
    <t>ул. Достоевского</t>
  </si>
  <si>
    <t>ул. Инженерная</t>
  </si>
  <si>
    <t>ул. Коровникова</t>
  </si>
  <si>
    <t>ул. Космонавтов</t>
  </si>
  <si>
    <t>ул. М. Джалиля-Духовская</t>
  </si>
  <si>
    <t>ул. Менделеева</t>
  </si>
  <si>
    <t>ул. Московская</t>
  </si>
  <si>
    <t>ул. Павла Левитта</t>
  </si>
  <si>
    <t>ул. Попова (от пр-та Мира до ул. Ломоносова нечетная сторона)</t>
  </si>
  <si>
    <t>ул. Попова (от пр-та Мира до ул. Ломоносова четная сторона)</t>
  </si>
  <si>
    <t>ул. Псковская (участок от ул. Чудинцева до ул. Белова)</t>
  </si>
  <si>
    <t>ул. Рабочая</t>
  </si>
  <si>
    <t>ул. Радистов</t>
  </si>
  <si>
    <t>ул. Рогатица</t>
  </si>
  <si>
    <t>ул. Строителей</t>
  </si>
  <si>
    <t>ул. Федоровский Ручей</t>
  </si>
  <si>
    <t>ул. Черняховского (участок от ул. Чудинцева до ул. Людогоща)</t>
  </si>
  <si>
    <t>ул. Яковлева</t>
  </si>
  <si>
    <t>участок а/д от ул. Панкратова до тр. развязки на въезде в город со стороны г. Москва</t>
  </si>
  <si>
    <t>участок а/д Площади Победы-Софийская</t>
  </si>
  <si>
    <t>участок автомобильной дороги наб. Александра Невского (замена бортового камня)</t>
  </si>
  <si>
    <t>участок автомобильной дороги по ул. Федоровский Ручей (замена бортового камня)</t>
  </si>
  <si>
    <t>Юрьевское шоссе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</si>
</sst>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\ _₽_-;\-* #,##0.00\ _₽_-;_-* &quot;-&quot;??\ _₽_-;_-@_-"/>
    <numFmt numFmtId="164" formatCode="0.000"/>
    <numFmt numFmtId="165" formatCode="_-* #,##0.00_р_._-;\-* #,##0.00_р_._-;_-* &quot;-&quot;??_р_._-;_-@_-"/>
    <numFmt numFmtId="166" formatCode="#,##0.00000"/>
    <numFmt numFmtId="167" formatCode="_-* #,##0_р_._-;\-* #,##0_р_._-;_-* &quot;-&quot;_р_._-;_-@_-"/>
    <numFmt numFmtId="168" formatCode="_-* #,##0&quot;р.&quot;_-;\-* #,##0&quot;р.&quot;_-;_-* &quot;-&quot;&quot;р.&quot;_-;_-@_-"/>
    <numFmt numFmtId="169" formatCode="_-* #,##0.00&quot;р.&quot;_-;\-* #,##0.00&quot;р.&quot;_-;_-* &quot;-&quot;??&quot;р.&quot;_-;_-@_-"/>
    <numFmt numFmtId="170" formatCode="\M\o\n\t\h\ \D.\y\y\y\y"/>
    <numFmt numFmtId="171" formatCode="#,##0.00_ ;[Red]\-#,##0.00\ "/>
    <numFmt numFmtId="172" formatCode="0.0"/>
  </numFmts>
  <fonts count="3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Courier New Cyr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0"/>
      <name val="Helv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indexed="8"/>
      <name val="Times New Roman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1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8" fillId="0" borderId="0"/>
    <xf numFmtId="0" fontId="2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1" fillId="0" borderId="0">
      <protection locked="0"/>
    </xf>
    <xf numFmtId="167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1" fillId="0" borderId="0">
      <protection locked="0"/>
    </xf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0" fontId="11" fillId="0" borderId="0">
      <protection locked="0"/>
    </xf>
    <xf numFmtId="0" fontId="11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3" fillId="0" borderId="0"/>
    <xf numFmtId="0" fontId="8" fillId="0" borderId="0"/>
    <xf numFmtId="0" fontId="11" fillId="0" borderId="0">
      <protection locked="0"/>
    </xf>
    <xf numFmtId="0" fontId="11" fillId="0" borderId="7">
      <protection locked="0"/>
    </xf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4" fillId="9" borderId="8" applyNumberFormat="0" applyAlignment="0" applyProtection="0"/>
    <xf numFmtId="0" fontId="15" fillId="22" borderId="9" applyNumberFormat="0" applyAlignment="0" applyProtection="0"/>
    <xf numFmtId="0" fontId="16" fillId="22" borderId="8" applyNumberFormat="0" applyAlignment="0" applyProtection="0"/>
    <xf numFmtId="0" fontId="17" fillId="0" borderId="10" applyNumberFormat="0" applyFill="0" applyAlignment="0" applyProtection="0"/>
    <xf numFmtId="0" fontId="18" fillId="0" borderId="11" applyNumberFormat="0" applyFill="0" applyAlignment="0" applyProtection="0"/>
    <xf numFmtId="0" fontId="19" fillId="0" borderId="12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13" applyNumberFormat="0" applyFill="0" applyAlignment="0" applyProtection="0"/>
    <xf numFmtId="0" fontId="21" fillId="23" borderId="14" applyNumberFormat="0" applyAlignment="0" applyProtection="0"/>
    <xf numFmtId="0" fontId="22" fillId="0" borderId="0" applyNumberFormat="0" applyFill="0" applyBorder="0" applyAlignment="0" applyProtection="0"/>
    <xf numFmtId="0" fontId="23" fillId="24" borderId="0" applyNumberFormat="0" applyBorder="0" applyAlignment="0" applyProtection="0"/>
    <xf numFmtId="0" fontId="8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5" borderId="0" applyNumberFormat="0" applyBorder="0" applyAlignment="0" applyProtection="0"/>
    <xf numFmtId="0" fontId="27" fillId="0" borderId="0" applyNumberFormat="0" applyFill="0" applyBorder="0" applyAlignment="0" applyProtection="0"/>
    <xf numFmtId="0" fontId="9" fillId="25" borderId="15" applyNumberFormat="0" applyFont="0" applyAlignment="0" applyProtection="0"/>
    <xf numFmtId="9" fontId="28" fillId="0" borderId="0" applyFont="0" applyFill="0" applyBorder="0" applyAlignment="0" applyProtection="0"/>
    <xf numFmtId="0" fontId="29" fillId="0" borderId="16" applyNumberFormat="0" applyFill="0" applyAlignment="0" applyProtection="0"/>
    <xf numFmtId="0" fontId="25" fillId="0" borderId="0"/>
    <xf numFmtId="0" fontId="30" fillId="0" borderId="0" applyNumberFormat="0" applyFill="0" applyBorder="0" applyAlignment="0" applyProtection="0"/>
    <xf numFmtId="167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1" fillId="6" borderId="0" applyNumberFormat="0" applyBorder="0" applyAlignment="0" applyProtection="0"/>
    <xf numFmtId="0" fontId="32" fillId="0" borderId="0"/>
    <xf numFmtId="43" fontId="32" fillId="0" borderId="0" applyFont="0" applyFill="0" applyBorder="0" applyAlignment="0" applyProtection="0"/>
    <xf numFmtId="0" fontId="32" fillId="0" borderId="0"/>
    <xf numFmtId="0" fontId="2" fillId="0" borderId="0"/>
    <xf numFmtId="0" fontId="9" fillId="0" borderId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0" fontId="9" fillId="0" borderId="0"/>
    <xf numFmtId="0" fontId="8" fillId="0" borderId="0"/>
    <xf numFmtId="0" fontId="24" fillId="0" borderId="0"/>
    <xf numFmtId="0" fontId="33" fillId="0" borderId="0"/>
    <xf numFmtId="165" fontId="9" fillId="0" borderId="0" applyFont="0" applyFill="0" applyBorder="0" applyAlignment="0" applyProtection="0"/>
    <xf numFmtId="164" fontId="33" fillId="0" borderId="0" applyFont="0" applyFill="0" applyBorder="0" applyAlignment="0" applyProtection="0"/>
    <xf numFmtId="0" fontId="1" fillId="0" borderId="0"/>
    <xf numFmtId="0" fontId="34" fillId="0" borderId="0"/>
    <xf numFmtId="166" fontId="8" fillId="0" borderId="0" applyFont="0" applyFill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4" fillId="9" borderId="8" applyNumberFormat="0" applyAlignment="0" applyProtection="0"/>
    <xf numFmtId="0" fontId="15" fillId="22" borderId="9" applyNumberFormat="0" applyAlignment="0" applyProtection="0"/>
    <xf numFmtId="0" fontId="16" fillId="22" borderId="8" applyNumberFormat="0" applyAlignment="0" applyProtection="0"/>
    <xf numFmtId="0" fontId="17" fillId="0" borderId="10" applyNumberFormat="0" applyFill="0" applyAlignment="0" applyProtection="0"/>
    <xf numFmtId="0" fontId="18" fillId="0" borderId="11" applyNumberFormat="0" applyFill="0" applyAlignment="0" applyProtection="0"/>
    <xf numFmtId="0" fontId="19" fillId="0" borderId="12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13" applyNumberFormat="0" applyFill="0" applyAlignment="0" applyProtection="0"/>
    <xf numFmtId="0" fontId="21" fillId="23" borderId="14" applyNumberFormat="0" applyAlignment="0" applyProtection="0"/>
    <xf numFmtId="0" fontId="23" fillId="24" borderId="0" applyNumberFormat="0" applyBorder="0" applyAlignment="0" applyProtection="0"/>
    <xf numFmtId="0" fontId="26" fillId="5" borderId="0" applyNumberFormat="0" applyBorder="0" applyAlignment="0" applyProtection="0"/>
    <xf numFmtId="0" fontId="27" fillId="0" borderId="0" applyNumberFormat="0" applyFill="0" applyBorder="0" applyAlignment="0" applyProtection="0"/>
    <xf numFmtId="0" fontId="9" fillId="25" borderId="15" applyNumberFormat="0" applyFont="0" applyAlignment="0" applyProtection="0"/>
    <xf numFmtId="0" fontId="29" fillId="0" borderId="16" applyNumberFormat="0" applyFill="0" applyAlignment="0" applyProtection="0"/>
    <xf numFmtId="0" fontId="30" fillId="0" borderId="0" applyNumberFormat="0" applyFill="0" applyBorder="0" applyAlignment="0" applyProtection="0"/>
    <xf numFmtId="165" fontId="8" fillId="0" borderId="0" applyFont="0" applyFill="0" applyBorder="0" applyAlignment="0" applyProtection="0"/>
    <xf numFmtId="0" fontId="31" fillId="6" borderId="0" applyNumberFormat="0" applyBorder="0" applyAlignment="0" applyProtection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5" fillId="2" borderId="3" xfId="0" applyFont="1" applyFill="1" applyBorder="1" applyAlignment="1">
      <alignment vertical="center" wrapText="1"/>
    </xf>
    <xf numFmtId="49" fontId="6" fillId="3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4" fontId="6" fillId="2" borderId="1" xfId="83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4" fontId="6" fillId="2" borderId="1" xfId="83" applyNumberFormat="1" applyFont="1" applyFill="1" applyBorder="1" applyAlignment="1">
      <alignment horizontal="left" vertical="center" wrapText="1"/>
    </xf>
    <xf numFmtId="0" fontId="0" fillId="0" borderId="4" xfId="0" applyBorder="1"/>
    <xf numFmtId="0" fontId="6" fillId="0" borderId="1" xfId="0" applyNumberFormat="1" applyFont="1" applyFill="1" applyBorder="1" applyAlignment="1">
      <alignment horizontal="center" vertical="center"/>
    </xf>
    <xf numFmtId="172" fontId="6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4" fontId="7" fillId="2" borderId="1" xfId="83" applyNumberFormat="1" applyFont="1" applyFill="1" applyBorder="1" applyAlignment="1">
      <alignment horizontal="center" vertical="center" wrapText="1"/>
    </xf>
    <xf numFmtId="43" fontId="7" fillId="0" borderId="1" xfId="14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" fontId="38" fillId="2" borderId="1" xfId="83" applyNumberFormat="1" applyFont="1" applyFill="1" applyBorder="1" applyAlignment="1">
      <alignment horizontal="center" vertical="center" wrapText="1"/>
    </xf>
    <xf numFmtId="0" fontId="36" fillId="2" borderId="2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35" fillId="0" borderId="1" xfId="0" applyNumberFormat="1" applyFont="1" applyBorder="1" applyAlignment="1">
      <alignment horizontal="center"/>
    </xf>
    <xf numFmtId="0" fontId="5" fillId="2" borderId="3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" fontId="37" fillId="2" borderId="17" xfId="83" applyNumberFormat="1" applyFont="1" applyFill="1" applyBorder="1" applyAlignment="1">
      <alignment horizontal="center" vertical="center" wrapText="1"/>
    </xf>
    <xf numFmtId="4" fontId="37" fillId="2" borderId="19" xfId="83" applyNumberFormat="1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49" fontId="7" fillId="2" borderId="19" xfId="0" applyNumberFormat="1" applyFont="1" applyFill="1" applyBorder="1" applyAlignment="1">
      <alignment horizontal="center" vertical="center"/>
    </xf>
  </cellXfs>
  <cellStyles count="141">
    <cellStyle name="20% - Акцент1 2" xfId="9" xr:uid="{00000000-0005-0000-0000-000000000000}"/>
    <cellStyle name="20% - Акцент1 3" xfId="99" xr:uid="{00000000-0005-0000-0000-000001000000}"/>
    <cellStyle name="20% - Акцент2 2" xfId="10" xr:uid="{00000000-0005-0000-0000-000002000000}"/>
    <cellStyle name="20% - Акцент2 3" xfId="100" xr:uid="{00000000-0005-0000-0000-000003000000}"/>
    <cellStyle name="20% - Акцент3 2" xfId="11" xr:uid="{00000000-0005-0000-0000-000004000000}"/>
    <cellStyle name="20% - Акцент3 3" xfId="101" xr:uid="{00000000-0005-0000-0000-000005000000}"/>
    <cellStyle name="20% - Акцент4 2" xfId="12" xr:uid="{00000000-0005-0000-0000-000006000000}"/>
    <cellStyle name="20% - Акцент4 3" xfId="102" xr:uid="{00000000-0005-0000-0000-000007000000}"/>
    <cellStyle name="20% - Акцент5 2" xfId="13" xr:uid="{00000000-0005-0000-0000-000008000000}"/>
    <cellStyle name="20% - Акцент5 3" xfId="103" xr:uid="{00000000-0005-0000-0000-000009000000}"/>
    <cellStyle name="20% - Акцент6 2" xfId="14" xr:uid="{00000000-0005-0000-0000-00000A000000}"/>
    <cellStyle name="20% - Акцент6 3" xfId="104" xr:uid="{00000000-0005-0000-0000-00000B000000}"/>
    <cellStyle name="40% - Акцент1 2" xfId="15" xr:uid="{00000000-0005-0000-0000-00000C000000}"/>
    <cellStyle name="40% - Акцент1 3" xfId="105" xr:uid="{00000000-0005-0000-0000-00000D000000}"/>
    <cellStyle name="40% - Акцент2 2" xfId="16" xr:uid="{00000000-0005-0000-0000-00000E000000}"/>
    <cellStyle name="40% - Акцент2 3" xfId="106" xr:uid="{00000000-0005-0000-0000-00000F000000}"/>
    <cellStyle name="40% - Акцент3 2" xfId="17" xr:uid="{00000000-0005-0000-0000-000010000000}"/>
    <cellStyle name="40% - Акцент3 3" xfId="107" xr:uid="{00000000-0005-0000-0000-000011000000}"/>
    <cellStyle name="40% - Акцент4 2" xfId="18" xr:uid="{00000000-0005-0000-0000-000012000000}"/>
    <cellStyle name="40% - Акцент4 3" xfId="108" xr:uid="{00000000-0005-0000-0000-000013000000}"/>
    <cellStyle name="40% - Акцент5 2" xfId="19" xr:uid="{00000000-0005-0000-0000-000014000000}"/>
    <cellStyle name="40% - Акцент5 3" xfId="109" xr:uid="{00000000-0005-0000-0000-000015000000}"/>
    <cellStyle name="40% - Акцент6 2" xfId="20" xr:uid="{00000000-0005-0000-0000-000016000000}"/>
    <cellStyle name="40% - Акцент6 3" xfId="110" xr:uid="{00000000-0005-0000-0000-000017000000}"/>
    <cellStyle name="60% - Акцент1 2" xfId="21" xr:uid="{00000000-0005-0000-0000-000018000000}"/>
    <cellStyle name="60% - Акцент1 3" xfId="111" xr:uid="{00000000-0005-0000-0000-000019000000}"/>
    <cellStyle name="60% - Акцент2 2" xfId="22" xr:uid="{00000000-0005-0000-0000-00001A000000}"/>
    <cellStyle name="60% - Акцент2 3" xfId="112" xr:uid="{00000000-0005-0000-0000-00001B000000}"/>
    <cellStyle name="60% - Акцент3 2" xfId="23" xr:uid="{00000000-0005-0000-0000-00001C000000}"/>
    <cellStyle name="60% - Акцент3 3" xfId="113" xr:uid="{00000000-0005-0000-0000-00001D000000}"/>
    <cellStyle name="60% - Акцент4 2" xfId="24" xr:uid="{00000000-0005-0000-0000-00001E000000}"/>
    <cellStyle name="60% - Акцент4 3" xfId="114" xr:uid="{00000000-0005-0000-0000-00001F000000}"/>
    <cellStyle name="60% - Акцент5 2" xfId="25" xr:uid="{00000000-0005-0000-0000-000020000000}"/>
    <cellStyle name="60% - Акцент5 3" xfId="115" xr:uid="{00000000-0005-0000-0000-000021000000}"/>
    <cellStyle name="60% - Акцент6 2" xfId="26" xr:uid="{00000000-0005-0000-0000-000022000000}"/>
    <cellStyle name="60% - Акцент6 3" xfId="116" xr:uid="{00000000-0005-0000-0000-000023000000}"/>
    <cellStyle name="Comma" xfId="27" xr:uid="{00000000-0005-0000-0000-000024000000}"/>
    <cellStyle name="Comma [0]_Forma" xfId="28" xr:uid="{00000000-0005-0000-0000-000025000000}"/>
    <cellStyle name="Comma_Forma" xfId="29" xr:uid="{00000000-0005-0000-0000-000026000000}"/>
    <cellStyle name="Currency" xfId="30" xr:uid="{00000000-0005-0000-0000-000027000000}"/>
    <cellStyle name="Currency [0]_Forma" xfId="31" xr:uid="{00000000-0005-0000-0000-000028000000}"/>
    <cellStyle name="Currency_Forma" xfId="32" xr:uid="{00000000-0005-0000-0000-000029000000}"/>
    <cellStyle name="Date" xfId="33" xr:uid="{00000000-0005-0000-0000-00002A000000}"/>
    <cellStyle name="Fixed" xfId="34" xr:uid="{00000000-0005-0000-0000-00002B000000}"/>
    <cellStyle name="Heading1" xfId="35" xr:uid="{00000000-0005-0000-0000-00002C000000}"/>
    <cellStyle name="Heading2" xfId="36" xr:uid="{00000000-0005-0000-0000-00002D000000}"/>
    <cellStyle name="Îáű÷íűé_ÂŰŐÎÄ" xfId="37" xr:uid="{00000000-0005-0000-0000-00002E000000}"/>
    <cellStyle name="Normal_Forma" xfId="38" xr:uid="{00000000-0005-0000-0000-00002F000000}"/>
    <cellStyle name="Percent" xfId="39" xr:uid="{00000000-0005-0000-0000-000030000000}"/>
    <cellStyle name="Total" xfId="40" xr:uid="{00000000-0005-0000-0000-000031000000}"/>
    <cellStyle name="Акцент1 2" xfId="41" xr:uid="{00000000-0005-0000-0000-000032000000}"/>
    <cellStyle name="Акцент1 3" xfId="117" xr:uid="{00000000-0005-0000-0000-000033000000}"/>
    <cellStyle name="Акцент2 2" xfId="42" xr:uid="{00000000-0005-0000-0000-000034000000}"/>
    <cellStyle name="Акцент2 3" xfId="118" xr:uid="{00000000-0005-0000-0000-000035000000}"/>
    <cellStyle name="Акцент3 2" xfId="43" xr:uid="{00000000-0005-0000-0000-000036000000}"/>
    <cellStyle name="Акцент3 3" xfId="119" xr:uid="{00000000-0005-0000-0000-000037000000}"/>
    <cellStyle name="Акцент4 2" xfId="44" xr:uid="{00000000-0005-0000-0000-000038000000}"/>
    <cellStyle name="Акцент4 3" xfId="120" xr:uid="{00000000-0005-0000-0000-000039000000}"/>
    <cellStyle name="Акцент5 2" xfId="45" xr:uid="{00000000-0005-0000-0000-00003A000000}"/>
    <cellStyle name="Акцент5 3" xfId="121" xr:uid="{00000000-0005-0000-0000-00003B000000}"/>
    <cellStyle name="Акцент6 2" xfId="46" xr:uid="{00000000-0005-0000-0000-00003C000000}"/>
    <cellStyle name="Акцент6 3" xfId="122" xr:uid="{00000000-0005-0000-0000-00003D000000}"/>
    <cellStyle name="Ввод  2" xfId="47" xr:uid="{00000000-0005-0000-0000-00003E000000}"/>
    <cellStyle name="Ввод  3" xfId="123" xr:uid="{00000000-0005-0000-0000-00003F000000}"/>
    <cellStyle name="Вывод 2" xfId="48" xr:uid="{00000000-0005-0000-0000-000040000000}"/>
    <cellStyle name="Вывод 3" xfId="124" xr:uid="{00000000-0005-0000-0000-000041000000}"/>
    <cellStyle name="Вычисление 2" xfId="49" xr:uid="{00000000-0005-0000-0000-000042000000}"/>
    <cellStyle name="Вычисление 3" xfId="125" xr:uid="{00000000-0005-0000-0000-000043000000}"/>
    <cellStyle name="Денежный 2" xfId="86" xr:uid="{00000000-0005-0000-0000-000044000000}"/>
    <cellStyle name="Денежный 3" xfId="88" xr:uid="{00000000-0005-0000-0000-000045000000}"/>
    <cellStyle name="Денежный 4" xfId="89" xr:uid="{00000000-0005-0000-0000-000046000000}"/>
    <cellStyle name="Заголовок 1 2" xfId="50" xr:uid="{00000000-0005-0000-0000-000047000000}"/>
    <cellStyle name="Заголовок 1 3" xfId="126" xr:uid="{00000000-0005-0000-0000-000048000000}"/>
    <cellStyle name="Заголовок 2 2" xfId="51" xr:uid="{00000000-0005-0000-0000-000049000000}"/>
    <cellStyle name="Заголовок 2 3" xfId="127" xr:uid="{00000000-0005-0000-0000-00004A000000}"/>
    <cellStyle name="Заголовок 3 2" xfId="52" xr:uid="{00000000-0005-0000-0000-00004B000000}"/>
    <cellStyle name="Заголовок 3 3" xfId="128" xr:uid="{00000000-0005-0000-0000-00004C000000}"/>
    <cellStyle name="Заголовок 4 2" xfId="53" xr:uid="{00000000-0005-0000-0000-00004D000000}"/>
    <cellStyle name="Заголовок 4 3" xfId="129" xr:uid="{00000000-0005-0000-0000-00004E000000}"/>
    <cellStyle name="Итог 2" xfId="54" xr:uid="{00000000-0005-0000-0000-00004F000000}"/>
    <cellStyle name="Итог 3" xfId="130" xr:uid="{00000000-0005-0000-0000-000050000000}"/>
    <cellStyle name="Контрольная ячейка 2" xfId="55" xr:uid="{00000000-0005-0000-0000-000051000000}"/>
    <cellStyle name="Контрольная ячейка 3" xfId="131" xr:uid="{00000000-0005-0000-0000-000052000000}"/>
    <cellStyle name="Название 2" xfId="56" xr:uid="{00000000-0005-0000-0000-000053000000}"/>
    <cellStyle name="Нейтральный 2" xfId="57" xr:uid="{00000000-0005-0000-0000-000054000000}"/>
    <cellStyle name="Нейтральный 3" xfId="132" xr:uid="{00000000-0005-0000-0000-000055000000}"/>
    <cellStyle name="Обычный" xfId="0" builtinId="0"/>
    <cellStyle name="Обычный 10" xfId="96" xr:uid="{00000000-0005-0000-0000-000057000000}"/>
    <cellStyle name="Обычный 15" xfId="58" xr:uid="{00000000-0005-0000-0000-000058000000}"/>
    <cellStyle name="Обычный 2" xfId="2" xr:uid="{00000000-0005-0000-0000-000059000000}"/>
    <cellStyle name="Обычный 2 2" xfId="85" xr:uid="{00000000-0005-0000-0000-00005A000000}"/>
    <cellStyle name="Обычный 2 2 2" xfId="90" xr:uid="{00000000-0005-0000-0000-00005B000000}"/>
    <cellStyle name="Обычный 2 3" xfId="60" xr:uid="{00000000-0005-0000-0000-00005C000000}"/>
    <cellStyle name="Обычный 2 4" xfId="91" xr:uid="{00000000-0005-0000-0000-00005D000000}"/>
    <cellStyle name="Обычный 2 5" xfId="59" xr:uid="{00000000-0005-0000-0000-00005E000000}"/>
    <cellStyle name="Обычный 3" xfId="3" xr:uid="{00000000-0005-0000-0000-00005F000000}"/>
    <cellStyle name="Обычный 3 2" xfId="61" xr:uid="{00000000-0005-0000-0000-000060000000}"/>
    <cellStyle name="Обычный 3 3" xfId="62" xr:uid="{00000000-0005-0000-0000-000061000000}"/>
    <cellStyle name="Обычный 3 4" xfId="63" xr:uid="{00000000-0005-0000-0000-000062000000}"/>
    <cellStyle name="Обычный 3 5" xfId="7" xr:uid="{00000000-0005-0000-0000-000063000000}"/>
    <cellStyle name="Обычный 4" xfId="4" xr:uid="{00000000-0005-0000-0000-000064000000}"/>
    <cellStyle name="Обычный 4 2" xfId="92" xr:uid="{00000000-0005-0000-0000-000065000000}"/>
    <cellStyle name="Обычный 5" xfId="1" xr:uid="{00000000-0005-0000-0000-000066000000}"/>
    <cellStyle name="Обычный 5 2" xfId="65" xr:uid="{00000000-0005-0000-0000-000067000000}"/>
    <cellStyle name="Обычный 5 3" xfId="64" xr:uid="{00000000-0005-0000-0000-000068000000}"/>
    <cellStyle name="Обычный 6" xfId="66" xr:uid="{00000000-0005-0000-0000-000069000000}"/>
    <cellStyle name="Обычный 7" xfId="8" xr:uid="{00000000-0005-0000-0000-00006A000000}"/>
    <cellStyle name="Обычный 7 2" xfId="84" xr:uid="{00000000-0005-0000-0000-00006B000000}"/>
    <cellStyle name="Обычный 8" xfId="81" xr:uid="{00000000-0005-0000-0000-00006C000000}"/>
    <cellStyle name="Обычный 9" xfId="93" xr:uid="{00000000-0005-0000-0000-00006D000000}"/>
    <cellStyle name="Обычный 9 2" xfId="97" xr:uid="{00000000-0005-0000-0000-00006E000000}"/>
    <cellStyle name="Обычный_Лист1" xfId="83" xr:uid="{00000000-0005-0000-0000-00006F000000}"/>
    <cellStyle name="Плохой 2" xfId="67" xr:uid="{00000000-0005-0000-0000-000070000000}"/>
    <cellStyle name="Плохой 3" xfId="133" xr:uid="{00000000-0005-0000-0000-000071000000}"/>
    <cellStyle name="Пояснение 2" xfId="68" xr:uid="{00000000-0005-0000-0000-000072000000}"/>
    <cellStyle name="Пояснение 3" xfId="134" xr:uid="{00000000-0005-0000-0000-000073000000}"/>
    <cellStyle name="Примечание 2" xfId="69" xr:uid="{00000000-0005-0000-0000-000074000000}"/>
    <cellStyle name="Примечание 3" xfId="135" xr:uid="{00000000-0005-0000-0000-000075000000}"/>
    <cellStyle name="Процентный 2" xfId="70" xr:uid="{00000000-0005-0000-0000-000076000000}"/>
    <cellStyle name="Связанная ячейка 2" xfId="71" xr:uid="{00000000-0005-0000-0000-000077000000}"/>
    <cellStyle name="Связанная ячейка 3" xfId="136" xr:uid="{00000000-0005-0000-0000-000078000000}"/>
    <cellStyle name="Стиль 1" xfId="72" xr:uid="{00000000-0005-0000-0000-000079000000}"/>
    <cellStyle name="Текст предупреждения 2" xfId="73" xr:uid="{00000000-0005-0000-0000-00007A000000}"/>
    <cellStyle name="Текст предупреждения 3" xfId="137" xr:uid="{00000000-0005-0000-0000-00007B000000}"/>
    <cellStyle name="Тысячи [0]_перечис.11" xfId="74" xr:uid="{00000000-0005-0000-0000-00007C000000}"/>
    <cellStyle name="Тысячи_перечис.11" xfId="75" xr:uid="{00000000-0005-0000-0000-00007D000000}"/>
    <cellStyle name="Финансовый" xfId="140" builtinId="3"/>
    <cellStyle name="Финансовый 2" xfId="5" xr:uid="{00000000-0005-0000-0000-00007F000000}"/>
    <cellStyle name="Финансовый 2 2" xfId="94" xr:uid="{00000000-0005-0000-0000-000080000000}"/>
    <cellStyle name="Финансовый 2 3" xfId="76" xr:uid="{00000000-0005-0000-0000-000081000000}"/>
    <cellStyle name="Финансовый 2 3 2" xfId="138" xr:uid="{00000000-0005-0000-0000-000082000000}"/>
    <cellStyle name="Финансовый 3" xfId="77" xr:uid="{00000000-0005-0000-0000-000083000000}"/>
    <cellStyle name="Финансовый 4" xfId="78" xr:uid="{00000000-0005-0000-0000-000084000000}"/>
    <cellStyle name="Финансовый 5" xfId="79" xr:uid="{00000000-0005-0000-0000-000085000000}"/>
    <cellStyle name="Финансовый 6" xfId="82" xr:uid="{00000000-0005-0000-0000-000086000000}"/>
    <cellStyle name="Финансовый 7" xfId="87" xr:uid="{00000000-0005-0000-0000-000087000000}"/>
    <cellStyle name="Финансовый 8" xfId="95" xr:uid="{00000000-0005-0000-0000-000088000000}"/>
    <cellStyle name="Финансовый 8 2" xfId="98" xr:uid="{00000000-0005-0000-0000-000089000000}"/>
    <cellStyle name="Финансовый 9" xfId="6" xr:uid="{00000000-0005-0000-0000-00008A000000}"/>
    <cellStyle name="Хороший 2" xfId="80" xr:uid="{00000000-0005-0000-0000-00008B000000}"/>
    <cellStyle name="Хороший 3" xfId="139" xr:uid="{00000000-0005-0000-0000-00008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F51"/>
  <sheetViews>
    <sheetView topLeftCell="A34" workbookViewId="0">
      <selection activeCell="B51" sqref="B51:F51"/>
    </sheetView>
  </sheetViews>
  <sheetFormatPr defaultRowHeight="15"/>
  <cols>
    <col min="1" max="1" width="5.28515625" customWidth="1"/>
    <col min="2" max="2" width="48.85546875" customWidth="1"/>
    <col min="3" max="3" width="17.85546875" customWidth="1"/>
    <col min="4" max="4" width="19.5703125" customWidth="1"/>
    <col min="5" max="5" width="14" customWidth="1"/>
    <col min="6" max="6" width="13.85546875" customWidth="1"/>
  </cols>
  <sheetData>
    <row r="2" spans="1:6" ht="15" customHeight="1">
      <c r="A2" s="9"/>
      <c r="B2" s="37" t="s">
        <v>0</v>
      </c>
      <c r="C2" s="37"/>
      <c r="D2" s="37"/>
      <c r="E2" s="37"/>
      <c r="F2" s="9"/>
    </row>
    <row r="3" spans="1:6" ht="15" customHeight="1">
      <c r="A3" s="40" t="s">
        <v>1</v>
      </c>
      <c r="B3" s="40" t="s">
        <v>2</v>
      </c>
      <c r="C3" s="42" t="s">
        <v>3</v>
      </c>
      <c r="D3" s="44" t="s">
        <v>4</v>
      </c>
      <c r="E3" s="45" t="s">
        <v>5</v>
      </c>
      <c r="F3" s="38" t="s">
        <v>6</v>
      </c>
    </row>
    <row r="4" spans="1:6" ht="25.5" customHeight="1">
      <c r="A4" s="41"/>
      <c r="B4" s="41"/>
      <c r="C4" s="43"/>
      <c r="D4" s="44"/>
      <c r="E4" s="45"/>
      <c r="F4" s="39"/>
    </row>
    <row r="5" spans="1:6" ht="51">
      <c r="A5" s="10" t="s">
        <v>7</v>
      </c>
      <c r="B5" s="1" t="s">
        <v>8</v>
      </c>
      <c r="C5" s="7">
        <v>27</v>
      </c>
      <c r="D5" s="7">
        <v>42.134</v>
      </c>
      <c r="E5" s="11">
        <v>0</v>
      </c>
      <c r="F5" s="11">
        <f>C5+D5+E5</f>
        <v>69.134</v>
      </c>
    </row>
    <row r="6" spans="1:6" ht="38.25">
      <c r="A6" s="10" t="s">
        <v>9</v>
      </c>
      <c r="B6" s="2" t="s">
        <v>10</v>
      </c>
      <c r="C6" s="7">
        <v>0</v>
      </c>
      <c r="D6" s="7">
        <v>34.594999999999999</v>
      </c>
      <c r="E6" s="11">
        <v>0</v>
      </c>
      <c r="F6" s="11">
        <f t="shared" ref="F6:F48" si="0">C6+D6+E6</f>
        <v>34.594999999999999</v>
      </c>
    </row>
    <row r="7" spans="1:6" ht="38.25">
      <c r="A7" s="10" t="s">
        <v>11</v>
      </c>
      <c r="B7" s="3" t="s">
        <v>12</v>
      </c>
      <c r="C7" s="7">
        <v>20.844000000000001</v>
      </c>
      <c r="D7" s="7">
        <v>0</v>
      </c>
      <c r="E7" s="11">
        <v>0</v>
      </c>
      <c r="F7" s="11">
        <f t="shared" si="0"/>
        <v>20.844000000000001</v>
      </c>
    </row>
    <row r="8" spans="1:6" ht="38.25">
      <c r="A8" s="10" t="s">
        <v>13</v>
      </c>
      <c r="B8" s="3" t="s">
        <v>14</v>
      </c>
      <c r="C8" s="7">
        <v>19.655999999999999</v>
      </c>
      <c r="D8" s="7">
        <v>0</v>
      </c>
      <c r="E8" s="11">
        <v>0</v>
      </c>
      <c r="F8" s="11">
        <f t="shared" si="0"/>
        <v>19.655999999999999</v>
      </c>
    </row>
    <row r="9" spans="1:6" ht="25.5">
      <c r="A9" s="10" t="s">
        <v>15</v>
      </c>
      <c r="B9" s="4" t="s">
        <v>16</v>
      </c>
      <c r="C9" s="7">
        <v>4.3810000000000002</v>
      </c>
      <c r="D9" s="7"/>
      <c r="E9" s="11">
        <v>0</v>
      </c>
      <c r="F9" s="11">
        <f t="shared" si="0"/>
        <v>4.3810000000000002</v>
      </c>
    </row>
    <row r="10" spans="1:6" ht="38.25">
      <c r="A10" s="10" t="s">
        <v>17</v>
      </c>
      <c r="B10" s="4" t="s">
        <v>18</v>
      </c>
      <c r="C10" s="7">
        <v>25.71</v>
      </c>
      <c r="D10" s="7">
        <v>0</v>
      </c>
      <c r="E10" s="11">
        <v>0</v>
      </c>
      <c r="F10" s="11">
        <f t="shared" si="0"/>
        <v>25.71</v>
      </c>
    </row>
    <row r="11" spans="1:6" ht="25.5">
      <c r="A11" s="10" t="s">
        <v>19</v>
      </c>
      <c r="B11" s="4" t="s">
        <v>20</v>
      </c>
      <c r="C11" s="7">
        <v>1.1000000000000001</v>
      </c>
      <c r="D11" s="7">
        <v>0</v>
      </c>
      <c r="E11" s="11">
        <v>0</v>
      </c>
      <c r="F11" s="11">
        <f t="shared" si="0"/>
        <v>1.1000000000000001</v>
      </c>
    </row>
    <row r="12" spans="1:6" ht="25.5">
      <c r="A12" s="10" t="s">
        <v>21</v>
      </c>
      <c r="B12" s="4" t="s">
        <v>22</v>
      </c>
      <c r="C12" s="7">
        <v>13.94</v>
      </c>
      <c r="D12" s="7">
        <v>0</v>
      </c>
      <c r="E12" s="11">
        <v>0</v>
      </c>
      <c r="F12" s="11">
        <f t="shared" si="0"/>
        <v>13.94</v>
      </c>
    </row>
    <row r="13" spans="1:6" ht="25.5">
      <c r="A13" s="10" t="s">
        <v>23</v>
      </c>
      <c r="B13" s="4" t="s">
        <v>24</v>
      </c>
      <c r="C13" s="7">
        <v>10.23</v>
      </c>
      <c r="D13" s="7">
        <v>0</v>
      </c>
      <c r="E13" s="11">
        <v>0</v>
      </c>
      <c r="F13" s="11">
        <f t="shared" si="0"/>
        <v>10.23</v>
      </c>
    </row>
    <row r="14" spans="1:6" ht="38.25">
      <c r="A14" s="10" t="s">
        <v>25</v>
      </c>
      <c r="B14" s="5" t="s">
        <v>26</v>
      </c>
      <c r="C14" s="7">
        <v>25</v>
      </c>
      <c r="D14" s="7">
        <v>2.4700000000000002</v>
      </c>
      <c r="E14" s="11">
        <v>0</v>
      </c>
      <c r="F14" s="11">
        <f t="shared" si="0"/>
        <v>27.47</v>
      </c>
    </row>
    <row r="15" spans="1:6" ht="38.25">
      <c r="A15" s="10" t="s">
        <v>27</v>
      </c>
      <c r="B15" s="4" t="s">
        <v>28</v>
      </c>
      <c r="C15" s="7">
        <v>6.78</v>
      </c>
      <c r="D15" s="7">
        <v>0.62</v>
      </c>
      <c r="E15" s="11">
        <v>0</v>
      </c>
      <c r="F15" s="11">
        <f t="shared" si="0"/>
        <v>7.4</v>
      </c>
    </row>
    <row r="16" spans="1:6" ht="38.25">
      <c r="A16" s="10" t="s">
        <v>29</v>
      </c>
      <c r="B16" s="4" t="s">
        <v>30</v>
      </c>
      <c r="C16" s="7">
        <v>0</v>
      </c>
      <c r="D16" s="7">
        <v>31.98</v>
      </c>
      <c r="E16" s="11">
        <v>0</v>
      </c>
      <c r="F16" s="11">
        <f t="shared" si="0"/>
        <v>31.98</v>
      </c>
    </row>
    <row r="17" spans="1:6" ht="51">
      <c r="A17" s="10" t="s">
        <v>31</v>
      </c>
      <c r="B17" s="4" t="s">
        <v>32</v>
      </c>
      <c r="C17" s="7">
        <v>0</v>
      </c>
      <c r="D17" s="7">
        <v>0</v>
      </c>
      <c r="E17" s="11">
        <v>23.027999999999999</v>
      </c>
      <c r="F17" s="11">
        <f t="shared" si="0"/>
        <v>23.027999999999999</v>
      </c>
    </row>
    <row r="18" spans="1:6" ht="38.25" customHeight="1">
      <c r="A18" s="10" t="s">
        <v>33</v>
      </c>
      <c r="B18" s="4" t="s">
        <v>34</v>
      </c>
      <c r="C18" s="7">
        <v>2.2999999999999998</v>
      </c>
      <c r="D18" s="7">
        <v>0</v>
      </c>
      <c r="E18" s="11"/>
      <c r="F18" s="11">
        <f t="shared" si="0"/>
        <v>2.2999999999999998</v>
      </c>
    </row>
    <row r="19" spans="1:6" ht="38.25">
      <c r="A19" s="10" t="s">
        <v>35</v>
      </c>
      <c r="B19" s="4" t="s">
        <v>36</v>
      </c>
      <c r="C19" s="7">
        <v>0</v>
      </c>
      <c r="D19" s="7">
        <v>0</v>
      </c>
      <c r="E19" s="11">
        <v>14.238</v>
      </c>
      <c r="F19" s="11">
        <f t="shared" si="0"/>
        <v>14.238</v>
      </c>
    </row>
    <row r="20" spans="1:6" ht="38.25">
      <c r="A20" s="10" t="s">
        <v>37</v>
      </c>
      <c r="B20" s="4" t="s">
        <v>38</v>
      </c>
      <c r="C20" s="7">
        <v>0</v>
      </c>
      <c r="D20" s="7">
        <v>0</v>
      </c>
      <c r="E20" s="11">
        <v>19.065000000000001</v>
      </c>
      <c r="F20" s="11">
        <f t="shared" si="0"/>
        <v>19.065000000000001</v>
      </c>
    </row>
    <row r="21" spans="1:6" ht="25.5">
      <c r="A21" s="10" t="s">
        <v>39</v>
      </c>
      <c r="B21" s="4" t="s">
        <v>40</v>
      </c>
      <c r="C21" s="7">
        <v>0</v>
      </c>
      <c r="D21" s="8">
        <v>2</v>
      </c>
      <c r="E21" s="11">
        <v>0</v>
      </c>
      <c r="F21" s="11">
        <f t="shared" si="0"/>
        <v>2</v>
      </c>
    </row>
    <row r="22" spans="1:6" ht="49.5" customHeight="1">
      <c r="A22" s="10" t="s">
        <v>41</v>
      </c>
      <c r="B22" s="4" t="s">
        <v>42</v>
      </c>
      <c r="C22" s="7">
        <v>32</v>
      </c>
      <c r="D22" s="8">
        <v>58</v>
      </c>
      <c r="E22" s="11">
        <v>27.59</v>
      </c>
      <c r="F22" s="11">
        <f t="shared" si="0"/>
        <v>117.59</v>
      </c>
    </row>
    <row r="23" spans="1:6" ht="38.25">
      <c r="A23" s="10" t="s">
        <v>43</v>
      </c>
      <c r="B23" s="4" t="s">
        <v>44</v>
      </c>
      <c r="C23" s="7">
        <v>0</v>
      </c>
      <c r="D23" s="8">
        <v>18</v>
      </c>
      <c r="E23" s="11">
        <v>49.344000000000001</v>
      </c>
      <c r="F23" s="11">
        <f t="shared" si="0"/>
        <v>67.343999999999994</v>
      </c>
    </row>
    <row r="24" spans="1:6" ht="38.25">
      <c r="A24" s="10" t="s">
        <v>45</v>
      </c>
      <c r="B24" s="4" t="s">
        <v>46</v>
      </c>
      <c r="C24" s="7">
        <v>0</v>
      </c>
      <c r="D24" s="8">
        <v>11.5</v>
      </c>
      <c r="E24" s="11">
        <v>28.1</v>
      </c>
      <c r="F24" s="11">
        <f t="shared" si="0"/>
        <v>39.6</v>
      </c>
    </row>
    <row r="25" spans="1:6" ht="38.25">
      <c r="A25" s="10" t="s">
        <v>47</v>
      </c>
      <c r="B25" s="4" t="s">
        <v>48</v>
      </c>
      <c r="C25" s="7">
        <v>29.731999999999999</v>
      </c>
      <c r="D25" s="7">
        <v>0</v>
      </c>
      <c r="E25" s="11">
        <v>0</v>
      </c>
      <c r="F25" s="11">
        <f t="shared" si="0"/>
        <v>29.731999999999999</v>
      </c>
    </row>
    <row r="26" spans="1:6" ht="38.25">
      <c r="A26" s="10" t="s">
        <v>49</v>
      </c>
      <c r="B26" s="4" t="s">
        <v>50</v>
      </c>
      <c r="C26" s="7">
        <v>24.47</v>
      </c>
      <c r="D26" s="7">
        <v>0</v>
      </c>
      <c r="E26" s="11">
        <v>0</v>
      </c>
      <c r="F26" s="11">
        <f t="shared" si="0"/>
        <v>24.47</v>
      </c>
    </row>
    <row r="27" spans="1:6" ht="31.5" customHeight="1">
      <c r="A27" s="10" t="s">
        <v>51</v>
      </c>
      <c r="B27" s="4" t="s">
        <v>52</v>
      </c>
      <c r="C27" s="7">
        <v>21.623999999999999</v>
      </c>
      <c r="D27" s="7">
        <v>0</v>
      </c>
      <c r="E27" s="11">
        <v>0</v>
      </c>
      <c r="F27" s="11">
        <f t="shared" si="0"/>
        <v>21.623999999999999</v>
      </c>
    </row>
    <row r="28" spans="1:6" ht="38.25">
      <c r="A28" s="10" t="s">
        <v>53</v>
      </c>
      <c r="B28" s="4" t="s">
        <v>54</v>
      </c>
      <c r="C28" s="7">
        <v>0</v>
      </c>
      <c r="D28" s="7">
        <v>18.177</v>
      </c>
      <c r="E28" s="11">
        <v>0</v>
      </c>
      <c r="F28" s="11">
        <f t="shared" si="0"/>
        <v>18.177</v>
      </c>
    </row>
    <row r="29" spans="1:6" ht="38.25">
      <c r="A29" s="10" t="s">
        <v>55</v>
      </c>
      <c r="B29" s="4" t="s">
        <v>56</v>
      </c>
      <c r="C29" s="7">
        <v>0</v>
      </c>
      <c r="D29" s="7">
        <v>14</v>
      </c>
      <c r="E29" s="11">
        <v>30.773</v>
      </c>
      <c r="F29" s="11">
        <f t="shared" si="0"/>
        <v>44.772999999999996</v>
      </c>
    </row>
    <row r="30" spans="1:6" ht="38.25">
      <c r="A30" s="10" t="s">
        <v>57</v>
      </c>
      <c r="B30" s="4" t="s">
        <v>58</v>
      </c>
      <c r="C30" s="7">
        <v>0</v>
      </c>
      <c r="D30" s="7">
        <v>2</v>
      </c>
      <c r="E30" s="11">
        <v>43.552999999999997</v>
      </c>
      <c r="F30" s="11">
        <f t="shared" si="0"/>
        <v>45.552999999999997</v>
      </c>
    </row>
    <row r="31" spans="1:6" ht="25.5">
      <c r="A31" s="10" t="s">
        <v>59</v>
      </c>
      <c r="B31" s="4" t="s">
        <v>60</v>
      </c>
      <c r="C31" s="7">
        <v>19.417000000000002</v>
      </c>
      <c r="D31" s="7">
        <v>0.68</v>
      </c>
      <c r="E31" s="11">
        <v>0</v>
      </c>
      <c r="F31" s="11">
        <f t="shared" si="0"/>
        <v>20.097000000000001</v>
      </c>
    </row>
    <row r="32" spans="1:6" ht="38.25">
      <c r="A32" s="10" t="s">
        <v>61</v>
      </c>
      <c r="B32" s="4" t="s">
        <v>62</v>
      </c>
      <c r="C32" s="7">
        <v>34.963999999999999</v>
      </c>
      <c r="D32" s="7">
        <v>4</v>
      </c>
      <c r="E32" s="11">
        <v>0</v>
      </c>
      <c r="F32" s="11">
        <f t="shared" si="0"/>
        <v>38.963999999999999</v>
      </c>
    </row>
    <row r="33" spans="1:6" ht="38.25">
      <c r="A33" s="10" t="s">
        <v>63</v>
      </c>
      <c r="B33" s="4" t="s">
        <v>64</v>
      </c>
      <c r="C33" s="7">
        <v>15.606999999999999</v>
      </c>
      <c r="D33" s="7">
        <v>0</v>
      </c>
      <c r="E33" s="11">
        <v>0</v>
      </c>
      <c r="F33" s="11">
        <f t="shared" si="0"/>
        <v>15.606999999999999</v>
      </c>
    </row>
    <row r="34" spans="1:6" ht="25.5">
      <c r="A34" s="10" t="s">
        <v>65</v>
      </c>
      <c r="B34" s="4" t="s">
        <v>66</v>
      </c>
      <c r="C34" s="7">
        <v>3.33</v>
      </c>
      <c r="D34" s="7">
        <v>0</v>
      </c>
      <c r="E34" s="11">
        <v>0</v>
      </c>
      <c r="F34" s="11">
        <f t="shared" si="0"/>
        <v>3.33</v>
      </c>
    </row>
    <row r="35" spans="1:6" ht="38.25">
      <c r="A35" s="10" t="s">
        <v>67</v>
      </c>
      <c r="B35" s="4" t="s">
        <v>68</v>
      </c>
      <c r="C35" s="7">
        <v>6.1740000000000004</v>
      </c>
      <c r="D35" s="7">
        <v>0</v>
      </c>
      <c r="E35" s="11">
        <v>0</v>
      </c>
      <c r="F35" s="11">
        <f t="shared" si="0"/>
        <v>6.1740000000000004</v>
      </c>
    </row>
    <row r="36" spans="1:6" ht="38.25">
      <c r="A36" s="10" t="s">
        <v>69</v>
      </c>
      <c r="B36" s="4" t="s">
        <v>70</v>
      </c>
      <c r="C36" s="7">
        <v>7.335</v>
      </c>
      <c r="D36" s="7">
        <v>0</v>
      </c>
      <c r="E36" s="11">
        <v>0</v>
      </c>
      <c r="F36" s="11">
        <f t="shared" si="0"/>
        <v>7.335</v>
      </c>
    </row>
    <row r="37" spans="1:6" ht="38.25">
      <c r="A37" s="10" t="s">
        <v>71</v>
      </c>
      <c r="B37" s="4" t="s">
        <v>72</v>
      </c>
      <c r="C37" s="7">
        <v>17.271999999999998</v>
      </c>
      <c r="D37" s="7">
        <v>0</v>
      </c>
      <c r="E37" s="11">
        <v>0</v>
      </c>
      <c r="F37" s="11">
        <f t="shared" si="0"/>
        <v>17.271999999999998</v>
      </c>
    </row>
    <row r="38" spans="1:6" ht="38.25">
      <c r="A38" s="10" t="s">
        <v>73</v>
      </c>
      <c r="B38" s="4" t="s">
        <v>74</v>
      </c>
      <c r="C38" s="7">
        <v>6.32</v>
      </c>
      <c r="D38" s="7">
        <v>0</v>
      </c>
      <c r="E38" s="11">
        <v>0</v>
      </c>
      <c r="F38" s="11">
        <f t="shared" si="0"/>
        <v>6.32</v>
      </c>
    </row>
    <row r="39" spans="1:6" ht="34.5" customHeight="1">
      <c r="A39" s="10" t="s">
        <v>75</v>
      </c>
      <c r="B39" s="4" t="s">
        <v>76</v>
      </c>
      <c r="C39" s="7">
        <v>0</v>
      </c>
      <c r="D39" s="7">
        <v>11.124000000000001</v>
      </c>
      <c r="E39" s="11">
        <v>0</v>
      </c>
      <c r="F39" s="11">
        <f t="shared" si="0"/>
        <v>11.124000000000001</v>
      </c>
    </row>
    <row r="40" spans="1:6" ht="51">
      <c r="A40" s="10" t="s">
        <v>77</v>
      </c>
      <c r="B40" s="4" t="s">
        <v>78</v>
      </c>
      <c r="C40" s="7">
        <v>0</v>
      </c>
      <c r="D40" s="7">
        <v>25.81</v>
      </c>
      <c r="E40" s="11">
        <v>0</v>
      </c>
      <c r="F40" s="11">
        <f t="shared" si="0"/>
        <v>25.81</v>
      </c>
    </row>
    <row r="41" spans="1:6" ht="25.5">
      <c r="A41" s="10" t="s">
        <v>79</v>
      </c>
      <c r="B41" s="4" t="s">
        <v>80</v>
      </c>
      <c r="C41" s="7">
        <v>0</v>
      </c>
      <c r="D41" s="7">
        <v>0</v>
      </c>
      <c r="E41" s="11">
        <v>7.7690000000000001</v>
      </c>
      <c r="F41" s="11">
        <f t="shared" si="0"/>
        <v>7.7690000000000001</v>
      </c>
    </row>
    <row r="42" spans="1:6" ht="38.25">
      <c r="A42" s="10" t="s">
        <v>81</v>
      </c>
      <c r="B42" s="4" t="s">
        <v>82</v>
      </c>
      <c r="C42" s="7">
        <v>0</v>
      </c>
      <c r="D42" s="7">
        <v>0</v>
      </c>
      <c r="E42" s="11">
        <v>2.77</v>
      </c>
      <c r="F42" s="11">
        <f t="shared" si="0"/>
        <v>2.77</v>
      </c>
    </row>
    <row r="43" spans="1:6" ht="38.25" customHeight="1">
      <c r="A43" s="10" t="s">
        <v>83</v>
      </c>
      <c r="B43" s="4" t="s">
        <v>84</v>
      </c>
      <c r="C43" s="7">
        <v>0</v>
      </c>
      <c r="D43" s="7">
        <v>0</v>
      </c>
      <c r="E43" s="11">
        <v>4.8959999999999999</v>
      </c>
      <c r="F43" s="11">
        <f t="shared" si="0"/>
        <v>4.8959999999999999</v>
      </c>
    </row>
    <row r="44" spans="1:6" ht="38.25">
      <c r="A44" s="10" t="s">
        <v>85</v>
      </c>
      <c r="B44" s="4" t="s">
        <v>86</v>
      </c>
      <c r="C44" s="7">
        <v>0</v>
      </c>
      <c r="D44" s="7">
        <v>0</v>
      </c>
      <c r="E44" s="11">
        <v>4.8</v>
      </c>
      <c r="F44" s="11">
        <f t="shared" si="0"/>
        <v>4.8</v>
      </c>
    </row>
    <row r="45" spans="1:6" ht="29.25" customHeight="1">
      <c r="A45" s="10" t="s">
        <v>87</v>
      </c>
      <c r="B45" s="4" t="s">
        <v>88</v>
      </c>
      <c r="C45" s="7">
        <v>0</v>
      </c>
      <c r="D45" s="7">
        <v>0</v>
      </c>
      <c r="E45" s="11">
        <v>6.1070000000000002</v>
      </c>
      <c r="F45" s="11">
        <f t="shared" si="0"/>
        <v>6.1070000000000002</v>
      </c>
    </row>
    <row r="46" spans="1:6" ht="42.75" customHeight="1">
      <c r="A46" s="10" t="s">
        <v>89</v>
      </c>
      <c r="B46" s="4" t="s">
        <v>90</v>
      </c>
      <c r="C46" s="7">
        <v>0</v>
      </c>
      <c r="D46" s="7">
        <v>2.2000000000000002</v>
      </c>
      <c r="E46" s="11">
        <v>0</v>
      </c>
      <c r="F46" s="11">
        <f t="shared" si="0"/>
        <v>2.2000000000000002</v>
      </c>
    </row>
    <row r="47" spans="1:6" ht="30" customHeight="1">
      <c r="A47" s="10" t="s">
        <v>91</v>
      </c>
      <c r="B47" s="4" t="s">
        <v>92</v>
      </c>
      <c r="C47" s="7">
        <v>0</v>
      </c>
      <c r="D47" s="7">
        <v>0</v>
      </c>
      <c r="E47" s="11">
        <v>1.94</v>
      </c>
      <c r="F47" s="11">
        <f t="shared" si="0"/>
        <v>1.94</v>
      </c>
    </row>
    <row r="48" spans="1:6" ht="36" customHeight="1">
      <c r="A48" s="10" t="s">
        <v>93</v>
      </c>
      <c r="B48" s="4" t="s">
        <v>94</v>
      </c>
      <c r="C48" s="7">
        <v>0</v>
      </c>
      <c r="D48" s="7">
        <v>0</v>
      </c>
      <c r="E48" s="11">
        <v>1.75</v>
      </c>
      <c r="F48" s="11">
        <f t="shared" si="0"/>
        <v>1.75</v>
      </c>
    </row>
    <row r="49" spans="1:6">
      <c r="A49" s="13"/>
      <c r="B49" s="4"/>
      <c r="C49" s="7"/>
      <c r="D49" s="7"/>
      <c r="E49" s="11"/>
      <c r="F49" s="11"/>
    </row>
    <row r="50" spans="1:6">
      <c r="A50" s="6"/>
      <c r="B50" s="30" t="s">
        <v>95</v>
      </c>
      <c r="C50" s="31">
        <f>SUM(C5:C43)</f>
        <v>375.18599999999992</v>
      </c>
      <c r="D50" s="31">
        <f>SUM(D5:D48)</f>
        <v>279.28999999999996</v>
      </c>
      <c r="E50" s="12">
        <f>SUM(E5:E48)</f>
        <v>265.72300000000001</v>
      </c>
      <c r="F50" s="11">
        <f>SUM(C50:E51)</f>
        <v>1524.0859999999998</v>
      </c>
    </row>
    <row r="51" spans="1:6">
      <c r="B51" s="30" t="s">
        <v>96</v>
      </c>
      <c r="C51" s="30">
        <f>C50-C38-C36</f>
        <v>361.53099999999995</v>
      </c>
      <c r="D51" s="30">
        <f>D50-D40-D39</f>
        <v>242.35599999999997</v>
      </c>
      <c r="E51" s="30"/>
      <c r="F51" s="30"/>
    </row>
  </sheetData>
  <mergeCells count="7">
    <mergeCell ref="B2:E2"/>
    <mergeCell ref="F3:F4"/>
    <mergeCell ref="A3:A4"/>
    <mergeCell ref="B3:B4"/>
    <mergeCell ref="C3:C4"/>
    <mergeCell ref="D3:D4"/>
    <mergeCell ref="E3:E4"/>
  </mergeCells>
  <pageMargins left="0.19685039370078741" right="0.19685039370078741" top="0" bottom="0" header="0.31496062992125984" footer="0.31496062992125984"/>
  <pageSetup paperSize="9"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4"/>
  <sheetViews>
    <sheetView workbookViewId="0">
      <selection activeCell="F12" sqref="F12"/>
    </sheetView>
  </sheetViews>
  <sheetFormatPr defaultRowHeight="15"/>
  <cols>
    <col min="1" max="1" width="9.7109375" customWidth="1"/>
    <col min="2" max="2" width="64" customWidth="1"/>
    <col min="3" max="3" width="17.85546875" customWidth="1"/>
    <col min="4" max="4" width="14.5703125" customWidth="1"/>
    <col min="5" max="5" width="14" customWidth="1"/>
    <col min="6" max="6" width="14.42578125" customWidth="1"/>
  </cols>
  <sheetData>
    <row r="1" spans="1:7" ht="15" customHeight="1">
      <c r="A1" s="46" t="s">
        <v>0</v>
      </c>
      <c r="B1" s="46"/>
      <c r="C1" s="46"/>
      <c r="D1" s="46"/>
      <c r="E1" s="46"/>
      <c r="F1" s="46"/>
    </row>
    <row r="2" spans="1:7">
      <c r="A2" s="44" t="s">
        <v>1</v>
      </c>
      <c r="B2" s="44" t="s">
        <v>2</v>
      </c>
      <c r="C2" s="44" t="s">
        <v>3</v>
      </c>
      <c r="D2" s="44" t="s">
        <v>4</v>
      </c>
      <c r="E2" s="45" t="s">
        <v>5</v>
      </c>
      <c r="F2" s="47" t="s">
        <v>6</v>
      </c>
      <c r="G2" s="44" t="s">
        <v>97</v>
      </c>
    </row>
    <row r="3" spans="1:7">
      <c r="A3" s="44"/>
      <c r="B3" s="44"/>
      <c r="C3" s="44"/>
      <c r="D3" s="44"/>
      <c r="E3" s="45"/>
      <c r="F3" s="47"/>
      <c r="G3" s="44"/>
    </row>
    <row r="4" spans="1:7" ht="38.25">
      <c r="A4" s="13" t="s">
        <v>7</v>
      </c>
      <c r="B4" s="1" t="s">
        <v>98</v>
      </c>
      <c r="C4" s="7">
        <v>27</v>
      </c>
      <c r="D4" s="7">
        <v>42.134</v>
      </c>
      <c r="E4" s="11">
        <v>0</v>
      </c>
      <c r="F4" s="11">
        <f>C4+D4+E4</f>
        <v>69.134</v>
      </c>
      <c r="G4" s="19">
        <v>26</v>
      </c>
    </row>
    <row r="5" spans="1:7" ht="25.5">
      <c r="A5" s="13" t="s">
        <v>9</v>
      </c>
      <c r="B5" s="3" t="s">
        <v>99</v>
      </c>
      <c r="C5" s="7">
        <v>0</v>
      </c>
      <c r="D5" s="7">
        <v>34.594999999999999</v>
      </c>
      <c r="E5" s="11">
        <v>0</v>
      </c>
      <c r="F5" s="11">
        <f t="shared" ref="F5:F52" si="0">C5+D5+E5</f>
        <v>34.594999999999999</v>
      </c>
      <c r="G5" s="14">
        <f>D5</f>
        <v>34.594999999999999</v>
      </c>
    </row>
    <row r="6" spans="1:7" ht="25.5">
      <c r="A6" s="13" t="s">
        <v>11</v>
      </c>
      <c r="B6" s="3" t="s">
        <v>100</v>
      </c>
      <c r="C6" s="7">
        <v>20.844000000000001</v>
      </c>
      <c r="D6" s="7">
        <v>0</v>
      </c>
      <c r="E6" s="11">
        <v>0</v>
      </c>
      <c r="F6" s="11">
        <f t="shared" si="0"/>
        <v>20.844000000000001</v>
      </c>
      <c r="G6" s="14"/>
    </row>
    <row r="7" spans="1:7" ht="25.5">
      <c r="A7" s="13" t="s">
        <v>13</v>
      </c>
      <c r="B7" s="3" t="s">
        <v>101</v>
      </c>
      <c r="C7" s="7">
        <v>19.655999999999999</v>
      </c>
      <c r="D7" s="7">
        <v>0</v>
      </c>
      <c r="E7" s="11">
        <v>0</v>
      </c>
      <c r="F7" s="11">
        <f t="shared" si="0"/>
        <v>19.655999999999999</v>
      </c>
      <c r="G7" s="14"/>
    </row>
    <row r="8" spans="1:7" ht="25.5">
      <c r="A8" s="13" t="s">
        <v>15</v>
      </c>
      <c r="B8" s="4" t="s">
        <v>102</v>
      </c>
      <c r="C8" s="7">
        <v>4.3810000000000002</v>
      </c>
      <c r="D8" s="7"/>
      <c r="E8" s="11">
        <v>0</v>
      </c>
      <c r="F8" s="11">
        <f t="shared" si="0"/>
        <v>4.3810000000000002</v>
      </c>
      <c r="G8" s="14"/>
    </row>
    <row r="9" spans="1:7" ht="25.5">
      <c r="A9" s="13" t="s">
        <v>17</v>
      </c>
      <c r="B9" s="4" t="s">
        <v>103</v>
      </c>
      <c r="C9" s="7">
        <v>25.71</v>
      </c>
      <c r="D9" s="7">
        <v>0</v>
      </c>
      <c r="E9" s="11">
        <v>0</v>
      </c>
      <c r="F9" s="11">
        <f t="shared" si="0"/>
        <v>25.71</v>
      </c>
      <c r="G9" s="14"/>
    </row>
    <row r="10" spans="1:7" ht="25.5">
      <c r="A10" s="13" t="s">
        <v>19</v>
      </c>
      <c r="B10" s="4" t="s">
        <v>104</v>
      </c>
      <c r="C10" s="7">
        <v>1.1000000000000001</v>
      </c>
      <c r="D10" s="7">
        <v>0</v>
      </c>
      <c r="E10" s="11">
        <v>0</v>
      </c>
      <c r="F10" s="11">
        <f t="shared" si="0"/>
        <v>1.1000000000000001</v>
      </c>
      <c r="G10" s="14"/>
    </row>
    <row r="11" spans="1:7" ht="25.5">
      <c r="A11" s="13" t="s">
        <v>21</v>
      </c>
      <c r="B11" s="4" t="s">
        <v>105</v>
      </c>
      <c r="C11" s="7">
        <v>13.94</v>
      </c>
      <c r="D11" s="7">
        <v>0</v>
      </c>
      <c r="E11" s="11">
        <v>0</v>
      </c>
      <c r="F11" s="11">
        <f t="shared" si="0"/>
        <v>13.94</v>
      </c>
      <c r="G11" s="14"/>
    </row>
    <row r="12" spans="1:7" ht="25.5">
      <c r="A12" s="13" t="s">
        <v>23</v>
      </c>
      <c r="B12" s="4" t="s">
        <v>106</v>
      </c>
      <c r="C12" s="7">
        <v>10.23</v>
      </c>
      <c r="D12" s="7">
        <v>0</v>
      </c>
      <c r="E12" s="11">
        <v>0</v>
      </c>
      <c r="F12" s="11">
        <f t="shared" si="0"/>
        <v>10.23</v>
      </c>
      <c r="G12" s="14"/>
    </row>
    <row r="13" spans="1:7" ht="25.5">
      <c r="A13" s="13" t="s">
        <v>25</v>
      </c>
      <c r="B13" s="4" t="s">
        <v>107</v>
      </c>
      <c r="C13" s="7">
        <v>25</v>
      </c>
      <c r="D13" s="7">
        <v>2.4700000000000002</v>
      </c>
      <c r="E13" s="11">
        <v>0</v>
      </c>
      <c r="F13" s="11">
        <f t="shared" si="0"/>
        <v>27.47</v>
      </c>
      <c r="G13" s="19">
        <v>2.4700000000000002</v>
      </c>
    </row>
    <row r="14" spans="1:7" ht="25.5">
      <c r="A14" s="13" t="s">
        <v>27</v>
      </c>
      <c r="B14" s="4" t="s">
        <v>108</v>
      </c>
      <c r="C14" s="7">
        <v>6.78</v>
      </c>
      <c r="D14" s="7">
        <v>0.62</v>
      </c>
      <c r="E14" s="11">
        <v>0</v>
      </c>
      <c r="F14" s="11">
        <f t="shared" si="0"/>
        <v>7.4</v>
      </c>
      <c r="G14" s="19">
        <v>0.62</v>
      </c>
    </row>
    <row r="15" spans="1:7" ht="25.5">
      <c r="A15" s="13" t="s">
        <v>29</v>
      </c>
      <c r="B15" s="4" t="s">
        <v>109</v>
      </c>
      <c r="C15" s="7">
        <v>0</v>
      </c>
      <c r="D15" s="7">
        <v>31.98</v>
      </c>
      <c r="E15" s="11">
        <v>0</v>
      </c>
      <c r="F15" s="11">
        <f t="shared" si="0"/>
        <v>31.98</v>
      </c>
      <c r="G15" s="19">
        <v>31.98</v>
      </c>
    </row>
    <row r="16" spans="1:7" ht="38.25">
      <c r="A16" s="13" t="s">
        <v>31</v>
      </c>
      <c r="B16" s="4" t="s">
        <v>110</v>
      </c>
      <c r="C16" s="7">
        <v>0</v>
      </c>
      <c r="D16" s="7">
        <v>23.027999999999999</v>
      </c>
      <c r="E16" s="11">
        <v>0</v>
      </c>
      <c r="F16" s="11">
        <f t="shared" si="0"/>
        <v>23.027999999999999</v>
      </c>
      <c r="G16" s="19">
        <v>23.027999999999999</v>
      </c>
    </row>
    <row r="17" spans="1:7" ht="25.5">
      <c r="A17" s="13" t="s">
        <v>33</v>
      </c>
      <c r="B17" s="4" t="s">
        <v>111</v>
      </c>
      <c r="C17" s="7">
        <v>2.2999999999999998</v>
      </c>
      <c r="D17" s="7">
        <v>0</v>
      </c>
      <c r="E17" s="11">
        <v>0</v>
      </c>
      <c r="F17" s="11">
        <f t="shared" si="0"/>
        <v>2.2999999999999998</v>
      </c>
      <c r="G17" s="14"/>
    </row>
    <row r="18" spans="1:7" ht="25.5">
      <c r="A18" s="13" t="s">
        <v>35</v>
      </c>
      <c r="B18" s="4" t="s">
        <v>112</v>
      </c>
      <c r="C18" s="7">
        <v>0</v>
      </c>
      <c r="D18" s="7">
        <v>14.238</v>
      </c>
      <c r="E18" s="11"/>
      <c r="F18" s="11">
        <f t="shared" si="0"/>
        <v>14.238</v>
      </c>
      <c r="G18" s="19">
        <v>14.238</v>
      </c>
    </row>
    <row r="19" spans="1:7" ht="25.5">
      <c r="A19" s="13" t="s">
        <v>37</v>
      </c>
      <c r="B19" s="4" t="s">
        <v>113</v>
      </c>
      <c r="C19" s="7">
        <v>0</v>
      </c>
      <c r="D19" s="7">
        <v>19.065000000000001</v>
      </c>
      <c r="E19" s="11">
        <v>0</v>
      </c>
      <c r="F19" s="11">
        <f t="shared" si="0"/>
        <v>19.065000000000001</v>
      </c>
      <c r="G19" s="19">
        <v>19.065000000000001</v>
      </c>
    </row>
    <row r="20" spans="1:7" ht="25.5">
      <c r="A20" s="13" t="s">
        <v>39</v>
      </c>
      <c r="B20" s="4" t="s">
        <v>114</v>
      </c>
      <c r="C20" s="7">
        <v>0</v>
      </c>
      <c r="D20" s="8">
        <v>2</v>
      </c>
      <c r="E20" s="11">
        <v>0</v>
      </c>
      <c r="F20" s="11">
        <f t="shared" si="0"/>
        <v>2</v>
      </c>
      <c r="G20" s="19">
        <v>2</v>
      </c>
    </row>
    <row r="21" spans="1:7" ht="38.25">
      <c r="A21" s="13" t="s">
        <v>41</v>
      </c>
      <c r="B21" s="4" t="s">
        <v>115</v>
      </c>
      <c r="C21" s="7">
        <v>32</v>
      </c>
      <c r="D21" s="8">
        <v>76.59</v>
      </c>
      <c r="E21" s="11">
        <v>9</v>
      </c>
      <c r="F21" s="11">
        <f t="shared" si="0"/>
        <v>117.59</v>
      </c>
      <c r="G21" s="19">
        <v>76.59</v>
      </c>
    </row>
    <row r="22" spans="1:7" ht="25.5">
      <c r="A22" s="13" t="s">
        <v>43</v>
      </c>
      <c r="B22" s="4" t="s">
        <v>116</v>
      </c>
      <c r="C22" s="7">
        <v>0</v>
      </c>
      <c r="D22" s="16">
        <v>57.344000000000001</v>
      </c>
      <c r="E22" s="11">
        <v>10</v>
      </c>
      <c r="F22" s="11">
        <f t="shared" si="0"/>
        <v>67.343999999999994</v>
      </c>
      <c r="G22" s="19">
        <v>57.344000000000001</v>
      </c>
    </row>
    <row r="23" spans="1:7" ht="25.5">
      <c r="A23" s="13" t="s">
        <v>45</v>
      </c>
      <c r="B23" s="4" t="s">
        <v>117</v>
      </c>
      <c r="C23" s="7">
        <v>0</v>
      </c>
      <c r="D23" s="8">
        <v>31.6</v>
      </c>
      <c r="E23" s="11">
        <v>8</v>
      </c>
      <c r="F23" s="11">
        <f t="shared" si="0"/>
        <v>39.6</v>
      </c>
      <c r="G23" s="19">
        <v>31.6</v>
      </c>
    </row>
    <row r="24" spans="1:7" ht="25.5">
      <c r="A24" s="13" t="s">
        <v>47</v>
      </c>
      <c r="B24" s="4" t="s">
        <v>118</v>
      </c>
      <c r="C24" s="7">
        <v>29.731999999999999</v>
      </c>
      <c r="D24" s="7">
        <v>0</v>
      </c>
      <c r="E24" s="11">
        <v>0</v>
      </c>
      <c r="F24" s="11">
        <f t="shared" si="0"/>
        <v>29.731999999999999</v>
      </c>
      <c r="G24" s="14"/>
    </row>
    <row r="25" spans="1:7" ht="25.5">
      <c r="A25" s="13" t="s">
        <v>49</v>
      </c>
      <c r="B25" s="4" t="s">
        <v>119</v>
      </c>
      <c r="C25" s="7">
        <v>24.47</v>
      </c>
      <c r="D25" s="7">
        <v>0</v>
      </c>
      <c r="E25" s="11">
        <v>0</v>
      </c>
      <c r="F25" s="11">
        <f t="shared" si="0"/>
        <v>24.47</v>
      </c>
      <c r="G25" s="14"/>
    </row>
    <row r="26" spans="1:7" ht="31.5" customHeight="1">
      <c r="A26" s="13" t="s">
        <v>51</v>
      </c>
      <c r="B26" s="4" t="s">
        <v>120</v>
      </c>
      <c r="C26" s="7">
        <v>21.623999999999999</v>
      </c>
      <c r="D26" s="7">
        <v>0</v>
      </c>
      <c r="E26" s="11">
        <v>0</v>
      </c>
      <c r="F26" s="11">
        <f t="shared" si="0"/>
        <v>21.623999999999999</v>
      </c>
      <c r="G26" s="14"/>
    </row>
    <row r="27" spans="1:7" ht="25.5">
      <c r="A27" s="13" t="s">
        <v>53</v>
      </c>
      <c r="B27" s="4" t="s">
        <v>121</v>
      </c>
      <c r="C27" s="7">
        <v>0</v>
      </c>
      <c r="D27" s="7">
        <v>18.177</v>
      </c>
      <c r="E27" s="11">
        <v>0</v>
      </c>
      <c r="F27" s="11">
        <f t="shared" si="0"/>
        <v>18.177</v>
      </c>
      <c r="G27" s="19">
        <v>18.177</v>
      </c>
    </row>
    <row r="28" spans="1:7" ht="25.5">
      <c r="A28" s="13" t="s">
        <v>55</v>
      </c>
      <c r="B28" s="4" t="s">
        <v>122</v>
      </c>
      <c r="C28" s="7">
        <v>0</v>
      </c>
      <c r="D28" s="7">
        <v>28.773</v>
      </c>
      <c r="E28" s="11">
        <v>16</v>
      </c>
      <c r="F28" s="11">
        <f t="shared" si="0"/>
        <v>44.772999999999996</v>
      </c>
      <c r="G28" s="19">
        <v>28.773</v>
      </c>
    </row>
    <row r="29" spans="1:7" ht="25.5">
      <c r="A29" s="13" t="s">
        <v>57</v>
      </c>
      <c r="B29" s="4" t="s">
        <v>123</v>
      </c>
      <c r="C29" s="7">
        <v>0</v>
      </c>
      <c r="D29" s="7">
        <v>2</v>
      </c>
      <c r="E29" s="11">
        <v>43.552999999999997</v>
      </c>
      <c r="F29" s="11">
        <f t="shared" si="0"/>
        <v>45.552999999999997</v>
      </c>
      <c r="G29" s="19">
        <v>2</v>
      </c>
    </row>
    <row r="30" spans="1:7" ht="25.5">
      <c r="A30" s="13" t="s">
        <v>59</v>
      </c>
      <c r="B30" s="4" t="s">
        <v>124</v>
      </c>
      <c r="C30" s="7">
        <v>19.417000000000002</v>
      </c>
      <c r="D30" s="7">
        <v>0.68</v>
      </c>
      <c r="E30" s="11">
        <v>0</v>
      </c>
      <c r="F30" s="11">
        <f t="shared" si="0"/>
        <v>20.097000000000001</v>
      </c>
      <c r="G30" s="14"/>
    </row>
    <row r="31" spans="1:7" ht="25.5">
      <c r="A31" s="13" t="s">
        <v>61</v>
      </c>
      <c r="B31" s="4" t="s">
        <v>125</v>
      </c>
      <c r="C31" s="7">
        <v>34.963999999999999</v>
      </c>
      <c r="D31" s="7">
        <v>4</v>
      </c>
      <c r="E31" s="11">
        <v>0</v>
      </c>
      <c r="F31" s="11">
        <f t="shared" si="0"/>
        <v>38.963999999999999</v>
      </c>
      <c r="G31" s="19">
        <v>4</v>
      </c>
    </row>
    <row r="32" spans="1:7" ht="25.5">
      <c r="A32" s="13" t="s">
        <v>63</v>
      </c>
      <c r="B32" s="4" t="s">
        <v>126</v>
      </c>
      <c r="C32" s="7">
        <v>15.606999999999999</v>
      </c>
      <c r="D32" s="7">
        <v>0</v>
      </c>
      <c r="E32" s="11">
        <v>0</v>
      </c>
      <c r="F32" s="11">
        <f t="shared" si="0"/>
        <v>15.606999999999999</v>
      </c>
      <c r="G32" s="14"/>
    </row>
    <row r="33" spans="1:7" ht="25.5">
      <c r="A33" s="13" t="s">
        <v>65</v>
      </c>
      <c r="B33" s="4" t="s">
        <v>127</v>
      </c>
      <c r="C33" s="7">
        <v>3.33</v>
      </c>
      <c r="D33" s="7">
        <v>0</v>
      </c>
      <c r="E33" s="11">
        <v>0</v>
      </c>
      <c r="F33" s="11">
        <f t="shared" si="0"/>
        <v>3.33</v>
      </c>
      <c r="G33" s="14"/>
    </row>
    <row r="34" spans="1:7" ht="25.5">
      <c r="A34" s="13" t="s">
        <v>67</v>
      </c>
      <c r="B34" s="4" t="s">
        <v>128</v>
      </c>
      <c r="C34" s="7">
        <v>6.1740000000000004</v>
      </c>
      <c r="D34" s="7">
        <v>0</v>
      </c>
      <c r="E34" s="11">
        <v>0</v>
      </c>
      <c r="F34" s="11">
        <f t="shared" si="0"/>
        <v>6.1740000000000004</v>
      </c>
      <c r="G34" s="14"/>
    </row>
    <row r="35" spans="1:7" ht="25.5">
      <c r="A35" s="13" t="s">
        <v>69</v>
      </c>
      <c r="B35" s="4" t="s">
        <v>129</v>
      </c>
      <c r="C35" s="7">
        <v>7.335</v>
      </c>
      <c r="D35" s="7">
        <v>0</v>
      </c>
      <c r="E35" s="11">
        <v>0</v>
      </c>
      <c r="F35" s="11">
        <f t="shared" si="0"/>
        <v>7.335</v>
      </c>
      <c r="G35" s="14"/>
    </row>
    <row r="36" spans="1:7" ht="25.5">
      <c r="A36" s="13" t="s">
        <v>71</v>
      </c>
      <c r="B36" s="4" t="s">
        <v>130</v>
      </c>
      <c r="C36" s="7">
        <v>17.271999999999998</v>
      </c>
      <c r="D36" s="7">
        <v>0</v>
      </c>
      <c r="E36" s="11">
        <v>0</v>
      </c>
      <c r="F36" s="11">
        <f t="shared" si="0"/>
        <v>17.271999999999998</v>
      </c>
      <c r="G36" s="14"/>
    </row>
    <row r="37" spans="1:7" ht="25.5">
      <c r="A37" s="13" t="s">
        <v>73</v>
      </c>
      <c r="B37" s="4" t="s">
        <v>131</v>
      </c>
      <c r="C37" s="7">
        <v>6.32</v>
      </c>
      <c r="D37" s="7">
        <v>0</v>
      </c>
      <c r="E37" s="11">
        <v>0</v>
      </c>
      <c r="F37" s="11">
        <f t="shared" si="0"/>
        <v>6.32</v>
      </c>
      <c r="G37" s="14"/>
    </row>
    <row r="38" spans="1:7" ht="25.5">
      <c r="A38" s="13" t="s">
        <v>75</v>
      </c>
      <c r="B38" s="4" t="s">
        <v>132</v>
      </c>
      <c r="C38" s="7">
        <v>0</v>
      </c>
      <c r="D38" s="7">
        <v>11.124000000000001</v>
      </c>
      <c r="E38" s="11">
        <v>0</v>
      </c>
      <c r="F38" s="11">
        <f t="shared" si="0"/>
        <v>11.124000000000001</v>
      </c>
      <c r="G38" s="14"/>
    </row>
    <row r="39" spans="1:7" ht="38.25">
      <c r="A39" s="13" t="s">
        <v>77</v>
      </c>
      <c r="B39" s="4" t="s">
        <v>133</v>
      </c>
      <c r="C39" s="7">
        <v>0</v>
      </c>
      <c r="D39" s="7">
        <v>25.81</v>
      </c>
      <c r="E39" s="11">
        <v>0</v>
      </c>
      <c r="F39" s="11">
        <f t="shared" si="0"/>
        <v>25.81</v>
      </c>
      <c r="G39" s="14"/>
    </row>
    <row r="40" spans="1:7" ht="25.5">
      <c r="A40" s="13" t="s">
        <v>79</v>
      </c>
      <c r="B40" s="4" t="s">
        <v>134</v>
      </c>
      <c r="C40" s="7">
        <v>0</v>
      </c>
      <c r="D40" s="7">
        <v>0</v>
      </c>
      <c r="E40" s="11">
        <v>7.7690000000000001</v>
      </c>
      <c r="F40" s="11">
        <f t="shared" si="0"/>
        <v>7.7690000000000001</v>
      </c>
      <c r="G40" s="14"/>
    </row>
    <row r="41" spans="1:7" ht="25.5">
      <c r="A41" s="13" t="s">
        <v>81</v>
      </c>
      <c r="B41" s="4" t="s">
        <v>135</v>
      </c>
      <c r="C41" s="7">
        <v>0</v>
      </c>
      <c r="D41" s="7">
        <v>0</v>
      </c>
      <c r="E41" s="11">
        <v>2.77</v>
      </c>
      <c r="F41" s="11">
        <f t="shared" si="0"/>
        <v>2.77</v>
      </c>
      <c r="G41" s="14"/>
    </row>
    <row r="42" spans="1:7" ht="25.5">
      <c r="A42" s="13" t="s">
        <v>83</v>
      </c>
      <c r="B42" s="4" t="s">
        <v>136</v>
      </c>
      <c r="C42" s="7">
        <v>0</v>
      </c>
      <c r="D42" s="7">
        <v>0</v>
      </c>
      <c r="E42" s="11">
        <v>4.8959999999999999</v>
      </c>
      <c r="F42" s="11">
        <f t="shared" si="0"/>
        <v>4.8959999999999999</v>
      </c>
      <c r="G42" s="14"/>
    </row>
    <row r="43" spans="1:7" ht="25.5">
      <c r="A43" s="13" t="s">
        <v>85</v>
      </c>
      <c r="B43" s="4" t="s">
        <v>137</v>
      </c>
      <c r="C43" s="7">
        <v>0</v>
      </c>
      <c r="D43" s="7">
        <v>4.8</v>
      </c>
      <c r="E43" s="11">
        <v>0</v>
      </c>
      <c r="F43" s="11">
        <f t="shared" si="0"/>
        <v>4.8</v>
      </c>
      <c r="G43" s="14"/>
    </row>
    <row r="44" spans="1:7" ht="29.25" customHeight="1">
      <c r="A44" s="13" t="s">
        <v>87</v>
      </c>
      <c r="B44" s="4" t="s">
        <v>138</v>
      </c>
      <c r="C44" s="7">
        <v>0</v>
      </c>
      <c r="D44" s="7">
        <v>0</v>
      </c>
      <c r="E44" s="11">
        <v>6.1070000000000002</v>
      </c>
      <c r="F44" s="11">
        <f t="shared" si="0"/>
        <v>6.1070000000000002</v>
      </c>
      <c r="G44" s="14"/>
    </row>
    <row r="45" spans="1:7" ht="38.25">
      <c r="A45" s="13" t="s">
        <v>89</v>
      </c>
      <c r="B45" s="4" t="s">
        <v>139</v>
      </c>
      <c r="C45" s="7">
        <v>0</v>
      </c>
      <c r="D45" s="7">
        <v>2.2000000000000002</v>
      </c>
      <c r="E45" s="11">
        <v>0</v>
      </c>
      <c r="F45" s="11">
        <f t="shared" si="0"/>
        <v>2.2000000000000002</v>
      </c>
      <c r="G45" s="14"/>
    </row>
    <row r="46" spans="1:7" ht="30" customHeight="1">
      <c r="A46" s="13" t="s">
        <v>91</v>
      </c>
      <c r="B46" s="4" t="s">
        <v>140</v>
      </c>
      <c r="C46" s="7">
        <v>0</v>
      </c>
      <c r="D46" s="7">
        <v>0</v>
      </c>
      <c r="E46" s="11">
        <v>1.94</v>
      </c>
      <c r="F46" s="11">
        <f t="shared" si="0"/>
        <v>1.94</v>
      </c>
      <c r="G46" s="14"/>
    </row>
    <row r="47" spans="1:7" ht="25.5">
      <c r="A47" s="13" t="s">
        <v>93</v>
      </c>
      <c r="B47" s="4" t="s">
        <v>141</v>
      </c>
      <c r="C47" s="7">
        <v>0</v>
      </c>
      <c r="D47" s="7">
        <v>0</v>
      </c>
      <c r="E47" s="11">
        <v>1.75</v>
      </c>
      <c r="F47" s="11">
        <f t="shared" si="0"/>
        <v>1.75</v>
      </c>
      <c r="G47" s="14"/>
    </row>
    <row r="48" spans="1:7" ht="25.5">
      <c r="A48" s="13" t="s">
        <v>142</v>
      </c>
      <c r="B48" s="15" t="s">
        <v>143</v>
      </c>
      <c r="C48" s="7">
        <v>0</v>
      </c>
      <c r="D48" s="7">
        <v>2.6</v>
      </c>
      <c r="E48" s="11">
        <v>0</v>
      </c>
      <c r="F48" s="11">
        <f t="shared" si="0"/>
        <v>2.6</v>
      </c>
      <c r="G48" s="19">
        <v>2.6</v>
      </c>
    </row>
    <row r="49" spans="1:9" ht="25.5">
      <c r="A49" s="13" t="s">
        <v>144</v>
      </c>
      <c r="B49" s="15" t="s">
        <v>145</v>
      </c>
      <c r="C49" s="7">
        <v>0</v>
      </c>
      <c r="D49" s="7">
        <v>0</v>
      </c>
      <c r="E49" s="11">
        <v>3.1</v>
      </c>
      <c r="F49" s="11">
        <f t="shared" si="0"/>
        <v>3.1</v>
      </c>
      <c r="G49" s="14"/>
    </row>
    <row r="50" spans="1:9" ht="25.5">
      <c r="A50" s="13" t="s">
        <v>146</v>
      </c>
      <c r="B50" s="15" t="s">
        <v>147</v>
      </c>
      <c r="C50" s="7">
        <v>0</v>
      </c>
      <c r="D50" s="7">
        <v>0</v>
      </c>
      <c r="E50" s="11">
        <v>11.167999999999999</v>
      </c>
      <c r="F50" s="11">
        <f t="shared" si="0"/>
        <v>11.167999999999999</v>
      </c>
      <c r="G50" s="14"/>
    </row>
    <row r="51" spans="1:9" ht="25.5">
      <c r="A51" s="13" t="s">
        <v>148</v>
      </c>
      <c r="B51" s="15" t="s">
        <v>149</v>
      </c>
      <c r="C51" s="7">
        <v>0</v>
      </c>
      <c r="D51" s="7">
        <v>10.209</v>
      </c>
      <c r="E51" s="11">
        <v>0</v>
      </c>
      <c r="F51" s="11">
        <f t="shared" si="0"/>
        <v>10.209</v>
      </c>
      <c r="G51" s="19">
        <v>10.209</v>
      </c>
    </row>
    <row r="52" spans="1:9" ht="25.5">
      <c r="A52" s="13"/>
      <c r="B52" s="17" t="s">
        <v>150</v>
      </c>
      <c r="C52" s="7">
        <v>0</v>
      </c>
      <c r="D52" s="7">
        <v>11.6</v>
      </c>
      <c r="E52" s="11">
        <v>0</v>
      </c>
      <c r="F52" s="11">
        <f t="shared" si="0"/>
        <v>11.6</v>
      </c>
      <c r="G52" s="19">
        <v>11.6</v>
      </c>
    </row>
    <row r="53" spans="1:9">
      <c r="A53" s="6"/>
      <c r="B53" s="30" t="s">
        <v>95</v>
      </c>
      <c r="C53" s="7">
        <f>SUM(C4:C42)</f>
        <v>375.18599999999992</v>
      </c>
      <c r="D53" s="7">
        <f>SUM(D4:D52)</f>
        <v>457.63700000000017</v>
      </c>
      <c r="E53" s="7">
        <f>SUM(E4:E52)</f>
        <v>126.053</v>
      </c>
      <c r="F53" s="31">
        <f>SUM(F4:F52)</f>
        <v>958.8760000000002</v>
      </c>
      <c r="G53" s="14">
        <f>SUM(G4:G52)</f>
        <v>396.88900000000012</v>
      </c>
      <c r="I53">
        <f>D54-G53</f>
        <v>23.814000000000021</v>
      </c>
    </row>
    <row r="54" spans="1:9">
      <c r="A54" s="18"/>
      <c r="B54" s="29" t="s">
        <v>96</v>
      </c>
      <c r="C54" s="29">
        <f>C53-C37-C35</f>
        <v>361.53099999999995</v>
      </c>
      <c r="D54" s="29">
        <f>D53-D39-D38</f>
        <v>420.70300000000015</v>
      </c>
      <c r="E54" s="29">
        <f>E53-E39-E38</f>
        <v>126.053</v>
      </c>
      <c r="F54" s="29">
        <f>F53-F39-F38-F37-F35</f>
        <v>908.28700000000015</v>
      </c>
    </row>
  </sheetData>
  <mergeCells count="8">
    <mergeCell ref="G2:G3"/>
    <mergeCell ref="A1:F1"/>
    <mergeCell ref="F2:F3"/>
    <mergeCell ref="A2:A3"/>
    <mergeCell ref="B2:B3"/>
    <mergeCell ref="C2:C3"/>
    <mergeCell ref="D2:D3"/>
    <mergeCell ref="E2:E3"/>
  </mergeCells>
  <pageMargins left="0.19685039370078741" right="0.19685039370078741" top="0" bottom="0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7"/>
  <sheetViews>
    <sheetView tabSelected="1" workbookViewId="0">
      <selection activeCell="I77" sqref="I77"/>
    </sheetView>
  </sheetViews>
  <sheetFormatPr defaultRowHeight="15"/>
  <cols>
    <col min="1" max="1" width="7.140625" customWidth="1"/>
    <col min="2" max="2" width="64" customWidth="1"/>
    <col min="3" max="3" width="10.7109375" customWidth="1"/>
    <col min="4" max="4" width="18.5703125" hidden="1" customWidth="1"/>
    <col min="5" max="5" width="13.140625" hidden="1" customWidth="1"/>
    <col min="6" max="6" width="12.28515625" hidden="1" customWidth="1"/>
    <col min="7" max="7" width="11.5703125" hidden="1" customWidth="1"/>
    <col min="8" max="8" width="14.7109375" hidden="1" customWidth="1"/>
  </cols>
  <sheetData>
    <row r="1" spans="1:8" ht="15" customHeight="1">
      <c r="A1" s="37" t="s">
        <v>151</v>
      </c>
      <c r="B1" s="37"/>
      <c r="C1" s="37"/>
      <c r="D1" s="37"/>
      <c r="E1" s="37"/>
      <c r="F1" s="37"/>
      <c r="G1" s="37"/>
      <c r="H1" s="37"/>
    </row>
    <row r="2" spans="1:8" ht="23.25" customHeight="1">
      <c r="A2" s="44" t="s">
        <v>1</v>
      </c>
      <c r="B2" s="44" t="s">
        <v>2</v>
      </c>
      <c r="C2" s="44" t="s">
        <v>4</v>
      </c>
      <c r="D2" s="38" t="s">
        <v>152</v>
      </c>
      <c r="E2" s="50" t="s">
        <v>153</v>
      </c>
      <c r="F2" s="51"/>
      <c r="G2" s="51"/>
      <c r="H2" s="52"/>
    </row>
    <row r="3" spans="1:8" ht="18.75" customHeight="1">
      <c r="A3" s="44"/>
      <c r="B3" s="44"/>
      <c r="C3" s="44"/>
      <c r="D3" s="39"/>
      <c r="E3" s="32" t="s">
        <v>154</v>
      </c>
      <c r="F3" s="32" t="s">
        <v>155</v>
      </c>
      <c r="G3" s="32" t="s">
        <v>156</v>
      </c>
      <c r="H3" s="32" t="s">
        <v>157</v>
      </c>
    </row>
    <row r="4" spans="1:8" ht="18.75" customHeight="1">
      <c r="A4" s="30">
        <v>1</v>
      </c>
      <c r="B4" s="30">
        <v>2</v>
      </c>
      <c r="C4" s="30">
        <v>3</v>
      </c>
      <c r="D4" s="28">
        <v>4</v>
      </c>
      <c r="E4" s="32">
        <v>5</v>
      </c>
      <c r="F4" s="32">
        <v>6</v>
      </c>
      <c r="G4" s="32">
        <v>7</v>
      </c>
      <c r="H4" s="32">
        <v>8</v>
      </c>
    </row>
    <row r="5" spans="1:8" ht="38.25">
      <c r="A5" s="13" t="s">
        <v>7</v>
      </c>
      <c r="B5" s="1" t="s">
        <v>98</v>
      </c>
      <c r="C5" s="7">
        <v>27.294</v>
      </c>
      <c r="D5" s="21">
        <v>213467879.21000001</v>
      </c>
      <c r="E5" s="25">
        <v>78</v>
      </c>
      <c r="F5" s="7">
        <v>7</v>
      </c>
      <c r="G5" s="7">
        <v>0</v>
      </c>
      <c r="H5" s="7">
        <v>0</v>
      </c>
    </row>
    <row r="6" spans="1:8" ht="25.5">
      <c r="A6" s="13" t="s">
        <v>9</v>
      </c>
      <c r="B6" s="3" t="s">
        <v>99</v>
      </c>
      <c r="C6" s="7">
        <v>34.354999999999997</v>
      </c>
      <c r="D6" s="21">
        <v>244636341.65000001</v>
      </c>
      <c r="E6" s="11">
        <v>99</v>
      </c>
      <c r="F6" s="7">
        <v>98</v>
      </c>
      <c r="G6" s="7">
        <v>0</v>
      </c>
      <c r="H6" s="7">
        <v>60</v>
      </c>
    </row>
    <row r="7" spans="1:8" ht="25.5">
      <c r="A7" s="13" t="s">
        <v>11</v>
      </c>
      <c r="B7" s="4" t="s">
        <v>107</v>
      </c>
      <c r="C7" s="7">
        <v>2.4700000000000002</v>
      </c>
      <c r="D7" s="21">
        <v>3318656.1</v>
      </c>
      <c r="E7" s="11">
        <v>91</v>
      </c>
      <c r="F7" s="7">
        <v>25</v>
      </c>
      <c r="G7" s="7">
        <v>100</v>
      </c>
      <c r="H7" s="7">
        <v>33</v>
      </c>
    </row>
    <row r="8" spans="1:8" ht="25.5">
      <c r="A8" s="13" t="s">
        <v>13</v>
      </c>
      <c r="B8" s="4" t="s">
        <v>108</v>
      </c>
      <c r="C8" s="7">
        <v>0.62</v>
      </c>
      <c r="D8" s="21">
        <v>3641834.81</v>
      </c>
      <c r="E8" s="26">
        <v>100</v>
      </c>
      <c r="F8" s="27">
        <v>100</v>
      </c>
      <c r="G8" s="27">
        <v>100</v>
      </c>
      <c r="H8" s="27">
        <v>100</v>
      </c>
    </row>
    <row r="9" spans="1:8" ht="38.25">
      <c r="A9" s="13" t="s">
        <v>15</v>
      </c>
      <c r="B9" s="4" t="s">
        <v>110</v>
      </c>
      <c r="C9" s="7">
        <v>23.027999999999999</v>
      </c>
      <c r="D9" s="21">
        <v>151206966.84</v>
      </c>
      <c r="E9" s="11">
        <v>100</v>
      </c>
      <c r="F9" s="7">
        <v>0</v>
      </c>
      <c r="G9" s="7">
        <v>0</v>
      </c>
      <c r="H9" s="7">
        <v>100</v>
      </c>
    </row>
    <row r="10" spans="1:8" ht="25.5">
      <c r="A10" s="13" t="s">
        <v>17</v>
      </c>
      <c r="B10" s="4" t="s">
        <v>113</v>
      </c>
      <c r="C10" s="7">
        <v>19.065000000000001</v>
      </c>
      <c r="D10" s="21">
        <v>125334423.75</v>
      </c>
      <c r="E10" s="11">
        <v>100</v>
      </c>
      <c r="F10" s="7">
        <v>95</v>
      </c>
      <c r="G10" s="7">
        <v>0</v>
      </c>
      <c r="H10" s="7">
        <v>0</v>
      </c>
    </row>
    <row r="11" spans="1:8" ht="38.25">
      <c r="A11" s="13" t="s">
        <v>19</v>
      </c>
      <c r="B11" s="4" t="s">
        <v>115</v>
      </c>
      <c r="C11" s="16">
        <v>76.001999999999995</v>
      </c>
      <c r="D11" s="21">
        <v>608555856.86000001</v>
      </c>
      <c r="E11" s="11">
        <v>92</v>
      </c>
      <c r="F11" s="7">
        <v>82</v>
      </c>
      <c r="G11" s="7">
        <v>66</v>
      </c>
      <c r="H11" s="7">
        <v>92</v>
      </c>
    </row>
    <row r="12" spans="1:8" ht="25.5">
      <c r="A12" s="13" t="s">
        <v>21</v>
      </c>
      <c r="B12" s="4" t="s">
        <v>116</v>
      </c>
      <c r="C12" s="16">
        <v>57.564</v>
      </c>
      <c r="D12" s="21">
        <v>531382083.35000002</v>
      </c>
      <c r="E12" s="26">
        <v>100</v>
      </c>
      <c r="F12" s="27">
        <v>100</v>
      </c>
      <c r="G12" s="27">
        <v>100</v>
      </c>
      <c r="H12" s="27">
        <v>100</v>
      </c>
    </row>
    <row r="13" spans="1:8" ht="25.5">
      <c r="A13" s="13" t="s">
        <v>23</v>
      </c>
      <c r="B13" s="4" t="s">
        <v>117</v>
      </c>
      <c r="C13" s="16">
        <v>31.495000000000001</v>
      </c>
      <c r="D13" s="21">
        <v>247179413.41</v>
      </c>
      <c r="E13" s="11">
        <v>100</v>
      </c>
      <c r="F13" s="7">
        <v>70</v>
      </c>
      <c r="G13" s="7">
        <v>80</v>
      </c>
      <c r="H13" s="7">
        <v>100</v>
      </c>
    </row>
    <row r="14" spans="1:8" ht="25.5">
      <c r="A14" s="13" t="s">
        <v>25</v>
      </c>
      <c r="B14" s="4" t="s">
        <v>121</v>
      </c>
      <c r="C14" s="7">
        <v>18.177</v>
      </c>
      <c r="D14" s="21">
        <v>155938425.49000001</v>
      </c>
      <c r="E14" s="26">
        <v>100</v>
      </c>
      <c r="F14" s="27">
        <v>100</v>
      </c>
      <c r="G14" s="27">
        <v>100</v>
      </c>
      <c r="H14" s="27">
        <v>100</v>
      </c>
    </row>
    <row r="15" spans="1:8" ht="25.5">
      <c r="A15" s="13" t="s">
        <v>27</v>
      </c>
      <c r="B15" s="4" t="s">
        <v>122</v>
      </c>
      <c r="C15" s="7">
        <v>28.773</v>
      </c>
      <c r="D15" s="21">
        <v>198016954.72999999</v>
      </c>
      <c r="E15" s="11">
        <v>64</v>
      </c>
      <c r="F15" s="7">
        <v>0</v>
      </c>
      <c r="G15" s="7">
        <v>0</v>
      </c>
      <c r="H15" s="7">
        <v>0</v>
      </c>
    </row>
    <row r="16" spans="1:8" ht="25.5">
      <c r="A16" s="13" t="s">
        <v>29</v>
      </c>
      <c r="B16" s="4" t="s">
        <v>123</v>
      </c>
      <c r="C16" s="7">
        <v>2</v>
      </c>
      <c r="D16" s="21">
        <v>26741817.629999999</v>
      </c>
      <c r="E16" s="11">
        <v>9</v>
      </c>
      <c r="F16" s="7">
        <v>9</v>
      </c>
      <c r="G16" s="7">
        <v>0</v>
      </c>
      <c r="H16" s="7">
        <v>0</v>
      </c>
    </row>
    <row r="17" spans="1:8" ht="25.5">
      <c r="A17" s="13" t="s">
        <v>31</v>
      </c>
      <c r="B17" s="4" t="s">
        <v>125</v>
      </c>
      <c r="C17" s="20">
        <v>4</v>
      </c>
      <c r="D17" s="21">
        <v>27468627.09</v>
      </c>
      <c r="E17" s="26">
        <v>100</v>
      </c>
      <c r="F17" s="27">
        <v>100</v>
      </c>
      <c r="G17" s="27">
        <v>100</v>
      </c>
      <c r="H17" s="27">
        <v>100</v>
      </c>
    </row>
    <row r="18" spans="1:8" ht="25.5">
      <c r="A18" s="13" t="s">
        <v>33</v>
      </c>
      <c r="B18" s="15" t="s">
        <v>143</v>
      </c>
      <c r="C18" s="7">
        <v>2.6</v>
      </c>
      <c r="D18" s="21">
        <v>19671776.399999999</v>
      </c>
      <c r="E18" s="26">
        <v>100</v>
      </c>
      <c r="F18" s="27">
        <v>100</v>
      </c>
      <c r="G18" s="27">
        <v>100</v>
      </c>
      <c r="H18" s="27">
        <v>100</v>
      </c>
    </row>
    <row r="19" spans="1:8">
      <c r="A19" s="14"/>
      <c r="B19" s="30" t="s">
        <v>95</v>
      </c>
      <c r="C19" s="31">
        <f>SUM(C5:C18)</f>
        <v>327.44300000000004</v>
      </c>
      <c r="D19" s="23">
        <f>SUM(D5:D18)</f>
        <v>2556561057.3200006</v>
      </c>
      <c r="E19" s="24"/>
      <c r="F19" s="24"/>
      <c r="G19" s="24"/>
      <c r="H19" s="24"/>
    </row>
    <row r="20" spans="1:8">
      <c r="A20" s="13"/>
      <c r="B20" s="22" t="s">
        <v>158</v>
      </c>
      <c r="C20" s="7"/>
      <c r="D20" s="21"/>
      <c r="E20" s="24"/>
      <c r="F20" s="24"/>
      <c r="G20" s="24"/>
      <c r="H20" s="24"/>
    </row>
    <row r="21" spans="1:8" ht="25.5">
      <c r="A21" s="13" t="s">
        <v>7</v>
      </c>
      <c r="B21" s="15" t="s">
        <v>159</v>
      </c>
      <c r="C21" s="7">
        <v>24.7</v>
      </c>
      <c r="D21" s="21">
        <v>122664496.8</v>
      </c>
      <c r="E21" s="11">
        <v>100</v>
      </c>
      <c r="F21" s="7">
        <v>0</v>
      </c>
      <c r="G21" s="7">
        <v>0</v>
      </c>
      <c r="H21" s="7">
        <v>90</v>
      </c>
    </row>
    <row r="22" spans="1:8" ht="25.5">
      <c r="A22" s="13" t="s">
        <v>9</v>
      </c>
      <c r="B22" s="15" t="s">
        <v>160</v>
      </c>
      <c r="C22" s="7">
        <v>17.376000000000001</v>
      </c>
      <c r="D22" s="21">
        <v>138448572</v>
      </c>
      <c r="E22" s="11">
        <v>100</v>
      </c>
      <c r="F22" s="7">
        <v>0</v>
      </c>
      <c r="G22" s="7">
        <v>0</v>
      </c>
      <c r="H22" s="7">
        <v>10</v>
      </c>
    </row>
    <row r="23" spans="1:8">
      <c r="A23" s="14"/>
      <c r="B23" s="30" t="s">
        <v>95</v>
      </c>
      <c r="C23" s="31">
        <f>SUM(C21:C22)</f>
        <v>42.076000000000001</v>
      </c>
      <c r="D23" s="23">
        <f>SUM(D21:D22)</f>
        <v>261113068.80000001</v>
      </c>
      <c r="E23" s="24"/>
      <c r="F23" s="24"/>
      <c r="G23" s="24"/>
      <c r="H23" s="24"/>
    </row>
    <row r="24" spans="1:8">
      <c r="A24" s="13"/>
      <c r="B24" s="22" t="s">
        <v>161</v>
      </c>
      <c r="C24" s="14"/>
      <c r="D24" s="14"/>
      <c r="E24" s="24"/>
      <c r="F24" s="24"/>
      <c r="G24" s="24"/>
      <c r="H24" s="24"/>
    </row>
    <row r="25" spans="1:8">
      <c r="A25" s="13" t="s">
        <v>7</v>
      </c>
      <c r="B25" s="17" t="s">
        <v>162</v>
      </c>
      <c r="C25" s="7">
        <v>11.6</v>
      </c>
      <c r="D25" s="21">
        <v>55000000</v>
      </c>
      <c r="E25" s="11">
        <v>100</v>
      </c>
      <c r="F25" s="7">
        <v>0</v>
      </c>
      <c r="G25" s="7">
        <v>0</v>
      </c>
      <c r="H25" s="7">
        <v>0</v>
      </c>
    </row>
    <row r="26" spans="1:8" ht="25.5">
      <c r="A26" s="13" t="s">
        <v>9</v>
      </c>
      <c r="B26" s="15" t="s">
        <v>163</v>
      </c>
      <c r="C26" s="7">
        <v>18.05</v>
      </c>
      <c r="D26" s="21">
        <v>109000000</v>
      </c>
      <c r="E26" s="11">
        <v>80</v>
      </c>
      <c r="F26" s="7">
        <v>0</v>
      </c>
      <c r="G26" s="7">
        <v>0</v>
      </c>
      <c r="H26" s="7">
        <v>0</v>
      </c>
    </row>
    <row r="27" spans="1:8" ht="25.5">
      <c r="A27" s="13" t="s">
        <v>11</v>
      </c>
      <c r="B27" s="15" t="s">
        <v>164</v>
      </c>
      <c r="C27" s="7">
        <v>3.91</v>
      </c>
      <c r="D27" s="21">
        <v>60000000</v>
      </c>
      <c r="E27" s="7">
        <v>100</v>
      </c>
      <c r="F27" s="7">
        <v>0</v>
      </c>
      <c r="G27" s="7">
        <v>0</v>
      </c>
      <c r="H27" s="7">
        <v>0</v>
      </c>
    </row>
    <row r="28" spans="1:8" ht="25.5">
      <c r="A28" s="13" t="s">
        <v>13</v>
      </c>
      <c r="B28" s="15" t="s">
        <v>165</v>
      </c>
      <c r="C28" s="7">
        <v>13.15</v>
      </c>
      <c r="D28" s="21">
        <v>98000000</v>
      </c>
      <c r="E28" s="11">
        <v>55</v>
      </c>
      <c r="F28" s="7">
        <v>0</v>
      </c>
      <c r="G28" s="7">
        <v>0</v>
      </c>
      <c r="H28" s="7">
        <v>55</v>
      </c>
    </row>
    <row r="29" spans="1:8" ht="25.5">
      <c r="A29" s="13" t="s">
        <v>15</v>
      </c>
      <c r="B29" s="15" t="s">
        <v>166</v>
      </c>
      <c r="C29" s="7">
        <v>15.74</v>
      </c>
      <c r="D29" s="21">
        <v>114000000</v>
      </c>
      <c r="E29" s="11">
        <v>60</v>
      </c>
      <c r="F29" s="7">
        <v>0</v>
      </c>
      <c r="G29" s="7">
        <v>0</v>
      </c>
      <c r="H29" s="7">
        <v>0</v>
      </c>
    </row>
    <row r="30" spans="1:8">
      <c r="A30" s="13"/>
      <c r="B30" s="30" t="s">
        <v>95</v>
      </c>
      <c r="C30" s="31">
        <f>SUM(C25:C29)</f>
        <v>62.45</v>
      </c>
      <c r="D30" s="23">
        <f>SUM(D25:D29)</f>
        <v>436000000</v>
      </c>
      <c r="E30" s="24"/>
      <c r="F30" s="24"/>
      <c r="G30" s="24"/>
      <c r="H30" s="24"/>
    </row>
    <row r="31" spans="1:8">
      <c r="A31" s="53" t="s">
        <v>167</v>
      </c>
      <c r="B31" s="54"/>
      <c r="C31" s="54"/>
      <c r="D31" s="55"/>
      <c r="E31" s="24"/>
      <c r="F31" s="24"/>
      <c r="G31" s="24"/>
      <c r="H31" s="24"/>
    </row>
    <row r="32" spans="1:8" ht="25.5">
      <c r="A32" s="13" t="s">
        <v>7</v>
      </c>
      <c r="B32" s="15" t="s">
        <v>149</v>
      </c>
      <c r="C32" s="7">
        <v>10.061999999999999</v>
      </c>
      <c r="D32" s="21">
        <v>63933763.200000003</v>
      </c>
      <c r="E32" s="11">
        <v>100</v>
      </c>
      <c r="F32" s="7">
        <v>0</v>
      </c>
      <c r="G32" s="7">
        <v>0</v>
      </c>
      <c r="H32" s="7">
        <v>90</v>
      </c>
    </row>
    <row r="33" spans="1:8" ht="25.5">
      <c r="A33" s="13" t="s">
        <v>9</v>
      </c>
      <c r="B33" s="4" t="s">
        <v>109</v>
      </c>
      <c r="C33" s="7">
        <v>31.98</v>
      </c>
      <c r="D33" s="21">
        <v>259146091.40000001</v>
      </c>
      <c r="E33" s="26">
        <v>100</v>
      </c>
      <c r="F33" s="27">
        <v>100</v>
      </c>
      <c r="G33" s="27">
        <v>100</v>
      </c>
      <c r="H33" s="27">
        <v>100</v>
      </c>
    </row>
    <row r="34" spans="1:8" ht="25.5">
      <c r="A34" s="13" t="s">
        <v>11</v>
      </c>
      <c r="B34" s="4" t="s">
        <v>112</v>
      </c>
      <c r="C34" s="7">
        <v>14.238</v>
      </c>
      <c r="D34" s="21">
        <v>106443258.28</v>
      </c>
      <c r="E34" s="11">
        <v>100</v>
      </c>
      <c r="F34" s="7">
        <v>0</v>
      </c>
      <c r="G34" s="7">
        <v>0</v>
      </c>
      <c r="H34" s="7">
        <v>0</v>
      </c>
    </row>
    <row r="35" spans="1:8" ht="25.5">
      <c r="A35" s="13" t="s">
        <v>13</v>
      </c>
      <c r="B35" s="4" t="s">
        <v>114</v>
      </c>
      <c r="C35" s="8">
        <v>2</v>
      </c>
      <c r="D35" s="21">
        <v>10983160.220000001</v>
      </c>
      <c r="E35" s="26">
        <v>100</v>
      </c>
      <c r="F35" s="27">
        <v>100</v>
      </c>
      <c r="G35" s="27">
        <v>100</v>
      </c>
      <c r="H35" s="27">
        <v>100</v>
      </c>
    </row>
    <row r="36" spans="1:8" ht="25.5">
      <c r="A36" s="13" t="s">
        <v>15</v>
      </c>
      <c r="B36" s="4" t="s">
        <v>137</v>
      </c>
      <c r="C36" s="7">
        <v>4.8</v>
      </c>
      <c r="D36" s="21">
        <v>22091544.18</v>
      </c>
      <c r="E36" s="11">
        <v>100</v>
      </c>
      <c r="F36" s="7">
        <v>100</v>
      </c>
      <c r="G36" s="7">
        <v>20</v>
      </c>
      <c r="H36" s="7">
        <v>100</v>
      </c>
    </row>
    <row r="37" spans="1:8" ht="25.5">
      <c r="A37" s="13" t="s">
        <v>17</v>
      </c>
      <c r="B37" s="4" t="s">
        <v>138</v>
      </c>
      <c r="C37" s="7">
        <v>6.1070000000000002</v>
      </c>
      <c r="D37" s="21">
        <v>33689760.859999999</v>
      </c>
      <c r="E37" s="26">
        <v>100</v>
      </c>
      <c r="F37" s="27">
        <v>100</v>
      </c>
      <c r="G37" s="27">
        <v>100</v>
      </c>
      <c r="H37" s="27">
        <v>100</v>
      </c>
    </row>
    <row r="38" spans="1:8" ht="38.25">
      <c r="A38" s="13" t="s">
        <v>19</v>
      </c>
      <c r="B38" s="4" t="s">
        <v>139</v>
      </c>
      <c r="C38" s="7">
        <v>2.2000000000000002</v>
      </c>
      <c r="D38" s="21">
        <v>15124880.48</v>
      </c>
      <c r="E38" s="11">
        <v>100</v>
      </c>
      <c r="F38" s="7">
        <v>100</v>
      </c>
      <c r="G38" s="7">
        <v>90</v>
      </c>
      <c r="H38" s="7" t="s">
        <v>168</v>
      </c>
    </row>
    <row r="39" spans="1:8" ht="20.25" customHeight="1">
      <c r="A39" s="13"/>
      <c r="B39" s="30" t="s">
        <v>95</v>
      </c>
      <c r="C39" s="31">
        <f>SUM(C32:C38)</f>
        <v>71.387</v>
      </c>
      <c r="D39" s="23">
        <f>SUM(D32:D38)</f>
        <v>511412458.62000006</v>
      </c>
      <c r="E39" s="24"/>
      <c r="F39" s="24"/>
      <c r="G39" s="24"/>
      <c r="H39" s="24"/>
    </row>
    <row r="40" spans="1:8">
      <c r="A40" s="6"/>
      <c r="B40" s="30" t="s">
        <v>169</v>
      </c>
      <c r="C40" s="31">
        <f>C39+C30+C23+C19</f>
        <v>503.35599999999999</v>
      </c>
      <c r="D40" s="23">
        <f>D39+D30+D23+D19</f>
        <v>3765086584.7400007</v>
      </c>
      <c r="E40" s="24"/>
      <c r="F40" s="24"/>
      <c r="G40" s="24"/>
      <c r="H40" s="24"/>
    </row>
    <row r="41" spans="1:8" ht="18.75">
      <c r="B41" s="34" t="s">
        <v>170</v>
      </c>
    </row>
    <row r="42" spans="1:8">
      <c r="A42" s="35">
        <v>1</v>
      </c>
      <c r="B42" s="33" t="s">
        <v>171</v>
      </c>
      <c r="C42" s="16">
        <v>0.84050000000000002</v>
      </c>
    </row>
    <row r="43" spans="1:8">
      <c r="A43" s="35">
        <v>2</v>
      </c>
      <c r="B43" s="33" t="s">
        <v>172</v>
      </c>
      <c r="C43" s="16">
        <v>0.52224999999999999</v>
      </c>
    </row>
    <row r="44" spans="1:8">
      <c r="A44" s="35">
        <v>3</v>
      </c>
      <c r="B44" s="33" t="s">
        <v>173</v>
      </c>
      <c r="C44" s="16">
        <v>5.1500000000000004E-2</v>
      </c>
    </row>
    <row r="45" spans="1:8">
      <c r="A45" s="35">
        <v>4</v>
      </c>
      <c r="B45" s="33" t="s">
        <v>174</v>
      </c>
      <c r="C45" s="16">
        <v>0.40200000000000002</v>
      </c>
    </row>
    <row r="46" spans="1:8">
      <c r="A46" s="35">
        <v>5</v>
      </c>
      <c r="B46" s="33" t="s">
        <v>175</v>
      </c>
      <c r="C46" s="16">
        <v>0.69284000000000001</v>
      </c>
    </row>
    <row r="47" spans="1:8">
      <c r="A47" s="35">
        <v>6</v>
      </c>
      <c r="B47" s="33" t="s">
        <v>176</v>
      </c>
      <c r="C47" s="16">
        <v>0.68</v>
      </c>
    </row>
    <row r="48" spans="1:8" ht="30">
      <c r="A48" s="35">
        <v>7</v>
      </c>
      <c r="B48" s="33" t="s">
        <v>177</v>
      </c>
      <c r="C48" s="16">
        <v>1.163</v>
      </c>
    </row>
    <row r="49" spans="1:3">
      <c r="A49" s="35">
        <v>8</v>
      </c>
      <c r="B49" s="33" t="s">
        <v>178</v>
      </c>
      <c r="C49" s="16">
        <v>0.27</v>
      </c>
    </row>
    <row r="50" spans="1:3">
      <c r="A50" s="35">
        <v>9</v>
      </c>
      <c r="B50" s="33" t="s">
        <v>179</v>
      </c>
      <c r="C50" s="16">
        <v>2.8529999999999998</v>
      </c>
    </row>
    <row r="51" spans="1:3">
      <c r="A51" s="35">
        <v>10</v>
      </c>
      <c r="B51" s="33" t="s">
        <v>180</v>
      </c>
      <c r="C51" s="16">
        <v>1.2850000000000001</v>
      </c>
    </row>
    <row r="52" spans="1:3">
      <c r="A52" s="35">
        <v>11</v>
      </c>
      <c r="B52" s="33" t="s">
        <v>181</v>
      </c>
      <c r="C52" s="16">
        <v>1.1459999999999999</v>
      </c>
    </row>
    <row r="53" spans="1:3">
      <c r="A53" s="35">
        <v>12</v>
      </c>
      <c r="B53" s="33" t="s">
        <v>182</v>
      </c>
      <c r="C53" s="16">
        <v>0.30099999999999999</v>
      </c>
    </row>
    <row r="54" spans="1:3">
      <c r="A54" s="35">
        <v>13</v>
      </c>
      <c r="B54" s="33" t="s">
        <v>183</v>
      </c>
      <c r="C54" s="16">
        <v>4.2000000000000003E-2</v>
      </c>
    </row>
    <row r="55" spans="1:3">
      <c r="A55" s="35">
        <v>14</v>
      </c>
      <c r="B55" s="33" t="s">
        <v>184</v>
      </c>
      <c r="C55" s="16">
        <v>0.33300000000000002</v>
      </c>
    </row>
    <row r="56" spans="1:3">
      <c r="A56" s="35">
        <v>15</v>
      </c>
      <c r="B56" s="33" t="s">
        <v>185</v>
      </c>
      <c r="C56" s="16">
        <v>0.82290000000000008</v>
      </c>
    </row>
    <row r="57" spans="1:3" ht="30">
      <c r="A57" s="35">
        <v>16</v>
      </c>
      <c r="B57" s="33" t="s">
        <v>186</v>
      </c>
      <c r="C57" s="16">
        <v>0.73499999999999999</v>
      </c>
    </row>
    <row r="58" spans="1:3">
      <c r="A58" s="35">
        <v>17</v>
      </c>
      <c r="B58" s="33" t="s">
        <v>187</v>
      </c>
      <c r="C58" s="16">
        <v>0.29599999999999999</v>
      </c>
    </row>
    <row r="59" spans="1:3">
      <c r="A59" s="35">
        <v>18</v>
      </c>
      <c r="B59" s="33" t="s">
        <v>188</v>
      </c>
      <c r="C59" s="16">
        <v>1.02</v>
      </c>
    </row>
    <row r="60" spans="1:3">
      <c r="A60" s="35">
        <v>19</v>
      </c>
      <c r="B60" s="33" t="s">
        <v>189</v>
      </c>
      <c r="C60" s="16">
        <v>0.57999999999999996</v>
      </c>
    </row>
    <row r="61" spans="1:3">
      <c r="A61" s="35">
        <v>20</v>
      </c>
      <c r="B61" s="33" t="s">
        <v>190</v>
      </c>
      <c r="C61" s="16"/>
    </row>
    <row r="62" spans="1:3">
      <c r="A62" s="35">
        <v>21</v>
      </c>
      <c r="B62" s="33" t="s">
        <v>191</v>
      </c>
      <c r="C62" s="16">
        <v>0.34400000000000003</v>
      </c>
    </row>
    <row r="63" spans="1:3">
      <c r="A63" s="35">
        <v>22</v>
      </c>
      <c r="B63" s="33" t="s">
        <v>192</v>
      </c>
      <c r="C63" s="16">
        <v>0.41899999999999998</v>
      </c>
    </row>
    <row r="64" spans="1:3">
      <c r="A64" s="35">
        <v>23</v>
      </c>
      <c r="B64" s="33" t="s">
        <v>193</v>
      </c>
      <c r="C64" s="16">
        <v>0.37394000000000005</v>
      </c>
    </row>
    <row r="65" spans="1:3">
      <c r="A65" s="35">
        <v>24</v>
      </c>
      <c r="B65" s="33" t="s">
        <v>194</v>
      </c>
      <c r="C65" s="16">
        <v>0.27</v>
      </c>
    </row>
    <row r="66" spans="1:3">
      <c r="A66" s="35">
        <v>25</v>
      </c>
      <c r="B66" s="33" t="s">
        <v>195</v>
      </c>
      <c r="C66" s="16">
        <v>0.89400000000000002</v>
      </c>
    </row>
    <row r="67" spans="1:3">
      <c r="A67" s="35">
        <v>26</v>
      </c>
      <c r="B67" s="33" t="s">
        <v>196</v>
      </c>
      <c r="C67" s="16">
        <v>1.1466000000000001</v>
      </c>
    </row>
    <row r="68" spans="1:3">
      <c r="A68" s="35">
        <v>27</v>
      </c>
      <c r="B68" s="33" t="s">
        <v>197</v>
      </c>
      <c r="C68" s="16">
        <v>0.35570000000000002</v>
      </c>
    </row>
    <row r="69" spans="1:3">
      <c r="A69" s="35">
        <v>28</v>
      </c>
      <c r="B69" s="33" t="s">
        <v>198</v>
      </c>
      <c r="C69" s="16">
        <v>0.74814000000000003</v>
      </c>
    </row>
    <row r="70" spans="1:3">
      <c r="A70" s="35">
        <v>29</v>
      </c>
      <c r="B70" s="33" t="s">
        <v>199</v>
      </c>
      <c r="C70" s="16">
        <v>1.665</v>
      </c>
    </row>
    <row r="71" spans="1:3">
      <c r="A71" s="35">
        <v>30</v>
      </c>
      <c r="B71" s="33" t="s">
        <v>200</v>
      </c>
      <c r="C71" s="16">
        <v>0.23100000000000001</v>
      </c>
    </row>
    <row r="72" spans="1:3">
      <c r="A72" s="35">
        <v>31</v>
      </c>
      <c r="B72" s="33" t="s">
        <v>201</v>
      </c>
      <c r="C72" s="16">
        <v>0.433</v>
      </c>
    </row>
    <row r="73" spans="1:3">
      <c r="A73" s="35">
        <v>32</v>
      </c>
      <c r="B73" s="33" t="s">
        <v>202</v>
      </c>
      <c r="C73" s="16">
        <v>0.46400000000000002</v>
      </c>
    </row>
    <row r="74" spans="1:3">
      <c r="A74" s="35">
        <v>33</v>
      </c>
      <c r="B74" s="33" t="s">
        <v>203</v>
      </c>
      <c r="C74" s="16">
        <v>0.32600000000000001</v>
      </c>
    </row>
    <row r="75" spans="1:3">
      <c r="A75" s="35">
        <v>34</v>
      </c>
      <c r="B75" s="33" t="s">
        <v>204</v>
      </c>
      <c r="C75" s="16">
        <v>2.6269999999999998</v>
      </c>
    </row>
    <row r="76" spans="1:3">
      <c r="A76" s="35">
        <v>35</v>
      </c>
      <c r="B76" s="33" t="s">
        <v>205</v>
      </c>
      <c r="C76" s="16">
        <v>0.17400000000000002</v>
      </c>
    </row>
    <row r="77" spans="1:3">
      <c r="A77" s="35">
        <v>36</v>
      </c>
      <c r="B77" s="33" t="s">
        <v>206</v>
      </c>
      <c r="C77" s="16">
        <v>0.72499999999999998</v>
      </c>
    </row>
    <row r="78" spans="1:3">
      <c r="A78" s="35">
        <v>37</v>
      </c>
      <c r="B78" s="33" t="s">
        <v>207</v>
      </c>
      <c r="C78" s="16">
        <v>0.27984000000000003</v>
      </c>
    </row>
    <row r="79" spans="1:3">
      <c r="A79" s="35">
        <v>38</v>
      </c>
      <c r="B79" s="33" t="s">
        <v>208</v>
      </c>
      <c r="C79" s="16">
        <v>1.9981800000000001</v>
      </c>
    </row>
    <row r="80" spans="1:3">
      <c r="A80" s="35">
        <v>39</v>
      </c>
      <c r="B80" s="33" t="s">
        <v>209</v>
      </c>
      <c r="C80" s="16">
        <v>0.188</v>
      </c>
    </row>
    <row r="81" spans="1:3">
      <c r="A81" s="35">
        <v>40</v>
      </c>
      <c r="B81" s="33" t="s">
        <v>210</v>
      </c>
      <c r="C81" s="16">
        <v>0.48699999999999999</v>
      </c>
    </row>
    <row r="82" spans="1:3" ht="30">
      <c r="A82" s="35">
        <v>41</v>
      </c>
      <c r="B82" s="33" t="s">
        <v>211</v>
      </c>
      <c r="C82" s="16">
        <v>1.8195000000000001</v>
      </c>
    </row>
    <row r="83" spans="1:3">
      <c r="A83" s="35">
        <v>42</v>
      </c>
      <c r="B83" s="33" t="s">
        <v>212</v>
      </c>
      <c r="C83" s="16">
        <v>0.19900000000000001</v>
      </c>
    </row>
    <row r="84" spans="1:3" ht="30">
      <c r="A84" s="35">
        <v>43</v>
      </c>
      <c r="B84" s="33" t="s">
        <v>213</v>
      </c>
      <c r="C84" s="16"/>
    </row>
    <row r="85" spans="1:3" ht="30">
      <c r="A85" s="35">
        <v>44</v>
      </c>
      <c r="B85" s="33" t="s">
        <v>214</v>
      </c>
      <c r="C85" s="16"/>
    </row>
    <row r="86" spans="1:3">
      <c r="A86" s="35">
        <v>45</v>
      </c>
      <c r="B86" s="33" t="s">
        <v>215</v>
      </c>
      <c r="C86" s="16">
        <v>5.5990000000000002</v>
      </c>
    </row>
    <row r="87" spans="1:3">
      <c r="A87" s="48" t="s">
        <v>95</v>
      </c>
      <c r="B87" s="49"/>
      <c r="C87" s="36">
        <f>SUM(C42:C86)</f>
        <v>35.802889999999991</v>
      </c>
    </row>
  </sheetData>
  <mergeCells count="8">
    <mergeCell ref="A87:B87"/>
    <mergeCell ref="E2:H2"/>
    <mergeCell ref="A1:H1"/>
    <mergeCell ref="A31:D31"/>
    <mergeCell ref="A2:A3"/>
    <mergeCell ref="B2:B3"/>
    <mergeCell ref="C2:C3"/>
    <mergeCell ref="D2:D3"/>
  </mergeCells>
  <pageMargins left="0.78740157480314965" right="0.39370078740157483" top="0" bottom="0" header="0.31496062992125984" footer="0.31496062992125984"/>
  <pageSetup paperSize="9" scale="85" fitToHeight="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ums</dc:creator>
  <cp:keywords/>
  <dc:description/>
  <cp:lastModifiedBy>Дурдин </cp:lastModifiedBy>
  <cp:revision/>
  <dcterms:created xsi:type="dcterms:W3CDTF">2019-09-19T06:58:57Z</dcterms:created>
  <dcterms:modified xsi:type="dcterms:W3CDTF">2022-08-15T19:42:27Z</dcterms:modified>
  <cp:category/>
  <cp:contentStatus/>
</cp:coreProperties>
</file>