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FD" sheetId="1" r:id="rId1"/>
    <sheet name="FO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7" i="2"/>
  <c r="G6" i="2"/>
  <c r="G5" i="2"/>
  <c r="G4" i="2"/>
  <c r="H24" i="1" l="1"/>
  <c r="G56" i="1"/>
  <c r="H26" i="1"/>
  <c r="G53" i="1"/>
  <c r="G54" i="1"/>
  <c r="G55" i="1"/>
  <c r="G52" i="1"/>
  <c r="G48" i="1"/>
  <c r="F48" i="1"/>
  <c r="E48" i="1"/>
  <c r="D48" i="1"/>
  <c r="C48" i="1"/>
  <c r="G44" i="1"/>
  <c r="F44" i="1"/>
  <c r="E44" i="1"/>
  <c r="D44" i="1"/>
  <c r="C44" i="1"/>
  <c r="C24" i="1"/>
  <c r="C25" i="1" l="1"/>
  <c r="H25" i="1" s="1"/>
  <c r="C23" i="1"/>
  <c r="H23" i="1" s="1"/>
  <c r="C22" i="1"/>
  <c r="H22" i="1" s="1"/>
</calcChain>
</file>

<file path=xl/sharedStrings.xml><?xml version="1.0" encoding="utf-8"?>
<sst xmlns="http://schemas.openxmlformats.org/spreadsheetml/2006/main" count="109" uniqueCount="58">
  <si>
    <t>Profils</t>
  </si>
  <si>
    <t>Inline</t>
  </si>
  <si>
    <t>Crossline</t>
  </si>
  <si>
    <t>0,17-0,15</t>
  </si>
  <si>
    <t>0,19-0,18</t>
  </si>
  <si>
    <t>Rendement</t>
  </si>
  <si>
    <t>Qi</t>
  </si>
  <si>
    <t>0,19-0,19</t>
  </si>
  <si>
    <t>0,21-0,22</t>
  </si>
  <si>
    <t>Step 0,1</t>
  </si>
  <si>
    <t>0,19-0,22</t>
  </si>
  <si>
    <t>0,23-0,23</t>
  </si>
  <si>
    <t>6 MV</t>
  </si>
  <si>
    <t>0,2-0,2</t>
  </si>
  <si>
    <t>0,23-0,22</t>
  </si>
  <si>
    <t>0,22-0,24</t>
  </si>
  <si>
    <t>0,25-0,26</t>
  </si>
  <si>
    <t>0,28-0,28</t>
  </si>
  <si>
    <t>X6</t>
  </si>
  <si>
    <t>Cone</t>
  </si>
  <si>
    <t>0,15-0,14</t>
  </si>
  <si>
    <t>kmsr</t>
  </si>
  <si>
    <t>valeur k au-dessus</t>
  </si>
  <si>
    <t>valeur k en dessous</t>
  </si>
  <si>
    <t>valeur champs au-dessus</t>
  </si>
  <si>
    <t>valeur champ en dessous</t>
  </si>
  <si>
    <t>chp éq (cm)</t>
  </si>
  <si>
    <t>k=(k2-k1)/(x2-x1)*(x2-x)+k1</t>
  </si>
  <si>
    <t>Tableau TRS-483</t>
  </si>
  <si>
    <t>k msr SFD</t>
  </si>
  <si>
    <t>Champs programmé (cm)</t>
  </si>
  <si>
    <t>Champ équivalent (cm)</t>
  </si>
  <si>
    <t>Taille de champs (cm)</t>
  </si>
  <si>
    <t>Taille réelle (cm)</t>
  </si>
  <si>
    <t>Symétrie (%)</t>
  </si>
  <si>
    <t>Pénombre (cm)</t>
  </si>
  <si>
    <t>Centre (cm)</t>
  </si>
  <si>
    <t>R100 (cm)</t>
  </si>
  <si>
    <t>R50 (cm)</t>
  </si>
  <si>
    <t>D100 (%)</t>
  </si>
  <si>
    <t>D200 (%)</t>
  </si>
  <si>
    <t>Homogénéité (%)</t>
  </si>
  <si>
    <t>Profil</t>
  </si>
  <si>
    <t>FOC</t>
  </si>
  <si>
    <t>Champs (cm)</t>
  </si>
  <si>
    <t>Cône 10 mm</t>
  </si>
  <si>
    <t>Mesures (Gy)</t>
  </si>
  <si>
    <t>Moyenne</t>
  </si>
  <si>
    <t>Ref (10x10)</t>
  </si>
  <si>
    <t>Correction des FOC</t>
  </si>
  <si>
    <t>Champ</t>
  </si>
  <si>
    <t>Réf 10 cmx10 cm</t>
  </si>
  <si>
    <t>FOC mesurés</t>
  </si>
  <si>
    <t>Champ réel</t>
  </si>
  <si>
    <t>FOC corrigé</t>
  </si>
  <si>
    <t>Cône</t>
  </si>
  <si>
    <t>pi*r²</t>
  </si>
  <si>
    <t>SFD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</si>
</sst>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quotePrefix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SFD!$C$52:$C$55</c:f>
              <c:numCache>
                <c:formatCode>General</c:formatCode>
                <c:ptCount val="4"/>
                <c:pt idx="0">
                  <c:v>0.51652686280579829</c:v>
                </c:pt>
                <c:pt idx="1">
                  <c:v>1.003493896344168</c:v>
                </c:pt>
                <c:pt idx="2">
                  <c:v>1.9990997974088236</c:v>
                </c:pt>
                <c:pt idx="3">
                  <c:v>3.0042969227424905</c:v>
                </c:pt>
              </c:numCache>
            </c:numRef>
          </c:xVal>
          <c:yVal>
            <c:numRef>
              <c:f>SFD!$G$52:$G$55</c:f>
              <c:numCache>
                <c:formatCode>General</c:formatCode>
                <c:ptCount val="4"/>
                <c:pt idx="0">
                  <c:v>0.56565083917223602</c:v>
                </c:pt>
                <c:pt idx="1">
                  <c:v>0.70792577052158834</c:v>
                </c:pt>
                <c:pt idx="2">
                  <c:v>0.79580960058690231</c:v>
                </c:pt>
                <c:pt idx="3">
                  <c:v>0.83331287350589811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6-4617-8888-2EDDEA330435}"/>
            </c:ext>
          </c:extLst>
        </c:ser>
        <c:ser>
          <c:idx val="1"/>
          <c:order val="1"/>
          <c:tx>
            <c:v>Cône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SFD!$C$56</c:f>
              <c:numCache>
                <c:formatCode>General</c:formatCode>
                <c:ptCount val="1"/>
                <c:pt idx="0">
                  <c:v>0.97</c:v>
                </c:pt>
              </c:numCache>
            </c:numRef>
          </c:xVal>
          <c:yVal>
            <c:numRef>
              <c:f>SFD!$G$56</c:f>
              <c:numCache>
                <c:formatCode>General</c:formatCode>
                <c:ptCount val="1"/>
                <c:pt idx="0">
                  <c:v>0.69115098023361987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6-4617-8888-2EDDEA330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49096"/>
        <c:axId val="226355000"/>
      </c:scatterChart>
      <c:valAx>
        <c:axId val="22634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6355000"/>
        <c:crosses val="autoZero"/>
        <c:crossBetween val="midCat"/>
      </c:valAx>
      <c:valAx>
        <c:axId val="22635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634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48</xdr:row>
      <xdr:rowOff>38100</xdr:rowOff>
    </xdr:from>
    <xdr:to>
      <xdr:col>16</xdr:col>
      <xdr:colOff>180975</xdr:colOff>
      <xdr:row>59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abSelected="1" workbookViewId="0">
      <selection activeCell="Q7" sqref="Q7"/>
    </sheetView>
  </sheetViews>
  <sheetFormatPr baseColWidth="10" defaultColWidth="9.140625" defaultRowHeight="15" x14ac:dyDescent="0.25"/>
  <cols>
    <col min="1" max="1" width="9.140625" style="1"/>
    <col min="2" max="2" width="11.140625" style="1" customWidth="1"/>
    <col min="3" max="3" width="10.42578125" style="1" customWidth="1"/>
    <col min="4" max="5" width="9.140625" style="1"/>
    <col min="6" max="6" width="11.5703125" style="1" bestFit="1" customWidth="1"/>
    <col min="7" max="7" width="11.85546875" style="1" bestFit="1" customWidth="1"/>
    <col min="8" max="9" width="9.140625" style="1"/>
    <col min="10" max="10" width="11.28515625" style="1" customWidth="1"/>
    <col min="11" max="16384" width="9.140625" style="1"/>
  </cols>
  <sheetData>
    <row r="1" spans="1:27" ht="45" x14ac:dyDescent="0.25">
      <c r="A1" s="16" t="s">
        <v>0</v>
      </c>
      <c r="B1" s="4" t="s">
        <v>32</v>
      </c>
      <c r="C1" s="4" t="s">
        <v>33</v>
      </c>
      <c r="D1" s="4" t="s">
        <v>34</v>
      </c>
      <c r="E1" s="4" t="s">
        <v>35</v>
      </c>
      <c r="F1" s="5" t="s">
        <v>36</v>
      </c>
      <c r="I1" s="16" t="s">
        <v>5</v>
      </c>
      <c r="J1" s="4" t="s">
        <v>32</v>
      </c>
      <c r="K1" s="4" t="s">
        <v>37</v>
      </c>
      <c r="L1" s="4" t="s">
        <v>38</v>
      </c>
      <c r="M1" s="4" t="s">
        <v>39</v>
      </c>
      <c r="N1" s="4" t="s">
        <v>40</v>
      </c>
      <c r="O1" s="5" t="s">
        <v>6</v>
      </c>
    </row>
    <row r="2" spans="1:27" x14ac:dyDescent="0.25">
      <c r="A2" s="6" t="s">
        <v>1</v>
      </c>
      <c r="B2" s="7">
        <v>0.5</v>
      </c>
      <c r="C2" s="7">
        <v>0.46</v>
      </c>
      <c r="D2" s="7">
        <v>105.69</v>
      </c>
      <c r="E2" s="8" t="s">
        <v>3</v>
      </c>
      <c r="F2" s="9">
        <v>-0.01</v>
      </c>
      <c r="I2" s="6"/>
      <c r="J2" s="7">
        <v>0.5</v>
      </c>
      <c r="K2" s="7">
        <v>0.91</v>
      </c>
      <c r="L2" s="7">
        <v>9.59</v>
      </c>
      <c r="M2" s="7">
        <v>48.41</v>
      </c>
      <c r="N2" s="7">
        <v>22.99</v>
      </c>
      <c r="O2" s="9">
        <v>0.47499999999999998</v>
      </c>
    </row>
    <row r="3" spans="1:27" x14ac:dyDescent="0.25">
      <c r="A3" s="6" t="s">
        <v>2</v>
      </c>
      <c r="B3" s="7">
        <v>0.5</v>
      </c>
      <c r="C3" s="7">
        <v>0.57999999999999996</v>
      </c>
      <c r="D3" s="7">
        <v>103.43</v>
      </c>
      <c r="E3" s="8" t="s">
        <v>4</v>
      </c>
      <c r="F3" s="9">
        <v>0</v>
      </c>
      <c r="I3" s="6"/>
      <c r="J3" s="7">
        <v>1</v>
      </c>
      <c r="K3" s="7">
        <v>1.01</v>
      </c>
      <c r="L3" s="7">
        <v>10.29</v>
      </c>
      <c r="M3" s="7">
        <v>51.06</v>
      </c>
      <c r="N3" s="7">
        <v>24.8</v>
      </c>
      <c r="O3" s="9">
        <v>0.48599999999999999</v>
      </c>
      <c r="S3" s="7"/>
    </row>
    <row r="4" spans="1:27" x14ac:dyDescent="0.25">
      <c r="A4" s="6"/>
      <c r="B4" s="7">
        <v>1</v>
      </c>
      <c r="C4" s="7">
        <v>0.95</v>
      </c>
      <c r="D4" s="7">
        <v>105.54</v>
      </c>
      <c r="E4" s="8" t="s">
        <v>7</v>
      </c>
      <c r="F4" s="9">
        <v>-0.02</v>
      </c>
      <c r="I4" s="6"/>
      <c r="J4" s="7">
        <v>2</v>
      </c>
      <c r="K4" s="7">
        <v>1.31</v>
      </c>
      <c r="L4" s="7">
        <v>10.82</v>
      </c>
      <c r="M4" s="7">
        <v>53.2</v>
      </c>
      <c r="N4" s="7">
        <v>25.96</v>
      </c>
      <c r="O4" s="9">
        <v>0.48799999999999999</v>
      </c>
      <c r="S4" s="7"/>
      <c r="T4" s="7"/>
      <c r="V4" s="7"/>
      <c r="W4" s="7"/>
      <c r="X4" s="7"/>
      <c r="Y4" s="7"/>
      <c r="Z4" s="7"/>
    </row>
    <row r="5" spans="1:27" x14ac:dyDescent="0.25">
      <c r="A5" s="6"/>
      <c r="B5" s="7">
        <v>1</v>
      </c>
      <c r="C5" s="7">
        <v>1.06</v>
      </c>
      <c r="D5" s="7">
        <v>101.97</v>
      </c>
      <c r="E5" s="8" t="s">
        <v>8</v>
      </c>
      <c r="F5" s="9">
        <v>0</v>
      </c>
      <c r="I5" s="10"/>
      <c r="J5" s="11">
        <v>3</v>
      </c>
      <c r="K5" s="11">
        <v>1.31</v>
      </c>
      <c r="L5" s="11">
        <v>11.25</v>
      </c>
      <c r="M5" s="11">
        <v>54.71</v>
      </c>
      <c r="N5" s="11">
        <v>26.94</v>
      </c>
      <c r="O5" s="13">
        <v>0.49199999999999999</v>
      </c>
      <c r="S5" s="7"/>
      <c r="T5" s="7"/>
      <c r="U5" s="18" t="s">
        <v>9</v>
      </c>
      <c r="V5" s="7"/>
      <c r="W5" s="7"/>
      <c r="X5" s="7"/>
      <c r="Y5" s="7"/>
      <c r="Z5" s="7"/>
    </row>
    <row r="6" spans="1:27" x14ac:dyDescent="0.25">
      <c r="A6" s="6"/>
      <c r="B6" s="7">
        <v>2</v>
      </c>
      <c r="C6" s="7">
        <v>1.94</v>
      </c>
      <c r="D6" s="7">
        <v>101.77</v>
      </c>
      <c r="E6" s="8" t="s">
        <v>15</v>
      </c>
      <c r="F6" s="9">
        <v>-0.04</v>
      </c>
      <c r="S6" s="7"/>
      <c r="T6" s="11"/>
      <c r="U6" s="11"/>
      <c r="V6" s="11"/>
      <c r="W6" s="11"/>
      <c r="X6" s="11"/>
      <c r="Y6" s="11"/>
      <c r="Z6" s="7"/>
    </row>
    <row r="7" spans="1:27" ht="45" x14ac:dyDescent="0.25">
      <c r="A7" s="6"/>
      <c r="B7" s="7">
        <v>2</v>
      </c>
      <c r="C7" s="7">
        <v>2.06</v>
      </c>
      <c r="D7" s="7">
        <v>100.6</v>
      </c>
      <c r="E7" s="8" t="s">
        <v>16</v>
      </c>
      <c r="F7" s="9">
        <v>-0.01</v>
      </c>
      <c r="T7" s="6" t="s">
        <v>0</v>
      </c>
      <c r="U7" s="4" t="s">
        <v>32</v>
      </c>
      <c r="V7" s="4" t="s">
        <v>33</v>
      </c>
      <c r="W7" s="4" t="s">
        <v>34</v>
      </c>
      <c r="X7" s="4" t="s">
        <v>35</v>
      </c>
      <c r="Y7" s="5" t="s">
        <v>36</v>
      </c>
    </row>
    <row r="8" spans="1:27" ht="30" x14ac:dyDescent="0.25">
      <c r="A8" s="6"/>
      <c r="B8" s="7">
        <v>3</v>
      </c>
      <c r="C8" s="7">
        <v>2.94</v>
      </c>
      <c r="D8" s="7">
        <v>101.18</v>
      </c>
      <c r="E8" s="8" t="s">
        <v>16</v>
      </c>
      <c r="F8" s="9">
        <v>-0.05</v>
      </c>
      <c r="J8" s="2" t="s">
        <v>5</v>
      </c>
      <c r="K8" s="2" t="s">
        <v>18</v>
      </c>
      <c r="T8" s="6" t="s">
        <v>1</v>
      </c>
      <c r="U8" s="7">
        <v>1</v>
      </c>
      <c r="V8" s="7">
        <v>0.95</v>
      </c>
      <c r="W8" s="7">
        <v>106.26</v>
      </c>
      <c r="X8" s="8" t="s">
        <v>10</v>
      </c>
      <c r="Y8" s="9">
        <v>-0.03</v>
      </c>
    </row>
    <row r="9" spans="1:27" ht="45" x14ac:dyDescent="0.25">
      <c r="A9" s="10"/>
      <c r="B9" s="11">
        <v>3</v>
      </c>
      <c r="C9" s="11">
        <v>3.07</v>
      </c>
      <c r="D9" s="11">
        <v>100.41</v>
      </c>
      <c r="E9" s="12" t="s">
        <v>17</v>
      </c>
      <c r="F9" s="13">
        <v>-0.01</v>
      </c>
      <c r="J9" s="3" t="s">
        <v>32</v>
      </c>
      <c r="K9" s="4" t="s">
        <v>37</v>
      </c>
      <c r="L9" s="4" t="s">
        <v>38</v>
      </c>
      <c r="M9" s="4" t="s">
        <v>39</v>
      </c>
      <c r="N9" s="4" t="s">
        <v>40</v>
      </c>
      <c r="O9" s="5" t="s">
        <v>6</v>
      </c>
      <c r="T9" s="10" t="s">
        <v>2</v>
      </c>
      <c r="U9" s="11">
        <v>1</v>
      </c>
      <c r="V9" s="11">
        <v>1.07</v>
      </c>
      <c r="W9" s="11">
        <v>102.86</v>
      </c>
      <c r="X9" s="12" t="s">
        <v>11</v>
      </c>
      <c r="Y9" s="13">
        <v>0</v>
      </c>
    </row>
    <row r="10" spans="1:27" x14ac:dyDescent="0.25">
      <c r="J10" s="6">
        <v>1</v>
      </c>
      <c r="K10" s="11">
        <v>1.2</v>
      </c>
      <c r="L10" s="11">
        <v>11.34</v>
      </c>
      <c r="M10" s="11">
        <v>55.08</v>
      </c>
      <c r="N10" s="11">
        <v>27.99</v>
      </c>
      <c r="O10" s="13">
        <v>0.50800000000000001</v>
      </c>
    </row>
    <row r="11" spans="1:27" x14ac:dyDescent="0.25">
      <c r="I11" s="7"/>
      <c r="J11" s="4"/>
      <c r="K11" s="7"/>
      <c r="L11" s="7"/>
      <c r="M11" s="7"/>
      <c r="N11" s="7"/>
      <c r="O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5">
      <c r="A12" s="7"/>
      <c r="B12" s="18" t="s">
        <v>19</v>
      </c>
      <c r="C12" s="18"/>
      <c r="D12" s="7"/>
      <c r="E12" s="7"/>
      <c r="F12" s="7"/>
      <c r="I12" s="7"/>
      <c r="J12" s="7"/>
      <c r="K12" s="7"/>
      <c r="L12" s="7"/>
      <c r="M12" s="7"/>
      <c r="N12" s="7"/>
      <c r="O12" s="7"/>
      <c r="S12" s="7"/>
      <c r="T12" s="7"/>
      <c r="U12" s="18" t="s">
        <v>12</v>
      </c>
      <c r="V12" s="7"/>
      <c r="W12" s="7"/>
      <c r="X12" s="7"/>
      <c r="Y12" s="7"/>
      <c r="Z12" s="7"/>
      <c r="AA12" s="7"/>
    </row>
    <row r="13" spans="1:27" ht="45" x14ac:dyDescent="0.25">
      <c r="A13" s="3" t="s">
        <v>42</v>
      </c>
      <c r="B13" s="4" t="s">
        <v>32</v>
      </c>
      <c r="C13" s="4" t="s">
        <v>33</v>
      </c>
      <c r="D13" s="4" t="s">
        <v>34</v>
      </c>
      <c r="E13" s="4" t="s">
        <v>35</v>
      </c>
      <c r="F13" s="5" t="s">
        <v>36</v>
      </c>
      <c r="J13" s="18" t="s">
        <v>5</v>
      </c>
      <c r="K13" s="18" t="s">
        <v>19</v>
      </c>
      <c r="L13" s="7"/>
      <c r="M13" s="7"/>
      <c r="N13" s="7"/>
      <c r="O13" s="7"/>
      <c r="S13" s="7"/>
      <c r="T13" s="11"/>
      <c r="U13" s="11"/>
      <c r="V13" s="11"/>
      <c r="W13" s="11"/>
      <c r="X13" s="11"/>
      <c r="Y13" s="11"/>
      <c r="Z13" s="11"/>
    </row>
    <row r="14" spans="1:27" ht="45" x14ac:dyDescent="0.25">
      <c r="A14" s="6" t="s">
        <v>1</v>
      </c>
      <c r="B14" s="7">
        <v>1</v>
      </c>
      <c r="C14" s="7">
        <v>0.97</v>
      </c>
      <c r="D14" s="7">
        <v>102.19</v>
      </c>
      <c r="E14" s="8" t="s">
        <v>20</v>
      </c>
      <c r="F14" s="9">
        <v>-0.02</v>
      </c>
      <c r="J14" s="3" t="s">
        <v>32</v>
      </c>
      <c r="K14" s="4" t="s">
        <v>37</v>
      </c>
      <c r="L14" s="4" t="s">
        <v>38</v>
      </c>
      <c r="M14" s="4" t="s">
        <v>39</v>
      </c>
      <c r="N14" s="4" t="s">
        <v>40</v>
      </c>
      <c r="O14" s="5" t="s">
        <v>6</v>
      </c>
      <c r="T14" s="6" t="s">
        <v>0</v>
      </c>
      <c r="U14" s="7" t="s">
        <v>32</v>
      </c>
      <c r="V14" s="7" t="s">
        <v>41</v>
      </c>
      <c r="W14" s="7" t="s">
        <v>33</v>
      </c>
      <c r="X14" s="7" t="s">
        <v>34</v>
      </c>
      <c r="Y14" s="7" t="s">
        <v>35</v>
      </c>
      <c r="Z14" s="9" t="s">
        <v>36</v>
      </c>
    </row>
    <row r="15" spans="1:27" x14ac:dyDescent="0.25">
      <c r="A15" s="10" t="s">
        <v>2</v>
      </c>
      <c r="B15" s="11">
        <v>1</v>
      </c>
      <c r="C15" s="11">
        <v>0.97</v>
      </c>
      <c r="D15" s="11">
        <v>100.53</v>
      </c>
      <c r="E15" s="12" t="s">
        <v>20</v>
      </c>
      <c r="F15" s="13">
        <v>0</v>
      </c>
      <c r="J15" s="10">
        <v>1</v>
      </c>
      <c r="K15" s="11">
        <v>1.01</v>
      </c>
      <c r="L15" s="11">
        <v>10.199999999999999</v>
      </c>
      <c r="M15" s="11">
        <v>50.75</v>
      </c>
      <c r="N15" s="11">
        <v>24.7</v>
      </c>
      <c r="O15" s="13">
        <v>0.48699999999999999</v>
      </c>
      <c r="T15" s="6" t="s">
        <v>1</v>
      </c>
      <c r="U15" s="7">
        <v>1</v>
      </c>
      <c r="V15" s="7">
        <v>11.53</v>
      </c>
      <c r="W15" s="7">
        <v>0.95</v>
      </c>
      <c r="X15" s="7">
        <v>0</v>
      </c>
      <c r="Y15" s="8" t="s">
        <v>13</v>
      </c>
      <c r="Z15" s="9">
        <v>-0.04</v>
      </c>
    </row>
    <row r="16" spans="1:27" x14ac:dyDescent="0.25">
      <c r="T16" s="10" t="s">
        <v>2</v>
      </c>
      <c r="U16" s="11">
        <v>1</v>
      </c>
      <c r="V16" s="11">
        <v>12.66</v>
      </c>
      <c r="W16" s="11">
        <v>1.07</v>
      </c>
      <c r="X16" s="11">
        <v>0</v>
      </c>
      <c r="Y16" s="12" t="s">
        <v>14</v>
      </c>
      <c r="Z16" s="13">
        <v>0.01</v>
      </c>
    </row>
    <row r="21" spans="1:12" ht="45" x14ac:dyDescent="0.25">
      <c r="B21" s="3" t="s">
        <v>30</v>
      </c>
      <c r="C21" s="4" t="s">
        <v>31</v>
      </c>
      <c r="D21" s="4" t="s">
        <v>22</v>
      </c>
      <c r="E21" s="4" t="s">
        <v>23</v>
      </c>
      <c r="F21" s="4" t="s">
        <v>24</v>
      </c>
      <c r="G21" s="4" t="s">
        <v>25</v>
      </c>
      <c r="H21" s="5" t="s">
        <v>21</v>
      </c>
    </row>
    <row r="22" spans="1:12" x14ac:dyDescent="0.25">
      <c r="B22" s="6">
        <v>0.5</v>
      </c>
      <c r="C22" s="7">
        <f>SQRT(C2*C3)</f>
        <v>0.51652686280579829</v>
      </c>
      <c r="D22" s="7">
        <v>0.99</v>
      </c>
      <c r="E22" s="7">
        <v>0.97799999999999998</v>
      </c>
      <c r="F22" s="7">
        <v>0.6</v>
      </c>
      <c r="G22" s="7">
        <v>0.5</v>
      </c>
      <c r="H22" s="14">
        <f>(D22-E22)/(F22-G22)*(F22-C22)+E22</f>
        <v>0.98801677646330421</v>
      </c>
    </row>
    <row r="23" spans="1:12" x14ac:dyDescent="0.25">
      <c r="B23" s="6">
        <v>1</v>
      </c>
      <c r="C23" s="7">
        <f>SQRT(C4*C5)</f>
        <v>1.003493896344168</v>
      </c>
      <c r="D23" s="7">
        <v>1.0249999999999999</v>
      </c>
      <c r="E23" s="7">
        <v>1.018</v>
      </c>
      <c r="F23" s="7">
        <v>1.2</v>
      </c>
      <c r="G23" s="7">
        <v>1</v>
      </c>
      <c r="H23" s="14">
        <f t="shared" ref="H23:H25" si="0">(D23-E23)/(F23-G23)*(F23-C23)+E23</f>
        <v>1.0248777136279541</v>
      </c>
      <c r="J23" s="37" t="s">
        <v>27</v>
      </c>
      <c r="K23" s="37"/>
      <c r="L23" s="37"/>
    </row>
    <row r="24" spans="1:12" x14ac:dyDescent="0.25">
      <c r="B24" s="6">
        <v>2</v>
      </c>
      <c r="C24" s="7">
        <f>SQRT(C6*C7)</f>
        <v>1.9990997974088236</v>
      </c>
      <c r="D24" s="7">
        <v>1.032</v>
      </c>
      <c r="E24" s="7">
        <v>1.03</v>
      </c>
      <c r="F24" s="7">
        <v>2</v>
      </c>
      <c r="G24" s="7">
        <v>1.5</v>
      </c>
      <c r="H24" s="14">
        <f>(D24-E24)/(F24-G24)*(F24-C24)+E24</f>
        <v>1.0300036008103648</v>
      </c>
      <c r="J24" s="17" t="s">
        <v>56</v>
      </c>
      <c r="K24" s="17"/>
      <c r="L24" s="17"/>
    </row>
    <row r="25" spans="1:12" x14ac:dyDescent="0.25">
      <c r="B25" s="10">
        <v>3</v>
      </c>
      <c r="C25" s="11">
        <f>SQRT(C8*C9)</f>
        <v>3.0042969227424905</v>
      </c>
      <c r="D25" s="11">
        <v>1.0249999999999999</v>
      </c>
      <c r="E25" s="11">
        <v>1.0289999999999999</v>
      </c>
      <c r="F25" s="11">
        <v>4</v>
      </c>
      <c r="G25" s="11">
        <v>3</v>
      </c>
      <c r="H25" s="15">
        <f t="shared" si="0"/>
        <v>1.0250171876909699</v>
      </c>
    </row>
    <row r="26" spans="1:12" x14ac:dyDescent="0.25">
      <c r="A26" s="1" t="s">
        <v>55</v>
      </c>
      <c r="B26" s="1">
        <v>1</v>
      </c>
      <c r="C26" s="1">
        <v>0.97</v>
      </c>
      <c r="D26" s="1">
        <v>1.018</v>
      </c>
      <c r="E26" s="1">
        <v>1.0089999999999999</v>
      </c>
      <c r="F26" s="1">
        <v>1</v>
      </c>
      <c r="G26" s="1">
        <v>0.8</v>
      </c>
      <c r="H26" s="15">
        <f>(D26-E26)/(F26-G26)*(F26-C26)+E26</f>
        <v>1.0103499999999999</v>
      </c>
    </row>
    <row r="30" spans="1:12" ht="30" x14ac:dyDescent="0.25">
      <c r="B30" s="2" t="s">
        <v>28</v>
      </c>
    </row>
    <row r="31" spans="1:12" ht="30" x14ac:dyDescent="0.25">
      <c r="A31" s="3" t="s">
        <v>26</v>
      </c>
      <c r="B31" s="4">
        <v>4</v>
      </c>
      <c r="C31" s="4">
        <v>3</v>
      </c>
      <c r="D31" s="4">
        <v>2.5</v>
      </c>
      <c r="E31" s="4">
        <v>2</v>
      </c>
      <c r="F31" s="4">
        <v>1.5</v>
      </c>
      <c r="G31" s="4">
        <v>1.2</v>
      </c>
      <c r="H31" s="4">
        <v>1</v>
      </c>
      <c r="I31" s="4">
        <v>0.8</v>
      </c>
      <c r="J31" s="4">
        <v>0.6</v>
      </c>
      <c r="K31" s="4">
        <v>0.5</v>
      </c>
      <c r="L31" s="5">
        <v>0.4</v>
      </c>
    </row>
    <row r="32" spans="1:12" ht="30" x14ac:dyDescent="0.25">
      <c r="A32" s="10" t="s">
        <v>29</v>
      </c>
      <c r="B32" s="11">
        <v>1.0249999999999999</v>
      </c>
      <c r="C32" s="11">
        <v>1.0289999999999999</v>
      </c>
      <c r="D32" s="11">
        <v>1.0309999999999999</v>
      </c>
      <c r="E32" s="11">
        <v>1.032</v>
      </c>
      <c r="F32" s="11">
        <v>1.03</v>
      </c>
      <c r="G32" s="11">
        <v>1.0249999999999999</v>
      </c>
      <c r="H32" s="11">
        <v>1.018</v>
      </c>
      <c r="I32" s="11">
        <v>1.0069999999999999</v>
      </c>
      <c r="J32" s="11">
        <v>0.99</v>
      </c>
      <c r="K32" s="11">
        <v>0.97799999999999998</v>
      </c>
      <c r="L32" s="13">
        <v>0.96299999999999997</v>
      </c>
    </row>
    <row r="38" spans="2:7" x14ac:dyDescent="0.25">
      <c r="B38" s="1" t="s">
        <v>43</v>
      </c>
    </row>
    <row r="40" spans="2:7" x14ac:dyDescent="0.25">
      <c r="B40" s="19" t="s">
        <v>44</v>
      </c>
      <c r="C40" s="20">
        <v>0.5</v>
      </c>
      <c r="D40" s="21">
        <v>1</v>
      </c>
      <c r="E40" s="22">
        <v>2</v>
      </c>
      <c r="F40" s="20">
        <v>3</v>
      </c>
      <c r="G40" s="23" t="s">
        <v>45</v>
      </c>
    </row>
    <row r="41" spans="2:7" x14ac:dyDescent="0.25">
      <c r="B41" s="38" t="s">
        <v>46</v>
      </c>
      <c r="C41" s="24">
        <v>12.6212</v>
      </c>
      <c r="D41" s="25">
        <v>14.8149</v>
      </c>
      <c r="E41" s="26">
        <v>16.5566</v>
      </c>
      <c r="F41" s="24">
        <v>17.207899999999999</v>
      </c>
      <c r="G41" s="27">
        <v>14.388500000000001</v>
      </c>
    </row>
    <row r="42" spans="2:7" x14ac:dyDescent="0.25">
      <c r="B42" s="38"/>
      <c r="C42" s="24">
        <v>12.616899999999999</v>
      </c>
      <c r="D42" s="25">
        <v>14.814500000000001</v>
      </c>
      <c r="E42" s="26">
        <v>16.5533</v>
      </c>
      <c r="F42" s="24">
        <v>17.191299999999998</v>
      </c>
      <c r="G42" s="27">
        <v>14.374599999999999</v>
      </c>
    </row>
    <row r="43" spans="2:7" x14ac:dyDescent="0.25">
      <c r="B43" s="38"/>
      <c r="C43" s="24">
        <v>12.611599999999999</v>
      </c>
      <c r="D43" s="28">
        <v>14.8085</v>
      </c>
      <c r="E43" s="26">
        <v>16.5486</v>
      </c>
      <c r="F43" s="24">
        <v>17.189399999999999</v>
      </c>
      <c r="G43" s="27">
        <v>14.385899999999999</v>
      </c>
    </row>
    <row r="44" spans="2:7" x14ac:dyDescent="0.25">
      <c r="B44" s="29" t="s">
        <v>47</v>
      </c>
      <c r="C44" s="30">
        <f>AVERAGE(C41:C43)</f>
        <v>12.616566666666666</v>
      </c>
      <c r="D44" s="30">
        <f t="shared" ref="D44:F44" si="1">AVERAGE(D41:D43)</f>
        <v>14.812633333333332</v>
      </c>
      <c r="E44" s="30">
        <f t="shared" si="1"/>
        <v>16.552833333333332</v>
      </c>
      <c r="F44" s="31">
        <f t="shared" si="1"/>
        <v>17.196199999999997</v>
      </c>
      <c r="G44" s="23">
        <f>AVERAGE(G41:G43)</f>
        <v>14.383000000000001</v>
      </c>
    </row>
    <row r="45" spans="2:7" x14ac:dyDescent="0.25">
      <c r="B45" s="38" t="s">
        <v>48</v>
      </c>
      <c r="C45" s="24">
        <v>22.039100000000001</v>
      </c>
      <c r="D45" s="25">
        <v>21.456</v>
      </c>
      <c r="E45" s="26">
        <v>21.4177</v>
      </c>
      <c r="F45" s="24">
        <v>21.1508</v>
      </c>
      <c r="G45" s="27">
        <v>21.041499999999999</v>
      </c>
    </row>
    <row r="46" spans="2:7" x14ac:dyDescent="0.25">
      <c r="B46" s="38"/>
      <c r="C46" s="24">
        <v>22.039000000000001</v>
      </c>
      <c r="D46" s="25">
        <v>21.444900000000001</v>
      </c>
      <c r="E46" s="26">
        <v>21.426300000000001</v>
      </c>
      <c r="F46" s="24">
        <v>21.1569</v>
      </c>
      <c r="G46" s="27">
        <v>21.0184</v>
      </c>
    </row>
    <row r="47" spans="2:7" x14ac:dyDescent="0.25">
      <c r="B47" s="38"/>
      <c r="C47" s="24">
        <v>22.0336</v>
      </c>
      <c r="D47" s="25">
        <v>21.432700000000001</v>
      </c>
      <c r="E47" s="26">
        <v>21.4282</v>
      </c>
      <c r="F47" s="24">
        <v>21.148900000000001</v>
      </c>
      <c r="G47" s="27">
        <v>21.0169</v>
      </c>
    </row>
    <row r="48" spans="2:7" x14ac:dyDescent="0.25">
      <c r="B48" s="32" t="s">
        <v>47</v>
      </c>
      <c r="C48" s="33">
        <f>AVERAGE(C45:C47)</f>
        <v>22.037233333333337</v>
      </c>
      <c r="D48" s="33">
        <f t="shared" ref="D48:F48" si="2">AVERAGE(D45:D47)</f>
        <v>21.444533333333336</v>
      </c>
      <c r="E48" s="33">
        <f t="shared" si="2"/>
        <v>21.424066666666665</v>
      </c>
      <c r="F48" s="34">
        <f t="shared" si="2"/>
        <v>21.152199999999997</v>
      </c>
      <c r="G48" s="23">
        <f>AVERAGE(G45:G47)</f>
        <v>21.025600000000001</v>
      </c>
    </row>
    <row r="50" spans="1:7" ht="30" x14ac:dyDescent="0.25">
      <c r="C50" s="2" t="s">
        <v>49</v>
      </c>
    </row>
    <row r="51" spans="1:7" ht="45" x14ac:dyDescent="0.25">
      <c r="B51" s="3" t="s">
        <v>50</v>
      </c>
      <c r="C51" s="4" t="s">
        <v>53</v>
      </c>
      <c r="D51" s="4" t="s">
        <v>52</v>
      </c>
      <c r="E51" s="4" t="s">
        <v>51</v>
      </c>
      <c r="F51" s="4" t="s">
        <v>21</v>
      </c>
      <c r="G51" s="5" t="s">
        <v>54</v>
      </c>
    </row>
    <row r="52" spans="1:7" x14ac:dyDescent="0.25">
      <c r="B52" s="6">
        <v>0.5</v>
      </c>
      <c r="C52" s="7">
        <v>0.51652686280579829</v>
      </c>
      <c r="D52" s="35">
        <v>12.616566666666666</v>
      </c>
      <c r="E52" s="35">
        <v>22.037233333333337</v>
      </c>
      <c r="F52" s="7">
        <v>0.98801677646330421</v>
      </c>
      <c r="G52" s="9">
        <f>D52/E52*F52</f>
        <v>0.56565083917223602</v>
      </c>
    </row>
    <row r="53" spans="1:7" x14ac:dyDescent="0.25">
      <c r="B53" s="6">
        <v>1</v>
      </c>
      <c r="C53" s="7">
        <v>1.003493896344168</v>
      </c>
      <c r="D53" s="35">
        <v>14.812633333333332</v>
      </c>
      <c r="E53" s="35">
        <v>21.444533333333336</v>
      </c>
      <c r="F53" s="7">
        <v>1.0248777136279541</v>
      </c>
      <c r="G53" s="9">
        <f t="shared" ref="G53:G55" si="3">D53/E53*F53</f>
        <v>0.70792577052158834</v>
      </c>
    </row>
    <row r="54" spans="1:7" x14ac:dyDescent="0.25">
      <c r="B54" s="6">
        <v>2</v>
      </c>
      <c r="C54" s="7">
        <v>1.9990997974088236</v>
      </c>
      <c r="D54" s="35">
        <v>16.552833333333332</v>
      </c>
      <c r="E54" s="35">
        <v>21.424066666666665</v>
      </c>
      <c r="F54" s="7">
        <v>1.0300036008103648</v>
      </c>
      <c r="G54" s="9">
        <f t="shared" si="3"/>
        <v>0.79580960058690231</v>
      </c>
    </row>
    <row r="55" spans="1:7" x14ac:dyDescent="0.25">
      <c r="B55" s="10">
        <v>3</v>
      </c>
      <c r="C55" s="11">
        <v>3.0042969227424905</v>
      </c>
      <c r="D55" s="36">
        <v>17.196199999999997</v>
      </c>
      <c r="E55" s="36">
        <v>21.152199999999997</v>
      </c>
      <c r="F55" s="11">
        <v>1.0250171876909699</v>
      </c>
      <c r="G55" s="13">
        <f t="shared" si="3"/>
        <v>0.83331287350589811</v>
      </c>
    </row>
    <row r="56" spans="1:7" x14ac:dyDescent="0.25">
      <c r="A56" s="1" t="s">
        <v>19</v>
      </c>
      <c r="B56" s="1">
        <v>1</v>
      </c>
      <c r="C56" s="7">
        <v>0.97</v>
      </c>
      <c r="D56" s="1">
        <v>14.383000000000001</v>
      </c>
      <c r="E56" s="1">
        <v>21.025600000000001</v>
      </c>
      <c r="F56" s="1">
        <v>1.0103499999999999</v>
      </c>
      <c r="G56" s="13">
        <f>D56/E56*F56</f>
        <v>0.69115098023361987</v>
      </c>
    </row>
  </sheetData>
  <mergeCells count="3">
    <mergeCell ref="J23:L23"/>
    <mergeCell ref="B41:B43"/>
    <mergeCell ref="B45:B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opLeftCell="A22" workbookViewId="0">
      <selection activeCell="D51" sqref="D51"/>
    </sheetView>
  </sheetViews>
  <sheetFormatPr baseColWidth="10" defaultRowHeight="15" x14ac:dyDescent="0.25"/>
  <sheetData>
    <row r="2" spans="1:7" x14ac:dyDescent="0.25">
      <c r="A2" s="39" t="s">
        <v>57</v>
      </c>
      <c r="B2" s="39"/>
      <c r="C2" s="39"/>
      <c r="D2" s="39"/>
      <c r="E2" s="39"/>
      <c r="F2" s="39"/>
      <c r="G2" s="39"/>
    </row>
    <row r="3" spans="1:7" ht="30" x14ac:dyDescent="0.25">
      <c r="A3" s="1"/>
      <c r="B3" s="3" t="s">
        <v>50</v>
      </c>
      <c r="C3" s="4" t="s">
        <v>53</v>
      </c>
      <c r="D3" s="4" t="s">
        <v>52</v>
      </c>
      <c r="E3" s="4" t="s">
        <v>51</v>
      </c>
      <c r="F3" s="4" t="s">
        <v>21</v>
      </c>
      <c r="G3" s="5" t="s">
        <v>54</v>
      </c>
    </row>
    <row r="4" spans="1:7" x14ac:dyDescent="0.25">
      <c r="A4" s="1"/>
      <c r="B4" s="6">
        <v>0.5</v>
      </c>
      <c r="C4" s="7">
        <v>0.51652686280579829</v>
      </c>
      <c r="D4" s="35">
        <v>12.616566666666666</v>
      </c>
      <c r="E4" s="35">
        <v>22.037233333333337</v>
      </c>
      <c r="F4" s="7">
        <v>0.98801677646330421</v>
      </c>
      <c r="G4" s="9">
        <f>D4/E4*F4</f>
        <v>0.56565083917223602</v>
      </c>
    </row>
    <row r="5" spans="1:7" x14ac:dyDescent="0.25">
      <c r="A5" s="1"/>
      <c r="B5" s="6">
        <v>1</v>
      </c>
      <c r="C5" s="7">
        <v>1.003493896344168</v>
      </c>
      <c r="D5" s="35">
        <v>14.812633333333332</v>
      </c>
      <c r="E5" s="35">
        <v>21.444533333333336</v>
      </c>
      <c r="F5" s="7">
        <v>1.0248777136279541</v>
      </c>
      <c r="G5" s="9">
        <f t="shared" ref="G5:G7" si="0">D5/E5*F5</f>
        <v>0.70792577052158834</v>
      </c>
    </row>
    <row r="6" spans="1:7" x14ac:dyDescent="0.25">
      <c r="A6" s="1"/>
      <c r="B6" s="6">
        <v>2</v>
      </c>
      <c r="C6" s="7">
        <v>1.9990997974088236</v>
      </c>
      <c r="D6" s="35">
        <v>16.552833333333332</v>
      </c>
      <c r="E6" s="35">
        <v>21.424066666666665</v>
      </c>
      <c r="F6" s="7">
        <v>1.0300036008103648</v>
      </c>
      <c r="G6" s="9">
        <f t="shared" si="0"/>
        <v>0.79580960058690231</v>
      </c>
    </row>
    <row r="7" spans="1:7" x14ac:dyDescent="0.25">
      <c r="A7" s="1"/>
      <c r="B7" s="10">
        <v>3</v>
      </c>
      <c r="C7" s="11">
        <v>3.0042969227424905</v>
      </c>
      <c r="D7" s="36">
        <v>17.196199999999997</v>
      </c>
      <c r="E7" s="36">
        <v>21.152199999999997</v>
      </c>
      <c r="F7" s="11">
        <v>1.0250171876909699</v>
      </c>
      <c r="G7" s="13">
        <f t="shared" si="0"/>
        <v>0.83331287350589811</v>
      </c>
    </row>
    <row r="8" spans="1:7" x14ac:dyDescent="0.25">
      <c r="A8" s="1" t="s">
        <v>19</v>
      </c>
      <c r="B8" s="1">
        <v>1</v>
      </c>
      <c r="C8" s="7">
        <v>0.97</v>
      </c>
      <c r="D8" s="1">
        <v>14.383000000000001</v>
      </c>
      <c r="E8" s="1">
        <v>21.025600000000001</v>
      </c>
      <c r="F8" s="1">
        <v>1.0103499999999999</v>
      </c>
      <c r="G8" s="13">
        <f>D8/E8*F8</f>
        <v>0.69115098023361987</v>
      </c>
    </row>
  </sheetData>
  <mergeCells count="1">
    <mergeCell ref="A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SFD</vt:lpstr>
      <vt:lpstr>FOCs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2023-06-05T10:32:16Z</dcterms:modified>
</cp:coreProperties>
</file>