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XAR/Fiches_DQ/RT/RT4/"/>
    </mc:Choice>
  </mc:AlternateContent>
  <xr:revisionPtr revIDLastSave="0" documentId="13_ncr:1_{A6162978-45DE-2D46-B397-FDBEEED236D8}" xr6:coauthVersionLast="47" xr6:coauthVersionMax="47" xr10:uidLastSave="{00000000-0000-0000-0000-000000000000}"/>
  <bookViews>
    <workbookView xWindow="0" yWindow="500" windowWidth="28800" windowHeight="16360" xr2:uid="{DA99AA12-AF59-3743-A91F-94FF289A4156}"/>
  </bookViews>
  <sheets>
    <sheet name="Facteurs correctifs" sheetId="1" r:id="rId1"/>
    <sheet name="Mesures Clinac 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4" l="1"/>
  <c r="G14" i="4"/>
  <c r="G19" i="4"/>
  <c r="G24" i="4"/>
  <c r="G4" i="4"/>
  <c r="E9" i="4"/>
  <c r="E14" i="4"/>
  <c r="E19" i="4"/>
  <c r="E24" i="4"/>
  <c r="E4" i="4"/>
  <c r="O20" i="1"/>
  <c r="J13" i="1"/>
  <c r="I13" i="1"/>
  <c r="H13" i="1"/>
  <c r="G13" i="1"/>
  <c r="F13" i="1"/>
  <c r="E13" i="1"/>
  <c r="D13" i="1"/>
  <c r="C13" i="1"/>
  <c r="C4" i="1"/>
  <c r="H14" i="4" l="1"/>
  <c r="H4" i="4"/>
  <c r="H9" i="4"/>
  <c r="H24" i="4"/>
  <c r="H19" i="4"/>
  <c r="G16" i="1"/>
  <c r="C16" i="1"/>
  <c r="C14" i="1"/>
  <c r="G14" i="1"/>
  <c r="C15" i="1"/>
  <c r="G15" i="1"/>
</calcChain>
</file>

<file path=xl/sharedStrings.xml><?xml version="1.0" encoding="utf-8"?>
<sst xmlns="http://schemas.openxmlformats.org/spreadsheetml/2006/main" count="40" uniqueCount="34">
  <si>
    <t>T mes (°C)</t>
  </si>
  <si>
    <r>
      <t>P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(hPa)</t>
    </r>
  </si>
  <si>
    <t>Pré irradiation + zéro électromètre à chaque changement de tension CI</t>
  </si>
  <si>
    <t>P mes (hPa)</t>
  </si>
  <si>
    <r>
      <t>T</t>
    </r>
    <r>
      <rPr>
        <b/>
        <vertAlign val="subscript"/>
        <sz val="12"/>
        <color theme="1"/>
        <rFont val="Calibri (Corps)"/>
      </rPr>
      <t>0</t>
    </r>
    <r>
      <rPr>
        <b/>
        <sz val="12"/>
        <color theme="1"/>
        <rFont val="Calibri"/>
        <family val="2"/>
        <scheme val="minor"/>
      </rPr>
      <t xml:space="preserve"> (°C)</t>
    </r>
  </si>
  <si>
    <r>
      <t>k</t>
    </r>
    <r>
      <rPr>
        <b/>
        <vertAlign val="subscript"/>
        <sz val="12"/>
        <color theme="1"/>
        <rFont val="Calibri (Corps)"/>
      </rPr>
      <t>TP</t>
    </r>
  </si>
  <si>
    <t>X6</t>
  </si>
  <si>
    <t>X23</t>
  </si>
  <si>
    <t>Tension (V)</t>
  </si>
  <si>
    <t>Charge 1 (nC)</t>
  </si>
  <si>
    <t>Charge 2 (nC)</t>
  </si>
  <si>
    <t>Charge 3 (nC)</t>
  </si>
  <si>
    <t>Charge moyenne (nC)</t>
  </si>
  <si>
    <t>krec</t>
  </si>
  <si>
    <t>kpol 400 V</t>
  </si>
  <si>
    <t>kpol 100 V</t>
  </si>
  <si>
    <t>Mesures ROOS</t>
  </si>
  <si>
    <r>
      <t>V</t>
    </r>
    <r>
      <rPr>
        <b/>
        <vertAlign val="subscript"/>
        <sz val="12"/>
        <color theme="1"/>
        <rFont val="Calibri (Corps)"/>
      </rPr>
      <t>1</t>
    </r>
    <r>
      <rPr>
        <b/>
        <sz val="12"/>
        <color theme="1"/>
        <rFont val="Calibri"/>
        <family val="2"/>
        <scheme val="minor"/>
      </rPr>
      <t>/V</t>
    </r>
    <r>
      <rPr>
        <b/>
        <vertAlign val="subscript"/>
        <sz val="12"/>
        <color theme="1"/>
        <rFont val="Calibri (Corps)"/>
      </rPr>
      <t>2</t>
    </r>
  </si>
  <si>
    <r>
      <t>a</t>
    </r>
    <r>
      <rPr>
        <b/>
        <vertAlign val="subscript"/>
        <sz val="12"/>
        <color theme="1"/>
        <rFont val="Calibri (Corps)"/>
      </rPr>
      <t>0</t>
    </r>
  </si>
  <si>
    <r>
      <t>a</t>
    </r>
    <r>
      <rPr>
        <b/>
        <vertAlign val="subscript"/>
        <sz val="12"/>
        <color theme="1"/>
        <rFont val="Calibri (Corps)"/>
      </rPr>
      <t>1</t>
    </r>
  </si>
  <si>
    <r>
      <t>a</t>
    </r>
    <r>
      <rPr>
        <b/>
        <vertAlign val="subscript"/>
        <sz val="12"/>
        <color theme="1"/>
        <rFont val="Calibri (Corps)"/>
      </rPr>
      <t>2</t>
    </r>
  </si>
  <si>
    <t>Energie (MeV)</t>
  </si>
  <si>
    <t>R50</t>
  </si>
  <si>
    <t>R50 (g/cm2)</t>
  </si>
  <si>
    <t>Charge REF (nC)</t>
  </si>
  <si>
    <t>Charge moyenne REF (nC)</t>
  </si>
  <si>
    <t>Charge CI plate (nC)</t>
  </si>
  <si>
    <t>Charge moyenne CI plate (nC)</t>
  </si>
  <si>
    <t>kQ</t>
  </si>
  <si>
    <t>Passage de la chambre cylindrique de
référence à la chambre plate à calibrer</t>
  </si>
  <si>
    <t>A partir du coefficient d'étalonnage du
LNHB pour le faisceau de 18 MeV puis
application du kQ,Qint</t>
  </si>
  <si>
    <t>Dose directe (Gy)</t>
  </si>
  <si>
    <t>Dose cross calib (Gy)</t>
  </si>
  <si>
    <t>kQQint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</si>
</sst>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Corps)"/>
    </font>
    <font>
      <sz val="12"/>
      <color rgb="FFFF0000"/>
      <name val="Calibri (Corps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/>
    <xf numFmtId="0" fontId="1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65" fontId="0" fillId="3" borderId="15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673100</xdr:colOff>
      <xdr:row>3</xdr:row>
      <xdr:rowOff>50800</xdr:rowOff>
    </xdr:from>
    <xdr:to>
      <xdr:col>20</xdr:col>
      <xdr:colOff>184608</xdr:colOff>
      <xdr:row>17</xdr:row>
      <xdr:rowOff>14248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A11B402-A64F-AA44-B033-608254083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0" y="736600"/>
          <a:ext cx="7766508" cy="29225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21</xdr:row>
      <xdr:rowOff>12700</xdr:rowOff>
    </xdr:from>
    <xdr:to>
      <xdr:col>22</xdr:col>
      <xdr:colOff>318088</xdr:colOff>
      <xdr:row>45</xdr:row>
      <xdr:rowOff>152400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4FE6F1C2-EBB4-8787-DE16-AF0FD1871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6400" y="4533900"/>
          <a:ext cx="12510088" cy="5105400"/>
        </a:xfrm>
        <a:prstGeom prst="rect">
          <a:avLst/>
        </a:prstGeom>
      </xdr:spPr>
    </xdr:pic>
    <xdr:clientData/>
  </xdr:twoCellAnchor>
  <xdr:twoCellAnchor editAs="oneCell">
    <xdr:from>
      <xdr:col>7</xdr:col>
      <xdr:colOff>188100</xdr:colOff>
      <xdr:row>46</xdr:row>
      <xdr:rowOff>61100</xdr:rowOff>
    </xdr:from>
    <xdr:to>
      <xdr:col>22</xdr:col>
      <xdr:colOff>342900</xdr:colOff>
      <xdr:row>71</xdr:row>
      <xdr:rowOff>84905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650CD8EB-7699-26C0-8DAE-C47913CA4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4000" y="9713100"/>
          <a:ext cx="12537300" cy="5116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5919-816B-104D-944F-4C9BC61428B9}">
  <dimension ref="B1:S102"/>
  <sheetViews>
    <sheetView tabSelected="1" topLeftCell="A26" zoomScaleNormal="100" workbookViewId="0">
      <selection activeCell="G46" sqref="G46"/>
    </sheetView>
  </sheetViews>
  <sheetFormatPr baseColWidth="10" defaultRowHeight="16" x14ac:dyDescent="0.2"/>
  <cols>
    <col min="2" max="2" width="19" bestFit="1" customWidth="1"/>
    <col min="5" max="5" width="13" bestFit="1" customWidth="1"/>
  </cols>
  <sheetData>
    <row r="1" spans="2:10" ht="17" thickBot="1" x14ac:dyDescent="0.25"/>
    <row r="2" spans="2:10" ht="18" x14ac:dyDescent="0.2">
      <c r="B2" s="1" t="s">
        <v>0</v>
      </c>
      <c r="C2" s="2"/>
      <c r="E2" s="1" t="s">
        <v>1</v>
      </c>
      <c r="F2" s="3">
        <v>1013.25</v>
      </c>
      <c r="I2" s="4" t="s">
        <v>2</v>
      </c>
    </row>
    <row r="3" spans="2:10" ht="19" thickBot="1" x14ac:dyDescent="0.25">
      <c r="B3" s="5" t="s">
        <v>3</v>
      </c>
      <c r="C3" s="6"/>
      <c r="E3" s="5" t="s">
        <v>4</v>
      </c>
      <c r="F3" s="7">
        <v>20</v>
      </c>
    </row>
    <row r="4" spans="2:10" ht="19" thickBot="1" x14ac:dyDescent="0.25">
      <c r="B4" s="8" t="s">
        <v>5</v>
      </c>
      <c r="C4" s="9" t="e">
        <f>(F2*(C2+273.15))/((F3+273.15)*C3)</f>
        <v>#DIV/0!</v>
      </c>
    </row>
    <row r="5" spans="2:10" x14ac:dyDescent="0.2">
      <c r="B5" s="10"/>
      <c r="C5" s="11"/>
    </row>
    <row r="6" spans="2:10" x14ac:dyDescent="0.2">
      <c r="B6" s="60" t="s">
        <v>16</v>
      </c>
      <c r="C6" s="60"/>
      <c r="D6" s="60"/>
      <c r="E6" s="60"/>
      <c r="F6" s="60"/>
      <c r="G6" s="60"/>
      <c r="H6" s="60"/>
      <c r="I6" s="60"/>
      <c r="J6" s="60"/>
    </row>
    <row r="7" spans="2:10" ht="17" thickBot="1" x14ac:dyDescent="0.25"/>
    <row r="8" spans="2:10" ht="17" thickBot="1" x14ac:dyDescent="0.25">
      <c r="B8" s="12"/>
      <c r="C8" s="61" t="s">
        <v>6</v>
      </c>
      <c r="D8" s="62"/>
      <c r="E8" s="62"/>
      <c r="F8" s="63"/>
      <c r="G8" s="64" t="s">
        <v>7</v>
      </c>
      <c r="H8" s="65"/>
      <c r="I8" s="65"/>
      <c r="J8" s="66"/>
    </row>
    <row r="9" spans="2:10" ht="17" thickBot="1" x14ac:dyDescent="0.25">
      <c r="B9" s="13" t="s">
        <v>8</v>
      </c>
      <c r="C9" s="14">
        <v>400</v>
      </c>
      <c r="D9" s="15">
        <v>100</v>
      </c>
      <c r="E9" s="15">
        <v>-400</v>
      </c>
      <c r="F9" s="16">
        <v>-100</v>
      </c>
      <c r="G9" s="17">
        <v>400</v>
      </c>
      <c r="H9" s="18">
        <v>100</v>
      </c>
      <c r="I9" s="18">
        <v>-400</v>
      </c>
      <c r="J9" s="19">
        <v>-100</v>
      </c>
    </row>
    <row r="10" spans="2:10" x14ac:dyDescent="0.2">
      <c r="B10" s="20" t="s">
        <v>9</v>
      </c>
      <c r="C10" s="21"/>
      <c r="D10" s="22"/>
      <c r="E10" s="22"/>
      <c r="F10" s="23"/>
      <c r="G10" s="24"/>
      <c r="H10" s="25"/>
      <c r="I10" s="25"/>
      <c r="J10" s="26"/>
    </row>
    <row r="11" spans="2:10" x14ac:dyDescent="0.2">
      <c r="B11" s="20" t="s">
        <v>10</v>
      </c>
      <c r="C11" s="21"/>
      <c r="D11" s="22"/>
      <c r="E11" s="22"/>
      <c r="F11" s="23"/>
      <c r="G11" s="12"/>
      <c r="H11" s="22"/>
      <c r="I11" s="22"/>
      <c r="J11" s="23"/>
    </row>
    <row r="12" spans="2:10" ht="17" thickBot="1" x14ac:dyDescent="0.25">
      <c r="B12" s="20" t="s">
        <v>11</v>
      </c>
      <c r="C12" s="21"/>
      <c r="D12" s="22"/>
      <c r="E12" s="22"/>
      <c r="F12" s="23"/>
      <c r="G12" s="12"/>
      <c r="H12" s="22"/>
      <c r="I12" s="22"/>
      <c r="J12" s="23"/>
    </row>
    <row r="13" spans="2:10" ht="17" thickBot="1" x14ac:dyDescent="0.25">
      <c r="B13" s="20" t="s">
        <v>12</v>
      </c>
      <c r="C13" s="27" t="e">
        <f>AVERAGE(C10:C12)</f>
        <v>#DIV/0!</v>
      </c>
      <c r="D13" s="28" t="e">
        <f t="shared" ref="D13:E13" si="0">AVERAGE(D10:D12)</f>
        <v>#DIV/0!</v>
      </c>
      <c r="E13" s="28" t="e">
        <f t="shared" si="0"/>
        <v>#DIV/0!</v>
      </c>
      <c r="F13" s="29" t="e">
        <f>AVERAGE(F10:F12)</f>
        <v>#DIV/0!</v>
      </c>
      <c r="G13" s="28" t="e">
        <f>AVERAGE(G10:G12)</f>
        <v>#DIV/0!</v>
      </c>
      <c r="H13" s="28" t="e">
        <f t="shared" ref="H13:J13" si="1">AVERAGE(H10:H12)</f>
        <v>#DIV/0!</v>
      </c>
      <c r="I13" s="28" t="e">
        <f t="shared" si="1"/>
        <v>#DIV/0!</v>
      </c>
      <c r="J13" s="29" t="e">
        <f t="shared" si="1"/>
        <v>#DIV/0!</v>
      </c>
    </row>
    <row r="14" spans="2:10" x14ac:dyDescent="0.2">
      <c r="B14" s="30" t="s">
        <v>13</v>
      </c>
      <c r="C14" s="31" t="e">
        <f>P20+Q20*C13/D13+R20*(C13/D13)^2</f>
        <v>#DIV/0!</v>
      </c>
      <c r="D14" s="32"/>
      <c r="E14" s="32"/>
      <c r="F14" s="33"/>
      <c r="G14" s="34" t="e">
        <f>P20+Q20*G13/H13+R20*(G13/H13)^2</f>
        <v>#DIV/0!</v>
      </c>
      <c r="H14" s="32"/>
      <c r="I14" s="32"/>
      <c r="J14" s="33"/>
    </row>
    <row r="15" spans="2:10" x14ac:dyDescent="0.2">
      <c r="B15" s="35" t="s">
        <v>14</v>
      </c>
      <c r="C15" s="34" t="e">
        <f>(ABS(C13)+ABS(E13))/(2*ABS(C11))</f>
        <v>#DIV/0!</v>
      </c>
      <c r="D15" s="32"/>
      <c r="E15" s="32"/>
      <c r="F15" s="33"/>
      <c r="G15" s="34" t="e">
        <f>(ABS(G13)+ABS(I13))/(2*ABS(G11))</f>
        <v>#DIV/0!</v>
      </c>
      <c r="H15" s="32"/>
      <c r="I15" s="32"/>
      <c r="J15" s="33"/>
    </row>
    <row r="16" spans="2:10" ht="17" thickBot="1" x14ac:dyDescent="0.25">
      <c r="B16" s="36" t="s">
        <v>15</v>
      </c>
      <c r="C16" s="37" t="e">
        <f>(ABS(D13)+ABS(F13))/(2*ABS(D13))</f>
        <v>#DIV/0!</v>
      </c>
      <c r="D16" s="38"/>
      <c r="E16" s="38"/>
      <c r="F16" s="39"/>
      <c r="G16" s="37" t="e">
        <f>(ABS(H13)+ABS(J13))/(2*ABS(H13))</f>
        <v>#DIV/0!</v>
      </c>
      <c r="H16" s="38"/>
      <c r="I16" s="38"/>
      <c r="J16" s="39"/>
    </row>
    <row r="18" spans="2:19" ht="17" thickBot="1" x14ac:dyDescent="0.25"/>
    <row r="19" spans="2:19" ht="19" thickBot="1" x14ac:dyDescent="0.25">
      <c r="O19" s="13" t="s">
        <v>17</v>
      </c>
      <c r="P19" s="40" t="s">
        <v>18</v>
      </c>
      <c r="Q19" s="41" t="s">
        <v>19</v>
      </c>
      <c r="R19" s="42" t="s">
        <v>20</v>
      </c>
    </row>
    <row r="20" spans="2:19" ht="17" thickBot="1" x14ac:dyDescent="0.25">
      <c r="O20" s="5">
        <f>C9/D9</f>
        <v>4</v>
      </c>
      <c r="P20" s="43">
        <v>1.022</v>
      </c>
      <c r="Q20" s="43">
        <v>-0.36299999999999999</v>
      </c>
      <c r="R20" s="7">
        <v>0.34100000000000003</v>
      </c>
    </row>
    <row r="22" spans="2:19" ht="17" thickBot="1" x14ac:dyDescent="0.25">
      <c r="D22" s="1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2:19" ht="17" thickBot="1" x14ac:dyDescent="0.25">
      <c r="B23" s="46" t="s">
        <v>23</v>
      </c>
      <c r="C23" s="49" t="s">
        <v>28</v>
      </c>
      <c r="E23" s="46" t="s">
        <v>21</v>
      </c>
      <c r="F23" s="50" t="s">
        <v>22</v>
      </c>
      <c r="G23" s="52" t="s">
        <v>28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2:19" x14ac:dyDescent="0.2">
      <c r="B24" s="59">
        <v>4</v>
      </c>
      <c r="C24" s="3">
        <v>0.91100000000000003</v>
      </c>
      <c r="E24" s="55">
        <v>6</v>
      </c>
      <c r="F24" s="12">
        <v>2.2799999999999998</v>
      </c>
      <c r="G24" s="5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2:19" x14ac:dyDescent="0.2">
      <c r="B25" s="58">
        <v>4.5</v>
      </c>
      <c r="C25" s="47">
        <v>0.90900000000000003</v>
      </c>
      <c r="E25" s="55">
        <v>9</v>
      </c>
      <c r="F25" s="12">
        <v>3.55</v>
      </c>
      <c r="G25" s="5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2:19" x14ac:dyDescent="0.2">
      <c r="B26" s="55">
        <v>5</v>
      </c>
      <c r="C26" s="47">
        <v>0.90700000000000003</v>
      </c>
      <c r="E26" s="55">
        <v>12</v>
      </c>
      <c r="F26" s="12">
        <v>4.99</v>
      </c>
      <c r="G26" s="53">
        <v>0.90700000000000003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2:19" x14ac:dyDescent="0.2">
      <c r="B27" s="55">
        <v>5.5</v>
      </c>
      <c r="C27" s="47">
        <v>0.90600000000000003</v>
      </c>
      <c r="E27" s="55">
        <v>15</v>
      </c>
      <c r="F27" s="12">
        <v>6.28</v>
      </c>
      <c r="G27" s="53">
        <v>0.90300000000000002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2:19" ht="17" thickBot="1" x14ac:dyDescent="0.25">
      <c r="B28" s="55">
        <v>6</v>
      </c>
      <c r="C28" s="47">
        <v>0.90400000000000003</v>
      </c>
      <c r="E28" s="6">
        <v>18</v>
      </c>
      <c r="F28" s="43">
        <v>7.48</v>
      </c>
      <c r="G28" s="48">
        <v>0.9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2:19" x14ac:dyDescent="0.2">
      <c r="B29" s="56">
        <v>7</v>
      </c>
      <c r="C29" s="23">
        <v>0.90100000000000002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2:19" ht="16" customHeight="1" x14ac:dyDescent="0.2">
      <c r="B30" s="56">
        <v>8</v>
      </c>
      <c r="C30" s="23">
        <v>0.89800000000000002</v>
      </c>
      <c r="D30" s="12"/>
      <c r="E30" s="67" t="s">
        <v>29</v>
      </c>
      <c r="F30" s="67"/>
      <c r="G30" s="67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2:19" x14ac:dyDescent="0.2">
      <c r="B31" s="56">
        <v>10</v>
      </c>
      <c r="C31" s="23">
        <v>0.89300000000000002</v>
      </c>
      <c r="D31" s="12"/>
      <c r="E31" s="67"/>
      <c r="F31" s="67"/>
      <c r="G31" s="67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2:19" x14ac:dyDescent="0.2">
      <c r="B32" s="56">
        <v>13</v>
      </c>
      <c r="C32" s="23">
        <v>0.88500000000000001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2:19" x14ac:dyDescent="0.2">
      <c r="B33" s="56">
        <v>16</v>
      </c>
      <c r="C33" s="23">
        <v>0.878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2:19" ht="17" thickBot="1" x14ac:dyDescent="0.25">
      <c r="B34" s="57">
        <v>20</v>
      </c>
      <c r="C34" s="51">
        <v>0.86799999999999999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9" spans="2:19" ht="17" thickBot="1" x14ac:dyDescent="0.25"/>
    <row r="40" spans="2:19" ht="17" thickBot="1" x14ac:dyDescent="0.25">
      <c r="B40" s="46" t="s">
        <v>23</v>
      </c>
      <c r="C40" s="49" t="s">
        <v>33</v>
      </c>
      <c r="E40" s="46" t="s">
        <v>21</v>
      </c>
      <c r="F40" s="50" t="s">
        <v>22</v>
      </c>
      <c r="G40" s="52" t="s">
        <v>33</v>
      </c>
    </row>
    <row r="41" spans="2:19" x14ac:dyDescent="0.2">
      <c r="B41" s="2">
        <v>1</v>
      </c>
      <c r="C41" s="2">
        <v>1.0780000000000001</v>
      </c>
      <c r="D41" s="44"/>
      <c r="E41" s="55">
        <v>6</v>
      </c>
      <c r="F41" s="12">
        <v>2.2799999999999998</v>
      </c>
      <c r="G41" s="54">
        <v>1.05</v>
      </c>
    </row>
    <row r="42" spans="2:19" x14ac:dyDescent="0.2">
      <c r="B42" s="55">
        <v>1.4</v>
      </c>
      <c r="C42" s="55">
        <v>1.0680000000000001</v>
      </c>
      <c r="E42" s="55">
        <v>9</v>
      </c>
      <c r="F42" s="12">
        <v>3.55</v>
      </c>
      <c r="G42" s="53">
        <v>1.0319</v>
      </c>
    </row>
    <row r="43" spans="2:19" ht="16" customHeight="1" x14ac:dyDescent="0.2">
      <c r="B43" s="55">
        <v>2</v>
      </c>
      <c r="C43" s="55">
        <v>1.0549999999999999</v>
      </c>
      <c r="E43" s="55">
        <v>12</v>
      </c>
      <c r="F43" s="12">
        <v>4.99</v>
      </c>
      <c r="G43" s="53">
        <v>1.008</v>
      </c>
    </row>
    <row r="44" spans="2:19" x14ac:dyDescent="0.2">
      <c r="B44" s="55">
        <v>2.5</v>
      </c>
      <c r="C44" s="55">
        <v>1.0469999999999999</v>
      </c>
      <c r="E44" s="55">
        <v>15</v>
      </c>
      <c r="F44" s="12">
        <v>6.28</v>
      </c>
      <c r="G44" s="53">
        <v>1.004</v>
      </c>
    </row>
    <row r="45" spans="2:19" ht="17" thickBot="1" x14ac:dyDescent="0.25">
      <c r="B45" s="55">
        <v>3</v>
      </c>
      <c r="C45" s="55">
        <v>1.04</v>
      </c>
      <c r="E45" s="6">
        <v>18</v>
      </c>
      <c r="F45" s="43">
        <v>7.48</v>
      </c>
      <c r="G45" s="48">
        <v>1</v>
      </c>
    </row>
    <row r="46" spans="2:19" x14ac:dyDescent="0.2">
      <c r="B46" s="55">
        <v>3.5</v>
      </c>
      <c r="C46" s="55">
        <v>1.034</v>
      </c>
    </row>
    <row r="47" spans="2:19" x14ac:dyDescent="0.2">
      <c r="B47" s="55">
        <v>4</v>
      </c>
      <c r="C47" s="55">
        <v>1.0129999999999999</v>
      </c>
      <c r="E47" s="67" t="s">
        <v>30</v>
      </c>
      <c r="F47" s="67"/>
      <c r="G47" s="67"/>
    </row>
    <row r="48" spans="2:19" x14ac:dyDescent="0.2">
      <c r="B48" s="55">
        <v>4.5</v>
      </c>
      <c r="C48" s="55">
        <v>1.01</v>
      </c>
      <c r="E48" s="67"/>
      <c r="F48" s="67"/>
      <c r="G48" s="67"/>
    </row>
    <row r="49" spans="2:7" x14ac:dyDescent="0.2">
      <c r="B49" s="55">
        <v>5</v>
      </c>
      <c r="C49" s="55">
        <v>1.008</v>
      </c>
      <c r="E49" s="67"/>
      <c r="F49" s="67"/>
      <c r="G49" s="67"/>
    </row>
    <row r="50" spans="2:7" x14ac:dyDescent="0.2">
      <c r="B50" s="55">
        <v>5.5</v>
      </c>
      <c r="C50" s="55">
        <v>1.0069999999999999</v>
      </c>
    </row>
    <row r="51" spans="2:7" x14ac:dyDescent="0.2">
      <c r="B51" s="55">
        <v>6</v>
      </c>
      <c r="C51" s="55">
        <v>1.0049999999999999</v>
      </c>
    </row>
    <row r="52" spans="2:7" x14ac:dyDescent="0.2">
      <c r="B52" s="55">
        <v>7</v>
      </c>
      <c r="C52" s="55">
        <v>1.002</v>
      </c>
    </row>
    <row r="53" spans="2:7" x14ac:dyDescent="0.2">
      <c r="B53" s="55">
        <v>8</v>
      </c>
      <c r="C53" s="55">
        <v>0.998</v>
      </c>
    </row>
    <row r="54" spans="2:7" x14ac:dyDescent="0.2">
      <c r="B54" s="55">
        <v>10</v>
      </c>
      <c r="C54" s="55">
        <v>0.99199999999999999</v>
      </c>
    </row>
    <row r="55" spans="2:7" x14ac:dyDescent="0.2">
      <c r="B55" s="55">
        <v>13</v>
      </c>
      <c r="C55" s="55">
        <v>0.98399999999999999</v>
      </c>
    </row>
    <row r="56" spans="2:7" x14ac:dyDescent="0.2">
      <c r="B56" s="55">
        <v>16</v>
      </c>
      <c r="C56" s="55">
        <v>0.97599999999999998</v>
      </c>
    </row>
    <row r="57" spans="2:7" ht="17" thickBot="1" x14ac:dyDescent="0.25">
      <c r="B57" s="6">
        <v>20</v>
      </c>
      <c r="C57" s="6">
        <v>0.96499999999999997</v>
      </c>
    </row>
    <row r="102" spans="2:19" x14ac:dyDescent="0.2">
      <c r="B102" s="12"/>
      <c r="C102" s="12"/>
      <c r="D102" s="12"/>
      <c r="E102" s="12"/>
      <c r="F102" s="12"/>
      <c r="G102" s="12"/>
      <c r="H102" s="12"/>
      <c r="I102" s="12"/>
      <c r="K102" s="12"/>
      <c r="L102" s="12"/>
      <c r="M102" s="12"/>
      <c r="N102" s="12"/>
      <c r="O102" s="12"/>
      <c r="P102" s="12"/>
      <c r="Q102" s="12"/>
      <c r="R102" s="12"/>
      <c r="S102" s="12"/>
    </row>
  </sheetData>
  <mergeCells count="5">
    <mergeCell ref="B6:J6"/>
    <mergeCell ref="C8:F8"/>
    <mergeCell ref="G8:J8"/>
    <mergeCell ref="E30:G31"/>
    <mergeCell ref="E47:G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4294-2ECA-2B40-9B17-62C4B8490F2B}">
  <dimension ref="C3:M54"/>
  <sheetViews>
    <sheetView workbookViewId="0">
      <selection activeCell="M3" sqref="M3"/>
    </sheetView>
  </sheetViews>
  <sheetFormatPr baseColWidth="10" defaultRowHeight="16" x14ac:dyDescent="0.2"/>
  <cols>
    <col min="2" max="3" width="13" bestFit="1" customWidth="1"/>
    <col min="4" max="4" width="14.33203125" bestFit="1" customWidth="1"/>
    <col min="5" max="5" width="22.6640625" bestFit="1" customWidth="1"/>
    <col min="6" max="6" width="17.5" bestFit="1" customWidth="1"/>
    <col min="7" max="7" width="25.6640625" bestFit="1" customWidth="1"/>
    <col min="8" max="8" width="15.33203125" bestFit="1" customWidth="1"/>
    <col min="9" max="9" width="18.33203125" bestFit="1" customWidth="1"/>
  </cols>
  <sheetData>
    <row r="3" spans="3:13" x14ac:dyDescent="0.2">
      <c r="C3" t="s">
        <v>21</v>
      </c>
      <c r="D3" t="s">
        <v>24</v>
      </c>
      <c r="E3" t="s">
        <v>25</v>
      </c>
      <c r="F3" t="s">
        <v>26</v>
      </c>
      <c r="G3" t="s">
        <v>27</v>
      </c>
      <c r="H3" t="s">
        <v>31</v>
      </c>
      <c r="I3" t="s">
        <v>32</v>
      </c>
    </row>
    <row r="4" spans="3:13" x14ac:dyDescent="0.2">
      <c r="C4" s="68">
        <v>6</v>
      </c>
      <c r="D4" s="12">
        <v>60</v>
      </c>
      <c r="E4" s="68">
        <f>AVERAGE(D4:D8)</f>
        <v>60</v>
      </c>
      <c r="F4" s="12">
        <v>60</v>
      </c>
      <c r="G4" s="68">
        <f>AVERAGE(F4:F8)</f>
        <v>60</v>
      </c>
      <c r="H4" s="69">
        <f>G4*$M$4*'Facteurs correctifs'!G41</f>
        <v>0</v>
      </c>
      <c r="M4" s="44"/>
    </row>
    <row r="5" spans="3:13" x14ac:dyDescent="0.2">
      <c r="C5" s="68"/>
      <c r="D5" s="12"/>
      <c r="E5" s="68"/>
      <c r="F5" s="12"/>
      <c r="G5" s="68"/>
      <c r="H5" s="68"/>
    </row>
    <row r="6" spans="3:13" x14ac:dyDescent="0.2">
      <c r="C6" s="68"/>
      <c r="D6" s="12"/>
      <c r="E6" s="68"/>
      <c r="F6" s="12"/>
      <c r="G6" s="68"/>
      <c r="H6" s="68"/>
    </row>
    <row r="7" spans="3:13" x14ac:dyDescent="0.2">
      <c r="C7" s="68"/>
      <c r="D7" s="12"/>
      <c r="E7" s="68"/>
      <c r="F7" s="12"/>
      <c r="G7" s="68"/>
      <c r="H7" s="68"/>
    </row>
    <row r="8" spans="3:13" x14ac:dyDescent="0.2">
      <c r="C8" s="68"/>
      <c r="D8" s="12"/>
      <c r="E8" s="68"/>
      <c r="F8" s="12"/>
      <c r="G8" s="68"/>
      <c r="H8" s="68"/>
    </row>
    <row r="9" spans="3:13" x14ac:dyDescent="0.2">
      <c r="C9" s="68">
        <v>9</v>
      </c>
      <c r="D9" s="12"/>
      <c r="E9" s="68" t="e">
        <f t="shared" ref="E9" si="0">AVERAGE(D9:D13)</f>
        <v>#DIV/0!</v>
      </c>
      <c r="F9" s="12">
        <v>60</v>
      </c>
      <c r="G9" s="68">
        <f t="shared" ref="G9" si="1">AVERAGE(F9:F13)</f>
        <v>60</v>
      </c>
      <c r="H9" s="69">
        <f>G9*$M$4*'Facteurs correctifs'!G42</f>
        <v>0</v>
      </c>
    </row>
    <row r="10" spans="3:13" x14ac:dyDescent="0.2">
      <c r="C10" s="68"/>
      <c r="D10" s="12"/>
      <c r="E10" s="68"/>
      <c r="F10" s="12"/>
      <c r="G10" s="68"/>
      <c r="H10" s="68"/>
    </row>
    <row r="11" spans="3:13" x14ac:dyDescent="0.2">
      <c r="C11" s="68"/>
      <c r="D11" s="12"/>
      <c r="E11" s="68"/>
      <c r="F11" s="12"/>
      <c r="G11" s="68"/>
      <c r="H11" s="68"/>
    </row>
    <row r="12" spans="3:13" x14ac:dyDescent="0.2">
      <c r="C12" s="68"/>
      <c r="D12" s="12"/>
      <c r="E12" s="68"/>
      <c r="F12" s="12"/>
      <c r="G12" s="68"/>
      <c r="H12" s="68"/>
    </row>
    <row r="13" spans="3:13" x14ac:dyDescent="0.2">
      <c r="C13" s="68"/>
      <c r="D13" s="12"/>
      <c r="E13" s="68"/>
      <c r="F13" s="12"/>
      <c r="G13" s="68"/>
      <c r="H13" s="68"/>
    </row>
    <row r="14" spans="3:13" x14ac:dyDescent="0.2">
      <c r="C14" s="68">
        <v>12</v>
      </c>
      <c r="D14" s="12"/>
      <c r="E14" s="68" t="e">
        <f t="shared" ref="E14" si="2">AVERAGE(D14:D18)</f>
        <v>#DIV/0!</v>
      </c>
      <c r="F14" s="12">
        <v>60</v>
      </c>
      <c r="G14" s="68">
        <f t="shared" ref="G14" si="3">AVERAGE(F14:F18)</f>
        <v>60</v>
      </c>
      <c r="H14" s="69">
        <f>G14*$M$4*'Facteurs correctifs'!G43</f>
        <v>0</v>
      </c>
    </row>
    <row r="15" spans="3:13" x14ac:dyDescent="0.2">
      <c r="C15" s="68"/>
      <c r="D15" s="12"/>
      <c r="E15" s="68"/>
      <c r="F15" s="12"/>
      <c r="G15" s="68"/>
      <c r="H15" s="68"/>
    </row>
    <row r="16" spans="3:13" x14ac:dyDescent="0.2">
      <c r="C16" s="68"/>
      <c r="D16" s="12"/>
      <c r="E16" s="68"/>
      <c r="F16" s="12"/>
      <c r="G16" s="68"/>
      <c r="H16" s="68"/>
    </row>
    <row r="17" spans="3:8" x14ac:dyDescent="0.2">
      <c r="C17" s="68"/>
      <c r="D17" s="12"/>
      <c r="E17" s="68"/>
      <c r="F17" s="12"/>
      <c r="G17" s="68"/>
      <c r="H17" s="68"/>
    </row>
    <row r="18" spans="3:8" x14ac:dyDescent="0.2">
      <c r="C18" s="68"/>
      <c r="D18" s="12"/>
      <c r="E18" s="68"/>
      <c r="F18" s="12"/>
      <c r="G18" s="68"/>
      <c r="H18" s="68"/>
    </row>
    <row r="19" spans="3:8" x14ac:dyDescent="0.2">
      <c r="C19" s="68">
        <v>15</v>
      </c>
      <c r="D19" s="12"/>
      <c r="E19" s="68" t="e">
        <f t="shared" ref="E19" si="4">AVERAGE(D19:D23)</f>
        <v>#DIV/0!</v>
      </c>
      <c r="F19" s="12">
        <v>60</v>
      </c>
      <c r="G19" s="68">
        <f t="shared" ref="G19" si="5">AVERAGE(F19:F23)</f>
        <v>60</v>
      </c>
      <c r="H19" s="68">
        <f>G19*$M$4*'Facteurs correctifs'!G44</f>
        <v>0</v>
      </c>
    </row>
    <row r="20" spans="3:8" x14ac:dyDescent="0.2">
      <c r="C20" s="68"/>
      <c r="D20" s="12"/>
      <c r="E20" s="68"/>
      <c r="F20" s="12"/>
      <c r="G20" s="68"/>
      <c r="H20" s="68"/>
    </row>
    <row r="21" spans="3:8" x14ac:dyDescent="0.2">
      <c r="C21" s="68"/>
      <c r="D21" s="12"/>
      <c r="E21" s="68"/>
      <c r="F21" s="12"/>
      <c r="G21" s="68"/>
      <c r="H21" s="68"/>
    </row>
    <row r="22" spans="3:8" x14ac:dyDescent="0.2">
      <c r="C22" s="68"/>
      <c r="D22" s="12"/>
      <c r="E22" s="68"/>
      <c r="F22" s="12"/>
      <c r="G22" s="68"/>
      <c r="H22" s="68"/>
    </row>
    <row r="23" spans="3:8" x14ac:dyDescent="0.2">
      <c r="C23" s="68"/>
      <c r="D23" s="12"/>
      <c r="E23" s="68"/>
      <c r="F23" s="12"/>
      <c r="G23" s="68"/>
      <c r="H23" s="68"/>
    </row>
    <row r="24" spans="3:8" x14ac:dyDescent="0.2">
      <c r="C24" s="68">
        <v>18</v>
      </c>
      <c r="D24" s="12"/>
      <c r="E24" s="68" t="e">
        <f t="shared" ref="E24" si="6">AVERAGE(D24:D28)</f>
        <v>#DIV/0!</v>
      </c>
      <c r="F24" s="12">
        <v>60</v>
      </c>
      <c r="G24" s="68">
        <f t="shared" ref="G24" si="7">AVERAGE(F24:F28)</f>
        <v>60</v>
      </c>
      <c r="H24" s="68">
        <f>G24*$M$4*'Facteurs correctifs'!G45</f>
        <v>0</v>
      </c>
    </row>
    <row r="25" spans="3:8" x14ac:dyDescent="0.2">
      <c r="C25" s="68"/>
      <c r="D25" s="12"/>
      <c r="E25" s="68"/>
      <c r="F25" s="12"/>
      <c r="G25" s="68"/>
      <c r="H25" s="68"/>
    </row>
    <row r="26" spans="3:8" x14ac:dyDescent="0.2">
      <c r="C26" s="68"/>
      <c r="D26" s="12"/>
      <c r="E26" s="68"/>
      <c r="F26" s="12"/>
      <c r="G26" s="68"/>
      <c r="H26" s="68"/>
    </row>
    <row r="27" spans="3:8" x14ac:dyDescent="0.2">
      <c r="C27" s="68"/>
      <c r="D27" s="12"/>
      <c r="E27" s="68"/>
      <c r="F27" s="12"/>
      <c r="G27" s="68"/>
      <c r="H27" s="68"/>
    </row>
    <row r="28" spans="3:8" x14ac:dyDescent="0.2">
      <c r="C28" s="68"/>
      <c r="D28" s="12"/>
      <c r="E28" s="68"/>
      <c r="F28" s="12"/>
      <c r="G28" s="68"/>
      <c r="H28" s="68"/>
    </row>
    <row r="29" spans="3:8" x14ac:dyDescent="0.2">
      <c r="C29" s="45"/>
      <c r="E29" s="45"/>
    </row>
    <row r="30" spans="3:8" x14ac:dyDescent="0.2">
      <c r="C30" s="45"/>
      <c r="E30" s="45"/>
    </row>
    <row r="31" spans="3:8" x14ac:dyDescent="0.2">
      <c r="C31" s="45"/>
      <c r="E31" s="45"/>
    </row>
    <row r="32" spans="3:8" x14ac:dyDescent="0.2">
      <c r="C32" s="45"/>
      <c r="E32" s="45"/>
    </row>
    <row r="33" spans="3:5" x14ac:dyDescent="0.2">
      <c r="C33" s="45"/>
      <c r="E33" s="45"/>
    </row>
    <row r="34" spans="3:5" x14ac:dyDescent="0.2">
      <c r="C34" s="45"/>
      <c r="E34" s="45"/>
    </row>
    <row r="35" spans="3:5" x14ac:dyDescent="0.2">
      <c r="C35" s="45"/>
      <c r="E35" s="45"/>
    </row>
    <row r="36" spans="3:5" x14ac:dyDescent="0.2">
      <c r="C36" s="45"/>
      <c r="E36" s="45"/>
    </row>
    <row r="37" spans="3:5" x14ac:dyDescent="0.2">
      <c r="C37" s="45"/>
      <c r="E37" s="45"/>
    </row>
    <row r="38" spans="3:5" x14ac:dyDescent="0.2">
      <c r="C38" s="45"/>
      <c r="E38" s="45"/>
    </row>
    <row r="39" spans="3:5" x14ac:dyDescent="0.2">
      <c r="C39" s="45"/>
      <c r="E39" s="45"/>
    </row>
    <row r="40" spans="3:5" x14ac:dyDescent="0.2">
      <c r="C40" s="45"/>
      <c r="E40" s="45"/>
    </row>
    <row r="41" spans="3:5" x14ac:dyDescent="0.2">
      <c r="C41" s="45"/>
      <c r="E41" s="45"/>
    </row>
    <row r="42" spans="3:5" x14ac:dyDescent="0.2">
      <c r="C42" s="45"/>
      <c r="E42" s="45"/>
    </row>
    <row r="43" spans="3:5" x14ac:dyDescent="0.2">
      <c r="C43" s="45"/>
      <c r="E43" s="45"/>
    </row>
    <row r="44" spans="3:5" x14ac:dyDescent="0.2">
      <c r="C44" s="45"/>
      <c r="E44" s="45"/>
    </row>
    <row r="45" spans="3:5" x14ac:dyDescent="0.2">
      <c r="C45" s="45"/>
      <c r="E45" s="45"/>
    </row>
    <row r="46" spans="3:5" x14ac:dyDescent="0.2">
      <c r="C46" s="45"/>
      <c r="E46" s="45"/>
    </row>
    <row r="47" spans="3:5" x14ac:dyDescent="0.2">
      <c r="C47" s="45"/>
      <c r="E47" s="45"/>
    </row>
    <row r="48" spans="3:5" x14ac:dyDescent="0.2">
      <c r="C48" s="45"/>
      <c r="E48" s="45"/>
    </row>
    <row r="49" spans="3:5" x14ac:dyDescent="0.2">
      <c r="C49" s="45"/>
      <c r="E49" s="45"/>
    </row>
    <row r="50" spans="3:5" x14ac:dyDescent="0.2">
      <c r="C50" s="45"/>
      <c r="E50" s="45"/>
    </row>
    <row r="51" spans="3:5" x14ac:dyDescent="0.2">
      <c r="C51" s="45"/>
      <c r="E51" s="45"/>
    </row>
    <row r="52" spans="3:5" x14ac:dyDescent="0.2">
      <c r="C52" s="45"/>
      <c r="E52" s="45"/>
    </row>
    <row r="53" spans="3:5" x14ac:dyDescent="0.2">
      <c r="C53" s="45"/>
      <c r="E53" s="45"/>
    </row>
    <row r="54" spans="3:5" x14ac:dyDescent="0.2">
      <c r="C54" s="45"/>
      <c r="E54" s="45"/>
    </row>
  </sheetData>
  <mergeCells count="20">
    <mergeCell ref="G24:G28"/>
    <mergeCell ref="G19:G23"/>
    <mergeCell ref="G14:G18"/>
    <mergeCell ref="G9:G13"/>
    <mergeCell ref="G4:G8"/>
    <mergeCell ref="H24:H28"/>
    <mergeCell ref="H19:H23"/>
    <mergeCell ref="H14:H18"/>
    <mergeCell ref="H9:H13"/>
    <mergeCell ref="H4:H8"/>
    <mergeCell ref="E24:E28"/>
    <mergeCell ref="E14:E18"/>
    <mergeCell ref="E9:E13"/>
    <mergeCell ref="E4:E8"/>
    <mergeCell ref="E19:E23"/>
    <mergeCell ref="C24:C28"/>
    <mergeCell ref="C14:C18"/>
    <mergeCell ref="C9:C13"/>
    <mergeCell ref="C4:C8"/>
    <mergeCell ref="C19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Facteurs correctifs</vt:lpstr>
      <vt:lpstr>Mesures Clinac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Rintaud</dc:creator>
  <cp:lastModifiedBy>Alexandre Rintaud</cp:lastModifiedBy>
  <dcterms:created xsi:type="dcterms:W3CDTF">2023-10-17T12:44:30Z</dcterms:created>
  <dcterms:modified xsi:type="dcterms:W3CDTF">2023-10-20T19:38:18Z</dcterms:modified>
</cp:coreProperties>
</file>