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mc:AlternateContent xmlns:mc="http://schemas.openxmlformats.org/markup-compatibility/2006">
    <mc:Choice Requires="x15">
      <x15ac:absPath xmlns:x15ac="http://schemas.microsoft.com/office/spreadsheetml/2010/11/ac" url="https://drkgsberlin-my.sharepoint.com/personal/t_woods_drk_de/Documents/Dokumente/Communications outputs/2025-06 Global Overview report 2024/Files for layout/"/>
    </mc:Choice>
  </mc:AlternateContent>
  <xr:revisionPtr revIDLastSave="4" documentId="8_{CC380150-2BF6-41AE-9E4D-0835EE8FC118}" xr6:coauthVersionLast="47" xr6:coauthVersionMax="47" xr10:uidLastSave="{DC4A9760-9D46-4607-AC8A-D33B5825E519}"/>
  <bookViews>
    <workbookView xWindow="-110" yWindow="-110" windowWidth="19420" windowHeight="10420" xr2:uid="{00000000-000D-0000-FFFF-FFFF00000000}"/>
  </bookViews>
  <sheets>
    <sheet name="Tabelle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3" i="1" l="1"/>
  <c r="M126" i="1"/>
  <c r="J93" i="1"/>
  <c r="J69" i="1"/>
  <c r="J124" i="1"/>
  <c r="J54" i="1"/>
  <c r="J27" i="1"/>
  <c r="J75" i="1"/>
  <c r="J34" i="1"/>
  <c r="J63" i="1"/>
  <c r="J57" i="1"/>
  <c r="J38" i="1"/>
  <c r="J121" i="1"/>
  <c r="J68" i="1"/>
  <c r="J103" i="1"/>
  <c r="J95" i="1"/>
  <c r="J48" i="1"/>
  <c r="J78" i="1"/>
  <c r="J49" i="1"/>
  <c r="J5" i="1"/>
  <c r="J11" i="1"/>
  <c r="J14" i="1"/>
  <c r="J130" i="1"/>
  <c r="J20" i="1"/>
  <c r="J131" i="1"/>
  <c r="J26" i="1"/>
  <c r="J30" i="1"/>
  <c r="J31" i="1"/>
  <c r="J51" i="1"/>
  <c r="J61" i="1"/>
  <c r="J62" i="1"/>
  <c r="J132" i="1"/>
  <c r="J77" i="1"/>
  <c r="J134" i="1"/>
  <c r="J96" i="1"/>
  <c r="J10" i="1"/>
  <c r="J13" i="1"/>
  <c r="J22" i="1"/>
  <c r="J47" i="1"/>
  <c r="J35" i="1"/>
  <c r="J99" i="1"/>
  <c r="J118" i="1"/>
  <c r="J74" i="1"/>
  <c r="J2" i="1"/>
  <c r="J81" i="1"/>
  <c r="J24" i="1"/>
  <c r="J108" i="1"/>
  <c r="J122" i="1"/>
  <c r="J50" i="1"/>
  <c r="J91" i="1"/>
  <c r="J56" i="1"/>
  <c r="J126" i="1" l="1"/>
</calcChain>
</file>

<file path=xl/sharedStrings.xml><?xml version="1.0" encoding="utf-8"?>
<sst xmlns="http://schemas.openxmlformats.org/spreadsheetml/2006/main" count="2367" uniqueCount="611">
  <si>
    <t>1. Country</t>
  </si>
  <si>
    <t>2. Hazard</t>
  </si>
  <si>
    <t>3. Other hazard</t>
  </si>
  <si>
    <t xml:space="preserve">4. Month of activation </t>
  </si>
  <si>
    <t>4a. CODE TO SORT MONTHS</t>
  </si>
  <si>
    <t>5. Coordinating organization(s)</t>
  </si>
  <si>
    <t>6. Funding organization(s)</t>
  </si>
  <si>
    <t>7. Implementing organization(s)</t>
  </si>
  <si>
    <t>8. Government organization(s)</t>
  </si>
  <si>
    <t>9. Total funding for the activation (US$)</t>
  </si>
  <si>
    <t>9a. Funding (original currency)</t>
  </si>
  <si>
    <t>9b. Currency</t>
  </si>
  <si>
    <t>10. People reached by the activation</t>
  </si>
  <si>
    <t>11. People targeted (if data for Q10 not available)</t>
  </si>
  <si>
    <t>12. Anticipatory actions implemented during the activation (1)</t>
  </si>
  <si>
    <t xml:space="preserve">12. Anticipatory actions implemented during the activation (2) </t>
  </si>
  <si>
    <t>12. Anticipatory actions implemented during the activation (3)</t>
  </si>
  <si>
    <t>12. Anticipatory actions implemented during the activation (4)</t>
  </si>
  <si>
    <t>12. Anticipatory actions implemented during the activation (5)</t>
  </si>
  <si>
    <t>12. Anticipatory actions implemented during the activation (6)</t>
  </si>
  <si>
    <t>13. Other actions</t>
  </si>
  <si>
    <t>ACTIONS FOR LAYOUT</t>
  </si>
  <si>
    <t>14. Was an anticipatory action framework in place before the activation?</t>
  </si>
  <si>
    <t>15. Pre-identified areas or selected after trigger reached</t>
  </si>
  <si>
    <t>16. Fragile, conflict or violence affected areas</t>
  </si>
  <si>
    <t>17. Code or reference number</t>
  </si>
  <si>
    <t>18. Project page</t>
  </si>
  <si>
    <t>Data provider</t>
  </si>
  <si>
    <t>NOTES</t>
  </si>
  <si>
    <t>NOTES ON FINANCING</t>
  </si>
  <si>
    <t>NOTES ON ACTIONS - THESE WILL BE INCLUDED IN DOWNLOADABLE DATASETS</t>
  </si>
  <si>
    <t>COMMENTS FOR VERIFICATION</t>
  </si>
  <si>
    <t>Colombia</t>
  </si>
  <si>
    <t>Drought / dry spell</t>
  </si>
  <si>
    <t xml:space="preserve">January </t>
  </si>
  <si>
    <t>Start Network</t>
  </si>
  <si>
    <t>Age International (on behalf of HelpAge); CADENA; GOAL; World Jewish Relief; World Vision UK</t>
  </si>
  <si>
    <t>GBP</t>
  </si>
  <si>
    <t>Capacity building</t>
  </si>
  <si>
    <t>Cash and voucher assistance</t>
  </si>
  <si>
    <t>WASH</t>
  </si>
  <si>
    <t>Protection, gender and inclusion</t>
  </si>
  <si>
    <t>Health</t>
  </si>
  <si>
    <t>Capacity building; Cash and voucher assistance; Health; Protection, gender and inclusion; WASH</t>
  </si>
  <si>
    <t>No</t>
  </si>
  <si>
    <t>Pre-identified areas</t>
  </si>
  <si>
    <t>Lesotho</t>
  </si>
  <si>
    <t>Drought / dry spell</t>
  </si>
  <si>
    <t>January</t>
  </si>
  <si>
    <t>WFP</t>
  </si>
  <si>
    <t>WFP HQ Trust Fund</t>
  </si>
  <si>
    <t>Government of Lesotho</t>
  </si>
  <si>
    <t>Early warnings</t>
  </si>
  <si>
    <t>Agriculture</t>
  </si>
  <si>
    <t>Agriculture; Cash and voucher assistance; Early warnings; WASH</t>
  </si>
  <si>
    <t>The financing amount is listed as zero because the funds were disbursed in 2023 for this 2023/2024 activation.</t>
  </si>
  <si>
    <t xml:space="preserve">People reached indicates those reached through early warning messages; 52,000 people also received cash transfers. </t>
  </si>
  <si>
    <t>Mongolia</t>
  </si>
  <si>
    <t>Dzud</t>
  </si>
  <si>
    <t>FAO</t>
  </si>
  <si>
    <t xml:space="preserve">FAO SFERA  </t>
  </si>
  <si>
    <t>FAO; local implementing partners</t>
  </si>
  <si>
    <t>Civil protection agencies; meteorological agencies; Ministry of Agriculture; NDMA</t>
  </si>
  <si>
    <t>Livestock</t>
  </si>
  <si>
    <t>Capacity building; Cash and voucher assistance; Livestock</t>
  </si>
  <si>
    <t>Yes</t>
  </si>
  <si>
    <t>Financing provided to SFERA by multiple donors.</t>
  </si>
  <si>
    <t>Save the Children UK; World Vision UK</t>
  </si>
  <si>
    <t>Capacity building; Cash and voucher assistance; Livestock; Protection, gender and inclusion</t>
  </si>
  <si>
    <t>Nepal</t>
  </si>
  <si>
    <t>Cold wave / heavy snowfall</t>
  </si>
  <si>
    <t xml:space="preserve">Save the Children International </t>
  </si>
  <si>
    <t>Save the Children International (Humanitarian Fund)</t>
  </si>
  <si>
    <t>Save the Children Nepal</t>
  </si>
  <si>
    <t>DHM; local governments; municipal emergency operation centres</t>
  </si>
  <si>
    <t>Non-food support</t>
  </si>
  <si>
    <t>Early warnings; Non-food support</t>
  </si>
  <si>
    <t>https://resourcecentre.savethechildren.net/pdf/Cold-Wave-Early-Action-Protocol.pdf/</t>
  </si>
  <si>
    <t>Survey</t>
  </si>
  <si>
    <t>Pakistan</t>
  </si>
  <si>
    <t xml:space="preserve">Save the Children Pakistan </t>
  </si>
  <si>
    <t>Save the Children Pakistan; TKF</t>
  </si>
  <si>
    <t>District Disaster Management Authority; district livestock and agriculture departments; PMD</t>
  </si>
  <si>
    <t>Agriculture; Capacity building; Cash and voucher assistance; Early warnings; Livestock</t>
  </si>
  <si>
    <t>Save the Children Pakistan piloted the AA activities at first time through adopting a AA guidance from FAO developed national AA framework.</t>
  </si>
  <si>
    <t>Philippines</t>
  </si>
  <si>
    <t>Oxfam</t>
  </si>
  <si>
    <t>ECHO; Oxfam International Asia</t>
  </si>
  <si>
    <t>COM; Manila Observatory; Oxfam Pilipinas; PDRRN</t>
  </si>
  <si>
    <t xml:space="preserve">BARMM MILG; BARMM READI </t>
  </si>
  <si>
    <t>Food and nutrition</t>
  </si>
  <si>
    <t>Other</t>
  </si>
  <si>
    <t>IEC materials on El Niño</t>
  </si>
  <si>
    <t>Agriculture; Food and nutrition; WASH; other</t>
  </si>
  <si>
    <t>Other actions: IEC materials on El Niño. The SUPREME BARMM project is implemented in the Special Geographic Areas of the BARMM, which has experienced many years of conflict.</t>
  </si>
  <si>
    <t>Timor-Leste</t>
  </si>
  <si>
    <t>OCHA</t>
  </si>
  <si>
    <t>CERF</t>
  </si>
  <si>
    <t>FAO; UNICEF</t>
  </si>
  <si>
    <t>Government of Timor-Leste</t>
  </si>
  <si>
    <t>Agriculture; Cash and voucher assistance; Food and nutrition; WASH; other</t>
  </si>
  <si>
    <t>Areas selected after  the trigger is reached</t>
  </si>
  <si>
    <t>24-RR-TLS-63168</t>
  </si>
  <si>
    <t>https://cerf.un.org/what-we-do/allocation/2025/summary/24-RR-TLS-63168</t>
  </si>
  <si>
    <t>Agriculture: procurement and distribution of drought-tolerant seeds of key crops.</t>
  </si>
  <si>
    <t>Democratic Republic of the Congo</t>
  </si>
  <si>
    <t>Riverine flood</t>
  </si>
  <si>
    <t>February</t>
  </si>
  <si>
    <t>CAFOD; Caritas Kindu</t>
  </si>
  <si>
    <t>Capacity building; Cash and voucher assistance; Early warnings; WASH</t>
  </si>
  <si>
    <t>RP2 DRC Floods</t>
  </si>
  <si>
    <t>Ecuador</t>
  </si>
  <si>
    <t>Storm-induced flood</t>
  </si>
  <si>
    <t>Age International (on behalf of HelpAge); CADENA; Haciendo Panas; World Vision UK</t>
  </si>
  <si>
    <t>Capacity building; Early warnings</t>
  </si>
  <si>
    <t>Capacity building: risk-management workshop.</t>
  </si>
  <si>
    <t>Kyrgyzstan</t>
  </si>
  <si>
    <t xml:space="preserve">WFP </t>
  </si>
  <si>
    <t>Cash and voucher assistance; Livestock</t>
  </si>
  <si>
    <t>People reached indicates those reached through anticipatory cash transfers.</t>
  </si>
  <si>
    <t>Madagascar</t>
  </si>
  <si>
    <t>Action Against Hunger; Care International; CRS - United States Conference of Catholic Bishops; HI; Save the Children UK</t>
  </si>
  <si>
    <t>Education</t>
  </si>
  <si>
    <t>Cash and voucher assistance; Food and nutrition; WASH; other</t>
  </si>
  <si>
    <t>RP2 Madagascar Drought</t>
  </si>
  <si>
    <t>Other actions: education.</t>
  </si>
  <si>
    <t>Palestine</t>
  </si>
  <si>
    <t>Food insecurity</t>
  </si>
  <si>
    <t>ActionAid; Age International (on behalf of HelpAge); PARC</t>
  </si>
  <si>
    <t>DG ECHO</t>
  </si>
  <si>
    <t>DSWD</t>
  </si>
  <si>
    <t>Agriculture; Cash and voucher assistance</t>
  </si>
  <si>
    <t>Agriculture: provision of agriculture inputs and tools.</t>
  </si>
  <si>
    <t>El Niño </t>
  </si>
  <si>
    <t>ECHO</t>
  </si>
  <si>
    <t>COM; Manila Observatory; PDRRN</t>
  </si>
  <si>
    <t>Protecting assets</t>
  </si>
  <si>
    <t> </t>
  </si>
  <si>
    <t>Agriculture; Early warnings; Protecting assets</t>
  </si>
  <si>
    <t>TWGAA</t>
  </si>
  <si>
    <t>Hazard: El Niño.</t>
  </si>
  <si>
    <t>Somalia</t>
  </si>
  <si>
    <t>Flood</t>
  </si>
  <si>
    <t>Danish Refugee Council</t>
  </si>
  <si>
    <t xml:space="preserve">Cash and voucher assistance </t>
  </si>
  <si>
    <t xml:space="preserve">Activation done as part of the Somalia Cash Consortium. </t>
  </si>
  <si>
    <t>CBPF-Somalia Humanitarian Fund</t>
  </si>
  <si>
    <t>ACTED; Alight; ASEP; AYUUB; SEA; Trócaire</t>
  </si>
  <si>
    <t xml:space="preserve"> </t>
  </si>
  <si>
    <t>Cash and voucher assistance; Health; Protection, gender and inclusion; WASH</t>
  </si>
  <si>
    <t>SOM-AllocDocs_2024_57_23.pdf</t>
  </si>
  <si>
    <t>Health: disease prevention.</t>
  </si>
  <si>
    <t>World Vision Timor-Leste</t>
  </si>
  <si>
    <t>AHP Disaster READY project</t>
  </si>
  <si>
    <t>Monitoring activities</t>
  </si>
  <si>
    <t>Agriculture; Cash and voucher assistance; LIvestock; WASH; other</t>
  </si>
  <si>
    <t>https://www.facebook.com/story.php?story_fbid=674055191641708&amp;id=100071117006094&amp;rdid=VFJXLSCRhTuwwvjk#</t>
  </si>
  <si>
    <t>Other actions: monitoring activities.</t>
  </si>
  <si>
    <t>Guatemala</t>
  </si>
  <si>
    <t>March</t>
  </si>
  <si>
    <t>CADENA; World Vision UK</t>
  </si>
  <si>
    <t>Capacity building; Cash and voucher assistance; Early warnings; Food and nutrition; WASH</t>
  </si>
  <si>
    <t>Early warnings: sensitization and mass communication.</t>
  </si>
  <si>
    <t>Lao People's Democratic Republic</t>
  </si>
  <si>
    <t>Ministry of Labour and Social Welfare</t>
  </si>
  <si>
    <t xml:space="preserve">Agriculture; Cash and voucher assistance; Early warnings </t>
  </si>
  <si>
    <t xml:space="preserve">Agriculture: distribution of rice seeds. </t>
  </si>
  <si>
    <t>Cyclone / hurricane / tropical storm / typhoon</t>
  </si>
  <si>
    <t>Care International;  CRS - United States Conference of Catholic Bishops; HI; Medair; Save the Children UK</t>
  </si>
  <si>
    <t>Economic activities</t>
  </si>
  <si>
    <t>Cash and voucher assistance; Economic activities; Food and nutrition; Protection, gender and inclusion; WASH; other</t>
  </si>
  <si>
    <t>RP2 Madagascar Cyclone</t>
  </si>
  <si>
    <t>Viet Nam</t>
  </si>
  <si>
    <t>VDDMA</t>
  </si>
  <si>
    <t>Agriculture; Cash and voucher assistance; Protecting assets</t>
  </si>
  <si>
    <t>WASH: water storage</t>
  </si>
  <si>
    <t>Bangladesh</t>
  </si>
  <si>
    <t>Heat wave </t>
  </si>
  <si>
    <t>April</t>
  </si>
  <si>
    <t>Bangladesh Red Crescent Society</t>
  </si>
  <si>
    <t>IFRC</t>
  </si>
  <si>
    <t>CHF</t>
  </si>
  <si>
    <t>Cooling</t>
  </si>
  <si>
    <t>Cash and voucher assistance; Cooling; Early warnings; Health; Protection, gender and inclusion; WASH</t>
  </si>
  <si>
    <t>MDRBD032</t>
  </si>
  <si>
    <t>MDRBD032eapa (1).pdf</t>
  </si>
  <si>
    <t>WASH and health activities included the provision of safe drinking water and saline.</t>
  </si>
  <si>
    <t>Cambodia</t>
  </si>
  <si>
    <t>MAFF</t>
  </si>
  <si>
    <t>Cash and voucher assistance; Early warnings</t>
  </si>
  <si>
    <t>Financed by a contribution from Germany to SFERA.</t>
  </si>
  <si>
    <t>Costa Rica</t>
  </si>
  <si>
    <t>Population movement</t>
  </si>
  <si>
    <t>Shelter</t>
  </si>
  <si>
    <t>Food and nutrition; Health; Protection, gender and inclusion; Shelter; WASH</t>
  </si>
  <si>
    <t xml:space="preserve">Heat wave </t>
  </si>
  <si>
    <t>WHH</t>
  </si>
  <si>
    <t>GFFO; WHH</t>
  </si>
  <si>
    <t>AGAHE; CDF; Muslim Aid</t>
  </si>
  <si>
    <t>National and provincial disaster management authorities; PMD</t>
  </si>
  <si>
    <t>EUR</t>
  </si>
  <si>
    <t xml:space="preserve">Non-food support </t>
  </si>
  <si>
    <t>Capacity building; Cooling; Early warnings; Health; Non-food support</t>
  </si>
  <si>
    <t>https://www.alliance2015.org/project/anticipating-tomorrow-in-pakistan/</t>
  </si>
  <si>
    <t>Government of Somalia</t>
  </si>
  <si>
    <t>Cash and voucher assistance; Early warnings; Non-food support</t>
  </si>
  <si>
    <t>People reached indicates those reached through anticipatory cash transfers; 79,512 people also received anticipatory cash.</t>
  </si>
  <si>
    <t>Non-food support: pre-positioning of boats.</t>
  </si>
  <si>
    <t>ActionAid; CPD</t>
  </si>
  <si>
    <t>Capacity building; Cash and voucher assistance; Early warnings; Health; WASH</t>
  </si>
  <si>
    <t>Angola</t>
  </si>
  <si>
    <t>May</t>
  </si>
  <si>
    <t>People In Need; World Vision UK</t>
  </si>
  <si>
    <t>Capacity building; WASH</t>
  </si>
  <si>
    <t>UNICEF</t>
  </si>
  <si>
    <t>Capacity building; Early warnings; Protection, gender and inclusion</t>
  </si>
  <si>
    <t xml:space="preserve">ACF; Cordaid; NIRAPAD; Plan International Bangladesh; RIMES; United Purpose </t>
  </si>
  <si>
    <t>SMKK; South Asia Partnership Bangladesh; Uttaran</t>
  </si>
  <si>
    <t>BMD; CPP; Department of Disaster Management; RIMES</t>
  </si>
  <si>
    <t>Fisheries and aquaculture</t>
  </si>
  <si>
    <t>Protecting assets; Protection, gender and inclusion; WASH; cash and voucher assistance; evacuation; shelter</t>
  </si>
  <si>
    <t>Agriculture; Capacity building; Cash and voucher assistance; Early warnings; Evacuation; Fisheries and aquaculture; Livestock; Protecting assets; Protection, gender and inclusion; Shelter; WASH</t>
  </si>
  <si>
    <t>Jago Nari; Oxfam</t>
  </si>
  <si>
    <t>DFAT (ANCP)</t>
  </si>
  <si>
    <t>AUD</t>
  </si>
  <si>
    <t>Coordination</t>
  </si>
  <si>
    <t>Cash and voucher assistance; Early warnings; other</t>
  </si>
  <si>
    <t>Other actions: coordination.</t>
  </si>
  <si>
    <t>Coordination: with stakeholders (local, national and international NGOs, disaster management committees, media, local government) to share early warning information and to implement activities.</t>
  </si>
  <si>
    <t>AVAS; Care International; Caritas Bangladesh; CNRS; Coast Foundation; DAM Sankalpa Trust; Islamic Relief; Muslim Aid; Uttaran</t>
  </si>
  <si>
    <t>Cash and voucher assistance; food and nutrition; economic activities; flood prevention; other</t>
  </si>
  <si>
    <t>Cash and voucher assistance; Economic activities; Flood prevention; Food and nutrition; Health; Non-food support; Protection, gender and inclusion; Shelter; WASH; other</t>
  </si>
  <si>
    <t>RP3 Bangladesh Cyclone</t>
  </si>
  <si>
    <t>Government of Bangladesh</t>
  </si>
  <si>
    <t>People reached indicates those reached through early warning messages; 150,000 also received cash transfers.</t>
  </si>
  <si>
    <t>WVI</t>
  </si>
  <si>
    <t>World Vision Bangladesh Emergency Fund</t>
  </si>
  <si>
    <t>Evacuation</t>
  </si>
  <si>
    <t>Early warnings; Evacuation; Food and nutrition; WASH</t>
  </si>
  <si>
    <t>https://www.linkedin.com/pulse/world-vision-bangladesh-races-against-time-cyclone-remal-0xkrc/</t>
  </si>
  <si>
    <t>Flash flood </t>
  </si>
  <si>
    <t>CARE Bangladesh</t>
  </si>
  <si>
    <t>Cash and voucher assistance; Early warnings; Evacuation; Livestock; Shelter; WASH</t>
  </si>
  <si>
    <t>Livestock; Protecting assets</t>
  </si>
  <si>
    <t>Protecting assets: waterproof drums</t>
  </si>
  <si>
    <t>Multi-hazard</t>
  </si>
  <si>
    <t>Save the Children Bangladesh</t>
  </si>
  <si>
    <t>MJSKS; Save the Children Bangladesh</t>
  </si>
  <si>
    <t>BMD; RIMES</t>
  </si>
  <si>
    <t>Protecting assets; protection, gender and inclusion; WASH</t>
  </si>
  <si>
    <t>Capacity building; Cash and voucher assistance; Cooling; Early warnings; Non-food suppoort; Protecting assets; Protection, gender and inclusion; WASH</t>
  </si>
  <si>
    <t xml:space="preserve">BDCO El Nino Early Action Protocol_Revised 2024.pdf </t>
  </si>
  <si>
    <t>Hazards: drought; heat wave.</t>
  </si>
  <si>
    <t>Burundi</t>
  </si>
  <si>
    <t>ECHO; World Bank</t>
  </si>
  <si>
    <t>Government of Burundi</t>
  </si>
  <si>
    <t>El Salvador</t>
  </si>
  <si>
    <t>MACP</t>
  </si>
  <si>
    <t>CORDES; Fundación Campo</t>
  </si>
  <si>
    <t>DGOA</t>
  </si>
  <si>
    <t>Agriculture; Early warnings; Economic activities</t>
  </si>
  <si>
    <t>Framework activated while still under development. Areas were selected within the context of the ATECA project. Despite the state of emergency that is in place, El Salvador remains sensitive to conflict.</t>
  </si>
  <si>
    <t>ASEDECHI; Asociación Corazón del Maiz</t>
  </si>
  <si>
    <t>INSIVUMEH</t>
  </si>
  <si>
    <t xml:space="preserve">Framework activated while still under development. Areas were selected within the context of the ATECA project. </t>
  </si>
  <si>
    <t>Regional government</t>
  </si>
  <si>
    <t>Capacity building; Cash and voucher assistance; Food and nutrition; Protection, gender and inclusion; WASH</t>
  </si>
  <si>
    <t>Mali</t>
  </si>
  <si>
    <t>Riverine flood </t>
  </si>
  <si>
    <t>DGD</t>
  </si>
  <si>
    <t>Action Mopti; G-FORCE</t>
  </si>
  <si>
    <t>Direction Nationale du Génie Rural; Service de Développement Social et de l'Economie Solidaire</t>
  </si>
  <si>
    <t>Flood prevention</t>
  </si>
  <si>
    <t>Flood prevention; WASH</t>
  </si>
  <si>
    <t>Namibia</t>
  </si>
  <si>
    <t>Early warnings; Food and nutrition; Protection, gender and inclusion</t>
  </si>
  <si>
    <t>Heat wave</t>
  </si>
  <si>
    <t>BSDSB; Doaba Foundation; LHDP; Mercy Corps; Muslim Hands UK; PRDS</t>
  </si>
  <si>
    <t>Health; Non-food support; Shelter; WASH; other</t>
  </si>
  <si>
    <t>RP3 Pakistan Heatwaves</t>
  </si>
  <si>
    <t>South Sudan</t>
  </si>
  <si>
    <t>Danish Refugee Council; local peace committees</t>
  </si>
  <si>
    <t>Conflict prevention</t>
  </si>
  <si>
    <t>Conflict prevention; Protection, gender and inclusion</t>
  </si>
  <si>
    <t>https://drc.ngo/what-we-do/innovation/predictive-analysis/ahead/</t>
  </si>
  <si>
    <t>Zimbabwe</t>
  </si>
  <si>
    <t xml:space="preserve">ACF </t>
  </si>
  <si>
    <t>NAZ</t>
  </si>
  <si>
    <t>District authorities</t>
  </si>
  <si>
    <t>Don't know</t>
  </si>
  <si>
    <t>Greece</t>
  </si>
  <si>
    <t>June</t>
  </si>
  <si>
    <t>Hellenic Red Cross</t>
  </si>
  <si>
    <t>Cooling; Early warnings; Food and nutrition; Health; WASH</t>
  </si>
  <si>
    <t>MDRGR005</t>
  </si>
  <si>
    <t>MDRGR005seapa.pdf</t>
  </si>
  <si>
    <t>Actions included: helpline for two-way outreach (proactive telephone wellness checks, reactive calls for information and assistance); distribution of bottled water, isotonic drinks, food (nutritional bars); distribution of sun cream to homeless population and vulnerable groups.</t>
  </si>
  <si>
    <t>ASECSA; ASEDE; CADENA; CUC</t>
  </si>
  <si>
    <t>Capacity building; Early warnings; Food and nutrition; Protection, gender and inclusion; Shelter; WASH</t>
  </si>
  <si>
    <t>IRC</t>
  </si>
  <si>
    <t>Trafigura Foundation</t>
  </si>
  <si>
    <t xml:space="preserve">Capacity building; Cash and voucher assistance; Early warnings </t>
  </si>
  <si>
    <t>Areas selected after the trigger was reached</t>
  </si>
  <si>
    <t>People reached: 292 HH.</t>
  </si>
  <si>
    <t>Iraq</t>
  </si>
  <si>
    <t>World Vision EARO</t>
  </si>
  <si>
    <t>ADH</t>
  </si>
  <si>
    <t>World Vision Iraq</t>
  </si>
  <si>
    <t>Directorate of Agriculture (Ninawa); Directorate of Education (Ninawa); Hatra Ministry of Environment; mayor of Hatra; Meterological Department (Ninawa); Province of Ninawa</t>
  </si>
  <si>
    <t>https://www.wvi.org/publications/brochure/iraq/fact-sheet-anticipatory-action</t>
  </si>
  <si>
    <t>ACTED; ACF; AGAHE; BSDSB; Helpage; Help Foundation; IDEA; Lasoona; LHDP; Muslim Aid; Muslim Hands; NIDA; RCDS</t>
  </si>
  <si>
    <t xml:space="preserve">National and provincial disaster management authorities; PMD </t>
  </si>
  <si>
    <t>Food and nutrition; non-food support; protection, gender and inclusion; protecting assets; shelter; WASH</t>
  </si>
  <si>
    <t>Capacity building; Cash and voucher assistance; Early warnings; Evacuation; Flood prevention; Food and nutrition; Non-food support; Protection, gender and inclusion; Protecting assets; Shelter; WASH</t>
  </si>
  <si>
    <t>July</t>
  </si>
  <si>
    <t>Capacity building; Cash and voucher assistance; Early warnings</t>
  </si>
  <si>
    <t>People reached indicates those reached through early warning messages; 478,140 also received cash transfers.</t>
  </si>
  <si>
    <t>Cash and voucher assistance; Early warnings; Health; Protection, gender and inclusion</t>
  </si>
  <si>
    <t>MAABD001</t>
  </si>
  <si>
    <t>MDRBD037eapa (1).pdf</t>
  </si>
  <si>
    <t>SUFAL II project, using the National Early Action Protocol for Monsoon Riverine Flood Anticipatory Action.</t>
  </si>
  <si>
    <t>GiveDirectly</t>
  </si>
  <si>
    <t>Google.org</t>
  </si>
  <si>
    <t xml:space="preserve">GiveDirectly; JBA Consulting </t>
  </si>
  <si>
    <t>FFWC</t>
  </si>
  <si>
    <t>People reached: 18,000 HH.</t>
  </si>
  <si>
    <t>FAO; UNFPA; UNICEF; WFP</t>
  </si>
  <si>
    <t>Government of Bangladesh (BMD; Ministry of Disaster Management and Relief)</t>
  </si>
  <si>
    <t>Cash and voucher assistance; Early warnings; Health; Livestock; Protecting assets; WASH</t>
  </si>
  <si>
    <t>24-RR-BGD-65078</t>
  </si>
  <si>
    <t>https://www.unocha.org/publications/report/bangladesh/anticipatory-action-framework-bangladesh-monsoon-floods-2023-version</t>
  </si>
  <si>
    <t>Protecting assets: distribution of 60 litre waterproof storage drums; Livestock: 50 kg animal feed. WASH: provision of dignity kits and menstrual hygiene management kits. UNFPA actions included: awareness-raising activities; distributing non-food items; mobile health units; psychosocial support; referring at-risk people to hospitals.</t>
  </si>
  <si>
    <t>Nicaragua</t>
  </si>
  <si>
    <t>Educo; Save the Children UK</t>
  </si>
  <si>
    <t>Disease outbreak / epidemic</t>
  </si>
  <si>
    <t>HI; PhilRADS; Relief International; World Vision UK</t>
  </si>
  <si>
    <t>Capacity building; Health; WASH</t>
  </si>
  <si>
    <t>Local disaster risk reduction and management fund</t>
  </si>
  <si>
    <t>PHP</t>
  </si>
  <si>
    <t xml:space="preserve">ECHO </t>
  </si>
  <si>
    <t>COM; HI; Manila Observatory; Oxfam Pilipinas</t>
  </si>
  <si>
    <t>BARMM MSSD; BARMM READI</t>
  </si>
  <si>
    <t>Livestock; Non-food support</t>
  </si>
  <si>
    <t>The SUPREME BARMM project is implemented in the Special Geographic Areas of the BARMM, which has experienced many years of conflict.</t>
  </si>
  <si>
    <t>Livestock: livestock evacuations</t>
  </si>
  <si>
    <t>World Vision</t>
  </si>
  <si>
    <t xml:space="preserve">ADH </t>
  </si>
  <si>
    <t>World Vision South Sudan</t>
  </si>
  <si>
    <t>Disaster Management Authority</t>
  </si>
  <si>
    <t>Save the Children South Sudan</t>
  </si>
  <si>
    <t>Ministry of Water Resources and Irrigation</t>
  </si>
  <si>
    <t>Early warnings; Flood prevention; WASH</t>
  </si>
  <si>
    <t>Partly</t>
  </si>
  <si>
    <t>https://savethechildren1.sharepoint.com/:w:/r/sites/AnticipatoryAction/_layouts/15/Doc.aspx?sourcedoc=%7B2F53A074-A419-4B90-A738-8E96081F8420%7D&amp;file=25219S~1.DOC&amp;action=default&amp;mobileredirect=true</t>
  </si>
  <si>
    <t>Hazards: disease outbreak; flood.</t>
  </si>
  <si>
    <t>Venezuela</t>
  </si>
  <si>
    <t>FAO SFERA</t>
  </si>
  <si>
    <t>Early warnings; Flood prevention; Livestock</t>
  </si>
  <si>
    <t>Financed by a contribution from Belgium to SFERA.</t>
  </si>
  <si>
    <t>GFFO</t>
  </si>
  <si>
    <t xml:space="preserve"> FCTZ; WHH Zimbabwe</t>
  </si>
  <si>
    <t>Agritex; Department of Civil Protection; Department of Social Development; District Development Coordinator Office; District Livestock Trusts; Division of Veterinary Services; Environmental Management Agency; Ministry of Health and Child Care; Ministry of Women Affairs, Community, Small and Medium Enterprises Development; National Meteorological Services Department; Office of the President and Cabinet; Provincial Meteorological Services Department; Public Works and National Housing; Rural District Council; Rural Infrastructure Development Agency; Zim Parks; Zimbabwe Republic Police</t>
  </si>
  <si>
    <t>Livestock; WASH</t>
  </si>
  <si>
    <t>https://www.welthungerhilfe.org/our-work/focus-areas/humanitarian-assistance/anticipatory-action</t>
  </si>
  <si>
    <t>WASH/livestock: construction of piped water schemes for human and livestock water supply; Livestock: livestock supplementary feeding; deworming/dosing for livestock health.</t>
  </si>
  <si>
    <t>ACF; NAZ</t>
  </si>
  <si>
    <t>District development coordinator; Meteorological Services Department</t>
  </si>
  <si>
    <t>August</t>
  </si>
  <si>
    <t>Agriculture; Capacity building; Livestock</t>
  </si>
  <si>
    <t xml:space="preserve">Financed by contributions from Belgium and Germany to SFERA. </t>
  </si>
  <si>
    <t>Agriculture: distribution of seeds and  essential equipment.</t>
  </si>
  <si>
    <t>Ethiopia</t>
  </si>
  <si>
    <t>FAO; IOM; UNICEF; WFP; WHO</t>
  </si>
  <si>
    <t>Government of Ethiopia (EDRMC; Regional Health Bureau; Regional Water Bureau; Risk Management Commission)</t>
  </si>
  <si>
    <t>Agriculture; Capacity building; Cash and voucher assistance; Livestock; WASH</t>
  </si>
  <si>
    <t>CERF-ETH-24-RR-1397</t>
  </si>
  <si>
    <t>https://cerf.un.org/what-we-do/allocation/2025/summary/CERF-ETH-24-RR-1397</t>
  </si>
  <si>
    <t>Agriculture: feed distribution; providision of voucher-based treatment service for ectoparasites, endoparasites and other infectious diseases; WASH: rehabilitation, preventive maintenance and expansion of 12 existing water supply systems; water storage.</t>
  </si>
  <si>
    <t>People In Need</t>
  </si>
  <si>
    <t>Save the Children</t>
  </si>
  <si>
    <t>Local governments (Barabise Municipality; Bhotekoshi Rural Municipality; Uttargaya Rural Municipality)</t>
  </si>
  <si>
    <t>Hazards: flash flood; landslide. People reached: 276 HH.</t>
  </si>
  <si>
    <t>Nigeria</t>
  </si>
  <si>
    <t>Nihsa</t>
  </si>
  <si>
    <t>This was a two-part activation, with a second disbursement ahead of floods in October.</t>
  </si>
  <si>
    <t xml:space="preserve">Pakistan </t>
  </si>
  <si>
    <t>AGAHE; Azat Foundation; Care International UK; Doaba Foundation; HANDS; Help Foundation; RDF; REEDS; SWRDO; TearFund</t>
  </si>
  <si>
    <t>Economic activities; evacuation; flood prevention</t>
  </si>
  <si>
    <t xml:space="preserve">Education </t>
  </si>
  <si>
    <t>Economic activities; Evacuation; Flood prevention; Health; Non-food support; Shelter; WASH; other</t>
  </si>
  <si>
    <t>RP3 Pakistan Floods</t>
  </si>
  <si>
    <t>Evacuation: camp management for evacuees.</t>
  </si>
  <si>
    <t>IADOR project; Start Network</t>
  </si>
  <si>
    <t>https://www.worldvision.org.ph/malabon-families-get-hygiene-kits-mosquito-nets-to-combat-dengue-other-diseases/</t>
  </si>
  <si>
    <t>Activation was for dengue.</t>
  </si>
  <si>
    <t>SoDMA</t>
  </si>
  <si>
    <t xml:space="preserve">Cash and voucher assistance; Early warnings; Livestock </t>
  </si>
  <si>
    <t xml:space="preserve">The framework is under development but well advanced and the proposed triggers were piloted through this activation. Financed by contributions from Germany and Norway to SFERA. </t>
  </si>
  <si>
    <t xml:space="preserve">Livestock: prepositioning of water bladders at community water points, for livestock and people.
</t>
  </si>
  <si>
    <t>Brazil</t>
  </si>
  <si>
    <t>September</t>
  </si>
  <si>
    <t>CAFOD; Caritas Brazil</t>
  </si>
  <si>
    <t>Cash and voucher assistance; Food and nutrition; Protection, gender and inclusion; WASH</t>
  </si>
  <si>
    <t>Burkina Faso</t>
  </si>
  <si>
    <t>Social cohesion activities with host community</t>
  </si>
  <si>
    <t>Food and nutrition; Non-food support; Protection, gender and inclusion; other</t>
  </si>
  <si>
    <t>Other actions: social cohesion activities with host community.</t>
  </si>
  <si>
    <t>Chad</t>
  </si>
  <si>
    <t>FAO; IOM; UNFPA; UNHCR; UNICEF; WFP; WHO</t>
  </si>
  <si>
    <t>Government of Chad (ANAM; Ministry of Social Action, Solidarity and Humanitarian Affairs; Water Resources and Meteorology Directorate)</t>
  </si>
  <si>
    <t>Cash and voucher assistance; Early warnings; Health; Protection, gender and inclusion; Shelter; WASH</t>
  </si>
  <si>
    <t>CERF-TCD-24-RR-1420</t>
  </si>
  <si>
    <t>https://www.unocha.org/publications/report/chad/cadre-de-laction-anticipatoire-inondations-au-tchad-version-finale-du-26-septembre-2024</t>
  </si>
  <si>
    <t>Shelter: distribution of kits to households in temporary sites; Health: supply kits for primary health care (cholera, malaria, medical tents and cholera rapid diagnostic tests).</t>
  </si>
  <si>
    <t>Caritas of El Salvador and its dioceses; CRS; local authorities</t>
  </si>
  <si>
    <t>Agriculture; Cash and voucher assistance; Evacuation; Protecting assets</t>
  </si>
  <si>
    <t>CRS</t>
  </si>
  <si>
    <t>Hazard: extreme rain and humidity.</t>
  </si>
  <si>
    <t>Cash and voucher assistance: multipurpose cash for members of the Prospera programme; delivery of cash for the purchase of preventive fungicide for crop protection.</t>
  </si>
  <si>
    <t>Ethiopian Red Cross Society</t>
  </si>
  <si>
    <t>Agriculture; Cash and voucher assistance; Food and nutrition; Livestock; WASH</t>
  </si>
  <si>
    <t>MDRET033</t>
  </si>
  <si>
    <t>MDRET033eapa (2).pdf</t>
  </si>
  <si>
    <r>
      <rPr>
        <sz val="10"/>
        <color rgb="FF000000"/>
        <rFont val="Aptos Display"/>
        <scheme val="major"/>
      </rPr>
      <t>Livestock: introduce temporary slaughterhouses (communities also can make dry meat '</t>
    </r>
    <r>
      <rPr>
        <i/>
        <sz val="10"/>
        <color rgb="FF000000"/>
        <rFont val="Aptos Display"/>
        <scheme val="major"/>
      </rPr>
      <t>qwanta</t>
    </r>
    <r>
      <rPr>
        <sz val="10"/>
        <color rgb="FF000000"/>
        <rFont val="Aptos Display"/>
        <scheme val="major"/>
      </rPr>
      <t>'); promote systematic migration with livestock to other pasture and water-available areas (herd splitting); promote area closure (rangeland management).</t>
    </r>
  </si>
  <si>
    <t>CBPF-Ethiopia Humanitarian Fund</t>
  </si>
  <si>
    <t>CaCH; CISP; CW; Doctors with Africa CUAMM; FIDO; GOAL; IMC; MCMDO; OWS-DF; Save the Children Fund; VSF Germany;  VSF Suisse</t>
  </si>
  <si>
    <t>Agriculture; Cash and voucher assistance; Economic activities; Food and nutrition; Livestock; Protection, gender and inclusion</t>
  </si>
  <si>
    <t>ETH-AllocDocs_2024_1337_1083.pdf</t>
  </si>
  <si>
    <t xml:space="preserve">This is part of the same OCHA-coordinated activation listed for August (Ethiopia, drought/dry spell). </t>
  </si>
  <si>
    <t>Government of Ethiopia</t>
  </si>
  <si>
    <t>Cash and voucher assistance; Early warnings; WASH</t>
  </si>
  <si>
    <t>People reached indicates those reached through early warning messages; 64,086 people also received cash transfers.</t>
  </si>
  <si>
    <t>WASH: rehabilitation of water infrastructure.</t>
  </si>
  <si>
    <t>Indonesia</t>
  </si>
  <si>
    <t>Save the Children Indonesia</t>
  </si>
  <si>
    <t>BMKG; BNPB; PVMBG</t>
  </si>
  <si>
    <t>Protection, gender and inclusion; WASH</t>
  </si>
  <si>
    <t>Capacity building; Cash and voucher assistance; Early warnings; Fisheries and aquaculture; Flood prevention; Protection, gender and inclusion; WASH</t>
  </si>
  <si>
    <t>Activation was for floods and landslide. This is a multi-hazard framework that also covers drought and fires.</t>
  </si>
  <si>
    <t>Kenya</t>
  </si>
  <si>
    <t>Marsabit County Government; NDMA; World Vision</t>
  </si>
  <si>
    <t xml:space="preserve">Anticipatory Action Working Group Marsabit; County Steering Group; World Vision </t>
  </si>
  <si>
    <t>NDMA</t>
  </si>
  <si>
    <t>Capacity building; Early warnings; Livestock; WASH</t>
  </si>
  <si>
    <t>Livestock: pasture management; hay production</t>
  </si>
  <si>
    <t>Agriculture; Livestock; Protecting assets</t>
  </si>
  <si>
    <t>Protecting assets: waterproof drums for agricultural purposes.</t>
  </si>
  <si>
    <t>Locusts</t>
  </si>
  <si>
    <t>Government of Madagascar</t>
  </si>
  <si>
    <t>Farmland prospecting; pest control</t>
  </si>
  <si>
    <t>Capacity building; Early warnings; Non-food support; other</t>
  </si>
  <si>
    <t>CERF-MDG-24-RR-1403</t>
  </si>
  <si>
    <t>https://cerf.un.org/what-we-do/allocation/2025/summary/CERF-MDG-24-RR-1403</t>
  </si>
  <si>
    <t>Other actions: Farmland prospecting; pest control.</t>
  </si>
  <si>
    <t>Malawi</t>
  </si>
  <si>
    <t>DG ECHO ; FAO SFERA</t>
  </si>
  <si>
    <t>Capacity building; Cash and voucher assistance</t>
  </si>
  <si>
    <t>Mozambique</t>
  </si>
  <si>
    <t>Save the Children Mozambique</t>
  </si>
  <si>
    <t>BHA</t>
  </si>
  <si>
    <t>INGD</t>
  </si>
  <si>
    <t>Agriculture; Capacity building; WASH; other</t>
  </si>
  <si>
    <t>https://savethechildren1.sharepoint.com/:w:/r/sites/AnticipatoryAction/Shared%20Documents/Mapping%20AA%20and%20Country%20Files/AA%20Mapping/EAPs%20and%20AA%20Plans/Mosambique/Moz_AA_Fullpack%20material_Updated/AA_Chicualacuala%20District.docx?d=w962d50d958e44ea5905697d16e9970e9&amp;csf=1&amp;web=1&amp;e=eWgYRx</t>
  </si>
  <si>
    <t>WASH: construction of rainwater harvesting systems; mapping of water sources for future repairs; Capacity building: community training on early warning systems and anticipatory actions for drought; Agriculture: distribution of vegetative planting material (cassava cuttings)</t>
  </si>
  <si>
    <t>INGD; SDAEs</t>
  </si>
  <si>
    <t xml:space="preserve">Agriculture: seed distribution. </t>
  </si>
  <si>
    <t>Nepal Red Cross Society</t>
  </si>
  <si>
    <t>Early warnings; Evacuation; Non-food support; Protection, gender and inclusion; WASH</t>
  </si>
  <si>
    <t>MDRNP017</t>
  </si>
  <si>
    <t>MDRNP017eapa .pdf</t>
  </si>
  <si>
    <t>Government of Nepal (DHM; NDRRMA; local disaster management committees)</t>
  </si>
  <si>
    <t>Cash and voucher assistance; Early warnings; Protecting assets; Protection, gender and inclusion; WASH</t>
  </si>
  <si>
    <t>24-RR-NPL-65081</t>
  </si>
  <si>
    <t>https://www.unocha.org/publications/report/nepal/nepal-anticipatory-action-framework-floods-2024</t>
  </si>
  <si>
    <t>Protecting assets: distribution of hermetic bags for storage.</t>
  </si>
  <si>
    <t>Nigerian Red Cross Society</t>
  </si>
  <si>
    <t>MDRNG035</t>
  </si>
  <si>
    <t>Save the Children Nigeria</t>
  </si>
  <si>
    <t>HML Foundation; Save the Children International (Humanitarian Fund)</t>
  </si>
  <si>
    <t>NIHSA; NiMet; state emergency management agencies</t>
  </si>
  <si>
    <t>Shelter; Other</t>
  </si>
  <si>
    <t>Construction of temporary learning spaces</t>
  </si>
  <si>
    <t>Capacity building; Cash and voucher assistane; Early warnings; Flood prevention; Shelter; WASH; other</t>
  </si>
  <si>
    <t>https://savethechildren1.sharepoint.com/sites/AnticipatoryAction/Shared%20Documents/Forms/AllItems.aspx?csf=1&amp;web=1&amp;e=hmYehL&amp;CID=918bc1eb%2D397d%2D462f%2Da14a%2De58473020d05&amp;FolderCTID=0x012000AF0CA4D0DF567148AE68D24ABEF204FD&amp;id=%2Fsites%2FAnticipatoryAction%2FShared%20Documents%2FMapping%20AA%20and%20Country%20Files%2FAA%20Mapping%2FEAPs%20and%20AA%20Plans%2FNigeria%2FNigeria%20AAP%20Matix%5FCBAA%20training</t>
  </si>
  <si>
    <t>Other actions: Construction of temporary learning spaces. The initiatives were activated based on developed community-based sector-specific anticipatory action plans.</t>
  </si>
  <si>
    <t>HARD; HRSS; WHH South Sudan</t>
  </si>
  <si>
    <t>Ministry of Humanitarian Affairs and Disaster Management; South Sudan Meteorological Service</t>
  </si>
  <si>
    <t>Agriculture; Cash and voucher assistance; Fisheries and aquaculture; Flood prevention</t>
  </si>
  <si>
    <t>People reached: 2,700 HH.</t>
  </si>
  <si>
    <t>October</t>
  </si>
  <si>
    <t>ASOS; Doctors of the World</t>
  </si>
  <si>
    <t>Capacity building; Health</t>
  </si>
  <si>
    <t>Magadascar</t>
  </si>
  <si>
    <t>Agriculture; Capacity building</t>
  </si>
  <si>
    <t>The government plan for locusts was used to guide the activation. Financed by a contribution from Norway to SFERA.</t>
  </si>
  <si>
    <t xml:space="preserve">Agriculture: locust-control operations. </t>
  </si>
  <si>
    <t>Niger</t>
  </si>
  <si>
    <t>Wildfire </t>
  </si>
  <si>
    <t>Fire prevention</t>
  </si>
  <si>
    <t>Cash and voucher assistance; Fire prevention; Livestock; other</t>
  </si>
  <si>
    <t>Financed by a contribution from the UK to SFERA.</t>
  </si>
  <si>
    <t>Livestock: construction of warehouses for fodder/feed.</t>
  </si>
  <si>
    <t>HI UK</t>
  </si>
  <si>
    <t>Capacity building; Cash and voucher assistance; Flood prevention; Livestock; Protection, gender and inclusion; WASH</t>
  </si>
  <si>
    <t>RP3 Philippines cyclone</t>
  </si>
  <si>
    <t>Alight; GRRN; MARDO; NWO; PDA; SRDI; STS; WARDO; WRRS</t>
  </si>
  <si>
    <t>SOM-AllocDocs_2024_60_30.pdf</t>
  </si>
  <si>
    <t>Agriculture; Early warnings; Fisheries and aquaculture</t>
  </si>
  <si>
    <t>Agriculture: vegetable kits (seeds, tools, fertilizers, etc.).</t>
  </si>
  <si>
    <t>Uganda</t>
  </si>
  <si>
    <t>Agriculture; Cash and voucher assistance; Early warnings</t>
  </si>
  <si>
    <t>MMT; WHH Zimbabwe</t>
  </si>
  <si>
    <t>Agriculture; Livestock</t>
  </si>
  <si>
    <t xml:space="preserve">Agriculture: distribution of drought-tolerant seeds and fertilizer.
</t>
  </si>
  <si>
    <t>Government of Zimbabwe</t>
  </si>
  <si>
    <t>Agriculture; Early warnings</t>
  </si>
  <si>
    <t>People reached indicates those reached through early warning messages; 24,920 people also received cash transfers.</t>
  </si>
  <si>
    <t>November</t>
  </si>
  <si>
    <t xml:space="preserve">World Vision </t>
  </si>
  <si>
    <t>Ethiopia Meteorological Institution; Ethiopia Zonal Disaster Risk Management</t>
  </si>
  <si>
    <t>Early warnings; Livestock</t>
  </si>
  <si>
    <t>Honduras</t>
  </si>
  <si>
    <t>Government of Sweden</t>
  </si>
  <si>
    <t>Government of Honduras</t>
  </si>
  <si>
    <t>Cash and voucher assistance; Food and nutrition</t>
  </si>
  <si>
    <t>Food and nutrition: food assistance through commodity vouchers</t>
  </si>
  <si>
    <t xml:space="preserve"> Civil protection agencies; meteorological agencies; Ministry of Agriculture; NDMA</t>
  </si>
  <si>
    <t>Honduran Red Cross</t>
  </si>
  <si>
    <t>Cash and voucher assistance; WASH</t>
  </si>
  <si>
    <t>MDRHN020</t>
  </si>
  <si>
    <t>EAP2023HN03 Activation.pdf</t>
  </si>
  <si>
    <t>People reached indicates those reached through cash transfers; 252,111 people were also reached through early warning messages.</t>
  </si>
  <si>
    <t>Government of Mozambique</t>
  </si>
  <si>
    <t>People reached indicates those reached through early warning messages; 58,880 people also received cash transfers.</t>
  </si>
  <si>
    <t>Government of Niger</t>
  </si>
  <si>
    <t>People reached indicates those reached through early warning messages; 49,910 people also received cash transfers. This is part of the OCHA-coordinated activation listed (riverine flood).</t>
  </si>
  <si>
    <t>FAO; IOM; UNDP; UNFPA; UNHCR; UNICEF; WFP; WHO</t>
  </si>
  <si>
    <t>Government of Niger (DNPGCA; Hydrology, Sanitation and Environment Ministry; NDM; Niger Basin Authority)</t>
  </si>
  <si>
    <t>Agriculture; Cash and voucher assistance; Protection, gender and inclusion; Shelter; WASH</t>
  </si>
  <si>
    <t>CERF-NER-24-RR-1417</t>
  </si>
  <si>
    <t>https://www.unocha.org/publications/report/niger/cadre-daction-anticipatoire-au-niger-inondations-2024</t>
  </si>
  <si>
    <t xml:space="preserve">Shelter: distribution of 1,000 shelter kits for households at risk of being affected by floods; Agriculture: distribution of grain storage and protection tools (e.g., containers/barrels and cans to protect food items). </t>
  </si>
  <si>
    <t>Municipality of Virac, Catanduanes; Oxfam; PDRRN</t>
  </si>
  <si>
    <t>Oxfam Pilipinas</t>
  </si>
  <si>
    <t xml:space="preserve">Municipality of Virac, Catanduanes; Oxfam Pilipinas; PDRRN </t>
  </si>
  <si>
    <t>MDRRMC of the Municipality of Virac, Catanduanes; Office of the MDRRMO; Office of the Provincial DRRM Office of the Province of Catanduanes; PAGASA - Catanduanes</t>
  </si>
  <si>
    <t>People reached: 4,400 HH.</t>
  </si>
  <si>
    <t>FAO; UNFPA; UNHCR; UNICEF</t>
  </si>
  <si>
    <t>Ministry of Water Resources</t>
  </si>
  <si>
    <t>Cash and voucher assistance; Early warnings; Livestock; Protection, gender and inclusion; WASH</t>
  </si>
  <si>
    <t>CERF-SOM-24-RR-1429</t>
  </si>
  <si>
    <t>https://cerf.un.org/what-we-do/allocation/2025/summary/CERF-SOM-24-RR-1429</t>
  </si>
  <si>
    <t xml:space="preserve">This is part of the same OCHA-coordinated activation listed for October (Somalia, drought/dry spell). </t>
  </si>
  <si>
    <t>Livestock: provision of veterinary services (livestock treatment) to approximately 375,000 sick/weak animals belonging to 6,250 households; collection of disease-surveillance data across treatment sites.</t>
  </si>
  <si>
    <t xml:space="preserve">Sudan </t>
  </si>
  <si>
    <t xml:space="preserve">Save the Children Sudan </t>
  </si>
  <si>
    <t>RAISE; Save the Children Sudan; SoS Sahel Sudan</t>
  </si>
  <si>
    <t>Ministry of Health; Ministry of Urban Planning; Sudan Meteorological Agency</t>
  </si>
  <si>
    <t xml:space="preserve">Early warnings </t>
  </si>
  <si>
    <t xml:space="preserve">Flood prevention </t>
  </si>
  <si>
    <t>Livestock; Protection, gender and inclusion</t>
  </si>
  <si>
    <t>Capacity building; Early warnings; Flood prevention; Health; Livestock; Non-food support; Protection, gender and inclusion</t>
  </si>
  <si>
    <t>Hazards: disease outbreak/epidemic; flash flood. This is a localized, child-centred EAP, developed for a multi-hazard approach in Blue Nile State.</t>
  </si>
  <si>
    <t xml:space="preserve">Health: awareness; vector control; spraying at villages. </t>
  </si>
  <si>
    <t>Aquaculture Zimbabwe; Christian Aid; Lutheran; ORAP; Save the Children UK; World Vision</t>
  </si>
  <si>
    <t>Early warnings; economic activities; protection, gender and inclusion</t>
  </si>
  <si>
    <t>Capacity building; Early warnings; Economic activities; Food and nutrition; Livestock; Protection, gender and inclusion; WASH; other</t>
  </si>
  <si>
    <t>RP3 Zimbabwe Drought</t>
  </si>
  <si>
    <t>Bolivia</t>
  </si>
  <si>
    <t>December</t>
  </si>
  <si>
    <t>Agriculture: distribution of short-cycle seeds and mineral salts.</t>
  </si>
  <si>
    <t>Eritrea</t>
  </si>
  <si>
    <t>Ministry of Agriculture</t>
  </si>
  <si>
    <t>Capacity building; Non-food support; Protecting assets; other</t>
  </si>
  <si>
    <t>CERF-ERI-24-RR-1442</t>
  </si>
  <si>
    <t>https://cerf.un.org/what-we-do/allocation/2025/summary/CERF-ERI-24-RR-1442</t>
  </si>
  <si>
    <t>Other actions: farmland prospecting; pest control.</t>
  </si>
  <si>
    <t>Danish Red Cross</t>
  </si>
  <si>
    <t>Danish Red Cross; ECHO</t>
  </si>
  <si>
    <t>Malawi Red Cross Society</t>
  </si>
  <si>
    <t>Department of Disaster Management Affairs; Department of Climate Change and Meteorological Change; Department of Water Resources</t>
  </si>
  <si>
    <t>DKK</t>
  </si>
  <si>
    <t>Capacity building; Early warnings; Evacuation; Flood prevention; Protecting assets; Protection, gender and inclusion</t>
  </si>
  <si>
    <t>Prior to the trigger, the Malawi Red Cross Society, with ECHO funding, trained early warning teams and provided cash grants to groups in two of the targeted areas; these groups/teams were activated after the trigger was reached to disseminate early warnings and support communities in taking early actions (e.g., evacuating, protecting houses, clearing drainage systems) with particular focus on support people living with disabilities.</t>
  </si>
  <si>
    <t>Mozambique Red Cross Society</t>
  </si>
  <si>
    <t>Early warnings; Shelter; WASH</t>
  </si>
  <si>
    <t>MDRMZ021</t>
  </si>
  <si>
    <t>Early warnings; Food and nutrition</t>
  </si>
  <si>
    <t>People reached indicates those reached through early warning messages; 70 people also received food assistance.</t>
  </si>
  <si>
    <t>AGAHE; CDF; IDEA; Lasoona; LHDP; Manzil; Muslim Aid; Sami Foundation; SWRDO; Youth Organization</t>
  </si>
  <si>
    <t>Livestock; non-food support; protection, gender and inclusion; protecting assets; shelter; WASH</t>
  </si>
  <si>
    <t>Agriculture; Capacity building; Early warnings; Food and nutrition; Health; Livestock; Non-food support; Protecting assets; Protection, gender and inclusion; Shelter; WASH</t>
  </si>
  <si>
    <t>Non-food support; Protection, gender and inclusion</t>
  </si>
  <si>
    <t>TOTAL</t>
  </si>
  <si>
    <t>Activations not included in dataset</t>
  </si>
  <si>
    <t>ASOS; Care International; Doctors of the World</t>
  </si>
  <si>
    <t>Sensitization and mass communication</t>
  </si>
  <si>
    <t>While the pre-agreed funds were released, the crisis did not occur, with no cases of cholera reported in Madagascar.</t>
  </si>
  <si>
    <t>Tanzania</t>
  </si>
  <si>
    <t>ActionAid; Climate Change Network Tanzania; FORUMCC; PLAN</t>
  </si>
  <si>
    <t>All activities were carried out after the peak of the crisis as the funding didn't arrive before, but they carried out early warning, awareness sessions and DRR activities</t>
  </si>
  <si>
    <t>ACTED; World Vision UK</t>
  </si>
  <si>
    <t>All activities were carried out after the flood, as the project started after the flood occurred, but they carried out gutter cleaning in case another flood occurs.</t>
  </si>
  <si>
    <t>American Red Cross; Danish Red Cross; Finnish Red Cross; IFRC</t>
  </si>
  <si>
    <t>American Red Cross; Danish Red Cross; ECHO; Finnish Red Cross; IFRC</t>
  </si>
  <si>
    <t>DHM; NDRRMA</t>
  </si>
  <si>
    <t>Cash and voucher assistance; Cooling; Early warnings; Evacuation; Health; Protection, gender and inclusion; WASH</t>
  </si>
  <si>
    <t>The readiness and activation triggers were reached, but the activation was a 'false alarm' as the expected flooding didn't occur, so the communities were not affected. However, 776 persons with disabilities received cash assistance, with the remaining funds used to procure dignity hygiene kits and foam mattresses.</t>
  </si>
  <si>
    <t>Senegal</t>
  </si>
  <si>
    <t>Caritas Saint-Louis; CRS - United States Conference of Catholic Bishops</t>
  </si>
  <si>
    <t xml:space="preserve">The crisis started earlier than forecast, so the activites were not carried out in anticipation, but as part of response efforts.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</si>
</sst>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_-* #,##0_-;\-* #,##0_-;_-* &quot;-&quot;??_-;_-@_-"/>
  </numFmts>
  <fonts count="17" x14ac:knownFonts="1">
    <font>
      <sz val="11"/>
      <color theme="1"/>
      <name val="Aptos Narrow"/>
      <family val="2"/>
      <scheme val="minor"/>
    </font>
    <font>
      <u/>
      <sz val="11"/>
      <color theme="10"/>
      <name val="Aptos Narrow"/>
      <family val="2"/>
      <scheme val="minor"/>
    </font>
    <font>
      <b/>
      <sz val="10"/>
      <color rgb="FF000000"/>
      <name val="Aptos Display"/>
      <scheme val="major"/>
    </font>
    <font>
      <b/>
      <sz val="10"/>
      <color theme="1"/>
      <name val="Aptos Display"/>
      <scheme val="major"/>
    </font>
    <font>
      <sz val="10"/>
      <color rgb="FF000000"/>
      <name val="Aptos Display"/>
      <scheme val="major"/>
    </font>
    <font>
      <sz val="10"/>
      <color theme="1"/>
      <name val="Aptos Display"/>
      <scheme val="major"/>
    </font>
    <font>
      <sz val="10"/>
      <color rgb="FFFF0000"/>
      <name val="Aptos Display"/>
      <scheme val="major"/>
    </font>
    <font>
      <i/>
      <sz val="10"/>
      <color rgb="FF000000"/>
      <name val="Aptos Display"/>
      <scheme val="major"/>
    </font>
    <font>
      <sz val="10"/>
      <name val="Aptos Display"/>
      <scheme val="major"/>
    </font>
    <font>
      <sz val="10"/>
      <color rgb="FF242424"/>
      <name val="Aptos Display"/>
      <scheme val="major"/>
    </font>
    <font>
      <u/>
      <sz val="10"/>
      <color theme="10"/>
      <name val="Aptos Display"/>
      <scheme val="major"/>
    </font>
    <font>
      <i/>
      <sz val="10"/>
      <color theme="1"/>
      <name val="Aptos Display"/>
      <scheme val="major"/>
    </font>
    <font>
      <u/>
      <sz val="10"/>
      <color theme="1"/>
      <name val="Aptos Display"/>
      <scheme val="major"/>
    </font>
    <font>
      <strike/>
      <sz val="10"/>
      <color rgb="FF000000"/>
      <name val="Aptos Display"/>
      <scheme val="major"/>
    </font>
    <font>
      <strike/>
      <sz val="10"/>
      <color theme="1"/>
      <name val="Aptos Display"/>
      <scheme val="major"/>
    </font>
    <font>
      <strike/>
      <sz val="10"/>
      <color rgb="FFFF0000"/>
      <name val="Aptos Display"/>
      <scheme val="major"/>
    </font>
    <font>
      <sz val="10"/>
      <color rgb="FF000000"/>
      <name val="Aptos Display"/>
      <charset val="1"/>
    </font>
  </fonts>
  <fills count="8">
    <fill>
      <patternFill patternType="none"/>
    </fill>
    <fill>
      <patternFill patternType="gray125"/>
    </fill>
    <fill>
      <patternFill patternType="solid">
        <fgColor rgb="FFD8E4BC"/>
        <bgColor rgb="FF000000"/>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9" tint="0.79998168889431442"/>
        <bgColor indexed="64"/>
      </patternFill>
    </fill>
  </fills>
  <borders count="2">
    <border>
      <left/>
      <right/>
      <top/>
      <bottom/>
      <diagonal/>
    </border>
    <border>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6">
    <xf numFmtId="0" fontId="0" fillId="0" borderId="0" xfId="0"/>
    <xf numFmtId="0" fontId="2" fillId="2" borderId="1" xfId="0" applyFont="1" applyFill="1" applyBorder="1" applyAlignment="1">
      <alignment horizontal="left" vertical="top" wrapText="1"/>
    </xf>
    <xf numFmtId="0" fontId="3" fillId="0" borderId="0" xfId="0" applyFont="1" applyAlignment="1">
      <alignment horizontal="left" vertical="top" wrapText="1"/>
    </xf>
    <xf numFmtId="0" fontId="2" fillId="3" borderId="1" xfId="0" applyFont="1" applyFill="1" applyBorder="1" applyAlignment="1">
      <alignment horizontal="left" vertical="top" wrapText="1"/>
    </xf>
    <xf numFmtId="0" fontId="3" fillId="3" borderId="0" xfId="0" applyFont="1" applyFill="1" applyAlignment="1">
      <alignment horizontal="left" vertical="top" wrapText="1"/>
    </xf>
    <xf numFmtId="0" fontId="2" fillId="3" borderId="1" xfId="0" applyFont="1" applyFill="1" applyBorder="1" applyAlignment="1">
      <alignment horizontal="right" vertical="top" wrapText="1"/>
    </xf>
    <xf numFmtId="0" fontId="2" fillId="3" borderId="0" xfId="0" applyFont="1" applyFill="1" applyAlignment="1">
      <alignment horizontal="left" vertical="top" wrapText="1"/>
    </xf>
    <xf numFmtId="0" fontId="4" fillId="0" borderId="0" xfId="0" applyFont="1" applyAlignment="1">
      <alignment horizontal="left" vertical="top" wrapText="1"/>
    </xf>
    <xf numFmtId="0" fontId="4" fillId="3" borderId="0" xfId="0" applyFont="1" applyFill="1" applyAlignment="1">
      <alignment horizontal="left" vertical="top"/>
    </xf>
    <xf numFmtId="0" fontId="4" fillId="0" borderId="0" xfId="0" applyFont="1" applyAlignment="1">
      <alignment horizontal="left" vertical="top"/>
    </xf>
    <xf numFmtId="0" fontId="4" fillId="3" borderId="0" xfId="0" applyFont="1" applyFill="1" applyAlignment="1">
      <alignment horizontal="right" vertical="top"/>
    </xf>
    <xf numFmtId="0" fontId="5" fillId="0" borderId="0" xfId="0" applyFont="1" applyAlignment="1">
      <alignment horizontal="left" vertical="top" wrapText="1"/>
    </xf>
    <xf numFmtId="164" fontId="5" fillId="0" borderId="0" xfId="0" applyNumberFormat="1" applyFont="1" applyAlignment="1">
      <alignment horizontal="left" vertical="top" wrapText="1"/>
    </xf>
    <xf numFmtId="0" fontId="5" fillId="3" borderId="0" xfId="0" applyFont="1" applyFill="1" applyAlignment="1">
      <alignment horizontal="left" vertical="top" wrapText="1"/>
    </xf>
    <xf numFmtId="0" fontId="4" fillId="0" borderId="0" xfId="0" applyFont="1" applyAlignment="1">
      <alignment horizontal="right" vertical="top"/>
    </xf>
    <xf numFmtId="0" fontId="4" fillId="3" borderId="0" xfId="0" applyFont="1" applyFill="1" applyAlignment="1">
      <alignment vertical="top"/>
    </xf>
    <xf numFmtId="0" fontId="4" fillId="0" borderId="0" xfId="0" applyFont="1" applyAlignment="1">
      <alignment vertical="top"/>
    </xf>
    <xf numFmtId="0" fontId="4" fillId="0" borderId="0" xfId="0" applyFont="1" applyAlignment="1">
      <alignment vertical="top" wrapText="1"/>
    </xf>
    <xf numFmtId="0" fontId="6" fillId="3" borderId="0" xfId="0" applyFont="1" applyFill="1" applyAlignment="1">
      <alignment horizontal="left" vertical="top" wrapText="1"/>
    </xf>
    <xf numFmtId="0" fontId="5" fillId="3" borderId="0" xfId="0" applyFont="1" applyFill="1" applyAlignment="1">
      <alignment horizontal="right" vertical="top" wrapText="1"/>
    </xf>
    <xf numFmtId="164" fontId="4" fillId="0" borderId="0" xfId="0" applyNumberFormat="1" applyFont="1" applyAlignment="1">
      <alignment horizontal="left" vertical="top" wrapText="1"/>
    </xf>
    <xf numFmtId="0" fontId="6" fillId="0" borderId="0" xfId="0" applyFont="1" applyAlignment="1">
      <alignment vertical="top" wrapText="1"/>
    </xf>
    <xf numFmtId="0" fontId="6" fillId="0" borderId="0" xfId="0" applyFont="1" applyAlignment="1">
      <alignment horizontal="left" vertical="top" wrapText="1"/>
    </xf>
    <xf numFmtId="0" fontId="6" fillId="3" borderId="0" xfId="0" applyFont="1" applyFill="1" applyAlignment="1">
      <alignment vertical="top"/>
    </xf>
    <xf numFmtId="0" fontId="4" fillId="3" borderId="0" xfId="0" applyFont="1" applyFill="1" applyAlignment="1">
      <alignment horizontal="left" vertical="top" wrapText="1"/>
    </xf>
    <xf numFmtId="0" fontId="4" fillId="3" borderId="0" xfId="0" applyFont="1" applyFill="1" applyAlignment="1">
      <alignment vertical="top" wrapText="1"/>
    </xf>
    <xf numFmtId="0" fontId="7" fillId="0" borderId="0" xfId="0" applyFont="1" applyAlignment="1">
      <alignment vertical="top" wrapText="1"/>
    </xf>
    <xf numFmtId="0" fontId="5" fillId="3" borderId="0" xfId="0" applyFont="1" applyFill="1" applyAlignment="1">
      <alignment vertical="top"/>
    </xf>
    <xf numFmtId="0" fontId="8" fillId="0" borderId="0" xfId="0" applyFont="1" applyAlignment="1">
      <alignment vertical="top"/>
    </xf>
    <xf numFmtId="0" fontId="8" fillId="0" borderId="0" xfId="0" applyFont="1" applyAlignment="1">
      <alignment vertical="top" wrapText="1"/>
    </xf>
    <xf numFmtId="0" fontId="8" fillId="3" borderId="0" xfId="0" applyFont="1" applyFill="1" applyAlignment="1">
      <alignment vertical="top"/>
    </xf>
    <xf numFmtId="0" fontId="8" fillId="3" borderId="0" xfId="0" applyFont="1" applyFill="1" applyAlignment="1">
      <alignment vertical="top" wrapText="1"/>
    </xf>
    <xf numFmtId="0" fontId="9" fillId="3" borderId="0" xfId="0" applyFont="1" applyFill="1" applyAlignment="1">
      <alignment vertical="top" wrapText="1"/>
    </xf>
    <xf numFmtId="0" fontId="7" fillId="0" borderId="0" xfId="0" applyFont="1" applyAlignment="1">
      <alignment vertical="top"/>
    </xf>
    <xf numFmtId="0" fontId="10" fillId="3" borderId="0" xfId="1" applyFont="1" applyFill="1" applyBorder="1" applyAlignment="1">
      <alignment vertical="top"/>
    </xf>
    <xf numFmtId="0" fontId="5" fillId="0" borderId="0" xfId="0" applyFont="1" applyAlignment="1">
      <alignment vertical="top" wrapText="1"/>
    </xf>
    <xf numFmtId="0" fontId="5" fillId="0" borderId="0" xfId="0" applyFont="1" applyAlignment="1">
      <alignment vertical="top"/>
    </xf>
    <xf numFmtId="0" fontId="5" fillId="3" borderId="0" xfId="0" applyFont="1" applyFill="1" applyAlignment="1">
      <alignment horizontal="right" vertical="top"/>
    </xf>
    <xf numFmtId="0" fontId="11" fillId="0" borderId="0" xfId="0" applyFont="1" applyAlignment="1">
      <alignment horizontal="right" vertical="top"/>
    </xf>
    <xf numFmtId="0" fontId="12" fillId="3" borderId="0" xfId="1" applyFont="1" applyFill="1" applyBorder="1" applyAlignment="1">
      <alignment horizontal="left" vertical="top" wrapText="1"/>
    </xf>
    <xf numFmtId="0" fontId="5" fillId="4" borderId="0" xfId="0" applyFont="1" applyFill="1" applyAlignment="1">
      <alignment horizontal="left" vertical="top" wrapText="1"/>
    </xf>
    <xf numFmtId="0" fontId="10" fillId="3" borderId="0" xfId="1" applyFont="1" applyFill="1" applyAlignment="1">
      <alignment vertical="top"/>
    </xf>
    <xf numFmtId="0" fontId="10" fillId="3" borderId="0" xfId="1" applyFont="1" applyFill="1" applyBorder="1" applyAlignment="1">
      <alignment horizontal="left" vertical="top" wrapText="1"/>
    </xf>
    <xf numFmtId="0" fontId="4" fillId="5" borderId="0" xfId="0" applyFont="1" applyFill="1" applyAlignment="1">
      <alignment horizontal="left" vertical="top" wrapText="1"/>
    </xf>
    <xf numFmtId="0" fontId="4" fillId="3" borderId="0" xfId="0" applyFont="1" applyFill="1" applyAlignment="1">
      <alignment horizontal="right" vertical="top" wrapText="1"/>
    </xf>
    <xf numFmtId="0" fontId="4" fillId="5" borderId="0" xfId="0" applyFont="1" applyFill="1" applyAlignment="1">
      <alignment horizontal="left" vertical="top"/>
    </xf>
    <xf numFmtId="0" fontId="4" fillId="5" borderId="0" xfId="0" applyFont="1" applyFill="1" applyAlignment="1">
      <alignment horizontal="right" vertical="top"/>
    </xf>
    <xf numFmtId="0" fontId="4" fillId="6" borderId="0" xfId="0" applyFont="1" applyFill="1" applyAlignment="1">
      <alignment vertical="top" wrapText="1"/>
    </xf>
    <xf numFmtId="0" fontId="4" fillId="6" borderId="0" xfId="0" applyFont="1" applyFill="1" applyAlignment="1">
      <alignment vertical="top"/>
    </xf>
    <xf numFmtId="0" fontId="9" fillId="0" borderId="0" xfId="0" applyFont="1" applyAlignment="1">
      <alignment horizontal="left" vertical="top" wrapText="1"/>
    </xf>
    <xf numFmtId="0" fontId="7" fillId="0" borderId="0" xfId="0" applyFont="1" applyAlignment="1">
      <alignment horizontal="right" vertical="top"/>
    </xf>
    <xf numFmtId="0" fontId="6" fillId="3" borderId="0" xfId="0" applyFont="1" applyFill="1" applyAlignment="1">
      <alignment vertical="top" wrapText="1"/>
    </xf>
    <xf numFmtId="0" fontId="5" fillId="3" borderId="0" xfId="0" applyFont="1" applyFill="1" applyAlignment="1">
      <alignment vertical="top" wrapText="1"/>
    </xf>
    <xf numFmtId="164" fontId="3" fillId="0" borderId="0" xfId="0" applyNumberFormat="1" applyFont="1" applyAlignment="1">
      <alignment horizontal="left" vertical="top" wrapText="1"/>
    </xf>
    <xf numFmtId="165" fontId="3" fillId="0" borderId="0" xfId="0" applyNumberFormat="1" applyFont="1" applyAlignment="1">
      <alignment horizontal="right" vertical="top" wrapText="1"/>
    </xf>
    <xf numFmtId="0" fontId="7" fillId="0" borderId="0" xfId="0" applyFont="1" applyAlignment="1">
      <alignment horizontal="left" vertical="top" wrapText="1"/>
    </xf>
    <xf numFmtId="0" fontId="7" fillId="3" borderId="0" xfId="0" applyFont="1" applyFill="1" applyAlignment="1">
      <alignment horizontal="left" vertical="top"/>
    </xf>
    <xf numFmtId="0" fontId="7" fillId="0" borderId="0" xfId="0" applyFont="1" applyAlignment="1">
      <alignment horizontal="left" vertical="top"/>
    </xf>
    <xf numFmtId="0" fontId="7" fillId="3" borderId="0" xfId="0" applyFont="1" applyFill="1" applyAlignment="1">
      <alignment horizontal="right" vertical="top"/>
    </xf>
    <xf numFmtId="0" fontId="11" fillId="0" borderId="0" xfId="0" applyFont="1" applyAlignment="1">
      <alignment horizontal="left" vertical="top" wrapText="1"/>
    </xf>
    <xf numFmtId="164" fontId="11" fillId="0" borderId="0" xfId="0" applyNumberFormat="1" applyFont="1" applyAlignment="1">
      <alignment horizontal="left" vertical="top" wrapText="1"/>
    </xf>
    <xf numFmtId="0" fontId="11" fillId="3" borderId="0" xfId="0" applyFont="1" applyFill="1" applyAlignment="1">
      <alignment horizontal="left" vertical="top" wrapText="1"/>
    </xf>
    <xf numFmtId="0" fontId="7" fillId="3" borderId="0" xfId="0" applyFont="1" applyFill="1" applyAlignment="1">
      <alignment horizontal="left" vertical="top" wrapText="1"/>
    </xf>
    <xf numFmtId="0" fontId="7" fillId="3" borderId="0" xfId="0" applyFont="1" applyFill="1" applyAlignment="1">
      <alignment vertical="top"/>
    </xf>
    <xf numFmtId="0" fontId="11" fillId="3" borderId="0" xfId="0" applyFont="1" applyFill="1" applyAlignment="1">
      <alignment horizontal="right" vertical="top"/>
    </xf>
    <xf numFmtId="0" fontId="2" fillId="7" borderId="1" xfId="0" applyFont="1" applyFill="1" applyBorder="1" applyAlignment="1">
      <alignment horizontal="left" vertical="top" wrapText="1"/>
    </xf>
    <xf numFmtId="0" fontId="4" fillId="7" borderId="0" xfId="0" applyFont="1" applyFill="1" applyAlignment="1">
      <alignment horizontal="left" vertical="top" wrapText="1"/>
    </xf>
    <xf numFmtId="0" fontId="4" fillId="7" borderId="0" xfId="0" applyFont="1" applyFill="1" applyAlignment="1">
      <alignment vertical="top" wrapText="1"/>
    </xf>
    <xf numFmtId="0" fontId="5" fillId="7" borderId="0" xfId="0" applyFont="1" applyFill="1" applyAlignment="1">
      <alignment horizontal="left" vertical="top" wrapText="1"/>
    </xf>
    <xf numFmtId="0" fontId="5" fillId="7" borderId="0" xfId="0" applyFont="1" applyFill="1" applyAlignment="1">
      <alignment vertical="top" wrapText="1"/>
    </xf>
    <xf numFmtId="0" fontId="7" fillId="7" borderId="0" xfId="0" applyFont="1" applyFill="1" applyAlignment="1">
      <alignment horizontal="left" vertical="top" wrapText="1"/>
    </xf>
    <xf numFmtId="0" fontId="7" fillId="3" borderId="0" xfId="0" applyFont="1" applyFill="1" applyAlignment="1">
      <alignment vertical="top" wrapText="1"/>
    </xf>
    <xf numFmtId="0" fontId="16" fillId="0" borderId="0" xfId="0" applyFont="1" applyAlignment="1">
      <alignment vertical="top" wrapText="1"/>
    </xf>
    <xf numFmtId="0" fontId="7" fillId="5" borderId="0" xfId="0" applyFont="1" applyFill="1" applyAlignment="1">
      <alignment vertical="top"/>
    </xf>
    <xf numFmtId="164" fontId="7" fillId="0" borderId="0" xfId="0" applyNumberFormat="1" applyFont="1" applyAlignment="1">
      <alignment horizontal="left" vertical="top" wrapText="1"/>
    </xf>
    <xf numFmtId="0" fontId="13" fillId="0" borderId="0" xfId="0" applyFont="1" applyFill="1" applyAlignment="1">
      <alignment vertical="top" wrapText="1"/>
    </xf>
    <xf numFmtId="0" fontId="13" fillId="0" borderId="0" xfId="0" applyFont="1" applyFill="1" applyAlignment="1">
      <alignment horizontal="left" vertical="top" wrapText="1"/>
    </xf>
    <xf numFmtId="0" fontId="13" fillId="0" borderId="0" xfId="0" applyFont="1" applyFill="1" applyAlignment="1">
      <alignment vertical="top"/>
    </xf>
    <xf numFmtId="0" fontId="13" fillId="0" borderId="0" xfId="0" applyFont="1" applyFill="1" applyAlignment="1">
      <alignment horizontal="right" vertical="top" wrapText="1"/>
    </xf>
    <xf numFmtId="164" fontId="13" fillId="0" borderId="0" xfId="0" applyNumberFormat="1" applyFont="1" applyFill="1" applyAlignment="1">
      <alignment horizontal="left" vertical="top" wrapText="1"/>
    </xf>
    <xf numFmtId="0" fontId="4" fillId="0" borderId="0" xfId="0" applyFont="1" applyFill="1" applyAlignment="1">
      <alignment horizontal="left" vertical="top" wrapText="1"/>
    </xf>
    <xf numFmtId="0" fontId="5" fillId="0" borderId="0" xfId="0" applyFont="1" applyFill="1" applyAlignment="1">
      <alignment horizontal="left" vertical="top" wrapText="1"/>
    </xf>
    <xf numFmtId="0" fontId="14" fillId="0" borderId="0" xfId="0" applyFont="1" applyFill="1" applyAlignment="1">
      <alignment horizontal="left" vertical="top" wrapText="1"/>
    </xf>
    <xf numFmtId="0" fontId="13" fillId="0" borderId="0" xfId="0" applyFont="1" applyFill="1" applyAlignment="1">
      <alignment horizontal="right" vertical="top"/>
    </xf>
    <xf numFmtId="164" fontId="14" fillId="0" borderId="0" xfId="0" applyNumberFormat="1" applyFont="1" applyFill="1" applyAlignment="1">
      <alignment horizontal="left" vertical="top" wrapText="1"/>
    </xf>
    <xf numFmtId="0" fontId="15" fillId="0" borderId="0" xfId="0" applyFont="1" applyFill="1" applyAlignment="1">
      <alignment horizontal="left" vertical="top" wrapText="1"/>
    </xf>
  </cellXfs>
  <cellStyles count="2">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negms.unocha.org/pubdocs/Allocationsdocs/SOM-AllocDocs_2024_57_23.pdf?_gl=1*8k3ur5*_ga*MTUwMDM1MzgwOS4xNzI4NDAxNTYy*_ga_E60ZNX2F68*MTczOTU2MTA3NC44NC4wLjE3Mzk1NjEwNzQuNjAuMC4w" TargetMode="External"/><Relationship Id="rId13" Type="http://schemas.openxmlformats.org/officeDocument/2006/relationships/hyperlink" Target="https://drc.ngo/what-we-do/innovation/predictive-analysis/ahead/" TargetMode="External"/><Relationship Id="rId3" Type="http://schemas.openxmlformats.org/officeDocument/2006/relationships/hyperlink" Target="file:///C:\Users\catalina.torres\Downloads\MDRBD032eapa%20(1).pdf" TargetMode="External"/><Relationship Id="rId7" Type="http://schemas.openxmlformats.org/officeDocument/2006/relationships/hyperlink" Target="https://onegms.unocha.org/pubdocs/Allocationsdocs/ETH-AllocDocs_2024_1337_1083.pdf?_gl=1*spfwj8*_ga*MTUwMDM1MzgwOS4xNzI4NDAxNTYy*_ga_E60ZNX2F68*MTczOTU1ODMzOS44My4xLjE3Mzk1NTgzOTguMS4wLjA." TargetMode="External"/><Relationship Id="rId12" Type="http://schemas.openxmlformats.org/officeDocument/2006/relationships/hyperlink" Target="https://drc.ngo/what-we-do/innovation/predictive-analysis/ahead/" TargetMode="External"/><Relationship Id="rId2" Type="http://schemas.openxmlformats.org/officeDocument/2006/relationships/hyperlink" Target="file:///C:\Users\catalina.torres\Downloads\MDRET033eapa%20(2).pdf" TargetMode="External"/><Relationship Id="rId1" Type="http://schemas.openxmlformats.org/officeDocument/2006/relationships/hyperlink" Target="file:///C:\Users\catalina.torres\Downloads\MDRBD037eapa%20(1).pdf" TargetMode="External"/><Relationship Id="rId6" Type="http://schemas.openxmlformats.org/officeDocument/2006/relationships/hyperlink" Target="file:///C:\Users\catalina.torres\Downloads\MDRNP017eapa%20.pdf" TargetMode="External"/><Relationship Id="rId11" Type="http://schemas.openxmlformats.org/officeDocument/2006/relationships/hyperlink" Target="https://cerf.un.org/what-we-do/allocation/2025/summary/CERF-SOM-24-RR-1429" TargetMode="External"/><Relationship Id="rId5" Type="http://schemas.openxmlformats.org/officeDocument/2006/relationships/hyperlink" Target="file:///C:\Users\catalina.torres\Downloads\MDRGR005seapa.pdf" TargetMode="External"/><Relationship Id="rId10" Type="http://schemas.openxmlformats.org/officeDocument/2006/relationships/hyperlink" Target="https://cerf.un.org/what-we-do/allocation/2025/summary/CERF-ETH-24-RR-1397" TargetMode="External"/><Relationship Id="rId4" Type="http://schemas.openxmlformats.org/officeDocument/2006/relationships/hyperlink" Target="file:///C:\Users\catalina.torres\Downloads\EAP2023HN03%20Activation.pdf" TargetMode="External"/><Relationship Id="rId9" Type="http://schemas.openxmlformats.org/officeDocument/2006/relationships/hyperlink" Target="https://onegms.unocha.org/pubdocs/Allocationsdocs/SOM-AllocDocs_2024_60_30.pdf?_gl=1*1s47jbb*_ga*MTUwMDM1MzgwOS4xNzI4NDAxNTYy*_ga_E60ZNX2F68*MTczOTU2MTA3NC44NC4xLjE3Mzk1NjExNzYuNDkuMC4w" TargetMode="External"/><Relationship Id="rId14" Type="http://schemas.openxmlformats.org/officeDocument/2006/relationships/hyperlink" Target="https://drc.ngo/what-we-do/innovation/predictive-analysis/ahe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A142"/>
  <sheetViews>
    <sheetView tabSelected="1" workbookViewId="0">
      <pane ySplit="1" topLeftCell="A73" activePane="bottomLeft" state="frozen"/>
      <selection pane="bottomLeft" activeCell="B126" sqref="B126"/>
    </sheetView>
  </sheetViews>
  <sheetFormatPr defaultColWidth="9.1796875" defaultRowHeight="13" x14ac:dyDescent="0.35"/>
  <cols>
    <col min="1" max="1" width="16" style="11" customWidth="1"/>
    <col min="2" max="2" width="24.453125" style="11" customWidth="1"/>
    <col min="3" max="3" width="13.81640625" style="13" customWidth="1"/>
    <col min="4" max="4" width="14.1796875" style="11" customWidth="1"/>
    <col min="5" max="5" width="10.26953125" style="19" customWidth="1"/>
    <col min="6" max="6" width="21" style="11" customWidth="1"/>
    <col min="7" max="7" width="18" style="11" customWidth="1"/>
    <col min="8" max="8" width="31.54296875" style="11" customWidth="1"/>
    <col min="9" max="9" width="32.81640625" style="11" customWidth="1"/>
    <col min="10" max="10" width="20.81640625" style="11" customWidth="1"/>
    <col min="11" max="11" width="14.7265625" style="11" customWidth="1"/>
    <col min="12" max="12" width="11.1796875" style="11" customWidth="1"/>
    <col min="13" max="13" width="13.7265625" style="11" customWidth="1"/>
    <col min="14" max="14" width="12.81640625" style="13" customWidth="1"/>
    <col min="15" max="15" width="19.26953125" style="11" customWidth="1"/>
    <col min="16" max="16" width="19.453125" style="11" customWidth="1"/>
    <col min="17" max="17" width="18.81640625" style="11" customWidth="1"/>
    <col min="18" max="18" width="20.54296875" style="11" customWidth="1"/>
    <col min="19" max="19" width="22.81640625" style="11" customWidth="1"/>
    <col min="20" max="20" width="20.26953125" style="11" customWidth="1"/>
    <col min="21" max="21" width="15.54296875" style="13" customWidth="1"/>
    <col min="22" max="22" width="41.81640625" style="68" customWidth="1"/>
    <col min="23" max="23" width="22.26953125" style="11" customWidth="1"/>
    <col min="24" max="24" width="18.7265625" style="11" customWidth="1"/>
    <col min="25" max="25" width="29.7265625" style="11" customWidth="1"/>
    <col min="26" max="27" width="19.81640625" style="13" customWidth="1"/>
    <col min="28" max="28" width="12.1796875" style="13" customWidth="1"/>
    <col min="29" max="29" width="33" style="7" customWidth="1"/>
    <col min="30" max="30" width="33" style="13" customWidth="1"/>
    <col min="31" max="31" width="65.54296875" style="13" customWidth="1"/>
    <col min="32" max="32" width="28.81640625" style="13" customWidth="1"/>
    <col min="33" max="16384" width="9.1796875" style="11"/>
  </cols>
  <sheetData>
    <row r="1" spans="1:32" s="2" customFormat="1" ht="67.5" customHeight="1" x14ac:dyDescent="0.35">
      <c r="A1" s="1" t="s">
        <v>0</v>
      </c>
      <c r="B1" s="1" t="s">
        <v>1</v>
      </c>
      <c r="C1" s="3" t="s">
        <v>2</v>
      </c>
      <c r="D1" s="1" t="s">
        <v>3</v>
      </c>
      <c r="E1" s="5"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65" t="s">
        <v>21</v>
      </c>
      <c r="W1" s="1" t="s">
        <v>22</v>
      </c>
      <c r="X1" s="1" t="s">
        <v>23</v>
      </c>
      <c r="Y1" s="1" t="s">
        <v>24</v>
      </c>
      <c r="Z1" s="3" t="s">
        <v>25</v>
      </c>
      <c r="AA1" s="3" t="s">
        <v>26</v>
      </c>
      <c r="AB1" s="3" t="s">
        <v>27</v>
      </c>
      <c r="AC1" s="1" t="s">
        <v>28</v>
      </c>
      <c r="AD1" s="6" t="s">
        <v>29</v>
      </c>
      <c r="AE1" s="6" t="s">
        <v>30</v>
      </c>
      <c r="AF1" s="4" t="s">
        <v>31</v>
      </c>
    </row>
    <row r="2" spans="1:32" ht="47.25" customHeight="1" x14ac:dyDescent="0.35">
      <c r="A2" s="7" t="s">
        <v>32</v>
      </c>
      <c r="B2" s="7" t="s">
        <v>33</v>
      </c>
      <c r="C2" s="8"/>
      <c r="D2" s="9" t="s">
        <v>34</v>
      </c>
      <c r="E2" s="10">
        <v>1</v>
      </c>
      <c r="F2" s="9" t="s">
        <v>35</v>
      </c>
      <c r="G2" s="9" t="s">
        <v>35</v>
      </c>
      <c r="H2" s="7" t="s">
        <v>36</v>
      </c>
      <c r="J2" s="12">
        <f>K2/0.783</f>
        <v>383141.76245210727</v>
      </c>
      <c r="K2" s="10">
        <v>300000</v>
      </c>
      <c r="L2" s="13" t="s">
        <v>37</v>
      </c>
      <c r="M2" s="14">
        <v>8185</v>
      </c>
      <c r="N2" s="10"/>
      <c r="O2" s="7" t="s">
        <v>38</v>
      </c>
      <c r="P2" s="7" t="s">
        <v>39</v>
      </c>
      <c r="Q2" s="7" t="s">
        <v>40</v>
      </c>
      <c r="R2" s="7" t="s">
        <v>41</v>
      </c>
      <c r="S2" s="7" t="s">
        <v>42</v>
      </c>
      <c r="U2" s="24"/>
      <c r="V2" s="66" t="s">
        <v>43</v>
      </c>
      <c r="W2" s="9" t="s">
        <v>44</v>
      </c>
      <c r="X2" s="7" t="s">
        <v>45</v>
      </c>
      <c r="Y2" s="9" t="s">
        <v>44</v>
      </c>
      <c r="Z2" s="8">
        <v>776</v>
      </c>
      <c r="AB2" s="13" t="s">
        <v>35</v>
      </c>
      <c r="AC2" s="9"/>
      <c r="AD2" s="8"/>
      <c r="AE2" s="8"/>
    </row>
    <row r="3" spans="1:32" ht="108.75" customHeight="1" x14ac:dyDescent="0.35">
      <c r="A3" s="16" t="s">
        <v>46</v>
      </c>
      <c r="B3" s="16" t="s">
        <v>47</v>
      </c>
      <c r="C3" s="15"/>
      <c r="D3" s="16" t="s">
        <v>48</v>
      </c>
      <c r="E3" s="15">
        <v>1</v>
      </c>
      <c r="F3" s="16" t="s">
        <v>49</v>
      </c>
      <c r="G3" s="16" t="s">
        <v>50</v>
      </c>
      <c r="H3" s="16" t="s">
        <v>49</v>
      </c>
      <c r="I3" s="17" t="s">
        <v>51</v>
      </c>
      <c r="J3" s="20">
        <v>0</v>
      </c>
      <c r="K3" s="15"/>
      <c r="L3" s="15"/>
      <c r="M3" s="16">
        <v>828101</v>
      </c>
      <c r="N3" s="15"/>
      <c r="O3" s="17" t="s">
        <v>39</v>
      </c>
      <c r="P3" s="16" t="s">
        <v>52</v>
      </c>
      <c r="Q3" s="16" t="s">
        <v>40</v>
      </c>
      <c r="R3" s="16" t="s">
        <v>53</v>
      </c>
      <c r="S3" s="16"/>
      <c r="T3" s="16"/>
      <c r="U3" s="15"/>
      <c r="V3" s="67" t="s">
        <v>54</v>
      </c>
      <c r="W3" s="16"/>
      <c r="X3" s="17"/>
      <c r="Y3" s="16"/>
      <c r="Z3" s="15"/>
      <c r="AA3" s="15"/>
      <c r="AB3" s="15" t="s">
        <v>49</v>
      </c>
      <c r="AC3" s="72" t="s">
        <v>55</v>
      </c>
      <c r="AE3" s="13" t="s">
        <v>56</v>
      </c>
      <c r="AF3" s="15"/>
    </row>
    <row r="4" spans="1:32" ht="33.75" customHeight="1" x14ac:dyDescent="0.35">
      <c r="A4" s="17" t="s">
        <v>57</v>
      </c>
      <c r="B4" s="17" t="s">
        <v>58</v>
      </c>
      <c r="C4" s="18"/>
      <c r="D4" s="17" t="s">
        <v>34</v>
      </c>
      <c r="E4" s="19">
        <v>1</v>
      </c>
      <c r="F4" s="17" t="s">
        <v>59</v>
      </c>
      <c r="G4" s="17" t="s">
        <v>60</v>
      </c>
      <c r="H4" s="17" t="s">
        <v>61</v>
      </c>
      <c r="I4" s="17" t="s">
        <v>62</v>
      </c>
      <c r="J4" s="20">
        <v>254390</v>
      </c>
      <c r="K4" s="18"/>
      <c r="L4" s="18"/>
      <c r="M4" s="17">
        <v>8640</v>
      </c>
      <c r="N4" s="25"/>
      <c r="O4" s="17" t="s">
        <v>63</v>
      </c>
      <c r="P4" s="17" t="s">
        <v>39</v>
      </c>
      <c r="Q4" s="17" t="s">
        <v>38</v>
      </c>
      <c r="R4" s="17"/>
      <c r="S4" s="21"/>
      <c r="T4" s="22"/>
      <c r="U4" s="25"/>
      <c r="V4" s="67" t="s">
        <v>64</v>
      </c>
      <c r="W4" s="17" t="s">
        <v>65</v>
      </c>
      <c r="X4" s="17" t="s">
        <v>45</v>
      </c>
      <c r="Y4" s="17"/>
      <c r="Z4" s="23"/>
      <c r="AA4" s="23"/>
      <c r="AB4" s="24" t="s">
        <v>59</v>
      </c>
      <c r="AC4" s="7" t="s">
        <v>66</v>
      </c>
      <c r="AD4" s="24"/>
      <c r="AE4" s="25"/>
      <c r="AF4" s="18"/>
    </row>
    <row r="5" spans="1:32" ht="28.5" customHeight="1" x14ac:dyDescent="0.35">
      <c r="A5" s="7" t="s">
        <v>57</v>
      </c>
      <c r="B5" s="7" t="s">
        <v>58</v>
      </c>
      <c r="C5" s="8"/>
      <c r="D5" s="9" t="s">
        <v>34</v>
      </c>
      <c r="E5" s="10">
        <v>1</v>
      </c>
      <c r="F5" s="9" t="s">
        <v>35</v>
      </c>
      <c r="G5" s="9" t="s">
        <v>35</v>
      </c>
      <c r="H5" s="7" t="s">
        <v>67</v>
      </c>
      <c r="J5" s="12">
        <f>K5/0.783</f>
        <v>383141.76245210727</v>
      </c>
      <c r="K5" s="10">
        <v>300000</v>
      </c>
      <c r="L5" s="13" t="s">
        <v>37</v>
      </c>
      <c r="M5" s="14">
        <v>9740</v>
      </c>
      <c r="N5" s="10"/>
      <c r="O5" s="7" t="s">
        <v>39</v>
      </c>
      <c r="P5" s="7" t="s">
        <v>63</v>
      </c>
      <c r="Q5" s="7" t="s">
        <v>38</v>
      </c>
      <c r="R5" s="7" t="s">
        <v>41</v>
      </c>
      <c r="S5" s="7"/>
      <c r="U5" s="24"/>
      <c r="V5" s="66" t="s">
        <v>68</v>
      </c>
      <c r="W5" s="9" t="s">
        <v>44</v>
      </c>
      <c r="X5" s="7" t="s">
        <v>45</v>
      </c>
      <c r="Y5" s="9" t="s">
        <v>44</v>
      </c>
      <c r="Z5" s="8">
        <v>783</v>
      </c>
      <c r="AB5" s="13" t="s">
        <v>35</v>
      </c>
      <c r="AC5" s="9"/>
      <c r="AD5" s="8"/>
      <c r="AE5" s="8"/>
    </row>
    <row r="6" spans="1:32" ht="46.5" customHeight="1" x14ac:dyDescent="0.35">
      <c r="A6" s="17" t="s">
        <v>69</v>
      </c>
      <c r="B6" s="17" t="s">
        <v>70</v>
      </c>
      <c r="C6" s="15"/>
      <c r="D6" s="16" t="s">
        <v>48</v>
      </c>
      <c r="E6" s="10">
        <v>1</v>
      </c>
      <c r="F6" s="17" t="s">
        <v>71</v>
      </c>
      <c r="G6" s="17" t="s">
        <v>72</v>
      </c>
      <c r="H6" s="17" t="s">
        <v>73</v>
      </c>
      <c r="I6" s="17" t="s">
        <v>74</v>
      </c>
      <c r="J6" s="12">
        <v>23500</v>
      </c>
      <c r="K6" s="13"/>
      <c r="L6" s="13"/>
      <c r="M6" s="16">
        <v>10252</v>
      </c>
      <c r="N6" s="15"/>
      <c r="O6" s="7" t="s">
        <v>52</v>
      </c>
      <c r="P6" s="7" t="s">
        <v>75</v>
      </c>
      <c r="Q6" s="7"/>
      <c r="R6" s="7"/>
      <c r="S6" s="7"/>
      <c r="T6" s="7"/>
      <c r="U6" s="24"/>
      <c r="V6" s="66" t="s">
        <v>76</v>
      </c>
      <c r="W6" s="16" t="s">
        <v>65</v>
      </c>
      <c r="X6" s="17" t="s">
        <v>45</v>
      </c>
      <c r="Y6" s="16" t="s">
        <v>44</v>
      </c>
      <c r="Z6" s="15"/>
      <c r="AA6" s="15" t="s">
        <v>77</v>
      </c>
      <c r="AB6" s="13" t="s">
        <v>78</v>
      </c>
    </row>
    <row r="7" spans="1:32" ht="63" customHeight="1" x14ac:dyDescent="0.35">
      <c r="A7" s="17" t="s">
        <v>79</v>
      </c>
      <c r="B7" s="17" t="s">
        <v>47</v>
      </c>
      <c r="C7" s="15"/>
      <c r="D7" s="16" t="s">
        <v>48</v>
      </c>
      <c r="E7" s="10">
        <v>1</v>
      </c>
      <c r="F7" s="17" t="s">
        <v>80</v>
      </c>
      <c r="G7" s="17" t="s">
        <v>72</v>
      </c>
      <c r="H7" s="17" t="s">
        <v>81</v>
      </c>
      <c r="I7" s="17" t="s">
        <v>82</v>
      </c>
      <c r="J7" s="12">
        <v>92000</v>
      </c>
      <c r="K7" s="13"/>
      <c r="L7" s="13"/>
      <c r="M7" s="16">
        <v>11213</v>
      </c>
      <c r="N7" s="15"/>
      <c r="O7" s="7" t="s">
        <v>38</v>
      </c>
      <c r="P7" s="7" t="s">
        <v>52</v>
      </c>
      <c r="Q7" s="7" t="s">
        <v>53</v>
      </c>
      <c r="R7" s="7" t="s">
        <v>39</v>
      </c>
      <c r="S7" s="7" t="s">
        <v>63</v>
      </c>
      <c r="T7" s="7"/>
      <c r="U7" s="24"/>
      <c r="V7" s="66" t="s">
        <v>83</v>
      </c>
      <c r="W7" s="16" t="s">
        <v>65</v>
      </c>
      <c r="X7" s="17" t="s">
        <v>45</v>
      </c>
      <c r="Y7" s="16" t="s">
        <v>44</v>
      </c>
      <c r="Z7" s="15"/>
      <c r="AA7" s="15" t="s">
        <v>84</v>
      </c>
      <c r="AB7" s="13" t="s">
        <v>78</v>
      </c>
    </row>
    <row r="8" spans="1:32" ht="87.75" customHeight="1" x14ac:dyDescent="0.35">
      <c r="A8" s="17" t="s">
        <v>85</v>
      </c>
      <c r="B8" s="17" t="s">
        <v>33</v>
      </c>
      <c r="C8" s="18"/>
      <c r="D8" s="16" t="s">
        <v>34</v>
      </c>
      <c r="E8" s="19">
        <v>1</v>
      </c>
      <c r="F8" s="17" t="s">
        <v>86</v>
      </c>
      <c r="G8" s="17" t="s">
        <v>87</v>
      </c>
      <c r="H8" s="17" t="s">
        <v>88</v>
      </c>
      <c r="I8" s="17" t="s">
        <v>89</v>
      </c>
      <c r="J8" s="20">
        <v>44432</v>
      </c>
      <c r="K8" s="18"/>
      <c r="L8" s="18"/>
      <c r="M8" s="16">
        <v>3135</v>
      </c>
      <c r="N8" s="23"/>
      <c r="O8" s="16" t="s">
        <v>90</v>
      </c>
      <c r="P8" s="16" t="s">
        <v>53</v>
      </c>
      <c r="Q8" s="16" t="s">
        <v>40</v>
      </c>
      <c r="R8" s="16" t="s">
        <v>91</v>
      </c>
      <c r="S8" s="21"/>
      <c r="T8" s="22"/>
      <c r="U8" s="25" t="s">
        <v>92</v>
      </c>
      <c r="V8" s="67" t="s">
        <v>93</v>
      </c>
      <c r="W8" s="16" t="s">
        <v>65</v>
      </c>
      <c r="X8" s="17" t="s">
        <v>45</v>
      </c>
      <c r="Y8" s="16" t="s">
        <v>65</v>
      </c>
      <c r="Z8" s="23"/>
      <c r="AA8" s="23"/>
      <c r="AB8" s="24" t="s">
        <v>86</v>
      </c>
      <c r="AC8" s="17" t="s">
        <v>94</v>
      </c>
      <c r="AD8" s="25"/>
      <c r="AE8" s="18"/>
      <c r="AF8" s="18"/>
    </row>
    <row r="9" spans="1:32" ht="30.75" customHeight="1" x14ac:dyDescent="0.35">
      <c r="A9" s="17" t="s">
        <v>95</v>
      </c>
      <c r="B9" s="17" t="s">
        <v>33</v>
      </c>
      <c r="C9" s="15"/>
      <c r="D9" s="16" t="s">
        <v>34</v>
      </c>
      <c r="E9" s="10">
        <v>1</v>
      </c>
      <c r="F9" s="16" t="s">
        <v>96</v>
      </c>
      <c r="G9" s="16" t="s">
        <v>97</v>
      </c>
      <c r="H9" s="17" t="s">
        <v>98</v>
      </c>
      <c r="I9" s="17" t="s">
        <v>99</v>
      </c>
      <c r="J9" s="12">
        <v>2080000</v>
      </c>
      <c r="K9" s="13"/>
      <c r="L9" s="13"/>
      <c r="M9" s="16">
        <v>31818</v>
      </c>
      <c r="N9" s="15"/>
      <c r="O9" s="17" t="s">
        <v>39</v>
      </c>
      <c r="P9" s="17" t="s">
        <v>53</v>
      </c>
      <c r="Q9" s="17" t="s">
        <v>40</v>
      </c>
      <c r="R9" s="17" t="s">
        <v>90</v>
      </c>
      <c r="S9" s="17"/>
      <c r="V9" s="67" t="s">
        <v>100</v>
      </c>
      <c r="W9" s="16" t="s">
        <v>44</v>
      </c>
      <c r="X9" s="17" t="s">
        <v>101</v>
      </c>
      <c r="Y9" s="16" t="s">
        <v>65</v>
      </c>
      <c r="Z9" s="15" t="s">
        <v>102</v>
      </c>
      <c r="AA9" s="15" t="s">
        <v>103</v>
      </c>
      <c r="AB9" s="13" t="s">
        <v>96</v>
      </c>
      <c r="AE9" s="25" t="s">
        <v>104</v>
      </c>
    </row>
    <row r="10" spans="1:32" ht="45.75" customHeight="1" x14ac:dyDescent="0.35">
      <c r="A10" s="7" t="s">
        <v>105</v>
      </c>
      <c r="B10" s="7" t="s">
        <v>106</v>
      </c>
      <c r="C10" s="8"/>
      <c r="D10" s="9" t="s">
        <v>107</v>
      </c>
      <c r="E10" s="10">
        <v>2</v>
      </c>
      <c r="F10" s="9" t="s">
        <v>35</v>
      </c>
      <c r="G10" s="9" t="s">
        <v>35</v>
      </c>
      <c r="H10" s="7" t="s">
        <v>108</v>
      </c>
      <c r="J10" s="12">
        <f>K10/0.783</f>
        <v>1436781.6091954024</v>
      </c>
      <c r="K10" s="10">
        <v>1125000</v>
      </c>
      <c r="L10" s="13" t="s">
        <v>37</v>
      </c>
      <c r="M10" s="14">
        <v>47968</v>
      </c>
      <c r="N10" s="10"/>
      <c r="O10" s="7" t="s">
        <v>40</v>
      </c>
      <c r="P10" s="7" t="s">
        <v>39</v>
      </c>
      <c r="Q10" s="7" t="s">
        <v>38</v>
      </c>
      <c r="R10" s="7" t="s">
        <v>52</v>
      </c>
      <c r="S10" s="7"/>
      <c r="U10" s="24"/>
      <c r="V10" s="66" t="s">
        <v>109</v>
      </c>
      <c r="W10" s="9" t="s">
        <v>65</v>
      </c>
      <c r="X10" s="7" t="s">
        <v>45</v>
      </c>
      <c r="Y10" s="9" t="s">
        <v>65</v>
      </c>
      <c r="Z10" s="8" t="s">
        <v>110</v>
      </c>
      <c r="AB10" s="13" t="s">
        <v>35</v>
      </c>
      <c r="AC10" s="9"/>
      <c r="AD10" s="8"/>
      <c r="AE10" s="8"/>
    </row>
    <row r="11" spans="1:32" ht="45.75" customHeight="1" x14ac:dyDescent="0.35">
      <c r="A11" s="7" t="s">
        <v>111</v>
      </c>
      <c r="B11" s="7" t="s">
        <v>112</v>
      </c>
      <c r="C11" s="8"/>
      <c r="D11" s="9" t="s">
        <v>107</v>
      </c>
      <c r="E11" s="10">
        <v>2</v>
      </c>
      <c r="F11" s="9" t="s">
        <v>35</v>
      </c>
      <c r="G11" s="9" t="s">
        <v>35</v>
      </c>
      <c r="H11" s="7" t="s">
        <v>113</v>
      </c>
      <c r="J11" s="12">
        <f>K11/0.783</f>
        <v>268773.94636015326</v>
      </c>
      <c r="K11" s="10">
        <v>210450</v>
      </c>
      <c r="L11" s="13" t="s">
        <v>37</v>
      </c>
      <c r="M11" s="14">
        <v>4484</v>
      </c>
      <c r="N11" s="10"/>
      <c r="O11" s="7" t="s">
        <v>52</v>
      </c>
      <c r="P11" s="7" t="s">
        <v>38</v>
      </c>
      <c r="Q11" s="7"/>
      <c r="R11" s="7"/>
      <c r="S11" s="7"/>
      <c r="V11" s="68" t="s">
        <v>114</v>
      </c>
      <c r="W11" s="9" t="s">
        <v>44</v>
      </c>
      <c r="X11" s="7" t="s">
        <v>45</v>
      </c>
      <c r="Y11" s="9" t="s">
        <v>44</v>
      </c>
      <c r="Z11" s="8">
        <v>785</v>
      </c>
      <c r="AB11" s="13" t="s">
        <v>35</v>
      </c>
      <c r="AC11" s="9"/>
      <c r="AD11" s="8"/>
      <c r="AE11" s="24" t="s">
        <v>115</v>
      </c>
    </row>
    <row r="12" spans="1:32" ht="33.75" customHeight="1" x14ac:dyDescent="0.35">
      <c r="A12" s="17" t="s">
        <v>116</v>
      </c>
      <c r="B12" s="17" t="s">
        <v>70</v>
      </c>
      <c r="D12" s="16" t="s">
        <v>107</v>
      </c>
      <c r="E12" s="10">
        <v>2</v>
      </c>
      <c r="F12" s="16" t="s">
        <v>117</v>
      </c>
      <c r="G12" s="17" t="s">
        <v>117</v>
      </c>
      <c r="H12" s="16" t="s">
        <v>117</v>
      </c>
      <c r="I12" s="16"/>
      <c r="J12" s="12">
        <v>88731</v>
      </c>
      <c r="K12" s="13"/>
      <c r="L12" s="13"/>
      <c r="M12" s="16">
        <v>3561</v>
      </c>
      <c r="N12" s="15"/>
      <c r="O12" s="17" t="s">
        <v>63</v>
      </c>
      <c r="P12" s="17" t="s">
        <v>39</v>
      </c>
      <c r="Q12" s="17"/>
      <c r="R12" s="7"/>
      <c r="S12" s="7"/>
      <c r="T12" s="7"/>
      <c r="U12" s="24"/>
      <c r="V12" s="66" t="s">
        <v>118</v>
      </c>
      <c r="W12" s="16" t="s">
        <v>65</v>
      </c>
      <c r="X12" s="17" t="s">
        <v>45</v>
      </c>
      <c r="Y12" s="16" t="s">
        <v>44</v>
      </c>
      <c r="Z12" s="15"/>
      <c r="AA12" s="15"/>
      <c r="AB12" s="13" t="s">
        <v>49</v>
      </c>
      <c r="AC12" s="7" t="s">
        <v>119</v>
      </c>
    </row>
    <row r="13" spans="1:32" ht="61.5" customHeight="1" x14ac:dyDescent="0.35">
      <c r="A13" s="7" t="s">
        <v>120</v>
      </c>
      <c r="B13" s="7" t="s">
        <v>33</v>
      </c>
      <c r="C13" s="8"/>
      <c r="D13" s="9" t="s">
        <v>107</v>
      </c>
      <c r="E13" s="10">
        <v>2</v>
      </c>
      <c r="F13" s="9" t="s">
        <v>35</v>
      </c>
      <c r="G13" s="9" t="s">
        <v>35</v>
      </c>
      <c r="H13" s="7" t="s">
        <v>121</v>
      </c>
      <c r="J13" s="12">
        <f>K13/0.783</f>
        <v>2298850.5747126434</v>
      </c>
      <c r="K13" s="10">
        <v>1800000</v>
      </c>
      <c r="L13" s="13" t="s">
        <v>37</v>
      </c>
      <c r="M13" s="14">
        <v>88944</v>
      </c>
      <c r="N13" s="10"/>
      <c r="O13" s="7" t="s">
        <v>40</v>
      </c>
      <c r="P13" s="7" t="s">
        <v>39</v>
      </c>
      <c r="Q13" s="7" t="s">
        <v>90</v>
      </c>
      <c r="R13" s="7" t="s">
        <v>91</v>
      </c>
      <c r="S13" s="7"/>
      <c r="U13" s="24" t="s">
        <v>122</v>
      </c>
      <c r="V13" s="66" t="s">
        <v>123</v>
      </c>
      <c r="W13" s="9" t="s">
        <v>65</v>
      </c>
      <c r="X13" s="7" t="s">
        <v>45</v>
      </c>
      <c r="Y13" s="9" t="s">
        <v>44</v>
      </c>
      <c r="Z13" s="8" t="s">
        <v>124</v>
      </c>
      <c r="AB13" s="13" t="s">
        <v>35</v>
      </c>
      <c r="AC13" s="9" t="s">
        <v>125</v>
      </c>
      <c r="AD13" s="8"/>
      <c r="AE13" s="8"/>
    </row>
    <row r="14" spans="1:32" ht="32.25" customHeight="1" x14ac:dyDescent="0.35">
      <c r="A14" s="7" t="s">
        <v>126</v>
      </c>
      <c r="B14" s="9" t="s">
        <v>127</v>
      </c>
      <c r="D14" s="9" t="s">
        <v>107</v>
      </c>
      <c r="E14" s="10">
        <v>2</v>
      </c>
      <c r="F14" s="9" t="s">
        <v>35</v>
      </c>
      <c r="G14" s="9" t="s">
        <v>35</v>
      </c>
      <c r="H14" s="7" t="s">
        <v>128</v>
      </c>
      <c r="J14" s="12">
        <f>K14/0.783</f>
        <v>625798.21200510848</v>
      </c>
      <c r="K14" s="10">
        <v>490000</v>
      </c>
      <c r="L14" s="13" t="s">
        <v>37</v>
      </c>
      <c r="M14" s="14">
        <v>152910</v>
      </c>
      <c r="N14" s="10"/>
      <c r="O14" s="7" t="s">
        <v>90</v>
      </c>
      <c r="P14" s="7"/>
      <c r="Q14" s="7"/>
      <c r="R14" s="7"/>
      <c r="S14" s="7"/>
      <c r="U14" s="24"/>
      <c r="V14" s="66" t="s">
        <v>90</v>
      </c>
      <c r="W14" s="9" t="s">
        <v>44</v>
      </c>
      <c r="X14" s="7" t="s">
        <v>45</v>
      </c>
      <c r="Y14" s="9" t="s">
        <v>65</v>
      </c>
      <c r="Z14" s="8">
        <v>788</v>
      </c>
      <c r="AB14" s="13" t="s">
        <v>35</v>
      </c>
      <c r="AC14" s="9"/>
      <c r="AD14" s="8"/>
      <c r="AE14" s="8"/>
    </row>
    <row r="15" spans="1:32" ht="33.75" customHeight="1" x14ac:dyDescent="0.35">
      <c r="A15" s="17" t="s">
        <v>85</v>
      </c>
      <c r="B15" s="17" t="s">
        <v>33</v>
      </c>
      <c r="C15" s="18"/>
      <c r="D15" s="17" t="s">
        <v>107</v>
      </c>
      <c r="E15" s="19">
        <v>2</v>
      </c>
      <c r="F15" s="17" t="s">
        <v>59</v>
      </c>
      <c r="G15" s="17" t="s">
        <v>129</v>
      </c>
      <c r="H15" s="17" t="s">
        <v>61</v>
      </c>
      <c r="I15" s="17" t="s">
        <v>130</v>
      </c>
      <c r="J15" s="20">
        <v>350000</v>
      </c>
      <c r="K15" s="18"/>
      <c r="L15" s="18"/>
      <c r="M15" s="26">
        <v>16203</v>
      </c>
      <c r="N15" s="25">
        <v>16203</v>
      </c>
      <c r="O15" s="17" t="s">
        <v>53</v>
      </c>
      <c r="P15" s="17" t="s">
        <v>39</v>
      </c>
      <c r="Q15" s="17"/>
      <c r="R15" s="17"/>
      <c r="S15" s="21"/>
      <c r="T15" s="22"/>
      <c r="U15" s="25"/>
      <c r="V15" s="67" t="s">
        <v>131</v>
      </c>
      <c r="W15" s="17" t="s">
        <v>65</v>
      </c>
      <c r="X15" s="17" t="s">
        <v>45</v>
      </c>
      <c r="Y15" s="17"/>
      <c r="Z15" s="23"/>
      <c r="AA15" s="23"/>
      <c r="AB15" s="13" t="s">
        <v>59</v>
      </c>
      <c r="AD15" s="18"/>
      <c r="AE15" s="25" t="s">
        <v>132</v>
      </c>
      <c r="AF15" s="18"/>
    </row>
    <row r="16" spans="1:32" x14ac:dyDescent="0.35">
      <c r="A16" s="17" t="s">
        <v>85</v>
      </c>
      <c r="B16" s="17" t="s">
        <v>91</v>
      </c>
      <c r="C16" s="27" t="s">
        <v>133</v>
      </c>
      <c r="D16" s="28" t="s">
        <v>107</v>
      </c>
      <c r="E16" s="19">
        <v>2</v>
      </c>
      <c r="F16" s="28" t="s">
        <v>86</v>
      </c>
      <c r="G16" s="29" t="s">
        <v>134</v>
      </c>
      <c r="H16" s="29" t="s">
        <v>135</v>
      </c>
      <c r="I16" s="17"/>
      <c r="J16" s="12">
        <v>18000</v>
      </c>
      <c r="K16" s="13"/>
      <c r="L16" s="13"/>
      <c r="M16" s="28">
        <v>3000</v>
      </c>
      <c r="N16" s="15"/>
      <c r="O16" s="29" t="s">
        <v>52</v>
      </c>
      <c r="P16" s="29" t="s">
        <v>53</v>
      </c>
      <c r="Q16" s="29" t="s">
        <v>136</v>
      </c>
      <c r="R16" s="29" t="s">
        <v>137</v>
      </c>
      <c r="S16" s="29" t="s">
        <v>137</v>
      </c>
      <c r="T16" s="7"/>
      <c r="U16" s="24"/>
      <c r="V16" s="66" t="s">
        <v>138</v>
      </c>
      <c r="W16" s="28" t="s">
        <v>137</v>
      </c>
      <c r="X16" s="29" t="s">
        <v>45</v>
      </c>
      <c r="Y16" s="16"/>
      <c r="Z16" s="15"/>
      <c r="AA16" s="30" t="s">
        <v>137</v>
      </c>
      <c r="AB16" s="13" t="s">
        <v>139</v>
      </c>
      <c r="AC16" s="7" t="s">
        <v>140</v>
      </c>
      <c r="AE16" s="31"/>
    </row>
    <row r="17" spans="1:32" ht="32.25" customHeight="1" x14ac:dyDescent="0.35">
      <c r="A17" s="17" t="s">
        <v>141</v>
      </c>
      <c r="B17" s="17" t="s">
        <v>142</v>
      </c>
      <c r="C17" s="15"/>
      <c r="D17" s="16" t="s">
        <v>107</v>
      </c>
      <c r="E17" s="10">
        <v>2</v>
      </c>
      <c r="F17" s="17" t="s">
        <v>143</v>
      </c>
      <c r="G17" s="17" t="s">
        <v>134</v>
      </c>
      <c r="H17" s="17" t="s">
        <v>143</v>
      </c>
      <c r="I17" s="17"/>
      <c r="J17" s="12">
        <v>145860</v>
      </c>
      <c r="K17" s="13"/>
      <c r="L17" s="13"/>
      <c r="M17" s="16">
        <v>715</v>
      </c>
      <c r="N17" s="15"/>
      <c r="O17" s="7" t="s">
        <v>39</v>
      </c>
      <c r="P17" s="7"/>
      <c r="Q17" s="7"/>
      <c r="R17" s="7"/>
      <c r="S17" s="7"/>
      <c r="T17" s="7"/>
      <c r="U17" s="24"/>
      <c r="V17" s="66" t="s">
        <v>144</v>
      </c>
      <c r="W17" s="16" t="s">
        <v>65</v>
      </c>
      <c r="X17" s="17" t="s">
        <v>45</v>
      </c>
      <c r="Y17" s="16" t="s">
        <v>65</v>
      </c>
      <c r="Z17" s="15"/>
      <c r="AA17" s="15"/>
      <c r="AB17" s="13" t="s">
        <v>78</v>
      </c>
      <c r="AC17" s="7" t="s">
        <v>145</v>
      </c>
    </row>
    <row r="18" spans="1:32" ht="33.75" customHeight="1" x14ac:dyDescent="0.35">
      <c r="A18" s="17" t="s">
        <v>141</v>
      </c>
      <c r="B18" s="17" t="s">
        <v>106</v>
      </c>
      <c r="C18" s="32"/>
      <c r="D18" s="16" t="s">
        <v>107</v>
      </c>
      <c r="E18" s="10">
        <v>2</v>
      </c>
      <c r="F18" s="16" t="s">
        <v>96</v>
      </c>
      <c r="G18" s="17" t="s">
        <v>146</v>
      </c>
      <c r="H18" s="17" t="s">
        <v>147</v>
      </c>
      <c r="I18" s="16" t="s">
        <v>148</v>
      </c>
      <c r="J18" s="12">
        <v>2996149</v>
      </c>
      <c r="K18" s="13"/>
      <c r="L18" s="13"/>
      <c r="M18" s="33">
        <v>188300</v>
      </c>
      <c r="N18" s="63">
        <v>188300</v>
      </c>
      <c r="O18" s="17" t="s">
        <v>40</v>
      </c>
      <c r="P18" s="17" t="s">
        <v>39</v>
      </c>
      <c r="Q18" s="17" t="s">
        <v>42</v>
      </c>
      <c r="R18" s="17" t="s">
        <v>41</v>
      </c>
      <c r="S18" s="17"/>
      <c r="U18" s="25"/>
      <c r="V18" s="67" t="s">
        <v>149</v>
      </c>
      <c r="W18" s="16" t="s">
        <v>44</v>
      </c>
      <c r="X18" s="17" t="s">
        <v>45</v>
      </c>
      <c r="Y18" s="16" t="s">
        <v>65</v>
      </c>
      <c r="Z18" s="15"/>
      <c r="AA18" s="34" t="s">
        <v>150</v>
      </c>
      <c r="AB18" s="13" t="s">
        <v>96</v>
      </c>
      <c r="AE18" s="13" t="s">
        <v>151</v>
      </c>
    </row>
    <row r="19" spans="1:32" ht="33.75" customHeight="1" x14ac:dyDescent="0.35">
      <c r="A19" s="35" t="s">
        <v>95</v>
      </c>
      <c r="B19" s="35" t="s">
        <v>33</v>
      </c>
      <c r="C19" s="27" t="s">
        <v>137</v>
      </c>
      <c r="D19" s="36" t="s">
        <v>107</v>
      </c>
      <c r="E19" s="19">
        <v>2</v>
      </c>
      <c r="F19" s="35" t="s">
        <v>152</v>
      </c>
      <c r="G19" s="35" t="s">
        <v>153</v>
      </c>
      <c r="H19" s="35"/>
      <c r="I19" s="35"/>
      <c r="J19" s="12">
        <v>144302</v>
      </c>
      <c r="K19" s="13"/>
      <c r="L19" s="13"/>
      <c r="M19" s="36">
        <v>3306</v>
      </c>
      <c r="N19" s="27"/>
      <c r="O19" s="35" t="s">
        <v>39</v>
      </c>
      <c r="P19" s="35" t="s">
        <v>53</v>
      </c>
      <c r="Q19" s="35" t="s">
        <v>63</v>
      </c>
      <c r="R19" s="35" t="s">
        <v>40</v>
      </c>
      <c r="S19" s="35" t="s">
        <v>91</v>
      </c>
      <c r="U19" s="52" t="s">
        <v>154</v>
      </c>
      <c r="V19" s="69" t="s">
        <v>155</v>
      </c>
      <c r="W19" s="36" t="s">
        <v>65</v>
      </c>
      <c r="X19" s="35"/>
      <c r="Y19" s="36"/>
      <c r="Z19" s="27"/>
      <c r="AA19" s="27" t="s">
        <v>156</v>
      </c>
      <c r="AB19" s="13" t="s">
        <v>139</v>
      </c>
      <c r="AC19" s="7" t="s">
        <v>157</v>
      </c>
    </row>
    <row r="20" spans="1:32" ht="30.75" customHeight="1" x14ac:dyDescent="0.35">
      <c r="A20" s="7" t="s">
        <v>158</v>
      </c>
      <c r="B20" s="7" t="s">
        <v>33</v>
      </c>
      <c r="C20" s="8"/>
      <c r="D20" s="9" t="s">
        <v>159</v>
      </c>
      <c r="E20" s="10">
        <v>3</v>
      </c>
      <c r="F20" s="9" t="s">
        <v>35</v>
      </c>
      <c r="G20" s="9" t="s">
        <v>35</v>
      </c>
      <c r="H20" s="7" t="s">
        <v>160</v>
      </c>
      <c r="J20" s="12">
        <f>K20/0.783</f>
        <v>510855.68326947634</v>
      </c>
      <c r="K20" s="10">
        <v>400000</v>
      </c>
      <c r="L20" s="13" t="s">
        <v>37</v>
      </c>
      <c r="M20" s="14">
        <v>39992</v>
      </c>
      <c r="N20" s="10"/>
      <c r="O20" s="7" t="s">
        <v>90</v>
      </c>
      <c r="P20" s="7" t="s">
        <v>40</v>
      </c>
      <c r="Q20" s="7" t="s">
        <v>38</v>
      </c>
      <c r="R20" s="7" t="s">
        <v>39</v>
      </c>
      <c r="S20" s="7" t="s">
        <v>52</v>
      </c>
      <c r="V20" s="68" t="s">
        <v>161</v>
      </c>
      <c r="W20" s="9" t="s">
        <v>44</v>
      </c>
      <c r="X20" s="7" t="s">
        <v>45</v>
      </c>
      <c r="Y20" s="9" t="s">
        <v>44</v>
      </c>
      <c r="Z20" s="8">
        <v>795</v>
      </c>
      <c r="AB20" s="13" t="s">
        <v>35</v>
      </c>
      <c r="AC20" s="9"/>
      <c r="AD20" s="8"/>
      <c r="AE20" s="24" t="s">
        <v>162</v>
      </c>
    </row>
    <row r="21" spans="1:32" ht="48" customHeight="1" x14ac:dyDescent="0.35">
      <c r="A21" s="17" t="s">
        <v>163</v>
      </c>
      <c r="B21" s="17" t="s">
        <v>33</v>
      </c>
      <c r="C21" s="18"/>
      <c r="D21" s="17" t="s">
        <v>159</v>
      </c>
      <c r="E21" s="19">
        <v>3</v>
      </c>
      <c r="F21" s="17" t="s">
        <v>59</v>
      </c>
      <c r="G21" s="17" t="s">
        <v>129</v>
      </c>
      <c r="H21" s="17" t="s">
        <v>61</v>
      </c>
      <c r="I21" s="17" t="s">
        <v>164</v>
      </c>
      <c r="J21" s="20">
        <v>345326</v>
      </c>
      <c r="K21" s="18"/>
      <c r="L21" s="18"/>
      <c r="M21" s="26">
        <v>26074</v>
      </c>
      <c r="N21" s="71">
        <v>26074</v>
      </c>
      <c r="O21" s="17" t="s">
        <v>53</v>
      </c>
      <c r="P21" s="17" t="s">
        <v>39</v>
      </c>
      <c r="Q21" s="17" t="s">
        <v>52</v>
      </c>
      <c r="R21" s="17"/>
      <c r="S21" s="21"/>
      <c r="T21" s="22"/>
      <c r="U21" s="25"/>
      <c r="V21" s="67" t="s">
        <v>165</v>
      </c>
      <c r="W21" s="17" t="s">
        <v>65</v>
      </c>
      <c r="X21" s="17" t="s">
        <v>45</v>
      </c>
      <c r="Y21" s="17"/>
      <c r="Z21" s="23"/>
      <c r="AA21" s="23"/>
      <c r="AB21" s="24" t="s">
        <v>59</v>
      </c>
      <c r="AD21" s="18"/>
      <c r="AE21" s="25" t="s">
        <v>166</v>
      </c>
      <c r="AF21" s="18"/>
    </row>
    <row r="22" spans="1:32" ht="47.25" customHeight="1" x14ac:dyDescent="0.35">
      <c r="A22" s="7" t="s">
        <v>120</v>
      </c>
      <c r="B22" s="17" t="s">
        <v>167</v>
      </c>
      <c r="C22" s="8"/>
      <c r="D22" s="9" t="s">
        <v>159</v>
      </c>
      <c r="E22" s="10">
        <v>3</v>
      </c>
      <c r="F22" s="9" t="s">
        <v>35</v>
      </c>
      <c r="G22" s="9" t="s">
        <v>35</v>
      </c>
      <c r="H22" s="7" t="s">
        <v>168</v>
      </c>
      <c r="J22" s="12">
        <f>K22/0.783</f>
        <v>1443167.3052362707</v>
      </c>
      <c r="K22" s="10">
        <v>1130000</v>
      </c>
      <c r="L22" s="13" t="s">
        <v>37</v>
      </c>
      <c r="M22" s="14">
        <v>118657</v>
      </c>
      <c r="N22" s="10"/>
      <c r="O22" s="7" t="s">
        <v>40</v>
      </c>
      <c r="P22" s="7" t="s">
        <v>39</v>
      </c>
      <c r="Q22" s="7" t="s">
        <v>90</v>
      </c>
      <c r="R22" s="7" t="s">
        <v>41</v>
      </c>
      <c r="S22" s="7" t="s">
        <v>169</v>
      </c>
      <c r="T22" s="7" t="s">
        <v>91</v>
      </c>
      <c r="U22" s="24" t="s">
        <v>122</v>
      </c>
      <c r="V22" s="66" t="s">
        <v>170</v>
      </c>
      <c r="W22" s="9" t="s">
        <v>65</v>
      </c>
      <c r="X22" s="7" t="s">
        <v>45</v>
      </c>
      <c r="Y22" s="9" t="s">
        <v>44</v>
      </c>
      <c r="Z22" s="8" t="s">
        <v>171</v>
      </c>
      <c r="AB22" s="13" t="s">
        <v>35</v>
      </c>
      <c r="AC22" s="9" t="s">
        <v>125</v>
      </c>
      <c r="AD22" s="8"/>
      <c r="AE22" s="8"/>
    </row>
    <row r="23" spans="1:32" ht="31.5" customHeight="1" x14ac:dyDescent="0.35">
      <c r="A23" s="17" t="s">
        <v>172</v>
      </c>
      <c r="B23" s="17" t="s">
        <v>33</v>
      </c>
      <c r="C23" s="18"/>
      <c r="D23" s="17" t="s">
        <v>159</v>
      </c>
      <c r="E23" s="19">
        <v>3</v>
      </c>
      <c r="F23" s="17" t="s">
        <v>59</v>
      </c>
      <c r="G23" s="17" t="s">
        <v>129</v>
      </c>
      <c r="H23" s="17" t="s">
        <v>61</v>
      </c>
      <c r="I23" s="17" t="s">
        <v>173</v>
      </c>
      <c r="J23" s="20">
        <v>120000</v>
      </c>
      <c r="K23" s="18"/>
      <c r="L23" s="18"/>
      <c r="M23" s="17">
        <v>3880</v>
      </c>
      <c r="N23" s="25"/>
      <c r="O23" s="17" t="s">
        <v>39</v>
      </c>
      <c r="P23" s="17" t="s">
        <v>136</v>
      </c>
      <c r="Q23" s="17" t="s">
        <v>53</v>
      </c>
      <c r="R23" s="17"/>
      <c r="S23" s="21"/>
      <c r="T23" s="22"/>
      <c r="V23" s="68" t="s">
        <v>174</v>
      </c>
      <c r="W23" s="17" t="s">
        <v>65</v>
      </c>
      <c r="X23" s="17" t="s">
        <v>45</v>
      </c>
      <c r="Y23" s="17"/>
      <c r="Z23" s="23"/>
      <c r="AA23" s="23"/>
      <c r="AB23" s="24" t="s">
        <v>59</v>
      </c>
      <c r="AD23" s="18"/>
      <c r="AE23" s="25" t="s">
        <v>175</v>
      </c>
      <c r="AF23" s="18"/>
    </row>
    <row r="24" spans="1:32" ht="46.5" customHeight="1" x14ac:dyDescent="0.35">
      <c r="A24" s="11" t="s">
        <v>176</v>
      </c>
      <c r="B24" s="11" t="s">
        <v>177</v>
      </c>
      <c r="D24" s="11" t="s">
        <v>178</v>
      </c>
      <c r="E24" s="19">
        <v>4</v>
      </c>
      <c r="F24" s="11" t="s">
        <v>179</v>
      </c>
      <c r="G24" s="11" t="s">
        <v>180</v>
      </c>
      <c r="H24" s="11" t="s">
        <v>179</v>
      </c>
      <c r="J24" s="12">
        <f>K24/0.881</f>
        <v>282939.84108967084</v>
      </c>
      <c r="K24" s="37">
        <v>249270</v>
      </c>
      <c r="L24" s="13" t="s">
        <v>181</v>
      </c>
      <c r="M24" s="38">
        <v>123700</v>
      </c>
      <c r="N24" s="64">
        <v>123700</v>
      </c>
      <c r="O24" s="11" t="s">
        <v>39</v>
      </c>
      <c r="P24" s="11" t="s">
        <v>182</v>
      </c>
      <c r="Q24" s="11" t="s">
        <v>42</v>
      </c>
      <c r="R24" s="11" t="s">
        <v>40</v>
      </c>
      <c r="S24" s="11" t="s">
        <v>41</v>
      </c>
      <c r="T24" s="11" t="s">
        <v>52</v>
      </c>
      <c r="V24" s="68" t="s">
        <v>183</v>
      </c>
      <c r="W24" s="11" t="s">
        <v>65</v>
      </c>
      <c r="Y24" s="11" t="s">
        <v>44</v>
      </c>
      <c r="Z24" s="13" t="s">
        <v>184</v>
      </c>
      <c r="AA24" s="39" t="s">
        <v>185</v>
      </c>
      <c r="AB24" s="13" t="s">
        <v>180</v>
      </c>
      <c r="AE24" s="13" t="s">
        <v>186</v>
      </c>
    </row>
    <row r="25" spans="1:32" ht="45.75" customHeight="1" x14ac:dyDescent="0.35">
      <c r="A25" s="17" t="s">
        <v>187</v>
      </c>
      <c r="B25" s="17" t="s">
        <v>33</v>
      </c>
      <c r="C25" s="18"/>
      <c r="D25" s="17" t="s">
        <v>178</v>
      </c>
      <c r="E25" s="19">
        <v>4</v>
      </c>
      <c r="F25" s="17" t="s">
        <v>59</v>
      </c>
      <c r="G25" s="17" t="s">
        <v>60</v>
      </c>
      <c r="H25" s="17" t="s">
        <v>61</v>
      </c>
      <c r="I25" s="17" t="s">
        <v>188</v>
      </c>
      <c r="J25" s="20">
        <v>500000</v>
      </c>
      <c r="K25" s="18"/>
      <c r="L25" s="18"/>
      <c r="M25" s="17">
        <v>14059</v>
      </c>
      <c r="N25" s="25"/>
      <c r="O25" s="17" t="s">
        <v>52</v>
      </c>
      <c r="P25" s="17" t="s">
        <v>39</v>
      </c>
      <c r="Q25" s="17"/>
      <c r="R25" s="17"/>
      <c r="S25" s="21"/>
      <c r="T25" s="22"/>
      <c r="U25" s="25"/>
      <c r="V25" s="67" t="s">
        <v>189</v>
      </c>
      <c r="W25" s="17" t="s">
        <v>65</v>
      </c>
      <c r="X25" s="17" t="s">
        <v>45</v>
      </c>
      <c r="Y25" s="17"/>
      <c r="Z25" s="23"/>
      <c r="AA25" s="23"/>
      <c r="AB25" s="24" t="s">
        <v>59</v>
      </c>
      <c r="AC25" s="11" t="s">
        <v>190</v>
      </c>
      <c r="AE25" s="25"/>
      <c r="AF25" s="18"/>
    </row>
    <row r="26" spans="1:32" ht="30.75" customHeight="1" x14ac:dyDescent="0.35">
      <c r="A26" s="7" t="s">
        <v>191</v>
      </c>
      <c r="B26" s="7" t="s">
        <v>192</v>
      </c>
      <c r="C26" s="8"/>
      <c r="D26" s="9" t="s">
        <v>178</v>
      </c>
      <c r="E26" s="10">
        <v>4</v>
      </c>
      <c r="F26" s="9" t="s">
        <v>35</v>
      </c>
      <c r="G26" s="9" t="s">
        <v>35</v>
      </c>
      <c r="H26" s="7" t="s">
        <v>160</v>
      </c>
      <c r="J26" s="12">
        <f>K26/0.783</f>
        <v>559386.97318007657</v>
      </c>
      <c r="K26" s="10">
        <v>438000</v>
      </c>
      <c r="L26" s="13" t="s">
        <v>37</v>
      </c>
      <c r="M26" s="14">
        <v>101378</v>
      </c>
      <c r="N26" s="10"/>
      <c r="O26" s="7" t="s">
        <v>193</v>
      </c>
      <c r="P26" s="7" t="s">
        <v>40</v>
      </c>
      <c r="Q26" s="7" t="s">
        <v>42</v>
      </c>
      <c r="R26" s="7" t="s">
        <v>90</v>
      </c>
      <c r="S26" s="7" t="s">
        <v>41</v>
      </c>
      <c r="U26" s="24"/>
      <c r="V26" s="66" t="s">
        <v>194</v>
      </c>
      <c r="W26" s="9" t="s">
        <v>44</v>
      </c>
      <c r="X26" s="7" t="s">
        <v>45</v>
      </c>
      <c r="Y26" s="9" t="s">
        <v>44</v>
      </c>
      <c r="Z26" s="8">
        <v>802</v>
      </c>
      <c r="AB26" s="13" t="s">
        <v>35</v>
      </c>
      <c r="AC26" s="9"/>
      <c r="AD26" s="8"/>
      <c r="AE26" s="8"/>
    </row>
    <row r="27" spans="1:32" ht="93.75" customHeight="1" x14ac:dyDescent="0.35">
      <c r="A27" s="17" t="s">
        <v>79</v>
      </c>
      <c r="B27" s="17" t="s">
        <v>195</v>
      </c>
      <c r="C27" s="15"/>
      <c r="D27" s="16" t="s">
        <v>178</v>
      </c>
      <c r="E27" s="10">
        <v>4</v>
      </c>
      <c r="F27" s="16" t="s">
        <v>196</v>
      </c>
      <c r="G27" s="16" t="s">
        <v>197</v>
      </c>
      <c r="H27" s="17" t="s">
        <v>198</v>
      </c>
      <c r="I27" s="17" t="s">
        <v>199</v>
      </c>
      <c r="J27" s="12">
        <f>K27/0.924</f>
        <v>216450.21645021645</v>
      </c>
      <c r="K27" s="19">
        <v>200000</v>
      </c>
      <c r="L27" s="13" t="s">
        <v>200</v>
      </c>
      <c r="M27" s="16">
        <v>191047</v>
      </c>
      <c r="N27" s="15"/>
      <c r="O27" s="7" t="s">
        <v>38</v>
      </c>
      <c r="P27" s="7" t="s">
        <v>42</v>
      </c>
      <c r="Q27" s="7" t="s">
        <v>182</v>
      </c>
      <c r="R27" s="7" t="s">
        <v>52</v>
      </c>
      <c r="S27" s="7" t="s">
        <v>201</v>
      </c>
      <c r="T27" s="7"/>
      <c r="U27" s="24"/>
      <c r="V27" s="66" t="s">
        <v>202</v>
      </c>
      <c r="W27" s="16" t="s">
        <v>65</v>
      </c>
      <c r="X27" s="17" t="s">
        <v>45</v>
      </c>
      <c r="Y27" s="16" t="s">
        <v>44</v>
      </c>
      <c r="Z27" s="15"/>
      <c r="AA27" s="15" t="s">
        <v>203</v>
      </c>
      <c r="AB27" s="13" t="s">
        <v>78</v>
      </c>
    </row>
    <row r="28" spans="1:32" ht="105" customHeight="1" x14ac:dyDescent="0.35">
      <c r="A28" s="35" t="s">
        <v>85</v>
      </c>
      <c r="B28" s="35" t="s">
        <v>33</v>
      </c>
      <c r="C28" s="18"/>
      <c r="D28" s="16" t="s">
        <v>178</v>
      </c>
      <c r="E28" s="19">
        <v>4</v>
      </c>
      <c r="F28" s="17" t="s">
        <v>86</v>
      </c>
      <c r="G28" s="17" t="s">
        <v>87</v>
      </c>
      <c r="H28" s="17" t="s">
        <v>88</v>
      </c>
      <c r="I28" s="17" t="s">
        <v>89</v>
      </c>
      <c r="J28" s="20">
        <v>23849</v>
      </c>
      <c r="K28" s="18"/>
      <c r="L28" s="18"/>
      <c r="M28" s="16">
        <v>2530</v>
      </c>
      <c r="N28" s="23"/>
      <c r="O28" s="17" t="s">
        <v>39</v>
      </c>
      <c r="P28" s="16" t="s">
        <v>90</v>
      </c>
      <c r="Q28" s="16" t="s">
        <v>40</v>
      </c>
      <c r="R28" s="16" t="s">
        <v>91</v>
      </c>
      <c r="S28" s="21"/>
      <c r="T28" s="22"/>
      <c r="U28" s="25" t="s">
        <v>92</v>
      </c>
      <c r="V28" s="67" t="s">
        <v>123</v>
      </c>
      <c r="W28" s="16" t="s">
        <v>65</v>
      </c>
      <c r="X28" s="17" t="s">
        <v>45</v>
      </c>
      <c r="Y28" s="36" t="s">
        <v>65</v>
      </c>
      <c r="Z28" s="23"/>
      <c r="AA28" s="23"/>
      <c r="AB28" s="24" t="s">
        <v>86</v>
      </c>
      <c r="AC28" s="17" t="s">
        <v>94</v>
      </c>
      <c r="AD28" s="25"/>
      <c r="AE28" s="18"/>
      <c r="AF28" s="18"/>
    </row>
    <row r="29" spans="1:32" ht="57" customHeight="1" x14ac:dyDescent="0.35">
      <c r="A29" s="17" t="s">
        <v>141</v>
      </c>
      <c r="B29" s="17" t="s">
        <v>142</v>
      </c>
      <c r="D29" s="16" t="s">
        <v>178</v>
      </c>
      <c r="E29" s="10">
        <v>4</v>
      </c>
      <c r="F29" s="16" t="s">
        <v>117</v>
      </c>
      <c r="G29" s="17" t="s">
        <v>50</v>
      </c>
      <c r="H29" s="16" t="s">
        <v>49</v>
      </c>
      <c r="I29" s="16" t="s">
        <v>204</v>
      </c>
      <c r="J29" s="12">
        <v>1400000</v>
      </c>
      <c r="K29" s="13"/>
      <c r="L29" s="13"/>
      <c r="M29" s="16">
        <v>1899600</v>
      </c>
      <c r="N29" s="15"/>
      <c r="O29" s="17" t="s">
        <v>39</v>
      </c>
      <c r="P29" s="17" t="s">
        <v>52</v>
      </c>
      <c r="Q29" s="17" t="s">
        <v>75</v>
      </c>
      <c r="R29" s="7"/>
      <c r="S29" s="7"/>
      <c r="T29" s="7"/>
      <c r="U29" s="24"/>
      <c r="V29" s="66" t="s">
        <v>205</v>
      </c>
      <c r="W29" s="16" t="s">
        <v>65</v>
      </c>
      <c r="X29" s="17" t="s">
        <v>45</v>
      </c>
      <c r="Y29" s="16" t="s">
        <v>65</v>
      </c>
      <c r="Z29" s="15"/>
      <c r="AA29" s="15"/>
      <c r="AB29" s="13" t="s">
        <v>49</v>
      </c>
      <c r="AC29" s="7" t="s">
        <v>206</v>
      </c>
      <c r="AE29" s="13" t="s">
        <v>207</v>
      </c>
    </row>
    <row r="30" spans="1:32" ht="30" customHeight="1" x14ac:dyDescent="0.35">
      <c r="A30" s="7" t="s">
        <v>141</v>
      </c>
      <c r="B30" s="7" t="s">
        <v>112</v>
      </c>
      <c r="C30" s="8"/>
      <c r="D30" s="9" t="s">
        <v>178</v>
      </c>
      <c r="E30" s="10">
        <v>4</v>
      </c>
      <c r="F30" s="9" t="s">
        <v>35</v>
      </c>
      <c r="G30" s="9" t="s">
        <v>35</v>
      </c>
      <c r="H30" s="7" t="s">
        <v>208</v>
      </c>
      <c r="J30" s="12">
        <f>K30/0.783</f>
        <v>382657.72669220943</v>
      </c>
      <c r="K30" s="10">
        <v>299621</v>
      </c>
      <c r="L30" s="13" t="s">
        <v>37</v>
      </c>
      <c r="M30" s="14">
        <v>17506</v>
      </c>
      <c r="N30" s="10"/>
      <c r="O30" s="7" t="s">
        <v>38</v>
      </c>
      <c r="P30" s="7" t="s">
        <v>52</v>
      </c>
      <c r="Q30" s="7" t="s">
        <v>40</v>
      </c>
      <c r="R30" s="7" t="s">
        <v>39</v>
      </c>
      <c r="S30" s="7" t="s">
        <v>42</v>
      </c>
      <c r="U30" s="24"/>
      <c r="V30" s="66" t="s">
        <v>209</v>
      </c>
      <c r="W30" s="9" t="s">
        <v>44</v>
      </c>
      <c r="X30" s="7" t="s">
        <v>45</v>
      </c>
      <c r="Y30" s="9" t="s">
        <v>65</v>
      </c>
      <c r="Z30" s="8">
        <v>803</v>
      </c>
      <c r="AB30" s="13" t="s">
        <v>35</v>
      </c>
      <c r="AC30" s="9"/>
      <c r="AD30" s="8"/>
      <c r="AE30" s="8"/>
    </row>
    <row r="31" spans="1:32" x14ac:dyDescent="0.35">
      <c r="A31" s="17" t="s">
        <v>210</v>
      </c>
      <c r="B31" s="17" t="s">
        <v>47</v>
      </c>
      <c r="C31" s="8"/>
      <c r="D31" s="9" t="s">
        <v>211</v>
      </c>
      <c r="E31" s="10">
        <v>5</v>
      </c>
      <c r="F31" s="9" t="s">
        <v>35</v>
      </c>
      <c r="G31" s="9" t="s">
        <v>35</v>
      </c>
      <c r="H31" s="7" t="s">
        <v>212</v>
      </c>
      <c r="J31" s="12">
        <f>K31/0.783</f>
        <v>510855.68326947634</v>
      </c>
      <c r="K31" s="10">
        <v>400000</v>
      </c>
      <c r="L31" s="13" t="s">
        <v>37</v>
      </c>
      <c r="M31" s="14">
        <v>29520</v>
      </c>
      <c r="N31" s="10"/>
      <c r="O31" s="7" t="s">
        <v>38</v>
      </c>
      <c r="P31" s="7" t="s">
        <v>40</v>
      </c>
      <c r="Q31" s="7"/>
      <c r="R31" s="7"/>
      <c r="S31" s="7"/>
      <c r="U31" s="24"/>
      <c r="V31" s="66" t="s">
        <v>213</v>
      </c>
      <c r="W31" s="9" t="s">
        <v>44</v>
      </c>
      <c r="X31" s="7" t="s">
        <v>45</v>
      </c>
      <c r="Y31" s="9" t="s">
        <v>44</v>
      </c>
      <c r="Z31" s="8">
        <v>822</v>
      </c>
      <c r="AB31" s="13" t="s">
        <v>35</v>
      </c>
      <c r="AC31" s="9"/>
      <c r="AD31" s="8"/>
      <c r="AE31" s="8"/>
    </row>
    <row r="32" spans="1:32" ht="30.75" customHeight="1" x14ac:dyDescent="0.35">
      <c r="A32" s="17" t="s">
        <v>210</v>
      </c>
      <c r="B32" s="17" t="s">
        <v>47</v>
      </c>
      <c r="C32" s="15"/>
      <c r="D32" s="16" t="s">
        <v>211</v>
      </c>
      <c r="E32" s="10">
        <v>5</v>
      </c>
      <c r="F32" s="17" t="s">
        <v>214</v>
      </c>
      <c r="G32" s="17" t="s">
        <v>214</v>
      </c>
      <c r="H32" s="17" t="s">
        <v>214</v>
      </c>
      <c r="I32" s="17"/>
      <c r="J32" s="12">
        <v>370000</v>
      </c>
      <c r="K32" s="13"/>
      <c r="L32" s="13"/>
      <c r="M32" s="33">
        <v>1200000</v>
      </c>
      <c r="N32" s="63">
        <v>1200000</v>
      </c>
      <c r="O32" s="7" t="s">
        <v>38</v>
      </c>
      <c r="P32" s="7" t="s">
        <v>52</v>
      </c>
      <c r="Q32" s="7" t="s">
        <v>41</v>
      </c>
      <c r="R32" s="7"/>
      <c r="S32" s="7"/>
      <c r="T32" s="7"/>
      <c r="U32" s="24"/>
      <c r="V32" s="66" t="s">
        <v>215</v>
      </c>
      <c r="W32" s="16" t="s">
        <v>44</v>
      </c>
      <c r="X32" s="17" t="s">
        <v>45</v>
      </c>
      <c r="Y32" s="16" t="s">
        <v>44</v>
      </c>
      <c r="Z32" s="15"/>
      <c r="AA32" s="15"/>
      <c r="AB32" s="13" t="s">
        <v>78</v>
      </c>
    </row>
    <row r="33" spans="1:59" ht="76.5" customHeight="1" x14ac:dyDescent="0.35">
      <c r="A33" s="17" t="s">
        <v>176</v>
      </c>
      <c r="B33" s="17" t="s">
        <v>167</v>
      </c>
      <c r="C33" s="15"/>
      <c r="D33" s="16" t="s">
        <v>211</v>
      </c>
      <c r="E33" s="10">
        <v>5</v>
      </c>
      <c r="F33" s="17" t="s">
        <v>216</v>
      </c>
      <c r="G33" s="16" t="s">
        <v>134</v>
      </c>
      <c r="H33" s="17" t="s">
        <v>217</v>
      </c>
      <c r="I33" s="17" t="s">
        <v>218</v>
      </c>
      <c r="J33" s="12">
        <v>200000</v>
      </c>
      <c r="K33" s="13"/>
      <c r="L33" s="13"/>
      <c r="M33" s="16">
        <v>12000</v>
      </c>
      <c r="N33" s="15"/>
      <c r="O33" s="7" t="s">
        <v>53</v>
      </c>
      <c r="P33" s="7" t="s">
        <v>38</v>
      </c>
      <c r="Q33" s="7" t="s">
        <v>52</v>
      </c>
      <c r="R33" s="7" t="s">
        <v>219</v>
      </c>
      <c r="S33" s="7" t="s">
        <v>63</v>
      </c>
      <c r="T33" s="7" t="s">
        <v>220</v>
      </c>
      <c r="U33" s="24"/>
      <c r="V33" s="66" t="s">
        <v>221</v>
      </c>
      <c r="W33" s="16" t="s">
        <v>65</v>
      </c>
      <c r="X33" s="17" t="s">
        <v>45</v>
      </c>
      <c r="Y33" s="16" t="s">
        <v>44</v>
      </c>
      <c r="Z33" s="15"/>
      <c r="AA33" s="15"/>
      <c r="AB33" s="13" t="s">
        <v>78</v>
      </c>
    </row>
    <row r="34" spans="1:59" ht="46.5" customHeight="1" x14ac:dyDescent="0.35">
      <c r="A34" s="17" t="s">
        <v>176</v>
      </c>
      <c r="B34" s="17" t="s">
        <v>167</v>
      </c>
      <c r="C34" s="18"/>
      <c r="D34" s="16" t="s">
        <v>211</v>
      </c>
      <c r="E34" s="19">
        <v>5</v>
      </c>
      <c r="F34" s="16" t="s">
        <v>222</v>
      </c>
      <c r="G34" s="16" t="s">
        <v>223</v>
      </c>
      <c r="H34" s="16" t="s">
        <v>222</v>
      </c>
      <c r="I34" s="21"/>
      <c r="J34" s="20">
        <f>K34/1.516</f>
        <v>93667.546174142481</v>
      </c>
      <c r="K34" s="24">
        <v>142000</v>
      </c>
      <c r="L34" s="24" t="s">
        <v>224</v>
      </c>
      <c r="M34" s="16">
        <v>3030</v>
      </c>
      <c r="N34" s="23"/>
      <c r="O34" s="17" t="s">
        <v>39</v>
      </c>
      <c r="P34" s="16" t="s">
        <v>52</v>
      </c>
      <c r="Q34" s="16" t="s">
        <v>91</v>
      </c>
      <c r="R34" s="16"/>
      <c r="S34" s="21"/>
      <c r="T34" s="22"/>
      <c r="U34" s="15" t="s">
        <v>225</v>
      </c>
      <c r="V34" s="67" t="s">
        <v>226</v>
      </c>
      <c r="W34" s="16" t="s">
        <v>65</v>
      </c>
      <c r="X34" s="17" t="s">
        <v>45</v>
      </c>
      <c r="Y34" s="16" t="s">
        <v>44</v>
      </c>
      <c r="Z34" s="23"/>
      <c r="AA34" s="23"/>
      <c r="AB34" s="24" t="s">
        <v>86</v>
      </c>
      <c r="AC34" s="7" t="s">
        <v>227</v>
      </c>
      <c r="AD34" s="24"/>
      <c r="AE34" s="24" t="s">
        <v>228</v>
      </c>
      <c r="AF34" s="18"/>
    </row>
    <row r="35" spans="1:59" ht="76.5" customHeight="1" x14ac:dyDescent="0.35">
      <c r="A35" s="7" t="s">
        <v>176</v>
      </c>
      <c r="B35" s="17" t="s">
        <v>167</v>
      </c>
      <c r="C35" s="8"/>
      <c r="D35" s="9" t="s">
        <v>211</v>
      </c>
      <c r="E35" s="10">
        <v>5</v>
      </c>
      <c r="F35" s="9" t="s">
        <v>35</v>
      </c>
      <c r="G35" s="9" t="s">
        <v>35</v>
      </c>
      <c r="H35" s="7" t="s">
        <v>229</v>
      </c>
      <c r="J35" s="12">
        <f>K35/0.783</f>
        <v>229885.05747126436</v>
      </c>
      <c r="K35" s="10">
        <v>180000</v>
      </c>
      <c r="L35" s="13" t="s">
        <v>37</v>
      </c>
      <c r="M35" s="14">
        <v>26221</v>
      </c>
      <c r="N35" s="10"/>
      <c r="O35" s="7" t="s">
        <v>42</v>
      </c>
      <c r="P35" s="7" t="s">
        <v>40</v>
      </c>
      <c r="Q35" s="7" t="s">
        <v>193</v>
      </c>
      <c r="R35" s="7" t="s">
        <v>75</v>
      </c>
      <c r="S35" s="7" t="s">
        <v>41</v>
      </c>
      <c r="T35" s="7" t="s">
        <v>230</v>
      </c>
      <c r="U35" s="24" t="s">
        <v>122</v>
      </c>
      <c r="V35" s="66" t="s">
        <v>231</v>
      </c>
      <c r="W35" s="9" t="s">
        <v>65</v>
      </c>
      <c r="X35" s="7" t="s">
        <v>45</v>
      </c>
      <c r="Y35" s="9" t="s">
        <v>44</v>
      </c>
      <c r="Z35" s="8" t="s">
        <v>232</v>
      </c>
      <c r="AB35" s="13" t="s">
        <v>35</v>
      </c>
      <c r="AC35" s="9" t="s">
        <v>125</v>
      </c>
      <c r="AD35" s="8"/>
      <c r="AE35" s="8"/>
    </row>
    <row r="36" spans="1:59" ht="46.5" customHeight="1" x14ac:dyDescent="0.35">
      <c r="A36" s="17" t="s">
        <v>176</v>
      </c>
      <c r="B36" s="17" t="s">
        <v>167</v>
      </c>
      <c r="D36" s="16" t="s">
        <v>211</v>
      </c>
      <c r="E36" s="10">
        <v>5</v>
      </c>
      <c r="F36" s="16" t="s">
        <v>117</v>
      </c>
      <c r="G36" s="17" t="s">
        <v>50</v>
      </c>
      <c r="H36" s="16" t="s">
        <v>49</v>
      </c>
      <c r="I36" s="16" t="s">
        <v>233</v>
      </c>
      <c r="J36" s="12">
        <v>1600000</v>
      </c>
      <c r="K36" s="13"/>
      <c r="L36" s="13"/>
      <c r="M36" s="16">
        <v>500000</v>
      </c>
      <c r="N36" s="15"/>
      <c r="O36" s="17" t="s">
        <v>39</v>
      </c>
      <c r="P36" s="17" t="s">
        <v>52</v>
      </c>
      <c r="Q36" s="17"/>
      <c r="R36" s="7"/>
      <c r="S36" s="7"/>
      <c r="T36" s="7"/>
      <c r="U36" s="24"/>
      <c r="V36" s="66" t="s">
        <v>189</v>
      </c>
      <c r="W36" s="16" t="s">
        <v>65</v>
      </c>
      <c r="X36" s="17" t="s">
        <v>45</v>
      </c>
      <c r="Y36" s="16" t="s">
        <v>44</v>
      </c>
      <c r="Z36" s="15"/>
      <c r="AA36" s="15"/>
      <c r="AB36" s="13" t="s">
        <v>49</v>
      </c>
      <c r="AC36" s="7" t="s">
        <v>234</v>
      </c>
    </row>
    <row r="37" spans="1:59" ht="48.75" customHeight="1" x14ac:dyDescent="0.35">
      <c r="A37" s="29" t="s">
        <v>176</v>
      </c>
      <c r="B37" s="17" t="s">
        <v>167</v>
      </c>
      <c r="C37" s="30" t="s">
        <v>137</v>
      </c>
      <c r="D37" s="28" t="s">
        <v>211</v>
      </c>
      <c r="E37" s="19">
        <v>5</v>
      </c>
      <c r="F37" s="28" t="s">
        <v>235</v>
      </c>
      <c r="G37" s="7" t="s">
        <v>236</v>
      </c>
      <c r="H37" s="17"/>
      <c r="I37" s="17"/>
      <c r="J37" s="12">
        <v>11176</v>
      </c>
      <c r="K37" s="13"/>
      <c r="L37" s="13"/>
      <c r="M37" s="28">
        <v>2668</v>
      </c>
      <c r="N37" s="15"/>
      <c r="O37" s="29" t="s">
        <v>90</v>
      </c>
      <c r="P37" s="29" t="s">
        <v>40</v>
      </c>
      <c r="Q37" s="29" t="s">
        <v>52</v>
      </c>
      <c r="R37" s="29" t="s">
        <v>237</v>
      </c>
      <c r="S37" s="29" t="s">
        <v>137</v>
      </c>
      <c r="T37" s="29" t="s">
        <v>137</v>
      </c>
      <c r="U37" s="24"/>
      <c r="V37" s="66" t="s">
        <v>238</v>
      </c>
      <c r="W37" s="28" t="s">
        <v>65</v>
      </c>
      <c r="X37" s="17"/>
      <c r="Y37" s="16"/>
      <c r="Z37" s="15"/>
      <c r="AA37" s="30" t="s">
        <v>239</v>
      </c>
      <c r="AB37" s="13" t="s">
        <v>139</v>
      </c>
    </row>
    <row r="38" spans="1:59" ht="30.75" customHeight="1" x14ac:dyDescent="0.35">
      <c r="A38" s="29" t="s">
        <v>176</v>
      </c>
      <c r="B38" s="29" t="s">
        <v>240</v>
      </c>
      <c r="C38" s="30" t="s">
        <v>137</v>
      </c>
      <c r="D38" s="28" t="s">
        <v>211</v>
      </c>
      <c r="E38" s="19">
        <v>5</v>
      </c>
      <c r="F38" s="28" t="s">
        <v>241</v>
      </c>
      <c r="G38" s="28" t="s">
        <v>134</v>
      </c>
      <c r="H38" s="17"/>
      <c r="I38" s="17"/>
      <c r="J38" s="12">
        <f>K38/0.924</f>
        <v>72465.367965367957</v>
      </c>
      <c r="K38" s="13">
        <v>66958</v>
      </c>
      <c r="L38" s="13" t="s">
        <v>200</v>
      </c>
      <c r="M38" s="28">
        <v>17950</v>
      </c>
      <c r="N38" s="15"/>
      <c r="O38" s="29" t="s">
        <v>39</v>
      </c>
      <c r="P38" s="29" t="s">
        <v>193</v>
      </c>
      <c r="Q38" s="29" t="s">
        <v>237</v>
      </c>
      <c r="R38" s="29" t="s">
        <v>63</v>
      </c>
      <c r="S38" s="29" t="s">
        <v>40</v>
      </c>
      <c r="T38" s="29" t="s">
        <v>52</v>
      </c>
      <c r="U38" s="24"/>
      <c r="V38" s="66" t="s">
        <v>242</v>
      </c>
      <c r="W38" s="28" t="s">
        <v>44</v>
      </c>
      <c r="X38" s="17"/>
      <c r="Y38" s="16"/>
      <c r="Z38" s="15"/>
      <c r="AA38" s="15"/>
      <c r="AB38" s="13" t="s">
        <v>139</v>
      </c>
    </row>
    <row r="39" spans="1:59" ht="35.25" customHeight="1" x14ac:dyDescent="0.35">
      <c r="A39" s="17" t="s">
        <v>176</v>
      </c>
      <c r="B39" s="17" t="s">
        <v>240</v>
      </c>
      <c r="C39" s="18"/>
      <c r="D39" s="17" t="s">
        <v>211</v>
      </c>
      <c r="E39" s="19">
        <v>5</v>
      </c>
      <c r="F39" s="17" t="s">
        <v>59</v>
      </c>
      <c r="G39" s="17" t="s">
        <v>129</v>
      </c>
      <c r="H39" s="17" t="s">
        <v>61</v>
      </c>
      <c r="I39" s="17" t="s">
        <v>62</v>
      </c>
      <c r="J39" s="20">
        <v>400000</v>
      </c>
      <c r="K39" s="18"/>
      <c r="L39" s="18"/>
      <c r="M39" s="17">
        <v>29239</v>
      </c>
      <c r="N39" s="25"/>
      <c r="O39" s="17" t="s">
        <v>63</v>
      </c>
      <c r="P39" s="17" t="s">
        <v>136</v>
      </c>
      <c r="Q39" s="17"/>
      <c r="R39" s="17"/>
      <c r="S39" s="21"/>
      <c r="T39" s="22"/>
      <c r="V39" s="68" t="s">
        <v>243</v>
      </c>
      <c r="W39" s="17" t="s">
        <v>65</v>
      </c>
      <c r="X39" s="17" t="s">
        <v>45</v>
      </c>
      <c r="Y39" s="17"/>
      <c r="Z39" s="23"/>
      <c r="AA39" s="23"/>
      <c r="AB39" s="24" t="s">
        <v>59</v>
      </c>
      <c r="AD39" s="18"/>
      <c r="AE39" s="25" t="s">
        <v>244</v>
      </c>
      <c r="AF39" s="18"/>
    </row>
    <row r="40" spans="1:59" ht="60.75" customHeight="1" x14ac:dyDescent="0.35">
      <c r="A40" s="17" t="s">
        <v>176</v>
      </c>
      <c r="B40" s="17" t="s">
        <v>245</v>
      </c>
      <c r="D40" s="16" t="s">
        <v>211</v>
      </c>
      <c r="E40" s="10">
        <v>5</v>
      </c>
      <c r="F40" s="17" t="s">
        <v>246</v>
      </c>
      <c r="G40" s="17" t="s">
        <v>72</v>
      </c>
      <c r="H40" s="17" t="s">
        <v>247</v>
      </c>
      <c r="I40" s="17" t="s">
        <v>248</v>
      </c>
      <c r="J40" s="12">
        <v>19000</v>
      </c>
      <c r="K40" s="13"/>
      <c r="L40" s="13"/>
      <c r="M40" s="16">
        <v>8165</v>
      </c>
      <c r="N40" s="15"/>
      <c r="O40" s="7" t="s">
        <v>38</v>
      </c>
      <c r="P40" s="7" t="s">
        <v>39</v>
      </c>
      <c r="Q40" s="7" t="s">
        <v>182</v>
      </c>
      <c r="R40" s="7" t="s">
        <v>52</v>
      </c>
      <c r="S40" s="7" t="s">
        <v>201</v>
      </c>
      <c r="T40" s="7" t="s">
        <v>249</v>
      </c>
      <c r="U40" s="24"/>
      <c r="V40" s="66" t="s">
        <v>250</v>
      </c>
      <c r="W40" s="16" t="s">
        <v>65</v>
      </c>
      <c r="X40" s="17" t="s">
        <v>45</v>
      </c>
      <c r="Y40" s="16" t="s">
        <v>44</v>
      </c>
      <c r="Z40" s="15"/>
      <c r="AA40" s="15" t="s">
        <v>251</v>
      </c>
      <c r="AB40" s="13" t="s">
        <v>78</v>
      </c>
      <c r="AC40" s="16" t="s">
        <v>252</v>
      </c>
      <c r="AD40" s="15"/>
    </row>
    <row r="41" spans="1:59" ht="31.5" customHeight="1" x14ac:dyDescent="0.35">
      <c r="A41" s="16" t="s">
        <v>253</v>
      </c>
      <c r="B41" s="16" t="s">
        <v>142</v>
      </c>
      <c r="C41" s="15"/>
      <c r="D41" s="16" t="s">
        <v>211</v>
      </c>
      <c r="E41" s="15">
        <v>5</v>
      </c>
      <c r="F41" s="16" t="s">
        <v>49</v>
      </c>
      <c r="G41" s="16" t="s">
        <v>254</v>
      </c>
      <c r="H41" s="16" t="s">
        <v>49</v>
      </c>
      <c r="I41" s="17" t="s">
        <v>255</v>
      </c>
      <c r="J41" s="20">
        <v>350641</v>
      </c>
      <c r="K41" s="15"/>
      <c r="L41" s="15"/>
      <c r="M41" s="16">
        <v>21710</v>
      </c>
      <c r="N41" s="15"/>
      <c r="O41" s="17" t="s">
        <v>39</v>
      </c>
      <c r="P41" s="16"/>
      <c r="Q41" s="16"/>
      <c r="R41" s="16"/>
      <c r="S41" s="16"/>
      <c r="T41" s="16"/>
      <c r="U41" s="15"/>
      <c r="V41" s="67" t="s">
        <v>39</v>
      </c>
      <c r="W41" s="16"/>
      <c r="X41" s="17"/>
      <c r="Y41" s="16"/>
      <c r="Z41" s="15"/>
      <c r="AA41" s="15"/>
      <c r="AB41" s="15" t="s">
        <v>49</v>
      </c>
      <c r="AC41" s="16"/>
      <c r="AD41" s="15"/>
      <c r="AE41" s="15"/>
      <c r="AF41" s="15"/>
    </row>
    <row r="42" spans="1:59" s="40" customFormat="1" ht="74.25" customHeight="1" x14ac:dyDescent="0.35">
      <c r="A42" s="16" t="s">
        <v>256</v>
      </c>
      <c r="B42" s="16" t="s">
        <v>33</v>
      </c>
      <c r="C42" s="15"/>
      <c r="D42" s="16" t="s">
        <v>211</v>
      </c>
      <c r="E42" s="15">
        <v>5</v>
      </c>
      <c r="F42" s="16" t="s">
        <v>86</v>
      </c>
      <c r="G42" s="16" t="s">
        <v>257</v>
      </c>
      <c r="H42" s="17" t="s">
        <v>258</v>
      </c>
      <c r="I42" s="17" t="s">
        <v>259</v>
      </c>
      <c r="J42" s="12">
        <v>61315</v>
      </c>
      <c r="K42" s="15" t="s">
        <v>137</v>
      </c>
      <c r="L42" s="15" t="s">
        <v>137</v>
      </c>
      <c r="M42" s="16">
        <v>2616</v>
      </c>
      <c r="N42" s="15" t="s">
        <v>137</v>
      </c>
      <c r="O42" s="16" t="s">
        <v>52</v>
      </c>
      <c r="P42" s="16" t="s">
        <v>169</v>
      </c>
      <c r="Q42" s="16" t="s">
        <v>53</v>
      </c>
      <c r="R42" s="16" t="s">
        <v>137</v>
      </c>
      <c r="S42" s="16" t="s">
        <v>137</v>
      </c>
      <c r="T42" s="16" t="s">
        <v>137</v>
      </c>
      <c r="U42" s="15" t="s">
        <v>137</v>
      </c>
      <c r="V42" s="67" t="s">
        <v>260</v>
      </c>
      <c r="W42" s="16" t="s">
        <v>44</v>
      </c>
      <c r="X42" s="17" t="s">
        <v>45</v>
      </c>
      <c r="Y42" s="16" t="s">
        <v>65</v>
      </c>
      <c r="Z42" s="15" t="s">
        <v>137</v>
      </c>
      <c r="AA42" s="15" t="s">
        <v>137</v>
      </c>
      <c r="AB42" s="15" t="s">
        <v>86</v>
      </c>
      <c r="AC42" s="17" t="s">
        <v>261</v>
      </c>
      <c r="AD42" s="25"/>
      <c r="AE42" s="15"/>
      <c r="AF42" s="15"/>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row>
    <row r="43" spans="1:59" ht="48" customHeight="1" x14ac:dyDescent="0.35">
      <c r="A43" s="16" t="s">
        <v>158</v>
      </c>
      <c r="B43" s="16" t="s">
        <v>33</v>
      </c>
      <c r="C43" s="15"/>
      <c r="D43" s="16" t="s">
        <v>211</v>
      </c>
      <c r="E43" s="15">
        <v>5</v>
      </c>
      <c r="F43" s="16" t="s">
        <v>86</v>
      </c>
      <c r="G43" s="16" t="s">
        <v>257</v>
      </c>
      <c r="H43" s="17" t="s">
        <v>262</v>
      </c>
      <c r="I43" s="17" t="s">
        <v>263</v>
      </c>
      <c r="J43" s="12">
        <v>55923</v>
      </c>
      <c r="K43" s="15" t="s">
        <v>137</v>
      </c>
      <c r="L43" s="15" t="s">
        <v>137</v>
      </c>
      <c r="M43" s="16">
        <v>4500</v>
      </c>
      <c r="N43" s="15" t="s">
        <v>137</v>
      </c>
      <c r="O43" s="16" t="s">
        <v>52</v>
      </c>
      <c r="P43" s="16" t="s">
        <v>169</v>
      </c>
      <c r="Q43" s="16" t="s">
        <v>53</v>
      </c>
      <c r="R43" s="16" t="s">
        <v>137</v>
      </c>
      <c r="S43" s="16" t="s">
        <v>137</v>
      </c>
      <c r="T43" s="16" t="s">
        <v>137</v>
      </c>
      <c r="U43" s="15" t="s">
        <v>137</v>
      </c>
      <c r="V43" s="67" t="s">
        <v>260</v>
      </c>
      <c r="W43" s="16" t="s">
        <v>44</v>
      </c>
      <c r="X43" s="17" t="s">
        <v>45</v>
      </c>
      <c r="Y43" s="16" t="s">
        <v>44</v>
      </c>
      <c r="Z43" s="15" t="s">
        <v>137</v>
      </c>
      <c r="AA43" s="15" t="s">
        <v>137</v>
      </c>
      <c r="AB43" s="15" t="s">
        <v>86</v>
      </c>
      <c r="AC43" s="17" t="s">
        <v>264</v>
      </c>
      <c r="AD43" s="25"/>
      <c r="AE43" s="15"/>
      <c r="AF43" s="15" t="s">
        <v>137</v>
      </c>
    </row>
    <row r="44" spans="1:59" s="40" customFormat="1" ht="45.75" customHeight="1" x14ac:dyDescent="0.35">
      <c r="A44" s="17" t="s">
        <v>120</v>
      </c>
      <c r="B44" s="17" t="s">
        <v>47</v>
      </c>
      <c r="C44" s="15"/>
      <c r="D44" s="16" t="s">
        <v>211</v>
      </c>
      <c r="E44" s="10">
        <v>5</v>
      </c>
      <c r="F44" s="17" t="s">
        <v>214</v>
      </c>
      <c r="G44" s="17" t="s">
        <v>214</v>
      </c>
      <c r="H44" s="17" t="s">
        <v>214</v>
      </c>
      <c r="I44" s="17" t="s">
        <v>265</v>
      </c>
      <c r="J44" s="12">
        <v>500000</v>
      </c>
      <c r="K44" s="13"/>
      <c r="L44" s="13"/>
      <c r="M44" s="33">
        <v>250000</v>
      </c>
      <c r="N44" s="63">
        <v>250000</v>
      </c>
      <c r="O44" s="7" t="s">
        <v>38</v>
      </c>
      <c r="P44" s="7" t="s">
        <v>39</v>
      </c>
      <c r="Q44" s="7" t="s">
        <v>90</v>
      </c>
      <c r="R44" s="7" t="s">
        <v>41</v>
      </c>
      <c r="S44" s="7" t="s">
        <v>40</v>
      </c>
      <c r="T44" s="7"/>
      <c r="U44" s="24"/>
      <c r="V44" s="66" t="s">
        <v>266</v>
      </c>
      <c r="W44" s="16" t="s">
        <v>44</v>
      </c>
      <c r="X44" s="17" t="s">
        <v>45</v>
      </c>
      <c r="Y44" s="16" t="s">
        <v>44</v>
      </c>
      <c r="Z44" s="15"/>
      <c r="AA44" s="15"/>
      <c r="AB44" s="13" t="s">
        <v>78</v>
      </c>
      <c r="AC44" s="7"/>
      <c r="AD44" s="13"/>
      <c r="AE44" s="13"/>
      <c r="AF44" s="13"/>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row>
    <row r="45" spans="1:59" s="40" customFormat="1" ht="48" customHeight="1" x14ac:dyDescent="0.35">
      <c r="A45" s="16" t="s">
        <v>267</v>
      </c>
      <c r="B45" s="16" t="s">
        <v>268</v>
      </c>
      <c r="C45" s="15" t="s">
        <v>137</v>
      </c>
      <c r="D45" s="16" t="s">
        <v>211</v>
      </c>
      <c r="E45" s="15">
        <v>5</v>
      </c>
      <c r="F45" s="16" t="s">
        <v>86</v>
      </c>
      <c r="G45" s="16" t="s">
        <v>269</v>
      </c>
      <c r="H45" s="16" t="s">
        <v>270</v>
      </c>
      <c r="I45" s="17" t="s">
        <v>271</v>
      </c>
      <c r="J45" s="12">
        <v>40609</v>
      </c>
      <c r="K45" s="15" t="s">
        <v>137</v>
      </c>
      <c r="L45" s="15" t="s">
        <v>137</v>
      </c>
      <c r="M45" s="16">
        <v>3600</v>
      </c>
      <c r="N45" s="15" t="s">
        <v>137</v>
      </c>
      <c r="O45" s="16" t="s">
        <v>272</v>
      </c>
      <c r="P45" s="16" t="s">
        <v>40</v>
      </c>
      <c r="Q45" s="16" t="s">
        <v>137</v>
      </c>
      <c r="R45" s="16" t="s">
        <v>137</v>
      </c>
      <c r="S45" s="16" t="s">
        <v>137</v>
      </c>
      <c r="T45" s="16" t="s">
        <v>137</v>
      </c>
      <c r="U45" s="15" t="s">
        <v>137</v>
      </c>
      <c r="V45" s="67" t="s">
        <v>273</v>
      </c>
      <c r="W45" s="16" t="s">
        <v>44</v>
      </c>
      <c r="X45" s="17" t="s">
        <v>45</v>
      </c>
      <c r="Y45" s="16" t="s">
        <v>65</v>
      </c>
      <c r="Z45" s="15" t="s">
        <v>137</v>
      </c>
      <c r="AA45" s="15" t="s">
        <v>137</v>
      </c>
      <c r="AB45" s="15" t="s">
        <v>86</v>
      </c>
      <c r="AC45" s="16" t="s">
        <v>137</v>
      </c>
      <c r="AD45" s="15"/>
      <c r="AE45" s="15" t="s">
        <v>137</v>
      </c>
      <c r="AF45" s="15" t="s">
        <v>137</v>
      </c>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row>
    <row r="46" spans="1:59" ht="31.5" customHeight="1" x14ac:dyDescent="0.35">
      <c r="A46" s="17" t="s">
        <v>274</v>
      </c>
      <c r="B46" s="17" t="s">
        <v>47</v>
      </c>
      <c r="C46" s="15"/>
      <c r="D46" s="16" t="s">
        <v>211</v>
      </c>
      <c r="E46" s="10">
        <v>5</v>
      </c>
      <c r="F46" s="17" t="s">
        <v>214</v>
      </c>
      <c r="G46" s="17" t="s">
        <v>214</v>
      </c>
      <c r="H46" s="17" t="s">
        <v>214</v>
      </c>
      <c r="I46" s="17"/>
      <c r="J46" s="12">
        <v>350000</v>
      </c>
      <c r="K46" s="13"/>
      <c r="L46" s="13"/>
      <c r="M46" s="33">
        <v>1203219</v>
      </c>
      <c r="N46" s="63">
        <v>1203219</v>
      </c>
      <c r="O46" s="7" t="s">
        <v>90</v>
      </c>
      <c r="P46" s="7" t="s">
        <v>41</v>
      </c>
      <c r="Q46" s="7" t="s">
        <v>52</v>
      </c>
      <c r="R46" s="7"/>
      <c r="S46" s="7"/>
      <c r="T46" s="7"/>
      <c r="U46" s="24"/>
      <c r="V46" s="66" t="s">
        <v>275</v>
      </c>
      <c r="W46" s="16" t="s">
        <v>44</v>
      </c>
      <c r="X46" s="17" t="s">
        <v>45</v>
      </c>
      <c r="Y46" s="16" t="s">
        <v>44</v>
      </c>
      <c r="Z46" s="15"/>
      <c r="AA46" s="15"/>
      <c r="AB46" s="13" t="s">
        <v>78</v>
      </c>
    </row>
    <row r="47" spans="1:59" ht="33.75" customHeight="1" x14ac:dyDescent="0.35">
      <c r="A47" s="7" t="s">
        <v>79</v>
      </c>
      <c r="B47" s="7" t="s">
        <v>276</v>
      </c>
      <c r="C47" s="8"/>
      <c r="D47" s="9" t="s">
        <v>211</v>
      </c>
      <c r="E47" s="10">
        <v>5</v>
      </c>
      <c r="F47" s="9" t="s">
        <v>35</v>
      </c>
      <c r="G47" s="9" t="s">
        <v>35</v>
      </c>
      <c r="H47" s="7" t="s">
        <v>277</v>
      </c>
      <c r="J47" s="12">
        <f>K47/0.783</f>
        <v>625139.20817369095</v>
      </c>
      <c r="K47" s="10">
        <v>489484</v>
      </c>
      <c r="L47" s="13" t="s">
        <v>37</v>
      </c>
      <c r="M47" s="14">
        <v>80765</v>
      </c>
      <c r="N47" s="10"/>
      <c r="O47" s="7" t="s">
        <v>42</v>
      </c>
      <c r="P47" s="7" t="s">
        <v>40</v>
      </c>
      <c r="Q47" s="7" t="s">
        <v>193</v>
      </c>
      <c r="R47" s="7" t="s">
        <v>75</v>
      </c>
      <c r="S47" s="7" t="s">
        <v>91</v>
      </c>
      <c r="U47" s="24" t="s">
        <v>122</v>
      </c>
      <c r="V47" s="66" t="s">
        <v>278</v>
      </c>
      <c r="W47" s="9" t="s">
        <v>65</v>
      </c>
      <c r="X47" s="7" t="s">
        <v>45</v>
      </c>
      <c r="Y47" s="9" t="s">
        <v>44</v>
      </c>
      <c r="Z47" s="8" t="s">
        <v>279</v>
      </c>
      <c r="AB47" s="13" t="s">
        <v>35</v>
      </c>
      <c r="AC47" s="9" t="s">
        <v>125</v>
      </c>
      <c r="AD47" s="8"/>
      <c r="AE47" s="8"/>
    </row>
    <row r="48" spans="1:59" ht="30.75" customHeight="1" x14ac:dyDescent="0.35">
      <c r="A48" s="17" t="s">
        <v>280</v>
      </c>
      <c r="B48" s="17" t="s">
        <v>192</v>
      </c>
      <c r="C48" s="15"/>
      <c r="D48" s="16" t="s">
        <v>211</v>
      </c>
      <c r="E48" s="10">
        <v>5</v>
      </c>
      <c r="F48" s="16" t="s">
        <v>143</v>
      </c>
      <c r="G48" s="16" t="s">
        <v>134</v>
      </c>
      <c r="H48" s="17" t="s">
        <v>281</v>
      </c>
      <c r="I48" s="16"/>
      <c r="J48" s="12">
        <f>K48/0.924</f>
        <v>40043.290043290042</v>
      </c>
      <c r="K48" s="15">
        <v>37000</v>
      </c>
      <c r="L48" s="13" t="s">
        <v>200</v>
      </c>
      <c r="M48" s="16">
        <v>325</v>
      </c>
      <c r="N48" s="15"/>
      <c r="O48" s="7" t="s">
        <v>282</v>
      </c>
      <c r="P48" s="7" t="s">
        <v>41</v>
      </c>
      <c r="Q48" s="7"/>
      <c r="R48" s="7"/>
      <c r="S48" s="7"/>
      <c r="T48" s="7"/>
      <c r="U48" s="24"/>
      <c r="V48" s="66" t="s">
        <v>283</v>
      </c>
      <c r="W48" s="16" t="s">
        <v>65</v>
      </c>
      <c r="X48" s="17" t="s">
        <v>45</v>
      </c>
      <c r="Y48" s="16" t="s">
        <v>65</v>
      </c>
      <c r="Z48" s="15"/>
      <c r="AA48" s="41" t="s">
        <v>284</v>
      </c>
      <c r="AB48" s="13" t="s">
        <v>78</v>
      </c>
    </row>
    <row r="49" spans="1:105" s="40" customFormat="1" ht="30.75" customHeight="1" x14ac:dyDescent="0.35">
      <c r="A49" s="17" t="s">
        <v>285</v>
      </c>
      <c r="B49" s="17" t="s">
        <v>47</v>
      </c>
      <c r="C49" s="15"/>
      <c r="D49" s="16" t="s">
        <v>211</v>
      </c>
      <c r="E49" s="10">
        <v>5</v>
      </c>
      <c r="F49" s="16" t="s">
        <v>286</v>
      </c>
      <c r="G49" s="16" t="s">
        <v>196</v>
      </c>
      <c r="H49" s="16" t="s">
        <v>287</v>
      </c>
      <c r="I49" s="16" t="s">
        <v>288</v>
      </c>
      <c r="J49" s="12">
        <f>K49/0.924</f>
        <v>162337.66233766233</v>
      </c>
      <c r="K49" s="15">
        <v>150000</v>
      </c>
      <c r="L49" s="13" t="s">
        <v>200</v>
      </c>
      <c r="M49" s="16">
        <v>3004</v>
      </c>
      <c r="N49" s="15"/>
      <c r="O49" s="7" t="s">
        <v>39</v>
      </c>
      <c r="P49" s="7"/>
      <c r="Q49" s="7"/>
      <c r="R49" s="7"/>
      <c r="S49" s="7"/>
      <c r="T49" s="7"/>
      <c r="U49" s="24"/>
      <c r="V49" s="66" t="s">
        <v>39</v>
      </c>
      <c r="W49" s="16" t="s">
        <v>44</v>
      </c>
      <c r="X49" s="17" t="s">
        <v>45</v>
      </c>
      <c r="Y49" s="16" t="s">
        <v>289</v>
      </c>
      <c r="Z49" s="15"/>
      <c r="AA49" s="15"/>
      <c r="AB49" s="13" t="s">
        <v>78</v>
      </c>
      <c r="AC49" s="7"/>
      <c r="AD49" s="13"/>
      <c r="AE49" s="13"/>
      <c r="AF49" s="13"/>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row>
    <row r="50" spans="1:105" ht="57" customHeight="1" x14ac:dyDescent="0.35">
      <c r="A50" s="11" t="s">
        <v>290</v>
      </c>
      <c r="B50" s="11" t="s">
        <v>276</v>
      </c>
      <c r="D50" s="11" t="s">
        <v>291</v>
      </c>
      <c r="E50" s="19">
        <v>6</v>
      </c>
      <c r="F50" s="11" t="s">
        <v>292</v>
      </c>
      <c r="G50" s="11" t="s">
        <v>180</v>
      </c>
      <c r="H50" s="11" t="s">
        <v>292</v>
      </c>
      <c r="J50" s="12">
        <f>K50/0.881</f>
        <v>72531.214528944387</v>
      </c>
      <c r="K50" s="37">
        <v>63900</v>
      </c>
      <c r="L50" s="13" t="s">
        <v>181</v>
      </c>
      <c r="M50" s="38">
        <v>2000</v>
      </c>
      <c r="N50" s="64">
        <v>2000</v>
      </c>
      <c r="O50" s="11" t="s">
        <v>42</v>
      </c>
      <c r="P50" s="11" t="s">
        <v>52</v>
      </c>
      <c r="Q50" s="11" t="s">
        <v>40</v>
      </c>
      <c r="R50" s="11" t="s">
        <v>90</v>
      </c>
      <c r="S50" s="11" t="s">
        <v>182</v>
      </c>
      <c r="V50" s="68" t="s">
        <v>293</v>
      </c>
      <c r="W50" s="7" t="s">
        <v>65</v>
      </c>
      <c r="X50" s="7"/>
      <c r="Y50" s="7" t="s">
        <v>44</v>
      </c>
      <c r="Z50" s="24" t="s">
        <v>294</v>
      </c>
      <c r="AA50" s="42" t="s">
        <v>295</v>
      </c>
      <c r="AB50" s="24" t="s">
        <v>180</v>
      </c>
      <c r="AE50" s="24" t="s">
        <v>296</v>
      </c>
    </row>
    <row r="51" spans="1:105" ht="31.5" customHeight="1" x14ac:dyDescent="0.35">
      <c r="A51" s="7" t="s">
        <v>158</v>
      </c>
      <c r="B51" s="17" t="s">
        <v>167</v>
      </c>
      <c r="C51" s="8"/>
      <c r="D51" s="9" t="s">
        <v>291</v>
      </c>
      <c r="E51" s="10">
        <v>6</v>
      </c>
      <c r="F51" s="9" t="s">
        <v>35</v>
      </c>
      <c r="G51" s="9" t="s">
        <v>35</v>
      </c>
      <c r="H51" s="7" t="s">
        <v>297</v>
      </c>
      <c r="J51" s="12">
        <f>K51/0.783</f>
        <v>510855.68326947634</v>
      </c>
      <c r="K51" s="10">
        <v>400000</v>
      </c>
      <c r="L51" s="13" t="s">
        <v>37</v>
      </c>
      <c r="M51" s="14">
        <v>17863</v>
      </c>
      <c r="N51" s="10"/>
      <c r="O51" s="7" t="s">
        <v>38</v>
      </c>
      <c r="P51" s="7" t="s">
        <v>41</v>
      </c>
      <c r="Q51" s="7" t="s">
        <v>52</v>
      </c>
      <c r="R51" s="7" t="s">
        <v>40</v>
      </c>
      <c r="S51" s="7" t="s">
        <v>193</v>
      </c>
      <c r="T51" s="7" t="s">
        <v>90</v>
      </c>
      <c r="V51" s="68" t="s">
        <v>298</v>
      </c>
      <c r="W51" s="9" t="s">
        <v>44</v>
      </c>
      <c r="X51" s="7" t="s">
        <v>45</v>
      </c>
      <c r="Y51" s="9" t="s">
        <v>44</v>
      </c>
      <c r="Z51" s="8">
        <v>830</v>
      </c>
      <c r="AB51" s="13" t="s">
        <v>35</v>
      </c>
      <c r="AC51" s="9"/>
      <c r="AD51" s="8"/>
      <c r="AE51" s="8"/>
    </row>
    <row r="52" spans="1:105" ht="31.5" customHeight="1" x14ac:dyDescent="0.35">
      <c r="A52" s="17" t="s">
        <v>158</v>
      </c>
      <c r="B52" s="17" t="s">
        <v>142</v>
      </c>
      <c r="C52" s="15"/>
      <c r="D52" s="16" t="s">
        <v>291</v>
      </c>
      <c r="E52" s="10">
        <v>6</v>
      </c>
      <c r="F52" s="16" t="s">
        <v>299</v>
      </c>
      <c r="G52" s="17" t="s">
        <v>300</v>
      </c>
      <c r="H52" s="16" t="s">
        <v>299</v>
      </c>
      <c r="I52" s="16"/>
      <c r="J52" s="12">
        <v>38000</v>
      </c>
      <c r="K52" s="13"/>
      <c r="L52" s="13"/>
      <c r="M52" s="33">
        <v>1402</v>
      </c>
      <c r="N52" s="63">
        <v>1402</v>
      </c>
      <c r="O52" s="7" t="s">
        <v>39</v>
      </c>
      <c r="P52" s="7" t="s">
        <v>38</v>
      </c>
      <c r="Q52" s="7" t="s">
        <v>52</v>
      </c>
      <c r="R52" s="7"/>
      <c r="S52" s="7"/>
      <c r="T52" s="7"/>
      <c r="U52" s="24"/>
      <c r="V52" s="66" t="s">
        <v>301</v>
      </c>
      <c r="W52" s="16" t="s">
        <v>44</v>
      </c>
      <c r="X52" s="17" t="s">
        <v>302</v>
      </c>
      <c r="Y52" s="16" t="s">
        <v>44</v>
      </c>
      <c r="Z52" s="15"/>
      <c r="AA52" s="15"/>
      <c r="AB52" s="13" t="s">
        <v>78</v>
      </c>
      <c r="AC52" s="16" t="s">
        <v>303</v>
      </c>
      <c r="AD52" s="15"/>
    </row>
    <row r="53" spans="1:105" s="43" customFormat="1" ht="73.5" customHeight="1" x14ac:dyDescent="0.35">
      <c r="A53" s="17" t="s">
        <v>304</v>
      </c>
      <c r="B53" s="17" t="s">
        <v>47</v>
      </c>
      <c r="C53" s="15"/>
      <c r="D53" s="16" t="s">
        <v>291</v>
      </c>
      <c r="E53" s="10">
        <v>6</v>
      </c>
      <c r="F53" s="16" t="s">
        <v>305</v>
      </c>
      <c r="G53" s="16" t="s">
        <v>306</v>
      </c>
      <c r="H53" s="16" t="s">
        <v>307</v>
      </c>
      <c r="I53" s="17" t="s">
        <v>308</v>
      </c>
      <c r="J53" s="12">
        <v>33557</v>
      </c>
      <c r="K53" s="13"/>
      <c r="L53" s="13"/>
      <c r="M53" s="16">
        <v>7657</v>
      </c>
      <c r="N53" s="15"/>
      <c r="O53" s="7" t="s">
        <v>38</v>
      </c>
      <c r="P53" s="7" t="s">
        <v>39</v>
      </c>
      <c r="Q53" s="7" t="s">
        <v>52</v>
      </c>
      <c r="R53" s="7"/>
      <c r="S53" s="7"/>
      <c r="T53" s="7"/>
      <c r="U53" s="24"/>
      <c r="V53" s="66" t="s">
        <v>301</v>
      </c>
      <c r="W53" s="16" t="s">
        <v>65</v>
      </c>
      <c r="X53" s="17" t="s">
        <v>45</v>
      </c>
      <c r="Y53" s="16" t="s">
        <v>65</v>
      </c>
      <c r="Z53" s="15"/>
      <c r="AA53" s="15" t="s">
        <v>309</v>
      </c>
      <c r="AB53" s="13" t="s">
        <v>78</v>
      </c>
      <c r="AC53" s="7"/>
      <c r="AD53" s="13"/>
      <c r="AE53" s="13"/>
      <c r="AF53" s="13"/>
    </row>
    <row r="54" spans="1:105" ht="76.5" customHeight="1" x14ac:dyDescent="0.35">
      <c r="A54" s="17" t="s">
        <v>79</v>
      </c>
      <c r="B54" s="17" t="s">
        <v>142</v>
      </c>
      <c r="C54" s="15"/>
      <c r="D54" s="17" t="s">
        <v>291</v>
      </c>
      <c r="E54" s="15">
        <v>6</v>
      </c>
      <c r="F54" s="16" t="s">
        <v>196</v>
      </c>
      <c r="G54" s="16" t="s">
        <v>197</v>
      </c>
      <c r="H54" s="17" t="s">
        <v>310</v>
      </c>
      <c r="I54" s="17" t="s">
        <v>311</v>
      </c>
      <c r="J54" s="12">
        <f>K54/0.924</f>
        <v>552826.83982683974</v>
      </c>
      <c r="K54" s="25">
        <v>510812</v>
      </c>
      <c r="L54" s="25" t="s">
        <v>200</v>
      </c>
      <c r="M54" s="16">
        <v>3136</v>
      </c>
      <c r="N54" s="15" t="s">
        <v>137</v>
      </c>
      <c r="O54" s="17" t="s">
        <v>38</v>
      </c>
      <c r="P54" s="17" t="s">
        <v>39</v>
      </c>
      <c r="Q54" s="17" t="s">
        <v>52</v>
      </c>
      <c r="R54" s="17" t="s">
        <v>237</v>
      </c>
      <c r="S54" s="11" t="s">
        <v>272</v>
      </c>
      <c r="T54" s="17" t="s">
        <v>312</v>
      </c>
      <c r="U54" s="25" t="s">
        <v>137</v>
      </c>
      <c r="V54" s="67" t="s">
        <v>313</v>
      </c>
      <c r="W54" s="16" t="s">
        <v>65</v>
      </c>
      <c r="X54" s="17" t="s">
        <v>45</v>
      </c>
      <c r="Y54" s="16" t="s">
        <v>44</v>
      </c>
      <c r="Z54" s="15" t="s">
        <v>137</v>
      </c>
      <c r="AA54" s="15" t="s">
        <v>203</v>
      </c>
      <c r="AB54" s="25" t="s">
        <v>78</v>
      </c>
      <c r="AC54" s="17" t="s">
        <v>137</v>
      </c>
      <c r="AD54" s="25"/>
      <c r="AE54" s="25" t="s">
        <v>137</v>
      </c>
      <c r="AF54" s="25" t="s">
        <v>137</v>
      </c>
    </row>
    <row r="55" spans="1:105" ht="48.75" customHeight="1" x14ac:dyDescent="0.35">
      <c r="A55" s="17" t="s">
        <v>176</v>
      </c>
      <c r="B55" s="17" t="s">
        <v>142</v>
      </c>
      <c r="D55" s="16" t="s">
        <v>314</v>
      </c>
      <c r="E55" s="10">
        <v>7</v>
      </c>
      <c r="F55" s="16" t="s">
        <v>117</v>
      </c>
      <c r="G55" s="17" t="s">
        <v>50</v>
      </c>
      <c r="H55" s="16" t="s">
        <v>49</v>
      </c>
      <c r="I55" s="16" t="s">
        <v>233</v>
      </c>
      <c r="J55" s="12">
        <v>1000000</v>
      </c>
      <c r="K55" s="13"/>
      <c r="L55" s="13"/>
      <c r="M55" s="16">
        <v>1500000</v>
      </c>
      <c r="N55" s="15"/>
      <c r="O55" s="17" t="s">
        <v>38</v>
      </c>
      <c r="P55" s="17" t="s">
        <v>52</v>
      </c>
      <c r="Q55" s="17" t="s">
        <v>39</v>
      </c>
      <c r="R55" s="7"/>
      <c r="S55" s="7"/>
      <c r="T55" s="7"/>
      <c r="U55" s="24"/>
      <c r="V55" s="66" t="s">
        <v>315</v>
      </c>
      <c r="W55" s="16" t="s">
        <v>65</v>
      </c>
      <c r="X55" s="17" t="s">
        <v>45</v>
      </c>
      <c r="Y55" s="16" t="s">
        <v>44</v>
      </c>
      <c r="Z55" s="15"/>
      <c r="AA55" s="15"/>
      <c r="AB55" s="13" t="s">
        <v>49</v>
      </c>
      <c r="AC55" s="7" t="s">
        <v>316</v>
      </c>
    </row>
    <row r="56" spans="1:105" s="40" customFormat="1" ht="31.5" customHeight="1" x14ac:dyDescent="0.35">
      <c r="A56" s="7" t="s">
        <v>176</v>
      </c>
      <c r="B56" s="7" t="s">
        <v>106</v>
      </c>
      <c r="C56" s="24"/>
      <c r="D56" s="7" t="s">
        <v>314</v>
      </c>
      <c r="E56" s="44">
        <v>7</v>
      </c>
      <c r="F56" s="7" t="s">
        <v>179</v>
      </c>
      <c r="G56" s="7" t="s">
        <v>180</v>
      </c>
      <c r="H56" s="7" t="s">
        <v>179</v>
      </c>
      <c r="I56" s="7"/>
      <c r="J56" s="12">
        <f>K56/0.881</f>
        <v>294474.46083995461</v>
      </c>
      <c r="K56" s="37">
        <v>259432</v>
      </c>
      <c r="L56" s="24" t="s">
        <v>181</v>
      </c>
      <c r="M56" s="38">
        <v>50000</v>
      </c>
      <c r="N56" s="64">
        <v>50000</v>
      </c>
      <c r="O56" s="7" t="s">
        <v>39</v>
      </c>
      <c r="P56" s="7" t="s">
        <v>42</v>
      </c>
      <c r="Q56" s="7" t="s">
        <v>41</v>
      </c>
      <c r="R56" s="7" t="s">
        <v>52</v>
      </c>
      <c r="S56" s="7"/>
      <c r="T56" s="7"/>
      <c r="U56" s="24"/>
      <c r="V56" s="66" t="s">
        <v>317</v>
      </c>
      <c r="W56" s="7" t="s">
        <v>65</v>
      </c>
      <c r="X56" s="7"/>
      <c r="Y56" s="7" t="s">
        <v>44</v>
      </c>
      <c r="Z56" s="24" t="s">
        <v>318</v>
      </c>
      <c r="AA56" s="42" t="s">
        <v>319</v>
      </c>
      <c r="AB56" s="24" t="s">
        <v>180</v>
      </c>
      <c r="AC56" s="7"/>
      <c r="AD56" s="13"/>
      <c r="AE56" s="13"/>
      <c r="AF56" s="13"/>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row>
    <row r="57" spans="1:105" ht="30.75" customHeight="1" x14ac:dyDescent="0.35">
      <c r="A57" s="29" t="s">
        <v>176</v>
      </c>
      <c r="B57" s="29" t="s">
        <v>106</v>
      </c>
      <c r="C57" s="30" t="s">
        <v>137</v>
      </c>
      <c r="D57" s="28" t="s">
        <v>314</v>
      </c>
      <c r="E57" s="19">
        <v>7</v>
      </c>
      <c r="F57" s="28" t="s">
        <v>241</v>
      </c>
      <c r="G57" s="28" t="s">
        <v>134</v>
      </c>
      <c r="H57" s="17"/>
      <c r="I57" s="17"/>
      <c r="J57" s="12">
        <f>K57/0.924</f>
        <v>81000</v>
      </c>
      <c r="K57" s="13">
        <v>74844</v>
      </c>
      <c r="L57" s="13" t="s">
        <v>200</v>
      </c>
      <c r="M57" s="28">
        <v>37574</v>
      </c>
      <c r="N57" s="15"/>
      <c r="O57" s="29" t="s">
        <v>39</v>
      </c>
      <c r="P57" s="29" t="s">
        <v>193</v>
      </c>
      <c r="Q57" s="29" t="s">
        <v>237</v>
      </c>
      <c r="R57" s="29" t="s">
        <v>63</v>
      </c>
      <c r="S57" s="29" t="s">
        <v>40</v>
      </c>
      <c r="T57" s="29" t="s">
        <v>52</v>
      </c>
      <c r="U57" s="24"/>
      <c r="V57" s="66" t="s">
        <v>242</v>
      </c>
      <c r="W57" s="28" t="s">
        <v>65</v>
      </c>
      <c r="X57" s="17"/>
      <c r="Y57" s="16"/>
      <c r="Z57" s="15"/>
      <c r="AA57" s="30" t="s">
        <v>320</v>
      </c>
      <c r="AB57" s="13" t="s">
        <v>139</v>
      </c>
    </row>
    <row r="58" spans="1:105" ht="30" customHeight="1" x14ac:dyDescent="0.35">
      <c r="A58" s="16" t="s">
        <v>176</v>
      </c>
      <c r="B58" s="16" t="s">
        <v>106</v>
      </c>
      <c r="C58" s="15"/>
      <c r="D58" s="16" t="s">
        <v>314</v>
      </c>
      <c r="E58" s="25">
        <v>7</v>
      </c>
      <c r="F58" s="16" t="s">
        <v>321</v>
      </c>
      <c r="G58" s="16" t="s">
        <v>322</v>
      </c>
      <c r="H58" s="17" t="s">
        <v>323</v>
      </c>
      <c r="I58" s="16" t="s">
        <v>324</v>
      </c>
      <c r="J58" s="12">
        <v>80000</v>
      </c>
      <c r="K58" s="18"/>
      <c r="L58" s="18"/>
      <c r="M58" s="16">
        <v>77400</v>
      </c>
      <c r="N58" s="18"/>
      <c r="O58" s="17" t="s">
        <v>39</v>
      </c>
      <c r="P58" s="16" t="s">
        <v>52</v>
      </c>
      <c r="Q58" s="16"/>
      <c r="R58" s="16"/>
      <c r="S58" s="22"/>
      <c r="T58" s="22"/>
      <c r="U58" s="18"/>
      <c r="V58" s="66" t="s">
        <v>189</v>
      </c>
      <c r="W58" s="16" t="s">
        <v>65</v>
      </c>
      <c r="X58" s="17" t="s">
        <v>45</v>
      </c>
      <c r="Y58" s="16" t="s">
        <v>44</v>
      </c>
      <c r="Z58" s="15"/>
      <c r="AA58" s="15"/>
      <c r="AB58" s="25" t="s">
        <v>78</v>
      </c>
      <c r="AC58" s="16" t="s">
        <v>325</v>
      </c>
      <c r="AD58" s="15"/>
      <c r="AE58" s="25"/>
      <c r="AF58" s="25"/>
    </row>
    <row r="59" spans="1:105" ht="60" customHeight="1" x14ac:dyDescent="0.35">
      <c r="A59" s="17" t="s">
        <v>176</v>
      </c>
      <c r="B59" s="17" t="s">
        <v>106</v>
      </c>
      <c r="C59" s="15"/>
      <c r="D59" s="16" t="s">
        <v>314</v>
      </c>
      <c r="E59" s="10">
        <v>7</v>
      </c>
      <c r="F59" s="16" t="s">
        <v>96</v>
      </c>
      <c r="G59" s="16" t="s">
        <v>97</v>
      </c>
      <c r="H59" s="17" t="s">
        <v>326</v>
      </c>
      <c r="I59" s="17" t="s">
        <v>327</v>
      </c>
      <c r="J59" s="12">
        <v>6200000</v>
      </c>
      <c r="K59" s="13"/>
      <c r="L59" s="13"/>
      <c r="M59" s="33">
        <v>388000</v>
      </c>
      <c r="N59" s="63">
        <v>388000</v>
      </c>
      <c r="O59" s="17" t="s">
        <v>136</v>
      </c>
      <c r="P59" s="17" t="s">
        <v>39</v>
      </c>
      <c r="Q59" s="17" t="s">
        <v>40</v>
      </c>
      <c r="R59" s="17" t="s">
        <v>63</v>
      </c>
      <c r="S59" s="17" t="s">
        <v>52</v>
      </c>
      <c r="T59" s="11" t="s">
        <v>42</v>
      </c>
      <c r="V59" s="68" t="s">
        <v>328</v>
      </c>
      <c r="W59" s="16" t="s">
        <v>65</v>
      </c>
      <c r="X59" s="17" t="s">
        <v>45</v>
      </c>
      <c r="Y59" s="16" t="s">
        <v>44</v>
      </c>
      <c r="Z59" s="15" t="s">
        <v>329</v>
      </c>
      <c r="AA59" s="15" t="s">
        <v>330</v>
      </c>
      <c r="AB59" s="13" t="s">
        <v>96</v>
      </c>
      <c r="AE59" s="25" t="s">
        <v>331</v>
      </c>
    </row>
    <row r="60" spans="1:105" ht="95.25" customHeight="1" x14ac:dyDescent="0.35">
      <c r="A60" s="16" t="s">
        <v>253</v>
      </c>
      <c r="B60" s="16" t="s">
        <v>47</v>
      </c>
      <c r="C60" s="15"/>
      <c r="D60" s="16" t="s">
        <v>314</v>
      </c>
      <c r="E60" s="15">
        <v>7</v>
      </c>
      <c r="F60" s="16" t="s">
        <v>49</v>
      </c>
      <c r="G60" s="16" t="s">
        <v>254</v>
      </c>
      <c r="H60" s="16" t="s">
        <v>49</v>
      </c>
      <c r="I60" s="17" t="s">
        <v>255</v>
      </c>
      <c r="J60" s="20">
        <v>85132</v>
      </c>
      <c r="K60" s="15"/>
      <c r="L60" s="15"/>
      <c r="M60" s="16">
        <v>6115</v>
      </c>
      <c r="N60" s="15"/>
      <c r="O60" s="17" t="s">
        <v>39</v>
      </c>
      <c r="P60" s="16"/>
      <c r="Q60" s="16"/>
      <c r="R60" s="16"/>
      <c r="S60" s="16"/>
      <c r="T60" s="16"/>
      <c r="U60" s="15"/>
      <c r="V60" s="67" t="s">
        <v>39</v>
      </c>
      <c r="W60" s="16"/>
      <c r="X60" s="17"/>
      <c r="Y60" s="16"/>
      <c r="Z60" s="15"/>
      <c r="AA60" s="15"/>
      <c r="AB60" s="15" t="s">
        <v>49</v>
      </c>
      <c r="AC60" s="16"/>
      <c r="AD60" s="15"/>
      <c r="AE60" s="15"/>
      <c r="AF60" s="15"/>
    </row>
    <row r="61" spans="1:105" ht="30.75" customHeight="1" x14ac:dyDescent="0.35">
      <c r="A61" s="7" t="s">
        <v>332</v>
      </c>
      <c r="B61" s="7" t="s">
        <v>112</v>
      </c>
      <c r="C61" s="15"/>
      <c r="D61" s="9" t="s">
        <v>314</v>
      </c>
      <c r="E61" s="10">
        <v>7</v>
      </c>
      <c r="F61" s="9" t="s">
        <v>35</v>
      </c>
      <c r="G61" s="9" t="s">
        <v>35</v>
      </c>
      <c r="H61" s="7" t="s">
        <v>333</v>
      </c>
      <c r="I61" s="7"/>
      <c r="J61" s="20">
        <f>K61/0.783</f>
        <v>255427.84163473817</v>
      </c>
      <c r="K61" s="10">
        <v>200000</v>
      </c>
      <c r="L61" s="24" t="s">
        <v>37</v>
      </c>
      <c r="M61" s="46">
        <v>10200</v>
      </c>
      <c r="N61" s="10"/>
      <c r="O61" s="7" t="s">
        <v>90</v>
      </c>
      <c r="P61" s="7" t="s">
        <v>40</v>
      </c>
      <c r="Q61" s="7" t="s">
        <v>42</v>
      </c>
      <c r="R61" s="7" t="s">
        <v>41</v>
      </c>
      <c r="S61" s="7" t="s">
        <v>193</v>
      </c>
      <c r="T61" s="7"/>
      <c r="U61" s="24"/>
      <c r="V61" s="66" t="s">
        <v>194</v>
      </c>
      <c r="W61" s="9" t="s">
        <v>44</v>
      </c>
      <c r="X61" s="7" t="s">
        <v>45</v>
      </c>
      <c r="Y61" s="9" t="s">
        <v>44</v>
      </c>
      <c r="Z61" s="8">
        <v>842</v>
      </c>
      <c r="AA61" s="24"/>
      <c r="AB61" s="24" t="s">
        <v>35</v>
      </c>
      <c r="AC61" s="45"/>
      <c r="AD61" s="8"/>
      <c r="AE61" s="8"/>
      <c r="AF61" s="24"/>
    </row>
    <row r="62" spans="1:105" ht="32.25" customHeight="1" x14ac:dyDescent="0.35">
      <c r="A62" s="7" t="s">
        <v>85</v>
      </c>
      <c r="B62" s="7" t="s">
        <v>334</v>
      </c>
      <c r="C62" s="15"/>
      <c r="D62" s="9" t="s">
        <v>314</v>
      </c>
      <c r="E62" s="10">
        <v>7</v>
      </c>
      <c r="F62" s="9" t="s">
        <v>35</v>
      </c>
      <c r="G62" s="9" t="s">
        <v>35</v>
      </c>
      <c r="H62" s="7" t="s">
        <v>335</v>
      </c>
      <c r="J62" s="12">
        <f>K62/0.783</f>
        <v>383141.76245210727</v>
      </c>
      <c r="K62" s="10">
        <v>300000</v>
      </c>
      <c r="L62" s="13" t="s">
        <v>37</v>
      </c>
      <c r="M62" s="14">
        <v>19710</v>
      </c>
      <c r="N62" s="10"/>
      <c r="O62" s="7" t="s">
        <v>40</v>
      </c>
      <c r="P62" s="7" t="s">
        <v>42</v>
      </c>
      <c r="Q62" s="7" t="s">
        <v>38</v>
      </c>
      <c r="R62" s="7"/>
      <c r="S62" s="7"/>
      <c r="U62" s="24"/>
      <c r="V62" s="66" t="s">
        <v>336</v>
      </c>
      <c r="W62" s="9" t="s">
        <v>44</v>
      </c>
      <c r="X62" s="7" t="s">
        <v>45</v>
      </c>
      <c r="Y62" s="9" t="s">
        <v>44</v>
      </c>
      <c r="Z62" s="8">
        <v>850</v>
      </c>
      <c r="AB62" s="13" t="s">
        <v>35</v>
      </c>
      <c r="AC62" s="9"/>
      <c r="AD62" s="8"/>
      <c r="AE62" s="8"/>
    </row>
    <row r="63" spans="1:105" ht="32.25" customHeight="1" x14ac:dyDescent="0.35">
      <c r="A63" s="17" t="s">
        <v>85</v>
      </c>
      <c r="B63" s="17" t="s">
        <v>142</v>
      </c>
      <c r="C63" s="24"/>
      <c r="D63" s="16" t="s">
        <v>314</v>
      </c>
      <c r="E63" s="10">
        <v>7</v>
      </c>
      <c r="F63" s="16" t="s">
        <v>235</v>
      </c>
      <c r="G63" s="17" t="s">
        <v>337</v>
      </c>
      <c r="H63" s="17" t="s">
        <v>137</v>
      </c>
      <c r="I63" s="17"/>
      <c r="J63" s="20">
        <f>K63/58.0851</f>
        <v>34432.238215996877</v>
      </c>
      <c r="K63" s="24">
        <v>2000000</v>
      </c>
      <c r="L63" s="24" t="s">
        <v>338</v>
      </c>
      <c r="M63" s="33">
        <v>5000</v>
      </c>
      <c r="N63" s="15">
        <v>5000</v>
      </c>
      <c r="O63" s="17" t="s">
        <v>90</v>
      </c>
      <c r="P63" s="17" t="s">
        <v>193</v>
      </c>
      <c r="Q63" s="17" t="s">
        <v>137</v>
      </c>
      <c r="R63" s="17" t="s">
        <v>137</v>
      </c>
      <c r="S63" s="17" t="s">
        <v>137</v>
      </c>
      <c r="T63" s="7"/>
      <c r="U63" s="24"/>
      <c r="V63" s="66"/>
      <c r="W63" s="16" t="s">
        <v>65</v>
      </c>
      <c r="X63" s="17" t="s">
        <v>137</v>
      </c>
      <c r="Y63" s="16"/>
      <c r="Z63" s="15"/>
      <c r="AA63" s="15" t="s">
        <v>137</v>
      </c>
      <c r="AB63" s="24" t="s">
        <v>139</v>
      </c>
      <c r="AD63" s="24"/>
      <c r="AE63" s="24"/>
      <c r="AF63" s="24"/>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row>
    <row r="64" spans="1:105" ht="68.25" customHeight="1" x14ac:dyDescent="0.35">
      <c r="A64" s="17" t="s">
        <v>85</v>
      </c>
      <c r="B64" s="17" t="s">
        <v>106</v>
      </c>
      <c r="C64" s="18"/>
      <c r="D64" s="16" t="s">
        <v>314</v>
      </c>
      <c r="E64" s="19">
        <v>7</v>
      </c>
      <c r="F64" s="17" t="s">
        <v>86</v>
      </c>
      <c r="G64" s="17" t="s">
        <v>339</v>
      </c>
      <c r="H64" s="17" t="s">
        <v>340</v>
      </c>
      <c r="I64" s="17" t="s">
        <v>341</v>
      </c>
      <c r="J64" s="20">
        <v>7840</v>
      </c>
      <c r="K64" s="18"/>
      <c r="L64" s="18"/>
      <c r="M64" s="16">
        <v>1150</v>
      </c>
      <c r="N64" s="23"/>
      <c r="O64" s="16" t="s">
        <v>63</v>
      </c>
      <c r="P64" s="16" t="s">
        <v>75</v>
      </c>
      <c r="Q64" s="16"/>
      <c r="R64" s="16"/>
      <c r="S64" s="21"/>
      <c r="T64" s="22"/>
      <c r="U64" s="18"/>
      <c r="V64" s="66" t="s">
        <v>342</v>
      </c>
      <c r="W64" s="16" t="s">
        <v>65</v>
      </c>
      <c r="X64" s="17" t="s">
        <v>45</v>
      </c>
      <c r="Y64" s="16" t="s">
        <v>65</v>
      </c>
      <c r="Z64" s="23"/>
      <c r="AA64" s="23"/>
      <c r="AB64" s="24" t="s">
        <v>86</v>
      </c>
      <c r="AC64" s="17" t="s">
        <v>343</v>
      </c>
      <c r="AD64" s="25"/>
      <c r="AE64" s="15" t="s">
        <v>344</v>
      </c>
      <c r="AF64" s="18"/>
    </row>
    <row r="65" spans="1:105" ht="31.5" customHeight="1" x14ac:dyDescent="0.35">
      <c r="A65" s="17" t="s">
        <v>280</v>
      </c>
      <c r="B65" s="17" t="s">
        <v>142</v>
      </c>
      <c r="C65" s="15"/>
      <c r="D65" s="16" t="s">
        <v>314</v>
      </c>
      <c r="E65" s="10">
        <v>7</v>
      </c>
      <c r="F65" s="16" t="s">
        <v>345</v>
      </c>
      <c r="G65" s="16" t="s">
        <v>346</v>
      </c>
      <c r="H65" s="16" t="s">
        <v>347</v>
      </c>
      <c r="I65" s="16" t="s">
        <v>348</v>
      </c>
      <c r="J65" s="12">
        <v>114526</v>
      </c>
      <c r="K65" s="13"/>
      <c r="L65" s="13"/>
      <c r="M65" s="16">
        <v>36650</v>
      </c>
      <c r="N65" s="15"/>
      <c r="O65" s="7" t="s">
        <v>38</v>
      </c>
      <c r="P65" s="7" t="s">
        <v>52</v>
      </c>
      <c r="Q65" s="7" t="s">
        <v>39</v>
      </c>
      <c r="R65" s="7"/>
      <c r="S65" s="7"/>
      <c r="T65" s="7"/>
      <c r="U65" s="24"/>
      <c r="V65" s="66" t="s">
        <v>315</v>
      </c>
      <c r="W65" s="16" t="s">
        <v>65</v>
      </c>
      <c r="X65" s="17" t="s">
        <v>45</v>
      </c>
      <c r="Y65" s="16" t="s">
        <v>65</v>
      </c>
      <c r="Z65" s="15"/>
      <c r="AA65" s="15"/>
      <c r="AB65" s="13" t="s">
        <v>78</v>
      </c>
    </row>
    <row r="66" spans="1:105" ht="45" customHeight="1" x14ac:dyDescent="0.35">
      <c r="A66" s="17" t="s">
        <v>280</v>
      </c>
      <c r="B66" s="17" t="s">
        <v>245</v>
      </c>
      <c r="D66" s="16" t="s">
        <v>314</v>
      </c>
      <c r="E66" s="10">
        <v>7</v>
      </c>
      <c r="F66" s="17" t="s">
        <v>349</v>
      </c>
      <c r="G66" s="17" t="s">
        <v>72</v>
      </c>
      <c r="H66" s="17" t="s">
        <v>349</v>
      </c>
      <c r="I66" s="17" t="s">
        <v>350</v>
      </c>
      <c r="J66" s="12">
        <v>150000</v>
      </c>
      <c r="K66" s="13"/>
      <c r="L66" s="13"/>
      <c r="M66" s="16">
        <v>7000</v>
      </c>
      <c r="N66" s="15"/>
      <c r="O66" s="7" t="s">
        <v>272</v>
      </c>
      <c r="P66" s="7" t="s">
        <v>40</v>
      </c>
      <c r="Q66" s="7" t="s">
        <v>52</v>
      </c>
      <c r="R66" s="7"/>
      <c r="S66" s="7"/>
      <c r="T66" s="7"/>
      <c r="U66" s="24"/>
      <c r="V66" s="66" t="s">
        <v>351</v>
      </c>
      <c r="W66" s="16" t="s">
        <v>65</v>
      </c>
      <c r="X66" s="17" t="s">
        <v>45</v>
      </c>
      <c r="Y66" s="16" t="s">
        <v>352</v>
      </c>
      <c r="Z66" s="15"/>
      <c r="AA66" s="15" t="s">
        <v>353</v>
      </c>
      <c r="AB66" s="13" t="s">
        <v>78</v>
      </c>
      <c r="AC66" s="17" t="s">
        <v>354</v>
      </c>
      <c r="AD66" s="25"/>
    </row>
    <row r="67" spans="1:105" ht="33.75" customHeight="1" x14ac:dyDescent="0.35">
      <c r="A67" s="17" t="s">
        <v>355</v>
      </c>
      <c r="B67" s="17" t="s">
        <v>268</v>
      </c>
      <c r="C67" s="18"/>
      <c r="D67" s="17" t="s">
        <v>314</v>
      </c>
      <c r="E67" s="19">
        <v>7</v>
      </c>
      <c r="F67" s="17" t="s">
        <v>59</v>
      </c>
      <c r="G67" s="17" t="s">
        <v>356</v>
      </c>
      <c r="H67" s="17" t="s">
        <v>61</v>
      </c>
      <c r="I67" s="17" t="s">
        <v>62</v>
      </c>
      <c r="J67" s="20">
        <v>500000</v>
      </c>
      <c r="K67" s="18"/>
      <c r="L67" s="18"/>
      <c r="M67" s="17">
        <v>7786</v>
      </c>
      <c r="N67" s="25"/>
      <c r="O67" s="17" t="s">
        <v>272</v>
      </c>
      <c r="P67" s="17" t="s">
        <v>52</v>
      </c>
      <c r="Q67" s="17" t="s">
        <v>63</v>
      </c>
      <c r="R67" s="17"/>
      <c r="S67" s="21"/>
      <c r="T67" s="22"/>
      <c r="U67" s="25"/>
      <c r="V67" s="67" t="s">
        <v>357</v>
      </c>
      <c r="W67" s="17" t="s">
        <v>65</v>
      </c>
      <c r="X67" s="17" t="s">
        <v>45</v>
      </c>
      <c r="Y67" s="17" t="s">
        <v>65</v>
      </c>
      <c r="Z67" s="23"/>
      <c r="AA67" s="23"/>
      <c r="AB67" s="24" t="s">
        <v>59</v>
      </c>
      <c r="AC67" s="17" t="s">
        <v>358</v>
      </c>
      <c r="AE67" s="25"/>
      <c r="AF67" s="18"/>
    </row>
    <row r="68" spans="1:105" ht="234" customHeight="1" x14ac:dyDescent="0.35">
      <c r="A68" s="17" t="s">
        <v>285</v>
      </c>
      <c r="B68" s="17" t="s">
        <v>47</v>
      </c>
      <c r="C68" s="15"/>
      <c r="D68" s="16" t="s">
        <v>314</v>
      </c>
      <c r="E68" s="19">
        <v>7</v>
      </c>
      <c r="F68" s="17" t="s">
        <v>196</v>
      </c>
      <c r="G68" s="17" t="s">
        <v>359</v>
      </c>
      <c r="H68" s="17" t="s">
        <v>360</v>
      </c>
      <c r="I68" s="17" t="s">
        <v>361</v>
      </c>
      <c r="J68" s="12">
        <f>K68/0.924</f>
        <v>162337.66233766233</v>
      </c>
      <c r="K68" s="15">
        <v>150000</v>
      </c>
      <c r="L68" s="13" t="s">
        <v>200</v>
      </c>
      <c r="M68" s="16">
        <v>9947</v>
      </c>
      <c r="N68" s="15"/>
      <c r="O68" s="7" t="s">
        <v>63</v>
      </c>
      <c r="P68" s="7" t="s">
        <v>40</v>
      </c>
      <c r="Q68" s="7"/>
      <c r="R68" s="7"/>
      <c r="S68" s="7"/>
      <c r="T68" s="7"/>
      <c r="V68" s="68" t="s">
        <v>362</v>
      </c>
      <c r="W68" s="16" t="s">
        <v>44</v>
      </c>
      <c r="X68" s="17" t="s">
        <v>45</v>
      </c>
      <c r="Y68" s="16" t="s">
        <v>44</v>
      </c>
      <c r="Z68" s="15" t="s">
        <v>363</v>
      </c>
      <c r="AA68" s="15" t="s">
        <v>363</v>
      </c>
      <c r="AB68" s="13" t="s">
        <v>78</v>
      </c>
      <c r="AE68" s="47" t="s">
        <v>364</v>
      </c>
    </row>
    <row r="69" spans="1:105" ht="33.75" customHeight="1" x14ac:dyDescent="0.35">
      <c r="A69" s="16" t="s">
        <v>285</v>
      </c>
      <c r="B69" s="16" t="s">
        <v>47</v>
      </c>
      <c r="C69" s="15"/>
      <c r="D69" s="16" t="s">
        <v>314</v>
      </c>
      <c r="E69" s="25">
        <v>7</v>
      </c>
      <c r="F69" s="7" t="s">
        <v>196</v>
      </c>
      <c r="G69" s="16" t="s">
        <v>359</v>
      </c>
      <c r="H69" s="17" t="s">
        <v>365</v>
      </c>
      <c r="I69" s="17" t="s">
        <v>366</v>
      </c>
      <c r="J69" s="12">
        <f>K69/0.924</f>
        <v>162337.66233766233</v>
      </c>
      <c r="K69" s="24">
        <v>150000</v>
      </c>
      <c r="L69" s="24" t="s">
        <v>200</v>
      </c>
      <c r="M69" s="16">
        <v>3000</v>
      </c>
      <c r="N69" s="18"/>
      <c r="O69" s="17" t="s">
        <v>39</v>
      </c>
      <c r="P69" s="16"/>
      <c r="Q69" s="16"/>
      <c r="R69" s="16"/>
      <c r="S69" s="22"/>
      <c r="T69" s="22"/>
      <c r="U69" s="18"/>
      <c r="V69" s="66" t="s">
        <v>39</v>
      </c>
      <c r="W69" s="16" t="s">
        <v>44</v>
      </c>
      <c r="X69" s="17" t="s">
        <v>45</v>
      </c>
      <c r="Y69" s="16" t="s">
        <v>44</v>
      </c>
      <c r="Z69" s="48" t="s">
        <v>363</v>
      </c>
      <c r="AA69" s="48" t="s">
        <v>363</v>
      </c>
      <c r="AB69" s="25" t="s">
        <v>196</v>
      </c>
      <c r="AC69" s="16"/>
      <c r="AD69" s="15"/>
      <c r="AE69" s="25"/>
      <c r="AF69" s="25"/>
    </row>
    <row r="70" spans="1:105" ht="48" customHeight="1" x14ac:dyDescent="0.35">
      <c r="A70" s="17" t="s">
        <v>32</v>
      </c>
      <c r="B70" s="17" t="s">
        <v>112</v>
      </c>
      <c r="C70" s="18"/>
      <c r="D70" s="17" t="s">
        <v>367</v>
      </c>
      <c r="E70" s="19">
        <v>8</v>
      </c>
      <c r="F70" s="17" t="s">
        <v>59</v>
      </c>
      <c r="G70" s="17" t="s">
        <v>356</v>
      </c>
      <c r="H70" s="17" t="s">
        <v>61</v>
      </c>
      <c r="I70" s="17" t="s">
        <v>62</v>
      </c>
      <c r="J70" s="20">
        <v>1600000</v>
      </c>
      <c r="K70" s="18"/>
      <c r="L70" s="18"/>
      <c r="M70" s="17">
        <v>45918</v>
      </c>
      <c r="N70" s="25"/>
      <c r="O70" s="17" t="s">
        <v>53</v>
      </c>
      <c r="P70" s="17" t="s">
        <v>63</v>
      </c>
      <c r="Q70" s="17" t="s">
        <v>38</v>
      </c>
      <c r="R70" s="17"/>
      <c r="S70" s="21"/>
      <c r="T70" s="22"/>
      <c r="U70" s="25"/>
      <c r="V70" s="67" t="s">
        <v>368</v>
      </c>
      <c r="W70" s="17" t="s">
        <v>65</v>
      </c>
      <c r="X70" s="17" t="s">
        <v>45</v>
      </c>
      <c r="Y70" s="17" t="s">
        <v>65</v>
      </c>
      <c r="Z70" s="23"/>
      <c r="AA70" s="23"/>
      <c r="AB70" s="24" t="s">
        <v>59</v>
      </c>
      <c r="AC70" s="17" t="s">
        <v>369</v>
      </c>
      <c r="AE70" s="25" t="s">
        <v>370</v>
      </c>
      <c r="AF70" s="18"/>
    </row>
    <row r="71" spans="1:105" ht="63.75" customHeight="1" x14ac:dyDescent="0.35">
      <c r="A71" s="17" t="s">
        <v>371</v>
      </c>
      <c r="B71" s="17" t="s">
        <v>33</v>
      </c>
      <c r="C71" s="15"/>
      <c r="D71" s="16" t="s">
        <v>367</v>
      </c>
      <c r="E71" s="10">
        <v>8</v>
      </c>
      <c r="F71" s="16" t="s">
        <v>96</v>
      </c>
      <c r="G71" s="16" t="s">
        <v>97</v>
      </c>
      <c r="H71" s="17" t="s">
        <v>372</v>
      </c>
      <c r="I71" s="17" t="s">
        <v>373</v>
      </c>
      <c r="J71" s="12">
        <v>10000000</v>
      </c>
      <c r="K71" s="13"/>
      <c r="L71" s="13"/>
      <c r="M71" s="33">
        <v>1316741</v>
      </c>
      <c r="N71" s="63">
        <v>1316741</v>
      </c>
      <c r="O71" s="17" t="s">
        <v>39</v>
      </c>
      <c r="P71" s="17" t="s">
        <v>40</v>
      </c>
      <c r="Q71" s="17" t="s">
        <v>63</v>
      </c>
      <c r="R71" s="17" t="s">
        <v>38</v>
      </c>
      <c r="S71" s="17" t="s">
        <v>53</v>
      </c>
      <c r="V71" s="68" t="s">
        <v>374</v>
      </c>
      <c r="W71" s="16" t="s">
        <v>44</v>
      </c>
      <c r="X71" s="17" t="s">
        <v>101</v>
      </c>
      <c r="Y71" s="16" t="s">
        <v>65</v>
      </c>
      <c r="Z71" s="15" t="s">
        <v>375</v>
      </c>
      <c r="AA71" s="34" t="s">
        <v>376</v>
      </c>
      <c r="AB71" s="13" t="s">
        <v>96</v>
      </c>
      <c r="AE71" s="25" t="s">
        <v>377</v>
      </c>
    </row>
    <row r="72" spans="1:105" ht="63.75" customHeight="1" x14ac:dyDescent="0.35">
      <c r="A72" s="17" t="s">
        <v>69</v>
      </c>
      <c r="B72" s="17" t="s">
        <v>245</v>
      </c>
      <c r="C72" s="15"/>
      <c r="D72" s="16" t="s">
        <v>367</v>
      </c>
      <c r="E72" s="44">
        <v>8</v>
      </c>
      <c r="F72" s="17" t="s">
        <v>378</v>
      </c>
      <c r="G72" s="17" t="s">
        <v>134</v>
      </c>
      <c r="H72" s="17" t="s">
        <v>379</v>
      </c>
      <c r="I72" s="17" t="s">
        <v>380</v>
      </c>
      <c r="J72" s="20">
        <v>28000</v>
      </c>
      <c r="K72" s="24"/>
      <c r="L72" s="24"/>
      <c r="M72" s="16">
        <v>1187</v>
      </c>
      <c r="N72" s="15"/>
      <c r="O72" s="17" t="s">
        <v>193</v>
      </c>
      <c r="P72" s="17" t="s">
        <v>41</v>
      </c>
      <c r="Q72" s="17" t="s">
        <v>40</v>
      </c>
      <c r="R72" s="17" t="s">
        <v>237</v>
      </c>
      <c r="S72" s="17" t="s">
        <v>75</v>
      </c>
      <c r="T72" s="7"/>
      <c r="U72" s="25"/>
      <c r="V72" s="67"/>
      <c r="W72" s="16"/>
      <c r="X72" s="17"/>
      <c r="Y72" s="16"/>
      <c r="Z72" s="15"/>
      <c r="AA72" s="15"/>
      <c r="AB72" s="24" t="s">
        <v>139</v>
      </c>
      <c r="AC72" s="7" t="s">
        <v>381</v>
      </c>
      <c r="AD72" s="24"/>
      <c r="AE72" s="24"/>
      <c r="AF72" s="24"/>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row>
    <row r="73" spans="1:105" ht="48" customHeight="1" x14ac:dyDescent="0.35">
      <c r="A73" s="17" t="s">
        <v>382</v>
      </c>
      <c r="B73" s="17" t="s">
        <v>106</v>
      </c>
      <c r="C73" s="15"/>
      <c r="D73" s="16" t="s">
        <v>367</v>
      </c>
      <c r="E73" s="19">
        <v>8</v>
      </c>
      <c r="F73" s="17" t="s">
        <v>321</v>
      </c>
      <c r="G73" s="17" t="s">
        <v>322</v>
      </c>
      <c r="H73" s="17" t="s">
        <v>321</v>
      </c>
      <c r="I73" s="17" t="s">
        <v>383</v>
      </c>
      <c r="J73" s="12">
        <v>1500000</v>
      </c>
      <c r="K73" s="13"/>
      <c r="L73" s="13"/>
      <c r="M73" s="16">
        <v>4619</v>
      </c>
      <c r="N73" s="15"/>
      <c r="O73" s="7" t="s">
        <v>39</v>
      </c>
      <c r="P73" s="7" t="s">
        <v>52</v>
      </c>
      <c r="Q73" s="7"/>
      <c r="R73" s="7"/>
      <c r="T73" s="7"/>
      <c r="U73" s="24"/>
      <c r="V73" s="66" t="s">
        <v>189</v>
      </c>
      <c r="W73" s="16" t="s">
        <v>44</v>
      </c>
      <c r="X73" s="17" t="s">
        <v>45</v>
      </c>
      <c r="Y73" s="16" t="s">
        <v>44</v>
      </c>
      <c r="Z73" s="15"/>
      <c r="AA73" s="15"/>
      <c r="AB73" s="13" t="s">
        <v>78</v>
      </c>
      <c r="AC73" s="7" t="s">
        <v>384</v>
      </c>
      <c r="AF73" s="18"/>
    </row>
    <row r="74" spans="1:105" ht="61.5" customHeight="1" x14ac:dyDescent="0.35">
      <c r="A74" s="7" t="s">
        <v>385</v>
      </c>
      <c r="B74" s="7" t="s">
        <v>106</v>
      </c>
      <c r="C74" s="8"/>
      <c r="D74" s="9" t="s">
        <v>367</v>
      </c>
      <c r="E74" s="10">
        <v>8</v>
      </c>
      <c r="F74" s="9" t="s">
        <v>35</v>
      </c>
      <c r="G74" s="9" t="s">
        <v>35</v>
      </c>
      <c r="H74" s="7" t="s">
        <v>386</v>
      </c>
      <c r="J74" s="12">
        <f>K74/0.783</f>
        <v>879220.94508301397</v>
      </c>
      <c r="K74" s="10">
        <v>688430</v>
      </c>
      <c r="L74" s="13" t="s">
        <v>37</v>
      </c>
      <c r="M74" s="14">
        <v>92291</v>
      </c>
      <c r="N74" s="10"/>
      <c r="O74" s="7" t="s">
        <v>42</v>
      </c>
      <c r="P74" s="7" t="s">
        <v>40</v>
      </c>
      <c r="Q74" s="7" t="s">
        <v>193</v>
      </c>
      <c r="R74" s="7" t="s">
        <v>75</v>
      </c>
      <c r="S74" s="7" t="s">
        <v>387</v>
      </c>
      <c r="T74" s="7" t="s">
        <v>91</v>
      </c>
      <c r="U74" s="24" t="s">
        <v>388</v>
      </c>
      <c r="V74" s="66" t="s">
        <v>389</v>
      </c>
      <c r="W74" s="9" t="s">
        <v>65</v>
      </c>
      <c r="X74" s="7" t="s">
        <v>45</v>
      </c>
      <c r="Y74" s="9" t="s">
        <v>44</v>
      </c>
      <c r="Z74" s="8" t="s">
        <v>390</v>
      </c>
      <c r="AB74" s="13" t="s">
        <v>35</v>
      </c>
      <c r="AC74" s="9" t="s">
        <v>125</v>
      </c>
      <c r="AD74" s="8"/>
      <c r="AE74" s="8" t="s">
        <v>391</v>
      </c>
    </row>
    <row r="75" spans="1:105" ht="32.25" customHeight="1" x14ac:dyDescent="0.35">
      <c r="A75" s="29" t="s">
        <v>85</v>
      </c>
      <c r="B75" s="29" t="s">
        <v>334</v>
      </c>
      <c r="C75" s="30" t="s">
        <v>137</v>
      </c>
      <c r="D75" s="28" t="s">
        <v>367</v>
      </c>
      <c r="E75" s="19">
        <v>8</v>
      </c>
      <c r="F75" s="28" t="s">
        <v>235</v>
      </c>
      <c r="G75" s="29" t="s">
        <v>392</v>
      </c>
      <c r="H75" s="29" t="s">
        <v>137</v>
      </c>
      <c r="I75" s="17"/>
      <c r="J75" s="12">
        <f>K75/0.783</f>
        <v>95785.440613026818</v>
      </c>
      <c r="K75" s="19">
        <v>75000</v>
      </c>
      <c r="L75" s="13" t="s">
        <v>37</v>
      </c>
      <c r="M75" s="28">
        <v>164959</v>
      </c>
      <c r="N75" s="15"/>
      <c r="O75" s="29" t="s">
        <v>40</v>
      </c>
      <c r="P75" s="29" t="s">
        <v>39</v>
      </c>
      <c r="Q75" s="29" t="s">
        <v>52</v>
      </c>
      <c r="R75" s="29" t="s">
        <v>38</v>
      </c>
      <c r="S75" s="29" t="s">
        <v>42</v>
      </c>
      <c r="T75" s="7"/>
      <c r="U75" s="24"/>
      <c r="V75" s="66" t="s">
        <v>209</v>
      </c>
      <c r="W75" s="28" t="s">
        <v>65</v>
      </c>
      <c r="X75" s="29" t="s">
        <v>137</v>
      </c>
      <c r="Y75" s="16"/>
      <c r="Z75" s="15"/>
      <c r="AA75" s="30" t="s">
        <v>393</v>
      </c>
      <c r="AB75" s="13" t="s">
        <v>139</v>
      </c>
      <c r="AC75" s="17" t="s">
        <v>394</v>
      </c>
      <c r="AD75" s="31"/>
      <c r="AE75" s="31"/>
    </row>
    <row r="76" spans="1:105" ht="72" customHeight="1" x14ac:dyDescent="0.35">
      <c r="A76" s="17" t="s">
        <v>141</v>
      </c>
      <c r="B76" s="17" t="s">
        <v>33</v>
      </c>
      <c r="C76" s="18"/>
      <c r="D76" s="17" t="s">
        <v>367</v>
      </c>
      <c r="E76" s="19">
        <v>8</v>
      </c>
      <c r="F76" s="17" t="s">
        <v>59</v>
      </c>
      <c r="G76" s="17" t="s">
        <v>356</v>
      </c>
      <c r="H76" s="17" t="s">
        <v>61</v>
      </c>
      <c r="I76" s="17" t="s">
        <v>395</v>
      </c>
      <c r="J76" s="20">
        <v>3000000</v>
      </c>
      <c r="K76" s="18"/>
      <c r="L76" s="18"/>
      <c r="M76" s="17">
        <v>100032</v>
      </c>
      <c r="N76" s="25"/>
      <c r="O76" s="17" t="s">
        <v>52</v>
      </c>
      <c r="P76" s="17" t="s">
        <v>63</v>
      </c>
      <c r="Q76" s="17" t="s">
        <v>39</v>
      </c>
      <c r="R76" s="21"/>
      <c r="S76" s="21"/>
      <c r="T76" s="22"/>
      <c r="U76" s="51"/>
      <c r="V76" s="67" t="s">
        <v>396</v>
      </c>
      <c r="W76" s="17" t="s">
        <v>44</v>
      </c>
      <c r="X76" s="17" t="s">
        <v>45</v>
      </c>
      <c r="Y76" s="17" t="s">
        <v>65</v>
      </c>
      <c r="Z76" s="23"/>
      <c r="AA76" s="23"/>
      <c r="AB76" s="24" t="s">
        <v>59</v>
      </c>
      <c r="AC76" s="17" t="s">
        <v>397</v>
      </c>
      <c r="AD76" s="31"/>
      <c r="AE76" s="31" t="s">
        <v>398</v>
      </c>
      <c r="AF76" s="18"/>
    </row>
    <row r="77" spans="1:105" ht="33" customHeight="1" x14ac:dyDescent="0.35">
      <c r="A77" s="7" t="s">
        <v>399</v>
      </c>
      <c r="B77" s="7" t="s">
        <v>33</v>
      </c>
      <c r="C77" s="8"/>
      <c r="D77" s="9" t="s">
        <v>400</v>
      </c>
      <c r="E77" s="10">
        <v>9</v>
      </c>
      <c r="F77" s="9" t="s">
        <v>35</v>
      </c>
      <c r="G77" s="9" t="s">
        <v>35</v>
      </c>
      <c r="H77" s="7" t="s">
        <v>401</v>
      </c>
      <c r="J77" s="12">
        <f>K77/0.783</f>
        <v>285286.07918263087</v>
      </c>
      <c r="K77" s="10">
        <v>223379</v>
      </c>
      <c r="L77" s="13" t="s">
        <v>37</v>
      </c>
      <c r="M77" s="14">
        <v>3006</v>
      </c>
      <c r="N77" s="10"/>
      <c r="O77" s="7" t="s">
        <v>90</v>
      </c>
      <c r="P77" s="7" t="s">
        <v>41</v>
      </c>
      <c r="Q77" s="7" t="s">
        <v>39</v>
      </c>
      <c r="R77" s="7" t="s">
        <v>40</v>
      </c>
      <c r="S77" s="7"/>
      <c r="U77" s="24"/>
      <c r="V77" s="66" t="s">
        <v>402</v>
      </c>
      <c r="W77" s="9" t="s">
        <v>44</v>
      </c>
      <c r="X77" s="7" t="s">
        <v>45</v>
      </c>
      <c r="Y77" s="9" t="s">
        <v>44</v>
      </c>
      <c r="Z77" s="8">
        <v>871</v>
      </c>
      <c r="AB77" s="13" t="s">
        <v>35</v>
      </c>
      <c r="AC77" s="9"/>
      <c r="AD77" s="8"/>
      <c r="AE77" s="8"/>
    </row>
    <row r="78" spans="1:105" s="22" customFormat="1" ht="39" x14ac:dyDescent="0.35">
      <c r="A78" s="17" t="s">
        <v>403</v>
      </c>
      <c r="B78" s="17" t="s">
        <v>192</v>
      </c>
      <c r="C78" s="15"/>
      <c r="D78" s="16" t="s">
        <v>400</v>
      </c>
      <c r="E78" s="10">
        <v>9</v>
      </c>
      <c r="F78" s="16" t="s">
        <v>143</v>
      </c>
      <c r="G78" s="16" t="s">
        <v>134</v>
      </c>
      <c r="H78" s="16" t="s">
        <v>143</v>
      </c>
      <c r="I78" s="16"/>
      <c r="J78" s="12">
        <f>K78/0.924</f>
        <v>59523.809523809519</v>
      </c>
      <c r="K78" s="15">
        <v>55000</v>
      </c>
      <c r="L78" s="13" t="s">
        <v>200</v>
      </c>
      <c r="M78" s="16">
        <v>740</v>
      </c>
      <c r="N78" s="15"/>
      <c r="O78" s="7" t="s">
        <v>90</v>
      </c>
      <c r="P78" s="7" t="s">
        <v>75</v>
      </c>
      <c r="Q78" s="7" t="s">
        <v>41</v>
      </c>
      <c r="R78" s="7" t="s">
        <v>91</v>
      </c>
      <c r="S78" s="7"/>
      <c r="T78" s="7"/>
      <c r="U78" s="24" t="s">
        <v>404</v>
      </c>
      <c r="V78" s="66" t="s">
        <v>405</v>
      </c>
      <c r="W78" s="16" t="s">
        <v>65</v>
      </c>
      <c r="X78" s="17" t="s">
        <v>45</v>
      </c>
      <c r="Y78" s="16" t="s">
        <v>65</v>
      </c>
      <c r="Z78" s="15"/>
      <c r="AA78" s="41" t="s">
        <v>284</v>
      </c>
      <c r="AB78" s="13" t="s">
        <v>78</v>
      </c>
      <c r="AC78" s="7" t="s">
        <v>406</v>
      </c>
      <c r="AD78" s="13"/>
      <c r="AE78" s="13"/>
      <c r="AF78" s="13"/>
    </row>
    <row r="79" spans="1:105" ht="57" customHeight="1" x14ac:dyDescent="0.35">
      <c r="A79" s="35" t="s">
        <v>407</v>
      </c>
      <c r="B79" s="35" t="s">
        <v>268</v>
      </c>
      <c r="C79" s="15"/>
      <c r="D79" s="16" t="s">
        <v>400</v>
      </c>
      <c r="E79" s="10">
        <v>9</v>
      </c>
      <c r="F79" s="16" t="s">
        <v>96</v>
      </c>
      <c r="G79" s="16" t="s">
        <v>97</v>
      </c>
      <c r="H79" s="17" t="s">
        <v>408</v>
      </c>
      <c r="I79" s="49" t="s">
        <v>409</v>
      </c>
      <c r="J79" s="12">
        <v>5000000</v>
      </c>
      <c r="K79" s="13"/>
      <c r="L79" s="13"/>
      <c r="M79" s="33">
        <v>128003</v>
      </c>
      <c r="N79" s="63">
        <v>128003</v>
      </c>
      <c r="O79" s="17" t="s">
        <v>40</v>
      </c>
      <c r="P79" s="17" t="s">
        <v>39</v>
      </c>
      <c r="Q79" s="17" t="s">
        <v>41</v>
      </c>
      <c r="R79" s="17" t="s">
        <v>193</v>
      </c>
      <c r="S79" s="17" t="s">
        <v>52</v>
      </c>
      <c r="T79" s="11" t="s">
        <v>42</v>
      </c>
      <c r="V79" s="68" t="s">
        <v>410</v>
      </c>
      <c r="W79" s="16" t="s">
        <v>65</v>
      </c>
      <c r="X79" s="17" t="s">
        <v>45</v>
      </c>
      <c r="Y79" s="16" t="s">
        <v>65</v>
      </c>
      <c r="Z79" s="15" t="s">
        <v>411</v>
      </c>
      <c r="AA79" s="15" t="s">
        <v>412</v>
      </c>
      <c r="AB79" s="13" t="s">
        <v>96</v>
      </c>
      <c r="AE79" s="25" t="s">
        <v>413</v>
      </c>
    </row>
    <row r="80" spans="1:105" ht="30.75" customHeight="1" x14ac:dyDescent="0.35">
      <c r="A80" s="16" t="s">
        <v>256</v>
      </c>
      <c r="B80" s="16" t="s">
        <v>91</v>
      </c>
      <c r="C80" s="15"/>
      <c r="D80" s="16" t="s">
        <v>400</v>
      </c>
      <c r="E80" s="15">
        <v>9</v>
      </c>
      <c r="F80" s="17" t="s">
        <v>414</v>
      </c>
      <c r="G80" s="16" t="s">
        <v>257</v>
      </c>
      <c r="H80" s="17" t="s">
        <v>414</v>
      </c>
      <c r="I80" s="17"/>
      <c r="J80" s="20">
        <v>200000</v>
      </c>
      <c r="K80" s="15"/>
      <c r="L80" s="15"/>
      <c r="M80" s="16">
        <v>10000</v>
      </c>
      <c r="N80" s="15"/>
      <c r="O80" s="35" t="s">
        <v>39</v>
      </c>
      <c r="P80" s="35" t="s">
        <v>136</v>
      </c>
      <c r="Q80" s="36" t="s">
        <v>237</v>
      </c>
      <c r="R80" s="36" t="s">
        <v>53</v>
      </c>
      <c r="S80" s="16"/>
      <c r="T80" s="16"/>
      <c r="U80" s="15"/>
      <c r="V80" s="67" t="s">
        <v>415</v>
      </c>
      <c r="W80" s="16"/>
      <c r="X80" s="17" t="s">
        <v>45</v>
      </c>
      <c r="Y80" s="16" t="s">
        <v>44</v>
      </c>
      <c r="Z80" s="15"/>
      <c r="AA80" s="15"/>
      <c r="AB80" s="15" t="s">
        <v>416</v>
      </c>
      <c r="AC80" s="7" t="s">
        <v>417</v>
      </c>
      <c r="AE80" s="25" t="s">
        <v>418</v>
      </c>
      <c r="AF80" s="15"/>
    </row>
    <row r="81" spans="1:105" ht="58.5" customHeight="1" x14ac:dyDescent="0.35">
      <c r="A81" s="7" t="s">
        <v>371</v>
      </c>
      <c r="B81" s="7" t="s">
        <v>33</v>
      </c>
      <c r="C81" s="24"/>
      <c r="D81" s="7" t="s">
        <v>400</v>
      </c>
      <c r="E81" s="44">
        <v>9</v>
      </c>
      <c r="F81" s="7" t="s">
        <v>419</v>
      </c>
      <c r="G81" s="7" t="s">
        <v>180</v>
      </c>
      <c r="H81" s="7" t="s">
        <v>419</v>
      </c>
      <c r="I81" s="7"/>
      <c r="J81" s="12">
        <f>K81/0.881</f>
        <v>235309.87514188423</v>
      </c>
      <c r="K81" s="37">
        <v>207308</v>
      </c>
      <c r="L81" s="24" t="s">
        <v>181</v>
      </c>
      <c r="M81" s="50">
        <v>70000</v>
      </c>
      <c r="N81" s="58">
        <v>70000</v>
      </c>
      <c r="O81" s="7" t="s">
        <v>63</v>
      </c>
      <c r="P81" s="7" t="s">
        <v>53</v>
      </c>
      <c r="Q81" s="7" t="s">
        <v>39</v>
      </c>
      <c r="R81" s="7" t="s">
        <v>40</v>
      </c>
      <c r="S81" s="7" t="s">
        <v>90</v>
      </c>
      <c r="T81" s="7"/>
      <c r="V81" s="68" t="s">
        <v>420</v>
      </c>
      <c r="W81" s="7" t="s">
        <v>65</v>
      </c>
      <c r="X81" s="7"/>
      <c r="Y81" s="7" t="s">
        <v>44</v>
      </c>
      <c r="Z81" s="24" t="s">
        <v>421</v>
      </c>
      <c r="AA81" s="42" t="s">
        <v>422</v>
      </c>
      <c r="AB81" s="24" t="s">
        <v>180</v>
      </c>
      <c r="AE81" s="24" t="s">
        <v>423</v>
      </c>
    </row>
    <row r="82" spans="1:105" ht="57" customHeight="1" x14ac:dyDescent="0.35">
      <c r="A82" s="17" t="s">
        <v>371</v>
      </c>
      <c r="B82" s="17" t="s">
        <v>33</v>
      </c>
      <c r="C82" s="32"/>
      <c r="D82" s="16" t="s">
        <v>400</v>
      </c>
      <c r="E82" s="10">
        <v>9</v>
      </c>
      <c r="F82" s="16" t="s">
        <v>96</v>
      </c>
      <c r="G82" s="17" t="s">
        <v>424</v>
      </c>
      <c r="H82" s="17" t="s">
        <v>425</v>
      </c>
      <c r="I82" s="16" t="s">
        <v>148</v>
      </c>
      <c r="J82" s="12">
        <v>7982040</v>
      </c>
      <c r="K82" s="13"/>
      <c r="L82" s="13"/>
      <c r="M82" s="33">
        <v>1115933</v>
      </c>
      <c r="N82" s="63">
        <v>1115933</v>
      </c>
      <c r="O82" s="17" t="s">
        <v>53</v>
      </c>
      <c r="P82" s="17" t="s">
        <v>63</v>
      </c>
      <c r="Q82" s="17" t="s">
        <v>90</v>
      </c>
      <c r="R82" s="17" t="s">
        <v>169</v>
      </c>
      <c r="S82" s="17" t="s">
        <v>39</v>
      </c>
      <c r="T82" s="17" t="s">
        <v>41</v>
      </c>
      <c r="V82" s="68" t="s">
        <v>426</v>
      </c>
      <c r="W82" s="16" t="s">
        <v>44</v>
      </c>
      <c r="X82" s="17" t="s">
        <v>101</v>
      </c>
      <c r="Y82" s="16" t="s">
        <v>65</v>
      </c>
      <c r="Z82" s="15"/>
      <c r="AA82" s="34" t="s">
        <v>427</v>
      </c>
      <c r="AB82" s="13" t="s">
        <v>96</v>
      </c>
      <c r="AC82" s="7" t="s">
        <v>428</v>
      </c>
    </row>
    <row r="83" spans="1:105" ht="44.25" customHeight="1" x14ac:dyDescent="0.35">
      <c r="A83" s="17" t="s">
        <v>371</v>
      </c>
      <c r="B83" s="17" t="s">
        <v>33</v>
      </c>
      <c r="D83" s="16" t="s">
        <v>400</v>
      </c>
      <c r="E83" s="10">
        <v>9</v>
      </c>
      <c r="F83" s="16" t="s">
        <v>117</v>
      </c>
      <c r="G83" s="17" t="s">
        <v>50</v>
      </c>
      <c r="H83" s="16" t="s">
        <v>49</v>
      </c>
      <c r="I83" s="16" t="s">
        <v>429</v>
      </c>
      <c r="J83" s="12">
        <v>4800000</v>
      </c>
      <c r="K83" s="13"/>
      <c r="L83" s="13"/>
      <c r="M83" s="16">
        <v>525714</v>
      </c>
      <c r="N83" s="15"/>
      <c r="O83" s="17" t="s">
        <v>52</v>
      </c>
      <c r="P83" s="17" t="s">
        <v>39</v>
      </c>
      <c r="Q83" s="17" t="s">
        <v>40</v>
      </c>
      <c r="R83" s="7"/>
      <c r="S83" s="7"/>
      <c r="T83" s="7"/>
      <c r="U83" s="24"/>
      <c r="V83" s="66" t="s">
        <v>430</v>
      </c>
      <c r="W83" s="16" t="s">
        <v>65</v>
      </c>
      <c r="X83" s="17" t="s">
        <v>45</v>
      </c>
      <c r="Y83" s="16" t="s">
        <v>44</v>
      </c>
      <c r="Z83" s="15"/>
      <c r="AA83" s="15"/>
      <c r="AB83" s="13" t="s">
        <v>49</v>
      </c>
      <c r="AC83" s="7" t="s">
        <v>431</v>
      </c>
      <c r="AE83" s="13" t="s">
        <v>432</v>
      </c>
    </row>
    <row r="84" spans="1:105" ht="44.25" customHeight="1" x14ac:dyDescent="0.35">
      <c r="A84" s="17" t="s">
        <v>433</v>
      </c>
      <c r="B84" s="17" t="s">
        <v>245</v>
      </c>
      <c r="D84" s="16" t="s">
        <v>400</v>
      </c>
      <c r="E84" s="10">
        <v>9</v>
      </c>
      <c r="F84" s="17" t="s">
        <v>434</v>
      </c>
      <c r="G84" s="17" t="s">
        <v>434</v>
      </c>
      <c r="H84" s="17" t="s">
        <v>434</v>
      </c>
      <c r="I84" s="17" t="s">
        <v>435</v>
      </c>
      <c r="J84" s="12">
        <v>45000</v>
      </c>
      <c r="K84" s="13"/>
      <c r="L84" s="13"/>
      <c r="M84" s="16">
        <v>7000</v>
      </c>
      <c r="N84" s="15"/>
      <c r="O84" s="7" t="s">
        <v>38</v>
      </c>
      <c r="P84" s="7" t="s">
        <v>39</v>
      </c>
      <c r="Q84" s="7" t="s">
        <v>52</v>
      </c>
      <c r="R84" s="7" t="s">
        <v>219</v>
      </c>
      <c r="S84" s="7" t="s">
        <v>272</v>
      </c>
      <c r="T84" s="7" t="s">
        <v>436</v>
      </c>
      <c r="U84" s="24"/>
      <c r="V84" s="66" t="s">
        <v>437</v>
      </c>
      <c r="W84" s="16" t="s">
        <v>65</v>
      </c>
      <c r="X84" s="17" t="s">
        <v>45</v>
      </c>
      <c r="Y84" s="16" t="s">
        <v>44</v>
      </c>
      <c r="Z84" s="15"/>
      <c r="AA84" s="15"/>
      <c r="AB84" s="13" t="s">
        <v>78</v>
      </c>
      <c r="AC84" s="17" t="s">
        <v>438</v>
      </c>
      <c r="AD84" s="25"/>
    </row>
    <row r="85" spans="1:105" ht="44.25" customHeight="1" x14ac:dyDescent="0.35">
      <c r="A85" s="17" t="s">
        <v>439</v>
      </c>
      <c r="B85" s="17" t="s">
        <v>47</v>
      </c>
      <c r="C85" s="15"/>
      <c r="D85" s="16" t="s">
        <v>400</v>
      </c>
      <c r="E85" s="10">
        <v>9</v>
      </c>
      <c r="F85" s="17" t="s">
        <v>440</v>
      </c>
      <c r="G85" s="16" t="s">
        <v>306</v>
      </c>
      <c r="H85" s="17" t="s">
        <v>441</v>
      </c>
      <c r="I85" s="17" t="s">
        <v>442</v>
      </c>
      <c r="J85" s="12">
        <v>117705</v>
      </c>
      <c r="K85" s="13"/>
      <c r="L85" s="13"/>
      <c r="M85" s="16">
        <v>47244</v>
      </c>
      <c r="N85" s="15"/>
      <c r="O85" s="7" t="s">
        <v>38</v>
      </c>
      <c r="P85" s="7" t="s">
        <v>52</v>
      </c>
      <c r="Q85" s="7" t="s">
        <v>63</v>
      </c>
      <c r="R85" s="7" t="s">
        <v>40</v>
      </c>
      <c r="S85" s="7"/>
      <c r="T85" s="7"/>
      <c r="V85" s="68" t="s">
        <v>443</v>
      </c>
      <c r="W85" s="16" t="s">
        <v>65</v>
      </c>
      <c r="X85" s="17" t="s">
        <v>45</v>
      </c>
      <c r="Y85" s="16" t="s">
        <v>44</v>
      </c>
      <c r="Z85" s="15"/>
      <c r="AA85" s="15"/>
      <c r="AB85" s="13" t="s">
        <v>78</v>
      </c>
      <c r="AE85" s="24" t="s">
        <v>444</v>
      </c>
    </row>
    <row r="86" spans="1:105" ht="44.25" customHeight="1" x14ac:dyDescent="0.35">
      <c r="A86" s="17" t="s">
        <v>163</v>
      </c>
      <c r="B86" s="17" t="s">
        <v>268</v>
      </c>
      <c r="C86" s="18"/>
      <c r="D86" s="17" t="s">
        <v>400</v>
      </c>
      <c r="E86" s="19">
        <v>9</v>
      </c>
      <c r="F86" s="17" t="s">
        <v>59</v>
      </c>
      <c r="G86" s="17" t="s">
        <v>356</v>
      </c>
      <c r="H86" s="17" t="s">
        <v>61</v>
      </c>
      <c r="I86" s="17" t="s">
        <v>164</v>
      </c>
      <c r="J86" s="20">
        <v>100000</v>
      </c>
      <c r="K86" s="18"/>
      <c r="L86" s="18"/>
      <c r="M86" s="17">
        <v>4000</v>
      </c>
      <c r="N86" s="25"/>
      <c r="O86" s="17" t="s">
        <v>63</v>
      </c>
      <c r="P86" s="17" t="s">
        <v>136</v>
      </c>
      <c r="Q86" s="17" t="s">
        <v>53</v>
      </c>
      <c r="R86" s="17"/>
      <c r="S86" s="21"/>
      <c r="T86" s="22"/>
      <c r="U86" s="25"/>
      <c r="V86" s="67" t="s">
        <v>445</v>
      </c>
      <c r="W86" s="17" t="s">
        <v>65</v>
      </c>
      <c r="X86" s="17" t="s">
        <v>45</v>
      </c>
      <c r="Y86" s="17"/>
      <c r="Z86" s="23"/>
      <c r="AA86" s="23"/>
      <c r="AB86" s="24" t="s">
        <v>59</v>
      </c>
      <c r="AC86" s="17" t="s">
        <v>358</v>
      </c>
      <c r="AD86" s="25"/>
      <c r="AE86" s="25" t="s">
        <v>446</v>
      </c>
      <c r="AF86" s="18"/>
    </row>
    <row r="87" spans="1:105" ht="39" x14ac:dyDescent="0.35">
      <c r="A87" s="17" t="s">
        <v>120</v>
      </c>
      <c r="B87" s="17" t="s">
        <v>447</v>
      </c>
      <c r="C87" s="15"/>
      <c r="D87" s="16" t="s">
        <v>400</v>
      </c>
      <c r="E87" s="10">
        <v>9</v>
      </c>
      <c r="F87" s="16" t="s">
        <v>96</v>
      </c>
      <c r="G87" s="16" t="s">
        <v>97</v>
      </c>
      <c r="H87" s="17" t="s">
        <v>59</v>
      </c>
      <c r="I87" s="17" t="s">
        <v>448</v>
      </c>
      <c r="J87" s="12">
        <v>1000000</v>
      </c>
      <c r="K87" s="13"/>
      <c r="L87" s="13"/>
      <c r="M87" s="33">
        <v>150000</v>
      </c>
      <c r="N87" s="63">
        <v>150000</v>
      </c>
      <c r="O87" s="17" t="s">
        <v>75</v>
      </c>
      <c r="P87" s="17" t="s">
        <v>52</v>
      </c>
      <c r="Q87" s="17" t="s">
        <v>38</v>
      </c>
      <c r="R87" s="17" t="s">
        <v>91</v>
      </c>
      <c r="S87" s="17"/>
      <c r="U87" s="25" t="s">
        <v>449</v>
      </c>
      <c r="V87" s="67" t="s">
        <v>450</v>
      </c>
      <c r="W87" s="16" t="s">
        <v>44</v>
      </c>
      <c r="X87" s="17" t="s">
        <v>101</v>
      </c>
      <c r="Y87" s="16" t="s">
        <v>44</v>
      </c>
      <c r="Z87" s="15" t="s">
        <v>451</v>
      </c>
      <c r="AA87" s="15" t="s">
        <v>452</v>
      </c>
      <c r="AB87" s="13" t="s">
        <v>96</v>
      </c>
      <c r="AC87" s="7" t="s">
        <v>453</v>
      </c>
    </row>
    <row r="88" spans="1:105" ht="45" customHeight="1" x14ac:dyDescent="0.35">
      <c r="A88" s="17" t="s">
        <v>454</v>
      </c>
      <c r="B88" s="17" t="s">
        <v>268</v>
      </c>
      <c r="C88" s="18"/>
      <c r="D88" s="17" t="s">
        <v>400</v>
      </c>
      <c r="E88" s="19">
        <v>9</v>
      </c>
      <c r="F88" s="17" t="s">
        <v>59</v>
      </c>
      <c r="G88" s="17" t="s">
        <v>455</v>
      </c>
      <c r="H88" s="17" t="s">
        <v>61</v>
      </c>
      <c r="I88" s="17" t="s">
        <v>62</v>
      </c>
      <c r="J88" s="20">
        <v>430000</v>
      </c>
      <c r="K88" s="18"/>
      <c r="L88" s="18"/>
      <c r="M88" s="17">
        <v>17144</v>
      </c>
      <c r="N88" s="25"/>
      <c r="O88" s="17" t="s">
        <v>39</v>
      </c>
      <c r="P88" s="17" t="s">
        <v>38</v>
      </c>
      <c r="Q88" s="17"/>
      <c r="R88" s="17"/>
      <c r="S88" s="21"/>
      <c r="T88" s="22"/>
      <c r="U88" s="25"/>
      <c r="V88" s="67" t="s">
        <v>456</v>
      </c>
      <c r="W88" s="17" t="s">
        <v>65</v>
      </c>
      <c r="X88" s="17" t="s">
        <v>45</v>
      </c>
      <c r="Y88" s="17"/>
      <c r="Z88" s="23"/>
      <c r="AA88" s="23"/>
      <c r="AB88" s="24" t="s">
        <v>59</v>
      </c>
      <c r="AC88" s="7" t="s">
        <v>190</v>
      </c>
      <c r="AD88" s="24"/>
      <c r="AE88" s="25"/>
      <c r="AF88" s="18"/>
    </row>
    <row r="89" spans="1:105" ht="58.5" customHeight="1" x14ac:dyDescent="0.35">
      <c r="A89" s="17" t="s">
        <v>457</v>
      </c>
      <c r="B89" s="17" t="s">
        <v>47</v>
      </c>
      <c r="C89" s="15"/>
      <c r="D89" s="16" t="s">
        <v>400</v>
      </c>
      <c r="E89" s="10">
        <v>9</v>
      </c>
      <c r="F89" s="17" t="s">
        <v>458</v>
      </c>
      <c r="G89" s="17" t="s">
        <v>459</v>
      </c>
      <c r="H89" s="17" t="s">
        <v>458</v>
      </c>
      <c r="I89" s="17" t="s">
        <v>460</v>
      </c>
      <c r="J89" s="20">
        <v>82000</v>
      </c>
      <c r="K89" s="24"/>
      <c r="L89" s="24"/>
      <c r="M89" s="16">
        <v>50200</v>
      </c>
      <c r="N89" s="15"/>
      <c r="O89" s="7" t="s">
        <v>53</v>
      </c>
      <c r="P89" s="7" t="s">
        <v>40</v>
      </c>
      <c r="Q89" s="7" t="s">
        <v>38</v>
      </c>
      <c r="R89" s="7" t="s">
        <v>91</v>
      </c>
      <c r="S89" s="7"/>
      <c r="T89" s="7"/>
      <c r="U89" s="24" t="s">
        <v>154</v>
      </c>
      <c r="V89" s="66" t="s">
        <v>461</v>
      </c>
      <c r="W89" s="16" t="s">
        <v>65</v>
      </c>
      <c r="X89" s="17" t="s">
        <v>45</v>
      </c>
      <c r="Y89" s="16" t="s">
        <v>44</v>
      </c>
      <c r="Z89" s="15"/>
      <c r="AA89" s="15" t="s">
        <v>462</v>
      </c>
      <c r="AB89" s="13" t="s">
        <v>78</v>
      </c>
      <c r="AC89" s="7" t="s">
        <v>157</v>
      </c>
      <c r="AE89" s="24" t="s">
        <v>463</v>
      </c>
    </row>
    <row r="90" spans="1:105" s="40" customFormat="1" ht="30.75" customHeight="1" x14ac:dyDescent="0.35">
      <c r="A90" s="17" t="s">
        <v>457</v>
      </c>
      <c r="B90" s="17" t="s">
        <v>268</v>
      </c>
      <c r="C90" s="18"/>
      <c r="D90" s="17" t="s">
        <v>400</v>
      </c>
      <c r="E90" s="19">
        <v>9</v>
      </c>
      <c r="F90" s="17" t="s">
        <v>59</v>
      </c>
      <c r="G90" s="17" t="s">
        <v>356</v>
      </c>
      <c r="H90" s="17" t="s">
        <v>61</v>
      </c>
      <c r="I90" s="17" t="s">
        <v>464</v>
      </c>
      <c r="J90" s="20">
        <v>800000</v>
      </c>
      <c r="K90" s="18"/>
      <c r="L90" s="18"/>
      <c r="M90" s="26">
        <v>18000</v>
      </c>
      <c r="N90" s="25">
        <v>18000</v>
      </c>
      <c r="O90" s="17" t="s">
        <v>53</v>
      </c>
      <c r="P90" s="17" t="s">
        <v>39</v>
      </c>
      <c r="Q90" s="17"/>
      <c r="R90" s="17"/>
      <c r="S90" s="21"/>
      <c r="T90" s="22"/>
      <c r="U90" s="25"/>
      <c r="V90" s="67" t="s">
        <v>131</v>
      </c>
      <c r="W90" s="17" t="s">
        <v>44</v>
      </c>
      <c r="X90" s="17" t="s">
        <v>45</v>
      </c>
      <c r="Y90" s="17"/>
      <c r="Z90" s="23"/>
      <c r="AA90" s="23"/>
      <c r="AB90" s="24" t="s">
        <v>59</v>
      </c>
      <c r="AC90" s="7" t="s">
        <v>190</v>
      </c>
      <c r="AD90" s="24"/>
      <c r="AE90" s="25" t="s">
        <v>465</v>
      </c>
      <c r="AF90" s="18"/>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row>
    <row r="91" spans="1:105" ht="30.75" customHeight="1" x14ac:dyDescent="0.35">
      <c r="A91" s="7" t="s">
        <v>69</v>
      </c>
      <c r="B91" s="7" t="s">
        <v>268</v>
      </c>
      <c r="C91" s="24"/>
      <c r="D91" s="7" t="s">
        <v>400</v>
      </c>
      <c r="E91" s="44">
        <v>9</v>
      </c>
      <c r="F91" s="7" t="s">
        <v>466</v>
      </c>
      <c r="G91" s="7" t="s">
        <v>180</v>
      </c>
      <c r="H91" s="7" t="s">
        <v>466</v>
      </c>
      <c r="I91" s="7"/>
      <c r="J91" s="12">
        <f>K91/0.881</f>
        <v>32617.480136208855</v>
      </c>
      <c r="K91" s="37">
        <v>28736</v>
      </c>
      <c r="L91" s="24" t="s">
        <v>181</v>
      </c>
      <c r="M91" s="50">
        <v>5454</v>
      </c>
      <c r="N91" s="58">
        <v>5454</v>
      </c>
      <c r="O91" s="7" t="s">
        <v>237</v>
      </c>
      <c r="P91" s="7" t="s">
        <v>75</v>
      </c>
      <c r="Q91" s="7" t="s">
        <v>40</v>
      </c>
      <c r="R91" s="7" t="s">
        <v>41</v>
      </c>
      <c r="S91" s="7" t="s">
        <v>52</v>
      </c>
      <c r="T91" s="7"/>
      <c r="U91" s="24"/>
      <c r="V91" s="66" t="s">
        <v>467</v>
      </c>
      <c r="W91" s="7" t="s">
        <v>65</v>
      </c>
      <c r="X91" s="7"/>
      <c r="Y91" s="7" t="s">
        <v>44</v>
      </c>
      <c r="Z91" s="24" t="s">
        <v>468</v>
      </c>
      <c r="AA91" s="42" t="s">
        <v>469</v>
      </c>
      <c r="AB91" s="24" t="s">
        <v>180</v>
      </c>
    </row>
    <row r="92" spans="1:105" ht="43.5" customHeight="1" x14ac:dyDescent="0.35">
      <c r="A92" s="17" t="s">
        <v>69</v>
      </c>
      <c r="B92" s="17" t="s">
        <v>268</v>
      </c>
      <c r="C92" s="15"/>
      <c r="D92" s="16" t="s">
        <v>400</v>
      </c>
      <c r="E92" s="10">
        <v>9</v>
      </c>
      <c r="F92" s="16" t="s">
        <v>96</v>
      </c>
      <c r="G92" s="16" t="s">
        <v>97</v>
      </c>
      <c r="H92" s="17" t="s">
        <v>326</v>
      </c>
      <c r="I92" s="17" t="s">
        <v>470</v>
      </c>
      <c r="J92" s="12">
        <v>3400000</v>
      </c>
      <c r="K92" s="13"/>
      <c r="L92" s="13"/>
      <c r="M92" s="33">
        <v>138414</v>
      </c>
      <c r="N92" s="63">
        <v>138414</v>
      </c>
      <c r="O92" s="17" t="s">
        <v>39</v>
      </c>
      <c r="P92" s="17" t="s">
        <v>41</v>
      </c>
      <c r="Q92" s="17" t="s">
        <v>136</v>
      </c>
      <c r="R92" s="17" t="s">
        <v>40</v>
      </c>
      <c r="S92" s="17" t="s">
        <v>52</v>
      </c>
      <c r="V92" s="68" t="s">
        <v>471</v>
      </c>
      <c r="W92" s="16" t="s">
        <v>65</v>
      </c>
      <c r="X92" s="17" t="s">
        <v>45</v>
      </c>
      <c r="Y92" s="16" t="s">
        <v>44</v>
      </c>
      <c r="Z92" s="15" t="s">
        <v>472</v>
      </c>
      <c r="AA92" s="15" t="s">
        <v>473</v>
      </c>
      <c r="AB92" s="13" t="s">
        <v>96</v>
      </c>
      <c r="AE92" s="25" t="s">
        <v>474</v>
      </c>
    </row>
    <row r="93" spans="1:105" ht="43.5" customHeight="1" x14ac:dyDescent="0.35">
      <c r="A93" s="7" t="s">
        <v>382</v>
      </c>
      <c r="B93" s="7" t="s">
        <v>106</v>
      </c>
      <c r="C93" s="24"/>
      <c r="D93" s="7" t="s">
        <v>400</v>
      </c>
      <c r="E93" s="44">
        <v>9</v>
      </c>
      <c r="F93" s="7" t="s">
        <v>475</v>
      </c>
      <c r="G93" s="7" t="s">
        <v>180</v>
      </c>
      <c r="H93" s="7" t="s">
        <v>475</v>
      </c>
      <c r="I93" s="7"/>
      <c r="J93" s="12">
        <f>K93/0.881</f>
        <v>179213.39387060158</v>
      </c>
      <c r="K93" s="37">
        <v>157887</v>
      </c>
      <c r="L93" s="24" t="s">
        <v>181</v>
      </c>
      <c r="M93" s="50">
        <v>7500</v>
      </c>
      <c r="N93" s="58">
        <v>7500</v>
      </c>
      <c r="O93" s="7" t="s">
        <v>39</v>
      </c>
      <c r="P93" s="7" t="s">
        <v>52</v>
      </c>
      <c r="Q93" s="7"/>
      <c r="R93" s="7"/>
      <c r="S93" s="7"/>
      <c r="T93" s="7"/>
      <c r="U93" s="24"/>
      <c r="V93" s="66" t="s">
        <v>189</v>
      </c>
      <c r="W93" s="7" t="s">
        <v>65</v>
      </c>
      <c r="X93" s="7"/>
      <c r="Y93" s="7"/>
      <c r="Z93" s="24" t="s">
        <v>476</v>
      </c>
      <c r="AA93" s="24"/>
      <c r="AB93" s="24" t="s">
        <v>180</v>
      </c>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c r="CW93" s="22"/>
      <c r="CX93" s="22"/>
      <c r="CY93" s="22"/>
      <c r="CZ93" s="22"/>
      <c r="DA93" s="22"/>
    </row>
    <row r="94" spans="1:105" s="22" customFormat="1" ht="60.75" customHeight="1" x14ac:dyDescent="0.35">
      <c r="A94" s="17" t="s">
        <v>382</v>
      </c>
      <c r="B94" s="17" t="s">
        <v>106</v>
      </c>
      <c r="C94" s="15"/>
      <c r="D94" s="16" t="s">
        <v>400</v>
      </c>
      <c r="E94" s="10">
        <v>9</v>
      </c>
      <c r="F94" s="17" t="s">
        <v>477</v>
      </c>
      <c r="G94" s="17" t="s">
        <v>478</v>
      </c>
      <c r="H94" s="17" t="s">
        <v>477</v>
      </c>
      <c r="I94" s="17" t="s">
        <v>479</v>
      </c>
      <c r="J94" s="12">
        <v>128000</v>
      </c>
      <c r="K94" s="13"/>
      <c r="L94" s="13"/>
      <c r="M94" s="16">
        <v>3000</v>
      </c>
      <c r="N94" s="15"/>
      <c r="O94" s="7" t="s">
        <v>38</v>
      </c>
      <c r="P94" s="7" t="s">
        <v>39</v>
      </c>
      <c r="Q94" s="7" t="s">
        <v>52</v>
      </c>
      <c r="R94" s="7" t="s">
        <v>272</v>
      </c>
      <c r="S94" s="7" t="s">
        <v>40</v>
      </c>
      <c r="T94" s="7" t="s">
        <v>480</v>
      </c>
      <c r="U94" s="24" t="s">
        <v>481</v>
      </c>
      <c r="V94" s="66" t="s">
        <v>482</v>
      </c>
      <c r="W94" s="16" t="s">
        <v>65</v>
      </c>
      <c r="X94" s="17" t="s">
        <v>45</v>
      </c>
      <c r="Y94" s="16" t="s">
        <v>44</v>
      </c>
      <c r="Z94" s="13"/>
      <c r="AA94" s="15" t="s">
        <v>483</v>
      </c>
      <c r="AB94" s="13" t="s">
        <v>78</v>
      </c>
      <c r="AC94" s="17" t="s">
        <v>484</v>
      </c>
      <c r="AD94" s="25"/>
      <c r="AE94" s="25"/>
      <c r="AF94" s="13"/>
    </row>
    <row r="95" spans="1:105" s="22" customFormat="1" ht="43.5" customHeight="1" x14ac:dyDescent="0.35">
      <c r="A95" s="17" t="s">
        <v>280</v>
      </c>
      <c r="B95" s="17" t="s">
        <v>106</v>
      </c>
      <c r="C95" s="15"/>
      <c r="D95" s="16" t="s">
        <v>400</v>
      </c>
      <c r="E95" s="10">
        <v>9</v>
      </c>
      <c r="F95" s="17" t="s">
        <v>196</v>
      </c>
      <c r="G95" s="17" t="s">
        <v>359</v>
      </c>
      <c r="H95" s="17" t="s">
        <v>485</v>
      </c>
      <c r="I95" s="17" t="s">
        <v>486</v>
      </c>
      <c r="J95" s="12">
        <f>K95/0.924</f>
        <v>273731.6017316017</v>
      </c>
      <c r="K95" s="15">
        <v>252928</v>
      </c>
      <c r="L95" s="13" t="s">
        <v>200</v>
      </c>
      <c r="M95" s="33">
        <v>16200</v>
      </c>
      <c r="N95" s="15"/>
      <c r="O95" s="7" t="s">
        <v>39</v>
      </c>
      <c r="P95" s="7" t="s">
        <v>219</v>
      </c>
      <c r="Q95" s="7" t="s">
        <v>53</v>
      </c>
      <c r="R95" s="7" t="s">
        <v>272</v>
      </c>
      <c r="S95" s="7"/>
      <c r="T95" s="7"/>
      <c r="U95" s="24"/>
      <c r="V95" s="66" t="s">
        <v>487</v>
      </c>
      <c r="W95" s="16" t="s">
        <v>44</v>
      </c>
      <c r="X95" s="17" t="s">
        <v>45</v>
      </c>
      <c r="Y95" s="16" t="s">
        <v>65</v>
      </c>
      <c r="Z95" s="15" t="s">
        <v>363</v>
      </c>
      <c r="AA95" s="15" t="s">
        <v>363</v>
      </c>
      <c r="AB95" s="13" t="s">
        <v>78</v>
      </c>
      <c r="AC95" s="7" t="s">
        <v>488</v>
      </c>
      <c r="AD95" s="13"/>
      <c r="AE95" s="13"/>
      <c r="AF95" s="13"/>
    </row>
    <row r="96" spans="1:105" s="22" customFormat="1" x14ac:dyDescent="0.35">
      <c r="A96" s="7" t="s">
        <v>120</v>
      </c>
      <c r="B96" s="7" t="s">
        <v>334</v>
      </c>
      <c r="C96" s="8"/>
      <c r="D96" s="9" t="s">
        <v>489</v>
      </c>
      <c r="E96" s="10">
        <v>10</v>
      </c>
      <c r="F96" s="9" t="s">
        <v>35</v>
      </c>
      <c r="G96" s="9" t="s">
        <v>35</v>
      </c>
      <c r="H96" s="7" t="s">
        <v>490</v>
      </c>
      <c r="I96" s="11"/>
      <c r="J96" s="12">
        <f>K96/0.783</f>
        <v>292464.87867177522</v>
      </c>
      <c r="K96" s="10">
        <v>229000</v>
      </c>
      <c r="L96" s="13" t="s">
        <v>37</v>
      </c>
      <c r="M96" s="14">
        <v>6752</v>
      </c>
      <c r="N96" s="10"/>
      <c r="O96" s="7" t="s">
        <v>42</v>
      </c>
      <c r="P96" s="7" t="s">
        <v>38</v>
      </c>
      <c r="Q96" s="7"/>
      <c r="R96" s="7"/>
      <c r="S96" s="7"/>
      <c r="T96" s="11"/>
      <c r="U96" s="24"/>
      <c r="V96" s="66" t="s">
        <v>491</v>
      </c>
      <c r="W96" s="9" t="s">
        <v>44</v>
      </c>
      <c r="X96" s="7" t="s">
        <v>45</v>
      </c>
      <c r="Y96" s="9" t="s">
        <v>44</v>
      </c>
      <c r="Z96" s="8">
        <v>884</v>
      </c>
      <c r="AA96" s="13"/>
      <c r="AB96" s="13" t="s">
        <v>35</v>
      </c>
      <c r="AC96" s="9"/>
      <c r="AD96" s="8"/>
      <c r="AE96" s="8"/>
      <c r="AF96" s="13"/>
    </row>
    <row r="97" spans="1:32" s="22" customFormat="1" ht="45.75" customHeight="1" x14ac:dyDescent="0.35">
      <c r="A97" s="17" t="s">
        <v>492</v>
      </c>
      <c r="B97" s="17" t="s">
        <v>447</v>
      </c>
      <c r="C97" s="18"/>
      <c r="D97" s="17" t="s">
        <v>489</v>
      </c>
      <c r="E97" s="19">
        <v>10</v>
      </c>
      <c r="F97" s="17" t="s">
        <v>59</v>
      </c>
      <c r="G97" s="17" t="s">
        <v>356</v>
      </c>
      <c r="H97" s="17" t="s">
        <v>61</v>
      </c>
      <c r="I97" s="17" t="s">
        <v>62</v>
      </c>
      <c r="J97" s="20">
        <v>500000</v>
      </c>
      <c r="K97" s="18"/>
      <c r="L97" s="18"/>
      <c r="M97" s="26">
        <v>25000</v>
      </c>
      <c r="N97" s="25">
        <v>25000</v>
      </c>
      <c r="O97" s="17" t="s">
        <v>38</v>
      </c>
      <c r="P97" s="17" t="s">
        <v>53</v>
      </c>
      <c r="Q97" s="17"/>
      <c r="R97" s="17"/>
      <c r="S97" s="21"/>
      <c r="U97" s="25"/>
      <c r="V97" s="67" t="s">
        <v>493</v>
      </c>
      <c r="W97" s="17" t="s">
        <v>44</v>
      </c>
      <c r="X97" s="17" t="s">
        <v>45</v>
      </c>
      <c r="Y97" s="17"/>
      <c r="Z97" s="23"/>
      <c r="AA97" s="23"/>
      <c r="AB97" s="24" t="s">
        <v>59</v>
      </c>
      <c r="AC97" s="17" t="s">
        <v>494</v>
      </c>
      <c r="AD97" s="25"/>
      <c r="AE97" s="25" t="s">
        <v>495</v>
      </c>
      <c r="AF97" s="18"/>
    </row>
    <row r="98" spans="1:32" s="22" customFormat="1" ht="30.75" customHeight="1" x14ac:dyDescent="0.35">
      <c r="A98" s="17" t="s">
        <v>496</v>
      </c>
      <c r="B98" s="17" t="s">
        <v>497</v>
      </c>
      <c r="C98" s="18"/>
      <c r="D98" s="17" t="s">
        <v>489</v>
      </c>
      <c r="E98" s="19">
        <v>10</v>
      </c>
      <c r="F98" s="17" t="s">
        <v>59</v>
      </c>
      <c r="G98" s="17" t="s">
        <v>356</v>
      </c>
      <c r="H98" s="17" t="s">
        <v>61</v>
      </c>
      <c r="I98" s="17" t="s">
        <v>62</v>
      </c>
      <c r="J98" s="20">
        <v>513479</v>
      </c>
      <c r="K98" s="18"/>
      <c r="L98" s="18"/>
      <c r="M98" s="17">
        <v>10800</v>
      </c>
      <c r="N98" s="25"/>
      <c r="O98" s="17" t="s">
        <v>498</v>
      </c>
      <c r="P98" s="17" t="s">
        <v>63</v>
      </c>
      <c r="Q98" s="17" t="s">
        <v>39</v>
      </c>
      <c r="R98" s="17"/>
      <c r="S98" s="21"/>
      <c r="U98" s="25"/>
      <c r="V98" s="67" t="s">
        <v>499</v>
      </c>
      <c r="W98" s="17" t="s">
        <v>44</v>
      </c>
      <c r="X98" s="17" t="s">
        <v>45</v>
      </c>
      <c r="Y98" s="17"/>
      <c r="Z98" s="23"/>
      <c r="AA98" s="23"/>
      <c r="AB98" s="24" t="s">
        <v>59</v>
      </c>
      <c r="AC98" s="17" t="s">
        <v>500</v>
      </c>
      <c r="AD98" s="25"/>
      <c r="AE98" s="25" t="s">
        <v>501</v>
      </c>
      <c r="AF98" s="18"/>
    </row>
    <row r="99" spans="1:32" s="22" customFormat="1" ht="41.25" customHeight="1" x14ac:dyDescent="0.35">
      <c r="A99" s="7" t="s">
        <v>85</v>
      </c>
      <c r="B99" s="17" t="s">
        <v>167</v>
      </c>
      <c r="C99" s="8"/>
      <c r="D99" s="9" t="s">
        <v>489</v>
      </c>
      <c r="E99" s="10">
        <v>10</v>
      </c>
      <c r="F99" s="9" t="s">
        <v>35</v>
      </c>
      <c r="G99" s="9" t="s">
        <v>35</v>
      </c>
      <c r="H99" s="7" t="s">
        <v>502</v>
      </c>
      <c r="I99" s="11"/>
      <c r="J99" s="12">
        <f>K99/0.783</f>
        <v>676300.12771392078</v>
      </c>
      <c r="K99" s="10">
        <v>529543</v>
      </c>
      <c r="L99" s="13" t="s">
        <v>37</v>
      </c>
      <c r="M99" s="50">
        <v>23632</v>
      </c>
      <c r="N99" s="58">
        <v>23632</v>
      </c>
      <c r="O99" s="7" t="s">
        <v>40</v>
      </c>
      <c r="P99" s="7" t="s">
        <v>63</v>
      </c>
      <c r="Q99" s="7" t="s">
        <v>38</v>
      </c>
      <c r="R99" s="7" t="s">
        <v>41</v>
      </c>
      <c r="S99" s="7" t="s">
        <v>39</v>
      </c>
      <c r="T99" s="11" t="s">
        <v>272</v>
      </c>
      <c r="U99" s="18"/>
      <c r="V99" s="66" t="s">
        <v>503</v>
      </c>
      <c r="W99" s="9" t="s">
        <v>65</v>
      </c>
      <c r="X99" s="7" t="s">
        <v>45</v>
      </c>
      <c r="Y99" s="9" t="s">
        <v>44</v>
      </c>
      <c r="Z99" s="8" t="s">
        <v>504</v>
      </c>
      <c r="AA99" s="13"/>
      <c r="AB99" s="13" t="s">
        <v>35</v>
      </c>
      <c r="AC99" s="9"/>
      <c r="AD99" s="8"/>
      <c r="AE99" s="8"/>
      <c r="AF99" s="13"/>
    </row>
    <row r="100" spans="1:32" s="22" customFormat="1" ht="30.75" customHeight="1" x14ac:dyDescent="0.35">
      <c r="A100" s="17" t="s">
        <v>141</v>
      </c>
      <c r="B100" s="17" t="s">
        <v>33</v>
      </c>
      <c r="C100" s="32"/>
      <c r="D100" s="16" t="s">
        <v>489</v>
      </c>
      <c r="E100" s="10">
        <v>10</v>
      </c>
      <c r="F100" s="16" t="s">
        <v>96</v>
      </c>
      <c r="G100" s="17" t="s">
        <v>146</v>
      </c>
      <c r="H100" s="17" t="s">
        <v>505</v>
      </c>
      <c r="I100" s="16" t="s">
        <v>148</v>
      </c>
      <c r="J100" s="12">
        <v>4714789</v>
      </c>
      <c r="K100" s="13"/>
      <c r="L100" s="13"/>
      <c r="M100" s="33">
        <v>208749</v>
      </c>
      <c r="N100" s="63">
        <v>208749</v>
      </c>
      <c r="O100" s="17" t="s">
        <v>39</v>
      </c>
      <c r="P100" s="17" t="s">
        <v>42</v>
      </c>
      <c r="Q100" s="17" t="s">
        <v>40</v>
      </c>
      <c r="R100" s="17" t="s">
        <v>41</v>
      </c>
      <c r="S100" s="17"/>
      <c r="T100" s="11"/>
      <c r="U100" s="25"/>
      <c r="V100" s="67" t="s">
        <v>149</v>
      </c>
      <c r="W100" s="16" t="s">
        <v>44</v>
      </c>
      <c r="X100" s="17" t="s">
        <v>45</v>
      </c>
      <c r="Y100" s="16" t="s">
        <v>65</v>
      </c>
      <c r="Z100" s="15"/>
      <c r="AA100" s="34" t="s">
        <v>506</v>
      </c>
      <c r="AB100" s="13" t="s">
        <v>96</v>
      </c>
      <c r="AC100" s="7"/>
      <c r="AD100" s="13"/>
      <c r="AE100" s="13" t="s">
        <v>151</v>
      </c>
      <c r="AF100" s="13"/>
    </row>
    <row r="101" spans="1:32" s="22" customFormat="1" ht="32.25" customHeight="1" x14ac:dyDescent="0.35">
      <c r="A101" s="17" t="s">
        <v>280</v>
      </c>
      <c r="B101" s="17" t="s">
        <v>268</v>
      </c>
      <c r="C101" s="18"/>
      <c r="D101" s="17" t="s">
        <v>489</v>
      </c>
      <c r="E101" s="19">
        <v>10</v>
      </c>
      <c r="F101" s="17" t="s">
        <v>59</v>
      </c>
      <c r="G101" s="17" t="s">
        <v>356</v>
      </c>
      <c r="H101" s="17" t="s">
        <v>61</v>
      </c>
      <c r="I101" s="17" t="s">
        <v>62</v>
      </c>
      <c r="J101" s="20">
        <v>1800000</v>
      </c>
      <c r="K101" s="18"/>
      <c r="L101" s="18"/>
      <c r="M101" s="17">
        <v>447912</v>
      </c>
      <c r="N101" s="25"/>
      <c r="O101" s="17" t="s">
        <v>52</v>
      </c>
      <c r="P101" s="17" t="s">
        <v>53</v>
      </c>
      <c r="Q101" s="17" t="s">
        <v>219</v>
      </c>
      <c r="R101" s="17"/>
      <c r="S101" s="21"/>
      <c r="U101" s="25"/>
      <c r="V101" s="67" t="s">
        <v>507</v>
      </c>
      <c r="W101" s="17" t="s">
        <v>44</v>
      </c>
      <c r="X101" s="17" t="s">
        <v>45</v>
      </c>
      <c r="Y101" s="17" t="s">
        <v>65</v>
      </c>
      <c r="Z101" s="23"/>
      <c r="AA101" s="23"/>
      <c r="AB101" s="24" t="s">
        <v>59</v>
      </c>
      <c r="AC101" s="7" t="s">
        <v>190</v>
      </c>
      <c r="AD101" s="13"/>
      <c r="AE101" s="25" t="s">
        <v>508</v>
      </c>
      <c r="AF101" s="18"/>
    </row>
    <row r="102" spans="1:32" s="22" customFormat="1" ht="34.5" customHeight="1" x14ac:dyDescent="0.35">
      <c r="A102" s="17" t="s">
        <v>509</v>
      </c>
      <c r="B102" s="17" t="s">
        <v>33</v>
      </c>
      <c r="C102" s="18"/>
      <c r="D102" s="17" t="s">
        <v>489</v>
      </c>
      <c r="E102" s="19">
        <v>10</v>
      </c>
      <c r="F102" s="17" t="s">
        <v>59</v>
      </c>
      <c r="G102" s="17" t="s">
        <v>356</v>
      </c>
      <c r="H102" s="17" t="s">
        <v>61</v>
      </c>
      <c r="I102" s="17" t="s">
        <v>62</v>
      </c>
      <c r="J102" s="20">
        <v>1000000</v>
      </c>
      <c r="K102" s="18"/>
      <c r="L102" s="18"/>
      <c r="M102" s="17">
        <v>105000</v>
      </c>
      <c r="N102" s="25"/>
      <c r="O102" s="17" t="s">
        <v>52</v>
      </c>
      <c r="P102" s="17" t="s">
        <v>53</v>
      </c>
      <c r="Q102" s="17" t="s">
        <v>39</v>
      </c>
      <c r="R102" s="17"/>
      <c r="S102" s="21"/>
      <c r="U102" s="25"/>
      <c r="V102" s="67" t="s">
        <v>510</v>
      </c>
      <c r="W102" s="17" t="s">
        <v>65</v>
      </c>
      <c r="X102" s="17" t="s">
        <v>45</v>
      </c>
      <c r="Y102" s="17"/>
      <c r="Z102" s="23"/>
      <c r="AA102" s="23"/>
      <c r="AB102" s="24" t="s">
        <v>59</v>
      </c>
      <c r="AC102" s="7" t="s">
        <v>190</v>
      </c>
      <c r="AD102" s="13"/>
      <c r="AE102" s="25"/>
      <c r="AF102" s="18"/>
    </row>
    <row r="103" spans="1:32" s="22" customFormat="1" ht="240.75" customHeight="1" x14ac:dyDescent="0.35">
      <c r="A103" s="17" t="s">
        <v>285</v>
      </c>
      <c r="B103" s="17" t="s">
        <v>47</v>
      </c>
      <c r="C103" s="15"/>
      <c r="D103" s="16" t="s">
        <v>489</v>
      </c>
      <c r="E103" s="19">
        <v>10</v>
      </c>
      <c r="F103" s="17" t="s">
        <v>196</v>
      </c>
      <c r="G103" s="17" t="s">
        <v>359</v>
      </c>
      <c r="H103" s="17" t="s">
        <v>511</v>
      </c>
      <c r="I103" s="17" t="s">
        <v>361</v>
      </c>
      <c r="J103" s="12">
        <f>K103/0.924</f>
        <v>162337.66233766233</v>
      </c>
      <c r="K103" s="15">
        <v>150000</v>
      </c>
      <c r="L103" s="13" t="s">
        <v>200</v>
      </c>
      <c r="M103" s="16">
        <v>8816</v>
      </c>
      <c r="N103" s="15"/>
      <c r="O103" s="7" t="s">
        <v>63</v>
      </c>
      <c r="P103" s="7" t="s">
        <v>53</v>
      </c>
      <c r="Q103" s="7"/>
      <c r="R103" s="7"/>
      <c r="S103" s="7"/>
      <c r="T103" s="7"/>
      <c r="U103" s="24"/>
      <c r="V103" s="66" t="s">
        <v>512</v>
      </c>
      <c r="W103" s="16" t="s">
        <v>44</v>
      </c>
      <c r="X103" s="17" t="s">
        <v>45</v>
      </c>
      <c r="Y103" s="16" t="s">
        <v>44</v>
      </c>
      <c r="Z103" s="15" t="s">
        <v>363</v>
      </c>
      <c r="AA103" s="15" t="s">
        <v>363</v>
      </c>
      <c r="AB103" s="13" t="s">
        <v>78</v>
      </c>
      <c r="AC103" s="7"/>
      <c r="AD103" s="13"/>
      <c r="AE103" s="13" t="s">
        <v>513</v>
      </c>
      <c r="AF103" s="13"/>
    </row>
    <row r="104" spans="1:32" s="22" customFormat="1" ht="47.25" customHeight="1" x14ac:dyDescent="0.35">
      <c r="A104" s="17" t="s">
        <v>285</v>
      </c>
      <c r="B104" s="17" t="s">
        <v>33</v>
      </c>
      <c r="C104" s="18"/>
      <c r="D104" s="16" t="s">
        <v>489</v>
      </c>
      <c r="E104" s="10">
        <v>10</v>
      </c>
      <c r="F104" s="16" t="s">
        <v>117</v>
      </c>
      <c r="G104" s="17" t="s">
        <v>50</v>
      </c>
      <c r="H104" s="16" t="s">
        <v>49</v>
      </c>
      <c r="I104" s="16" t="s">
        <v>514</v>
      </c>
      <c r="J104" s="12">
        <v>500000</v>
      </c>
      <c r="K104" s="13"/>
      <c r="L104" s="13"/>
      <c r="M104" s="16">
        <v>147268</v>
      </c>
      <c r="N104" s="15"/>
      <c r="O104" s="17" t="s">
        <v>52</v>
      </c>
      <c r="P104" s="17" t="s">
        <v>53</v>
      </c>
      <c r="Q104" s="17"/>
      <c r="R104" s="7"/>
      <c r="S104" s="7"/>
      <c r="T104" s="7"/>
      <c r="U104" s="24"/>
      <c r="V104" s="66" t="s">
        <v>515</v>
      </c>
      <c r="W104" s="16" t="s">
        <v>65</v>
      </c>
      <c r="X104" s="17" t="s">
        <v>45</v>
      </c>
      <c r="Y104" s="16" t="s">
        <v>44</v>
      </c>
      <c r="Z104" s="15"/>
      <c r="AA104" s="15"/>
      <c r="AB104" s="13" t="s">
        <v>49</v>
      </c>
      <c r="AC104" s="7" t="s">
        <v>516</v>
      </c>
      <c r="AD104" s="13"/>
      <c r="AE104" s="13"/>
      <c r="AF104" s="13"/>
    </row>
    <row r="105" spans="1:32" s="22" customFormat="1" ht="81" customHeight="1" x14ac:dyDescent="0.35">
      <c r="A105" s="17" t="s">
        <v>371</v>
      </c>
      <c r="B105" s="17" t="s">
        <v>47</v>
      </c>
      <c r="C105" s="15"/>
      <c r="D105" s="16" t="s">
        <v>517</v>
      </c>
      <c r="E105" s="10">
        <v>11</v>
      </c>
      <c r="F105" s="16" t="s">
        <v>518</v>
      </c>
      <c r="G105" s="16" t="s">
        <v>306</v>
      </c>
      <c r="H105" s="16" t="s">
        <v>345</v>
      </c>
      <c r="I105" s="17" t="s">
        <v>519</v>
      </c>
      <c r="J105" s="12">
        <v>111834</v>
      </c>
      <c r="K105" s="13"/>
      <c r="L105" s="13"/>
      <c r="M105" s="16">
        <v>4748</v>
      </c>
      <c r="N105" s="15"/>
      <c r="O105" s="7" t="s">
        <v>63</v>
      </c>
      <c r="P105" s="7" t="s">
        <v>52</v>
      </c>
      <c r="Q105" s="7"/>
      <c r="R105" s="7"/>
      <c r="S105" s="7"/>
      <c r="T105" s="7"/>
      <c r="U105" s="24"/>
      <c r="V105" s="66" t="s">
        <v>520</v>
      </c>
      <c r="W105" s="16" t="s">
        <v>65</v>
      </c>
      <c r="X105" s="17" t="s">
        <v>45</v>
      </c>
      <c r="Y105" s="16" t="s">
        <v>65</v>
      </c>
      <c r="Z105" s="15"/>
      <c r="AA105" s="15"/>
      <c r="AB105" s="13" t="s">
        <v>78</v>
      </c>
      <c r="AC105" s="7"/>
      <c r="AD105" s="13"/>
      <c r="AE105" s="13"/>
      <c r="AF105" s="13"/>
    </row>
    <row r="106" spans="1:32" s="22" customFormat="1" ht="32.25" customHeight="1" x14ac:dyDescent="0.35">
      <c r="A106" s="17" t="s">
        <v>521</v>
      </c>
      <c r="B106" s="17" t="s">
        <v>167</v>
      </c>
      <c r="C106" s="13"/>
      <c r="D106" s="16" t="s">
        <v>517</v>
      </c>
      <c r="E106" s="10">
        <v>11</v>
      </c>
      <c r="F106" s="16" t="s">
        <v>117</v>
      </c>
      <c r="G106" s="17" t="s">
        <v>522</v>
      </c>
      <c r="H106" s="16" t="s">
        <v>49</v>
      </c>
      <c r="I106" s="16" t="s">
        <v>523</v>
      </c>
      <c r="J106" s="12">
        <v>150000</v>
      </c>
      <c r="K106" s="13"/>
      <c r="L106" s="13"/>
      <c r="M106" s="16">
        <v>5000</v>
      </c>
      <c r="N106" s="15"/>
      <c r="O106" s="17" t="s">
        <v>39</v>
      </c>
      <c r="P106" s="17" t="s">
        <v>90</v>
      </c>
      <c r="Q106" s="17"/>
      <c r="R106" s="7"/>
      <c r="S106" s="7"/>
      <c r="T106" s="7"/>
      <c r="U106" s="24"/>
      <c r="V106" s="66" t="s">
        <v>524</v>
      </c>
      <c r="W106" s="16" t="s">
        <v>65</v>
      </c>
      <c r="X106" s="17" t="s">
        <v>45</v>
      </c>
      <c r="Y106" s="16" t="s">
        <v>44</v>
      </c>
      <c r="Z106" s="15"/>
      <c r="AA106" s="15"/>
      <c r="AB106" s="13" t="s">
        <v>49</v>
      </c>
      <c r="AC106" s="7" t="s">
        <v>119</v>
      </c>
      <c r="AD106" s="13"/>
      <c r="AE106" s="13" t="s">
        <v>525</v>
      </c>
      <c r="AF106" s="13"/>
    </row>
    <row r="107" spans="1:32" s="22" customFormat="1" ht="33.75" customHeight="1" x14ac:dyDescent="0.35">
      <c r="A107" s="17" t="s">
        <v>521</v>
      </c>
      <c r="B107" s="17" t="s">
        <v>112</v>
      </c>
      <c r="C107" s="18"/>
      <c r="D107" s="17" t="s">
        <v>517</v>
      </c>
      <c r="E107" s="19">
        <v>11</v>
      </c>
      <c r="F107" s="17" t="s">
        <v>59</v>
      </c>
      <c r="G107" s="17" t="s">
        <v>129</v>
      </c>
      <c r="H107" s="17" t="s">
        <v>61</v>
      </c>
      <c r="I107" s="17" t="s">
        <v>526</v>
      </c>
      <c r="J107" s="20">
        <v>200000</v>
      </c>
      <c r="K107" s="18"/>
      <c r="L107" s="18"/>
      <c r="M107" s="17">
        <v>4500</v>
      </c>
      <c r="N107" s="25"/>
      <c r="O107" s="17" t="s">
        <v>39</v>
      </c>
      <c r="P107" s="17"/>
      <c r="Q107" s="17"/>
      <c r="R107" s="17"/>
      <c r="S107" s="21"/>
      <c r="U107" s="25"/>
      <c r="V107" s="67" t="s">
        <v>39</v>
      </c>
      <c r="W107" s="17" t="s">
        <v>65</v>
      </c>
      <c r="X107" s="17" t="s">
        <v>45</v>
      </c>
      <c r="Y107" s="17" t="s">
        <v>65</v>
      </c>
      <c r="Z107" s="23"/>
      <c r="AA107" s="23"/>
      <c r="AB107" s="24" t="s">
        <v>59</v>
      </c>
      <c r="AC107" s="7"/>
      <c r="AD107" s="18"/>
      <c r="AE107" s="25"/>
      <c r="AF107" s="18"/>
    </row>
    <row r="108" spans="1:32" s="22" customFormat="1" ht="30.75" customHeight="1" x14ac:dyDescent="0.35">
      <c r="A108" s="7" t="s">
        <v>521</v>
      </c>
      <c r="B108" s="7" t="s">
        <v>112</v>
      </c>
      <c r="C108" s="24"/>
      <c r="D108" s="7" t="s">
        <v>517</v>
      </c>
      <c r="E108" s="44">
        <v>11</v>
      </c>
      <c r="F108" s="7" t="s">
        <v>527</v>
      </c>
      <c r="G108" s="7" t="s">
        <v>180</v>
      </c>
      <c r="H108" s="7" t="s">
        <v>527</v>
      </c>
      <c r="I108" s="7"/>
      <c r="J108" s="12">
        <f>K108/0.881</f>
        <v>209704.88081725311</v>
      </c>
      <c r="K108" s="37">
        <v>184750</v>
      </c>
      <c r="L108" s="24" t="s">
        <v>181</v>
      </c>
      <c r="M108" s="50">
        <v>12750</v>
      </c>
      <c r="N108" s="58">
        <v>12750</v>
      </c>
      <c r="O108" s="7" t="s">
        <v>39</v>
      </c>
      <c r="P108" s="7" t="s">
        <v>40</v>
      </c>
      <c r="Q108" s="7"/>
      <c r="R108" s="7"/>
      <c r="S108" s="7"/>
      <c r="T108" s="7"/>
      <c r="U108" s="24"/>
      <c r="V108" s="66" t="s">
        <v>528</v>
      </c>
      <c r="W108" s="7" t="s">
        <v>65</v>
      </c>
      <c r="X108" s="7"/>
      <c r="Y108" s="7" t="s">
        <v>44</v>
      </c>
      <c r="Z108" s="24" t="s">
        <v>529</v>
      </c>
      <c r="AA108" s="42" t="s">
        <v>530</v>
      </c>
      <c r="AB108" s="24" t="s">
        <v>180</v>
      </c>
      <c r="AC108" s="7"/>
      <c r="AD108" s="13"/>
      <c r="AE108" s="13"/>
      <c r="AF108" s="13"/>
    </row>
    <row r="109" spans="1:32" s="22" customFormat="1" ht="56.25" customHeight="1" x14ac:dyDescent="0.35">
      <c r="A109" s="17" t="s">
        <v>120</v>
      </c>
      <c r="B109" s="17" t="s">
        <v>33</v>
      </c>
      <c r="C109" s="13"/>
      <c r="D109" s="16" t="s">
        <v>517</v>
      </c>
      <c r="E109" s="10">
        <v>11</v>
      </c>
      <c r="F109" s="16" t="s">
        <v>117</v>
      </c>
      <c r="G109" s="17" t="s">
        <v>50</v>
      </c>
      <c r="H109" s="16" t="s">
        <v>49</v>
      </c>
      <c r="I109" s="16" t="s">
        <v>448</v>
      </c>
      <c r="J109" s="12">
        <v>1200000</v>
      </c>
      <c r="K109" s="13"/>
      <c r="L109" s="13"/>
      <c r="M109" s="16">
        <v>271810</v>
      </c>
      <c r="N109" s="15"/>
      <c r="O109" s="17" t="s">
        <v>52</v>
      </c>
      <c r="P109" s="17" t="s">
        <v>39</v>
      </c>
      <c r="Q109" s="17"/>
      <c r="R109" s="7"/>
      <c r="S109" s="7"/>
      <c r="T109" s="7"/>
      <c r="U109" s="24"/>
      <c r="V109" s="66" t="s">
        <v>189</v>
      </c>
      <c r="W109" s="16" t="s">
        <v>65</v>
      </c>
      <c r="X109" s="17" t="s">
        <v>45</v>
      </c>
      <c r="Y109" s="16" t="s">
        <v>44</v>
      </c>
      <c r="Z109" s="15"/>
      <c r="AA109" s="15"/>
      <c r="AB109" s="13" t="s">
        <v>49</v>
      </c>
      <c r="AC109" s="7" t="s">
        <v>531</v>
      </c>
      <c r="AD109" s="13"/>
      <c r="AE109" s="13"/>
      <c r="AF109" s="13"/>
    </row>
    <row r="110" spans="1:32" s="22" customFormat="1" ht="44.25" customHeight="1" x14ac:dyDescent="0.35">
      <c r="A110" s="17" t="s">
        <v>457</v>
      </c>
      <c r="B110" s="17" t="s">
        <v>33</v>
      </c>
      <c r="C110" s="13"/>
      <c r="D110" s="16" t="s">
        <v>517</v>
      </c>
      <c r="E110" s="10">
        <v>11</v>
      </c>
      <c r="F110" s="16" t="s">
        <v>117</v>
      </c>
      <c r="G110" s="17" t="s">
        <v>50</v>
      </c>
      <c r="H110" s="16" t="s">
        <v>49</v>
      </c>
      <c r="I110" s="16" t="s">
        <v>532</v>
      </c>
      <c r="J110" s="12">
        <v>7633287</v>
      </c>
      <c r="K110" s="13"/>
      <c r="L110" s="13"/>
      <c r="M110" s="16">
        <v>248795</v>
      </c>
      <c r="N110" s="15"/>
      <c r="O110" s="17" t="s">
        <v>52</v>
      </c>
      <c r="P110" s="17" t="s">
        <v>39</v>
      </c>
      <c r="Q110" s="17" t="s">
        <v>53</v>
      </c>
      <c r="R110" s="7"/>
      <c r="S110" s="7"/>
      <c r="T110" s="7"/>
      <c r="U110" s="24"/>
      <c r="V110" s="66" t="s">
        <v>510</v>
      </c>
      <c r="W110" s="16" t="s">
        <v>65</v>
      </c>
      <c r="X110" s="17" t="s">
        <v>45</v>
      </c>
      <c r="Y110" s="16" t="s">
        <v>44</v>
      </c>
      <c r="Z110" s="15"/>
      <c r="AA110" s="15"/>
      <c r="AB110" s="13" t="s">
        <v>49</v>
      </c>
      <c r="AC110" s="7" t="s">
        <v>533</v>
      </c>
      <c r="AD110" s="13"/>
      <c r="AE110" s="13"/>
      <c r="AF110" s="13"/>
    </row>
    <row r="111" spans="1:32" s="22" customFormat="1" ht="92.25" customHeight="1" x14ac:dyDescent="0.35">
      <c r="A111" s="17" t="s">
        <v>496</v>
      </c>
      <c r="B111" s="17" t="s">
        <v>142</v>
      </c>
      <c r="C111" s="13"/>
      <c r="D111" s="16" t="s">
        <v>517</v>
      </c>
      <c r="E111" s="10">
        <v>11</v>
      </c>
      <c r="F111" s="16" t="s">
        <v>117</v>
      </c>
      <c r="G111" s="17" t="s">
        <v>50</v>
      </c>
      <c r="H111" s="16" t="s">
        <v>49</v>
      </c>
      <c r="I111" s="16" t="s">
        <v>534</v>
      </c>
      <c r="J111" s="12">
        <v>1200000</v>
      </c>
      <c r="K111" s="13"/>
      <c r="L111" s="13"/>
      <c r="M111" s="16">
        <v>577524</v>
      </c>
      <c r="N111" s="15"/>
      <c r="O111" s="17" t="s">
        <v>52</v>
      </c>
      <c r="P111" s="17" t="s">
        <v>39</v>
      </c>
      <c r="Q111" s="17"/>
      <c r="R111" s="7"/>
      <c r="S111" s="7"/>
      <c r="T111" s="7"/>
      <c r="U111" s="24"/>
      <c r="V111" s="66" t="s">
        <v>189</v>
      </c>
      <c r="W111" s="16" t="s">
        <v>65</v>
      </c>
      <c r="X111" s="17" t="s">
        <v>45</v>
      </c>
      <c r="Y111" s="16" t="s">
        <v>65</v>
      </c>
      <c r="Z111" s="15"/>
      <c r="AA111" s="15"/>
      <c r="AB111" s="13" t="s">
        <v>49</v>
      </c>
      <c r="AC111" s="7" t="s">
        <v>535</v>
      </c>
      <c r="AD111" s="13"/>
      <c r="AE111" s="13"/>
      <c r="AF111" s="13"/>
    </row>
    <row r="112" spans="1:32" s="22" customFormat="1" ht="63.75" customHeight="1" x14ac:dyDescent="0.35">
      <c r="A112" s="17" t="s">
        <v>496</v>
      </c>
      <c r="B112" s="17" t="s">
        <v>268</v>
      </c>
      <c r="C112" s="15"/>
      <c r="D112" s="16" t="s">
        <v>517</v>
      </c>
      <c r="E112" s="10">
        <v>11</v>
      </c>
      <c r="F112" s="16" t="s">
        <v>96</v>
      </c>
      <c r="G112" s="16" t="s">
        <v>97</v>
      </c>
      <c r="H112" s="17" t="s">
        <v>536</v>
      </c>
      <c r="I112" s="17" t="s">
        <v>537</v>
      </c>
      <c r="J112" s="12">
        <v>5000000</v>
      </c>
      <c r="K112" s="13"/>
      <c r="L112" s="13"/>
      <c r="M112" s="33">
        <v>151904</v>
      </c>
      <c r="N112" s="63">
        <v>151904</v>
      </c>
      <c r="O112" s="17" t="s">
        <v>53</v>
      </c>
      <c r="P112" s="17" t="s">
        <v>40</v>
      </c>
      <c r="Q112" s="17" t="s">
        <v>39</v>
      </c>
      <c r="R112" s="17" t="s">
        <v>193</v>
      </c>
      <c r="S112" s="17" t="s">
        <v>41</v>
      </c>
      <c r="T112" s="11"/>
      <c r="U112" s="13"/>
      <c r="V112" s="68" t="s">
        <v>538</v>
      </c>
      <c r="W112" s="16" t="s">
        <v>65</v>
      </c>
      <c r="X112" s="17" t="s">
        <v>45</v>
      </c>
      <c r="Y112" s="16" t="s">
        <v>65</v>
      </c>
      <c r="Z112" s="15" t="s">
        <v>539</v>
      </c>
      <c r="AA112" s="15" t="s">
        <v>540</v>
      </c>
      <c r="AB112" s="13" t="s">
        <v>96</v>
      </c>
      <c r="AC112" s="7"/>
      <c r="AD112" s="13"/>
      <c r="AE112" s="25" t="s">
        <v>541</v>
      </c>
      <c r="AF112" s="13"/>
    </row>
    <row r="113" spans="1:59" s="22" customFormat="1" ht="30.75" customHeight="1" x14ac:dyDescent="0.35">
      <c r="A113" s="17" t="s">
        <v>85</v>
      </c>
      <c r="B113" s="17" t="s">
        <v>167</v>
      </c>
      <c r="C113" s="18"/>
      <c r="D113" s="17" t="s">
        <v>517</v>
      </c>
      <c r="E113" s="19">
        <v>11</v>
      </c>
      <c r="F113" s="17" t="s">
        <v>59</v>
      </c>
      <c r="G113" s="17" t="s">
        <v>60</v>
      </c>
      <c r="H113" s="17" t="s">
        <v>61</v>
      </c>
      <c r="I113" s="17" t="s">
        <v>62</v>
      </c>
      <c r="J113" s="20">
        <v>150000</v>
      </c>
      <c r="K113" s="18"/>
      <c r="L113" s="18"/>
      <c r="M113" s="26">
        <v>6400</v>
      </c>
      <c r="N113" s="25">
        <v>6400</v>
      </c>
      <c r="O113" s="17" t="s">
        <v>52</v>
      </c>
      <c r="P113" s="17" t="s">
        <v>39</v>
      </c>
      <c r="Q113" s="17"/>
      <c r="R113" s="17"/>
      <c r="S113" s="21"/>
      <c r="U113" s="25"/>
      <c r="V113" s="67" t="s">
        <v>189</v>
      </c>
      <c r="W113" s="17" t="s">
        <v>65</v>
      </c>
      <c r="X113" s="17" t="s">
        <v>45</v>
      </c>
      <c r="Y113" s="17"/>
      <c r="Z113" s="23"/>
      <c r="AA113" s="23"/>
      <c r="AB113" s="24" t="s">
        <v>59</v>
      </c>
      <c r="AC113" s="17" t="s">
        <v>190</v>
      </c>
      <c r="AD113" s="25"/>
      <c r="AE113" s="25"/>
      <c r="AF113" s="18"/>
    </row>
    <row r="114" spans="1:59" s="22" customFormat="1" ht="75" customHeight="1" x14ac:dyDescent="0.35">
      <c r="A114" s="17" t="s">
        <v>85</v>
      </c>
      <c r="B114" s="17" t="s">
        <v>167</v>
      </c>
      <c r="C114" s="18"/>
      <c r="D114" s="16" t="s">
        <v>517</v>
      </c>
      <c r="E114" s="52">
        <v>11</v>
      </c>
      <c r="F114" s="17" t="s">
        <v>542</v>
      </c>
      <c r="G114" s="17" t="s">
        <v>543</v>
      </c>
      <c r="H114" s="17" t="s">
        <v>544</v>
      </c>
      <c r="I114" s="17" t="s">
        <v>545</v>
      </c>
      <c r="J114" s="20">
        <v>16495</v>
      </c>
      <c r="K114" s="18"/>
      <c r="L114" s="18"/>
      <c r="M114" s="16">
        <v>4280</v>
      </c>
      <c r="N114" s="23"/>
      <c r="O114" s="16" t="s">
        <v>90</v>
      </c>
      <c r="P114" s="16"/>
      <c r="Q114" s="16"/>
      <c r="R114" s="16"/>
      <c r="S114" s="21"/>
      <c r="U114" s="18"/>
      <c r="V114" s="66" t="s">
        <v>90</v>
      </c>
      <c r="W114" s="16" t="s">
        <v>65</v>
      </c>
      <c r="X114" s="17" t="s">
        <v>101</v>
      </c>
      <c r="Y114" s="16" t="s">
        <v>44</v>
      </c>
      <c r="Z114" s="23"/>
      <c r="AA114" s="23"/>
      <c r="AB114" s="24" t="s">
        <v>86</v>
      </c>
      <c r="AC114" s="7"/>
      <c r="AD114" s="18"/>
      <c r="AE114" s="18"/>
      <c r="AF114" s="18"/>
    </row>
    <row r="115" spans="1:59" s="22" customFormat="1" ht="30" customHeight="1" x14ac:dyDescent="0.35">
      <c r="A115" s="17" t="s">
        <v>141</v>
      </c>
      <c r="B115" s="17" t="s">
        <v>47</v>
      </c>
      <c r="C115" s="15"/>
      <c r="D115" s="16" t="s">
        <v>517</v>
      </c>
      <c r="E115" s="15">
        <v>11</v>
      </c>
      <c r="F115" s="16" t="s">
        <v>299</v>
      </c>
      <c r="G115" s="16" t="s">
        <v>359</v>
      </c>
      <c r="H115" s="16" t="s">
        <v>299</v>
      </c>
      <c r="I115" s="16"/>
      <c r="J115" s="20">
        <v>708000</v>
      </c>
      <c r="K115" s="13"/>
      <c r="L115" s="13"/>
      <c r="M115" s="33">
        <v>27280</v>
      </c>
      <c r="N115" s="13"/>
      <c r="O115" s="7" t="s">
        <v>38</v>
      </c>
      <c r="P115" s="7" t="s">
        <v>52</v>
      </c>
      <c r="Q115" s="7" t="s">
        <v>169</v>
      </c>
      <c r="R115" s="7" t="s">
        <v>90</v>
      </c>
      <c r="S115" s="7" t="s">
        <v>136</v>
      </c>
      <c r="T115" s="7"/>
      <c r="U115" s="24"/>
      <c r="V115" s="66"/>
      <c r="W115" s="16" t="s">
        <v>44</v>
      </c>
      <c r="X115" s="17" t="s">
        <v>302</v>
      </c>
      <c r="Y115" s="16" t="s">
        <v>65</v>
      </c>
      <c r="Z115" s="15"/>
      <c r="AA115" s="15"/>
      <c r="AB115" s="13" t="s">
        <v>78</v>
      </c>
      <c r="AC115" s="16" t="s">
        <v>546</v>
      </c>
      <c r="AD115" s="15"/>
      <c r="AE115" s="13"/>
      <c r="AF115" s="13"/>
      <c r="AG115" s="17" t="s">
        <v>137</v>
      </c>
      <c r="AH115" s="17" t="s">
        <v>137</v>
      </c>
      <c r="AI115" s="17" t="s">
        <v>137</v>
      </c>
      <c r="AJ115" s="17" t="s">
        <v>137</v>
      </c>
      <c r="AK115" s="17" t="s">
        <v>137</v>
      </c>
      <c r="AL115" s="17" t="s">
        <v>137</v>
      </c>
      <c r="AM115" s="17" t="s">
        <v>137</v>
      </c>
      <c r="AN115" s="17" t="s">
        <v>137</v>
      </c>
      <c r="AO115" s="17" t="s">
        <v>137</v>
      </c>
      <c r="AP115" s="17" t="s">
        <v>137</v>
      </c>
      <c r="AQ115" s="17" t="s">
        <v>137</v>
      </c>
      <c r="AR115" s="17" t="s">
        <v>137</v>
      </c>
      <c r="AS115" s="17" t="s">
        <v>137</v>
      </c>
      <c r="AT115" s="17" t="s">
        <v>137</v>
      </c>
      <c r="AU115" s="17" t="s">
        <v>137</v>
      </c>
      <c r="AV115" s="17" t="s">
        <v>137</v>
      </c>
      <c r="AW115" s="17" t="s">
        <v>137</v>
      </c>
      <c r="AX115" s="17" t="s">
        <v>137</v>
      </c>
      <c r="AY115" s="17" t="s">
        <v>137</v>
      </c>
      <c r="AZ115" s="17" t="s">
        <v>137</v>
      </c>
      <c r="BA115" s="17" t="s">
        <v>137</v>
      </c>
      <c r="BB115" s="17" t="s">
        <v>137</v>
      </c>
      <c r="BC115" s="17" t="s">
        <v>137</v>
      </c>
      <c r="BD115" s="17" t="s">
        <v>137</v>
      </c>
      <c r="BE115" s="17" t="s">
        <v>137</v>
      </c>
      <c r="BF115" s="17" t="s">
        <v>137</v>
      </c>
      <c r="BG115" s="17" t="s">
        <v>137</v>
      </c>
    </row>
    <row r="116" spans="1:59" s="22" customFormat="1" ht="45.75" customHeight="1" x14ac:dyDescent="0.35">
      <c r="A116" s="17" t="s">
        <v>141</v>
      </c>
      <c r="B116" s="17" t="s">
        <v>33</v>
      </c>
      <c r="C116" s="15"/>
      <c r="D116" s="16" t="s">
        <v>517</v>
      </c>
      <c r="E116" s="10">
        <v>11</v>
      </c>
      <c r="F116" s="16" t="s">
        <v>96</v>
      </c>
      <c r="G116" s="16" t="s">
        <v>97</v>
      </c>
      <c r="H116" s="17" t="s">
        <v>547</v>
      </c>
      <c r="I116" s="17" t="s">
        <v>548</v>
      </c>
      <c r="J116" s="12">
        <v>5000000</v>
      </c>
      <c r="K116" s="13"/>
      <c r="L116" s="13"/>
      <c r="M116" s="33">
        <v>242811</v>
      </c>
      <c r="N116" s="63">
        <v>242811</v>
      </c>
      <c r="O116" s="17" t="s">
        <v>40</v>
      </c>
      <c r="P116" s="17" t="s">
        <v>63</v>
      </c>
      <c r="Q116" s="17" t="s">
        <v>41</v>
      </c>
      <c r="R116" s="17" t="s">
        <v>39</v>
      </c>
      <c r="S116" s="17" t="s">
        <v>52</v>
      </c>
      <c r="T116" s="11"/>
      <c r="U116" s="13"/>
      <c r="V116" s="68" t="s">
        <v>549</v>
      </c>
      <c r="W116" s="16" t="s">
        <v>44</v>
      </c>
      <c r="X116" s="17" t="s">
        <v>101</v>
      </c>
      <c r="Y116" s="16" t="s">
        <v>65</v>
      </c>
      <c r="Z116" s="15" t="s">
        <v>550</v>
      </c>
      <c r="AA116" s="34" t="s">
        <v>551</v>
      </c>
      <c r="AB116" s="13" t="s">
        <v>96</v>
      </c>
      <c r="AC116" s="7" t="s">
        <v>552</v>
      </c>
      <c r="AD116" s="13"/>
      <c r="AE116" s="25" t="s">
        <v>553</v>
      </c>
      <c r="AF116" s="13"/>
      <c r="AG116" s="17" t="s">
        <v>137</v>
      </c>
      <c r="AH116" s="17" t="s">
        <v>137</v>
      </c>
      <c r="AI116" s="17" t="s">
        <v>137</v>
      </c>
      <c r="AJ116" s="17" t="s">
        <v>137</v>
      </c>
      <c r="AK116" s="17" t="s">
        <v>137</v>
      </c>
      <c r="AL116" s="17" t="s">
        <v>137</v>
      </c>
      <c r="AM116" s="17" t="s">
        <v>137</v>
      </c>
      <c r="AN116" s="17" t="s">
        <v>137</v>
      </c>
      <c r="AO116" s="17" t="s">
        <v>137</v>
      </c>
      <c r="AP116" s="17" t="s">
        <v>137</v>
      </c>
      <c r="AQ116" s="17" t="s">
        <v>137</v>
      </c>
      <c r="AR116" s="17" t="s">
        <v>137</v>
      </c>
      <c r="AS116" s="17" t="s">
        <v>137</v>
      </c>
      <c r="AT116" s="17" t="s">
        <v>137</v>
      </c>
      <c r="AU116" s="17" t="s">
        <v>137</v>
      </c>
      <c r="AV116" s="17" t="s">
        <v>137</v>
      </c>
      <c r="AW116" s="17" t="s">
        <v>137</v>
      </c>
      <c r="AX116" s="17" t="s">
        <v>137</v>
      </c>
      <c r="AY116" s="17" t="s">
        <v>137</v>
      </c>
      <c r="AZ116" s="17" t="s">
        <v>137</v>
      </c>
      <c r="BA116" s="17" t="s">
        <v>137</v>
      </c>
      <c r="BB116" s="17" t="s">
        <v>137</v>
      </c>
      <c r="BC116" s="17" t="s">
        <v>137</v>
      </c>
      <c r="BD116" s="17" t="s">
        <v>137</v>
      </c>
      <c r="BE116" s="17" t="s">
        <v>137</v>
      </c>
      <c r="BF116" s="17" t="s">
        <v>137</v>
      </c>
      <c r="BG116" s="17" t="s">
        <v>137</v>
      </c>
    </row>
    <row r="117" spans="1:59" s="22" customFormat="1" ht="57.75" customHeight="1" x14ac:dyDescent="0.35">
      <c r="A117" s="17" t="s">
        <v>554</v>
      </c>
      <c r="B117" s="17" t="s">
        <v>245</v>
      </c>
      <c r="C117" s="13"/>
      <c r="D117" s="16" t="s">
        <v>517</v>
      </c>
      <c r="E117" s="10">
        <v>11</v>
      </c>
      <c r="F117" s="17" t="s">
        <v>555</v>
      </c>
      <c r="G117" s="17" t="s">
        <v>359</v>
      </c>
      <c r="H117" s="17" t="s">
        <v>556</v>
      </c>
      <c r="I117" s="17" t="s">
        <v>557</v>
      </c>
      <c r="J117" s="12">
        <v>327198</v>
      </c>
      <c r="K117" s="13"/>
      <c r="L117" s="13"/>
      <c r="M117" s="16">
        <v>173010</v>
      </c>
      <c r="N117" s="15"/>
      <c r="O117" s="7" t="s">
        <v>38</v>
      </c>
      <c r="P117" s="7" t="s">
        <v>558</v>
      </c>
      <c r="Q117" s="7" t="s">
        <v>559</v>
      </c>
      <c r="R117" s="7" t="s">
        <v>75</v>
      </c>
      <c r="S117" s="7" t="s">
        <v>42</v>
      </c>
      <c r="T117" s="7" t="s">
        <v>560</v>
      </c>
      <c r="U117" s="13"/>
      <c r="V117" s="68" t="s">
        <v>561</v>
      </c>
      <c r="W117" s="16" t="s">
        <v>65</v>
      </c>
      <c r="X117" s="17" t="s">
        <v>45</v>
      </c>
      <c r="Y117" s="16" t="s">
        <v>289</v>
      </c>
      <c r="Z117" s="15"/>
      <c r="AA117" s="13"/>
      <c r="AB117" s="13" t="s">
        <v>78</v>
      </c>
      <c r="AC117" s="17" t="s">
        <v>562</v>
      </c>
      <c r="AD117" s="25"/>
      <c r="AE117" s="24" t="s">
        <v>563</v>
      </c>
      <c r="AF117" s="18"/>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row>
    <row r="118" spans="1:59" s="22" customFormat="1" ht="48.75" customHeight="1" x14ac:dyDescent="0.35">
      <c r="A118" s="7" t="s">
        <v>285</v>
      </c>
      <c r="B118" s="7" t="s">
        <v>33</v>
      </c>
      <c r="C118" s="8"/>
      <c r="D118" s="9" t="s">
        <v>517</v>
      </c>
      <c r="E118" s="10">
        <v>11</v>
      </c>
      <c r="F118" s="9" t="s">
        <v>35</v>
      </c>
      <c r="G118" s="9" t="s">
        <v>35</v>
      </c>
      <c r="H118" s="7" t="s">
        <v>564</v>
      </c>
      <c r="I118" s="11"/>
      <c r="J118" s="12">
        <f>K118/0.783</f>
        <v>1021710.0893997445</v>
      </c>
      <c r="K118" s="10">
        <v>799999</v>
      </c>
      <c r="L118" s="13" t="s">
        <v>37</v>
      </c>
      <c r="M118" s="50">
        <v>23428</v>
      </c>
      <c r="N118" s="58">
        <v>23428</v>
      </c>
      <c r="O118" s="7" t="s">
        <v>40</v>
      </c>
      <c r="P118" s="7" t="s">
        <v>38</v>
      </c>
      <c r="Q118" s="7" t="s">
        <v>90</v>
      </c>
      <c r="R118" s="7" t="s">
        <v>63</v>
      </c>
      <c r="S118" s="7" t="s">
        <v>565</v>
      </c>
      <c r="T118" s="7" t="s">
        <v>91</v>
      </c>
      <c r="U118" s="24" t="s">
        <v>122</v>
      </c>
      <c r="V118" s="66" t="s">
        <v>566</v>
      </c>
      <c r="W118" s="9" t="s">
        <v>65</v>
      </c>
      <c r="X118" s="7" t="s">
        <v>45</v>
      </c>
      <c r="Y118" s="9" t="s">
        <v>44</v>
      </c>
      <c r="Z118" s="8" t="s">
        <v>567</v>
      </c>
      <c r="AA118" s="13"/>
      <c r="AB118" s="13" t="s">
        <v>35</v>
      </c>
      <c r="AC118" s="9" t="s">
        <v>125</v>
      </c>
      <c r="AD118" s="8"/>
      <c r="AE118" s="8"/>
      <c r="AF118" s="13"/>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row>
    <row r="119" spans="1:59" s="22" customFormat="1" ht="30" customHeight="1" x14ac:dyDescent="0.35">
      <c r="A119" s="17" t="s">
        <v>568</v>
      </c>
      <c r="B119" s="17" t="s">
        <v>268</v>
      </c>
      <c r="C119" s="18"/>
      <c r="D119" s="17" t="s">
        <v>569</v>
      </c>
      <c r="E119" s="19">
        <v>12</v>
      </c>
      <c r="F119" s="17" t="s">
        <v>59</v>
      </c>
      <c r="G119" s="17" t="s">
        <v>356</v>
      </c>
      <c r="H119" s="17" t="s">
        <v>61</v>
      </c>
      <c r="I119" s="17" t="s">
        <v>62</v>
      </c>
      <c r="J119" s="20">
        <v>5158</v>
      </c>
      <c r="K119" s="18"/>
      <c r="L119" s="18"/>
      <c r="M119" s="17">
        <v>608</v>
      </c>
      <c r="N119" s="25" t="s">
        <v>137</v>
      </c>
      <c r="O119" s="17" t="s">
        <v>53</v>
      </c>
      <c r="P119" s="17"/>
      <c r="Q119" s="17"/>
      <c r="S119" s="21"/>
      <c r="U119" s="25"/>
      <c r="V119" s="67" t="s">
        <v>53</v>
      </c>
      <c r="W119" s="17" t="s">
        <v>65</v>
      </c>
      <c r="X119" s="17" t="s">
        <v>45</v>
      </c>
      <c r="Y119" s="17"/>
      <c r="Z119" s="23"/>
      <c r="AA119" s="23"/>
      <c r="AB119" s="24" t="s">
        <v>59</v>
      </c>
      <c r="AC119" s="7" t="s">
        <v>190</v>
      </c>
      <c r="AD119" s="24"/>
      <c r="AE119" s="25" t="s">
        <v>570</v>
      </c>
      <c r="AF119" s="18"/>
      <c r="AG119" s="16"/>
      <c r="AH119" s="16" t="s">
        <v>137</v>
      </c>
      <c r="AI119" s="16" t="s">
        <v>137</v>
      </c>
      <c r="AJ119" s="16" t="s">
        <v>137</v>
      </c>
      <c r="AK119" s="16" t="s">
        <v>137</v>
      </c>
      <c r="AL119" s="16" t="s">
        <v>137</v>
      </c>
      <c r="AM119" s="16" t="s">
        <v>137</v>
      </c>
      <c r="AN119" s="16" t="s">
        <v>137</v>
      </c>
      <c r="AO119" s="16" t="s">
        <v>137</v>
      </c>
      <c r="AP119" s="16" t="s">
        <v>137</v>
      </c>
      <c r="AQ119" s="16" t="s">
        <v>137</v>
      </c>
      <c r="AR119" s="16" t="s">
        <v>137</v>
      </c>
      <c r="AS119" s="16" t="s">
        <v>137</v>
      </c>
      <c r="AT119" s="16" t="s">
        <v>137</v>
      </c>
      <c r="AU119" s="16" t="s">
        <v>137</v>
      </c>
      <c r="AV119" s="16" t="s">
        <v>137</v>
      </c>
      <c r="AW119" s="16" t="s">
        <v>137</v>
      </c>
      <c r="AX119" s="16" t="s">
        <v>137</v>
      </c>
      <c r="AY119" s="16" t="s">
        <v>137</v>
      </c>
      <c r="AZ119" s="16" t="s">
        <v>137</v>
      </c>
      <c r="BA119" s="16" t="s">
        <v>137</v>
      </c>
      <c r="BB119" s="16" t="s">
        <v>137</v>
      </c>
      <c r="BC119" s="16" t="s">
        <v>137</v>
      </c>
      <c r="BD119" s="16" t="s">
        <v>137</v>
      </c>
      <c r="BE119" s="16" t="s">
        <v>137</v>
      </c>
      <c r="BF119" s="16" t="s">
        <v>137</v>
      </c>
      <c r="BG119" s="16" t="s">
        <v>137</v>
      </c>
    </row>
    <row r="120" spans="1:59" s="22" customFormat="1" ht="39" x14ac:dyDescent="0.35">
      <c r="A120" s="17" t="s">
        <v>571</v>
      </c>
      <c r="B120" s="17" t="s">
        <v>447</v>
      </c>
      <c r="C120" s="15"/>
      <c r="D120" s="16" t="s">
        <v>569</v>
      </c>
      <c r="E120" s="10">
        <v>12</v>
      </c>
      <c r="F120" s="16" t="s">
        <v>96</v>
      </c>
      <c r="G120" s="16" t="s">
        <v>97</v>
      </c>
      <c r="H120" s="17" t="s">
        <v>59</v>
      </c>
      <c r="I120" s="17" t="s">
        <v>572</v>
      </c>
      <c r="J120" s="12">
        <v>500000</v>
      </c>
      <c r="K120" s="13"/>
      <c r="L120" s="13"/>
      <c r="M120" s="33">
        <v>46651</v>
      </c>
      <c r="N120" s="63">
        <v>46651</v>
      </c>
      <c r="O120" s="17" t="s">
        <v>136</v>
      </c>
      <c r="P120" s="17" t="s">
        <v>75</v>
      </c>
      <c r="Q120" s="17" t="s">
        <v>38</v>
      </c>
      <c r="R120" s="17" t="s">
        <v>91</v>
      </c>
      <c r="S120" s="17"/>
      <c r="T120" s="11"/>
      <c r="U120" s="25" t="s">
        <v>449</v>
      </c>
      <c r="V120" s="67" t="s">
        <v>573</v>
      </c>
      <c r="W120" s="16" t="s">
        <v>44</v>
      </c>
      <c r="X120" s="17" t="s">
        <v>101</v>
      </c>
      <c r="Y120" s="16" t="s">
        <v>65</v>
      </c>
      <c r="Z120" s="15" t="s">
        <v>574</v>
      </c>
      <c r="AA120" s="15" t="s">
        <v>575</v>
      </c>
      <c r="AB120" s="13" t="s">
        <v>96</v>
      </c>
      <c r="AC120" s="7" t="s">
        <v>576</v>
      </c>
      <c r="AD120" s="13"/>
      <c r="AE120" s="13"/>
      <c r="AF120" s="13"/>
      <c r="AG120" s="16" t="s">
        <v>137</v>
      </c>
      <c r="AH120" s="16" t="s">
        <v>137</v>
      </c>
      <c r="AI120" s="16" t="s">
        <v>137</v>
      </c>
      <c r="AJ120" s="16" t="s">
        <v>137</v>
      </c>
      <c r="AK120" s="16" t="s">
        <v>137</v>
      </c>
      <c r="AL120" s="16" t="s">
        <v>137</v>
      </c>
      <c r="AM120" s="16" t="s">
        <v>137</v>
      </c>
      <c r="AN120" s="16" t="s">
        <v>137</v>
      </c>
      <c r="AO120" s="16" t="s">
        <v>137</v>
      </c>
      <c r="AP120" s="16" t="s">
        <v>137</v>
      </c>
      <c r="AQ120" s="16" t="s">
        <v>137</v>
      </c>
      <c r="AR120" s="16" t="s">
        <v>137</v>
      </c>
      <c r="AS120" s="16" t="s">
        <v>137</v>
      </c>
      <c r="AT120" s="16" t="s">
        <v>137</v>
      </c>
      <c r="AU120" s="16" t="s">
        <v>137</v>
      </c>
      <c r="AV120" s="16" t="s">
        <v>137</v>
      </c>
      <c r="AW120" s="16" t="s">
        <v>137</v>
      </c>
      <c r="AX120" s="16" t="s">
        <v>137</v>
      </c>
      <c r="AY120" s="16" t="s">
        <v>137</v>
      </c>
      <c r="AZ120" s="16" t="s">
        <v>137</v>
      </c>
      <c r="BA120" s="16" t="s">
        <v>137</v>
      </c>
      <c r="BB120" s="16" t="s">
        <v>137</v>
      </c>
      <c r="BC120" s="16" t="s">
        <v>137</v>
      </c>
      <c r="BD120" s="16" t="s">
        <v>137</v>
      </c>
      <c r="BE120" s="16" t="s">
        <v>137</v>
      </c>
      <c r="BF120" s="16" t="s">
        <v>137</v>
      </c>
      <c r="BG120" s="16" t="s">
        <v>137</v>
      </c>
    </row>
    <row r="121" spans="1:59" s="22" customFormat="1" ht="78" x14ac:dyDescent="0.35">
      <c r="A121" s="17" t="s">
        <v>454</v>
      </c>
      <c r="B121" s="17" t="s">
        <v>167</v>
      </c>
      <c r="C121" s="15"/>
      <c r="D121" s="16" t="s">
        <v>569</v>
      </c>
      <c r="E121" s="10">
        <v>12</v>
      </c>
      <c r="F121" s="16" t="s">
        <v>577</v>
      </c>
      <c r="G121" s="17" t="s">
        <v>578</v>
      </c>
      <c r="H121" s="16" t="s">
        <v>579</v>
      </c>
      <c r="I121" s="17" t="s">
        <v>580</v>
      </c>
      <c r="J121" s="12">
        <f>K121/6.896</f>
        <v>11165.893271461717</v>
      </c>
      <c r="K121" s="15">
        <v>77000</v>
      </c>
      <c r="L121" s="13" t="s">
        <v>581</v>
      </c>
      <c r="M121" s="16">
        <v>600000</v>
      </c>
      <c r="N121" s="15" t="s">
        <v>137</v>
      </c>
      <c r="O121" s="7" t="s">
        <v>52</v>
      </c>
      <c r="P121" s="7" t="s">
        <v>237</v>
      </c>
      <c r="Q121" s="7" t="s">
        <v>272</v>
      </c>
      <c r="R121" s="7" t="s">
        <v>136</v>
      </c>
      <c r="S121" s="7" t="s">
        <v>41</v>
      </c>
      <c r="T121" s="7" t="s">
        <v>38</v>
      </c>
      <c r="U121" s="13"/>
      <c r="V121" s="68" t="s">
        <v>582</v>
      </c>
      <c r="W121" s="16" t="s">
        <v>44</v>
      </c>
      <c r="X121" s="17" t="s">
        <v>45</v>
      </c>
      <c r="Y121" s="16" t="s">
        <v>44</v>
      </c>
      <c r="Z121" s="15" t="s">
        <v>137</v>
      </c>
      <c r="AA121" s="15" t="s">
        <v>137</v>
      </c>
      <c r="AB121" s="13" t="s">
        <v>78</v>
      </c>
      <c r="AC121" s="7"/>
      <c r="AD121" s="13"/>
      <c r="AE121" s="24" t="s">
        <v>583</v>
      </c>
      <c r="AF121" s="13"/>
      <c r="AG121" s="16" t="s">
        <v>137</v>
      </c>
      <c r="AH121" s="16" t="s">
        <v>137</v>
      </c>
      <c r="AI121" s="16" t="s">
        <v>137</v>
      </c>
      <c r="AJ121" s="16" t="s">
        <v>137</v>
      </c>
      <c r="AK121" s="16" t="s">
        <v>137</v>
      </c>
      <c r="AL121" s="16" t="s">
        <v>137</v>
      </c>
      <c r="AM121" s="16" t="s">
        <v>137</v>
      </c>
      <c r="AN121" s="16" t="s">
        <v>137</v>
      </c>
      <c r="AO121" s="16" t="s">
        <v>137</v>
      </c>
      <c r="AP121" s="16" t="s">
        <v>137</v>
      </c>
      <c r="AQ121" s="16" t="s">
        <v>137</v>
      </c>
      <c r="AR121" s="16" t="s">
        <v>137</v>
      </c>
      <c r="AS121" s="16" t="s">
        <v>137</v>
      </c>
      <c r="AT121" s="16" t="s">
        <v>137</v>
      </c>
      <c r="AU121" s="16" t="s">
        <v>137</v>
      </c>
      <c r="AV121" s="16" t="s">
        <v>137</v>
      </c>
      <c r="AW121" s="16" t="s">
        <v>137</v>
      </c>
      <c r="AX121" s="16" t="s">
        <v>137</v>
      </c>
      <c r="AY121" s="16" t="s">
        <v>137</v>
      </c>
      <c r="AZ121" s="16" t="s">
        <v>137</v>
      </c>
      <c r="BA121" s="16" t="s">
        <v>137</v>
      </c>
      <c r="BB121" s="16" t="s">
        <v>137</v>
      </c>
      <c r="BC121" s="16" t="s">
        <v>137</v>
      </c>
      <c r="BD121" s="16" t="s">
        <v>137</v>
      </c>
      <c r="BE121" s="16" t="s">
        <v>137</v>
      </c>
      <c r="BF121" s="16" t="s">
        <v>137</v>
      </c>
      <c r="BG121" s="16" t="s">
        <v>137</v>
      </c>
    </row>
    <row r="122" spans="1:59" s="7" customFormat="1" ht="33" customHeight="1" x14ac:dyDescent="0.35">
      <c r="A122" s="7" t="s">
        <v>457</v>
      </c>
      <c r="B122" s="17" t="s">
        <v>167</v>
      </c>
      <c r="C122" s="24"/>
      <c r="D122" s="7" t="s">
        <v>569</v>
      </c>
      <c r="E122" s="44">
        <v>12</v>
      </c>
      <c r="F122" s="7" t="s">
        <v>584</v>
      </c>
      <c r="G122" s="7" t="s">
        <v>180</v>
      </c>
      <c r="H122" s="7" t="s">
        <v>584</v>
      </c>
      <c r="J122" s="12">
        <f>K122/0.881</f>
        <v>222431.32803632235</v>
      </c>
      <c r="K122" s="37">
        <v>195962</v>
      </c>
      <c r="L122" s="24" t="s">
        <v>181</v>
      </c>
      <c r="M122" s="50">
        <v>10000</v>
      </c>
      <c r="N122" s="58">
        <v>10000</v>
      </c>
      <c r="O122" s="7" t="s">
        <v>193</v>
      </c>
      <c r="P122" s="7" t="s">
        <v>40</v>
      </c>
      <c r="Q122" s="7" t="s">
        <v>52</v>
      </c>
      <c r="U122" s="24"/>
      <c r="V122" s="66" t="s">
        <v>585</v>
      </c>
      <c r="W122" s="7" t="s">
        <v>65</v>
      </c>
      <c r="Y122" s="7" t="s">
        <v>44</v>
      </c>
      <c r="Z122" s="24" t="s">
        <v>586</v>
      </c>
      <c r="AA122" s="24"/>
      <c r="AB122" s="24" t="s">
        <v>180</v>
      </c>
      <c r="AD122" s="13"/>
      <c r="AE122" s="13"/>
      <c r="AF122" s="13"/>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row>
    <row r="123" spans="1:59" s="7" customFormat="1" ht="44.25" customHeight="1" x14ac:dyDescent="0.35">
      <c r="A123" s="17" t="s">
        <v>457</v>
      </c>
      <c r="B123" s="17" t="s">
        <v>167</v>
      </c>
      <c r="C123" s="13"/>
      <c r="D123" s="16" t="s">
        <v>569</v>
      </c>
      <c r="E123" s="10">
        <v>12</v>
      </c>
      <c r="F123" s="16" t="s">
        <v>117</v>
      </c>
      <c r="G123" s="17" t="s">
        <v>50</v>
      </c>
      <c r="H123" s="16" t="s">
        <v>49</v>
      </c>
      <c r="I123" s="16"/>
      <c r="J123" s="12">
        <v>66713</v>
      </c>
      <c r="K123" s="13"/>
      <c r="L123" s="13"/>
      <c r="M123" s="16">
        <v>21205</v>
      </c>
      <c r="N123" s="15"/>
      <c r="O123" s="17" t="s">
        <v>52</v>
      </c>
      <c r="P123" s="17" t="s">
        <v>90</v>
      </c>
      <c r="Q123" s="17"/>
      <c r="U123" s="24"/>
      <c r="V123" s="66" t="s">
        <v>587</v>
      </c>
      <c r="W123" s="16"/>
      <c r="X123" s="17"/>
      <c r="Y123" s="16"/>
      <c r="Z123" s="15"/>
      <c r="AA123" s="15"/>
      <c r="AB123" s="13" t="s">
        <v>49</v>
      </c>
      <c r="AC123" s="7" t="s">
        <v>588</v>
      </c>
      <c r="AD123" s="13"/>
      <c r="AE123" s="13"/>
      <c r="AF123" s="13"/>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row>
    <row r="124" spans="1:59" s="7" customFormat="1" ht="77.25" customHeight="1" x14ac:dyDescent="0.35">
      <c r="A124" s="17" t="s">
        <v>79</v>
      </c>
      <c r="B124" s="17" t="s">
        <v>47</v>
      </c>
      <c r="C124" s="15"/>
      <c r="D124" s="17" t="s">
        <v>569</v>
      </c>
      <c r="E124" s="15">
        <v>12</v>
      </c>
      <c r="F124" s="16" t="s">
        <v>196</v>
      </c>
      <c r="G124" s="16" t="s">
        <v>197</v>
      </c>
      <c r="H124" s="35" t="s">
        <v>589</v>
      </c>
      <c r="I124" s="17" t="s">
        <v>199</v>
      </c>
      <c r="J124" s="12">
        <f>K124/0.924</f>
        <v>634006.49350649351</v>
      </c>
      <c r="K124" s="25">
        <v>585822</v>
      </c>
      <c r="L124" s="25" t="s">
        <v>200</v>
      </c>
      <c r="M124" s="16">
        <v>2931</v>
      </c>
      <c r="N124" s="15" t="s">
        <v>137</v>
      </c>
      <c r="O124" s="17" t="s">
        <v>53</v>
      </c>
      <c r="P124" s="17" t="s">
        <v>38</v>
      </c>
      <c r="Q124" s="17" t="s">
        <v>52</v>
      </c>
      <c r="R124" s="17" t="s">
        <v>90</v>
      </c>
      <c r="S124" s="11" t="s">
        <v>42</v>
      </c>
      <c r="T124" s="17" t="s">
        <v>590</v>
      </c>
      <c r="U124" s="25" t="s">
        <v>137</v>
      </c>
      <c r="V124" s="67" t="s">
        <v>591</v>
      </c>
      <c r="W124" s="16" t="s">
        <v>65</v>
      </c>
      <c r="X124" s="17" t="s">
        <v>45</v>
      </c>
      <c r="Y124" s="16" t="s">
        <v>44</v>
      </c>
      <c r="Z124" s="15" t="s">
        <v>137</v>
      </c>
      <c r="AA124" s="15" t="s">
        <v>203</v>
      </c>
      <c r="AB124" s="25" t="s">
        <v>78</v>
      </c>
      <c r="AC124" s="17" t="s">
        <v>137</v>
      </c>
      <c r="AD124" s="25"/>
      <c r="AE124" s="25" t="s">
        <v>137</v>
      </c>
      <c r="AF124" s="25" t="s">
        <v>137</v>
      </c>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row>
    <row r="125" spans="1:59" s="7" customFormat="1" ht="26" x14ac:dyDescent="0.35">
      <c r="A125" s="17" t="s">
        <v>280</v>
      </c>
      <c r="B125" s="17" t="s">
        <v>192</v>
      </c>
      <c r="C125" s="15"/>
      <c r="D125" s="16" t="s">
        <v>569</v>
      </c>
      <c r="E125" s="10">
        <v>12</v>
      </c>
      <c r="F125" s="16" t="s">
        <v>143</v>
      </c>
      <c r="G125" s="16" t="s">
        <v>134</v>
      </c>
      <c r="H125" s="16" t="s">
        <v>143</v>
      </c>
      <c r="I125" s="16"/>
      <c r="J125" s="12">
        <v>75000</v>
      </c>
      <c r="K125" s="13"/>
      <c r="L125" s="13"/>
      <c r="M125" s="16">
        <v>17300</v>
      </c>
      <c r="N125" s="15"/>
      <c r="O125" s="7" t="s">
        <v>41</v>
      </c>
      <c r="P125" s="7" t="s">
        <v>75</v>
      </c>
      <c r="U125" s="24"/>
      <c r="V125" s="66" t="s">
        <v>592</v>
      </c>
      <c r="W125" s="16" t="s">
        <v>65</v>
      </c>
      <c r="X125" s="17" t="s">
        <v>45</v>
      </c>
      <c r="Y125" s="16" t="s">
        <v>65</v>
      </c>
      <c r="Z125" s="15"/>
      <c r="AA125" s="41" t="s">
        <v>284</v>
      </c>
      <c r="AB125" s="13" t="s">
        <v>78</v>
      </c>
      <c r="AD125" s="13"/>
      <c r="AE125" s="13"/>
      <c r="AF125" s="13"/>
      <c r="AG125" s="16"/>
      <c r="AH125" s="16"/>
      <c r="AI125" s="16"/>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row>
    <row r="126" spans="1:59" ht="54.75" customHeight="1" x14ac:dyDescent="0.35">
      <c r="A126" s="81"/>
      <c r="I126" s="2" t="s">
        <v>593</v>
      </c>
      <c r="J126" s="53">
        <f>SUM(J2:J125)</f>
        <v>110685470.77301112</v>
      </c>
      <c r="K126" s="13"/>
      <c r="L126" s="13"/>
      <c r="M126" s="54">
        <f>SUM(M2:M125)</f>
        <v>17029183</v>
      </c>
    </row>
    <row r="127" spans="1:59" x14ac:dyDescent="0.35">
      <c r="A127" s="81"/>
      <c r="I127" s="2"/>
      <c r="J127" s="53"/>
      <c r="K127" s="13"/>
      <c r="L127" s="13"/>
      <c r="M127" s="54"/>
    </row>
    <row r="128" spans="1:59" x14ac:dyDescent="0.35">
      <c r="K128" s="13"/>
      <c r="L128" s="13"/>
    </row>
    <row r="129" spans="1:105" ht="31.5" customHeight="1" x14ac:dyDescent="0.35">
      <c r="A129" s="2" t="s">
        <v>594</v>
      </c>
      <c r="K129" s="13"/>
      <c r="L129" s="13"/>
    </row>
    <row r="130" spans="1:105" s="59" customFormat="1" ht="39.75" customHeight="1" x14ac:dyDescent="0.35">
      <c r="A130" s="55" t="s">
        <v>120</v>
      </c>
      <c r="B130" s="55" t="s">
        <v>334</v>
      </c>
      <c r="C130" s="56"/>
      <c r="D130" s="57" t="s">
        <v>159</v>
      </c>
      <c r="E130" s="58"/>
      <c r="F130" s="57" t="s">
        <v>35</v>
      </c>
      <c r="G130" s="57"/>
      <c r="H130" s="55" t="s">
        <v>595</v>
      </c>
      <c r="J130" s="60">
        <f>K130/0.783</f>
        <v>229885.05747126436</v>
      </c>
      <c r="K130" s="58">
        <v>180000</v>
      </c>
      <c r="L130" s="61" t="s">
        <v>37</v>
      </c>
      <c r="M130" s="50">
        <v>7236</v>
      </c>
      <c r="N130" s="58"/>
      <c r="O130" s="55" t="s">
        <v>40</v>
      </c>
      <c r="P130" s="55" t="s">
        <v>42</v>
      </c>
      <c r="Q130" s="55" t="s">
        <v>38</v>
      </c>
      <c r="R130" s="55" t="s">
        <v>91</v>
      </c>
      <c r="S130" s="55"/>
      <c r="U130" s="62" t="s">
        <v>596</v>
      </c>
      <c r="V130" s="70"/>
      <c r="W130" s="57" t="s">
        <v>44</v>
      </c>
      <c r="X130" s="55" t="s">
        <v>45</v>
      </c>
      <c r="Y130" s="57" t="s">
        <v>44</v>
      </c>
      <c r="Z130" s="56">
        <v>790</v>
      </c>
      <c r="AA130" s="61"/>
      <c r="AB130" s="61" t="s">
        <v>35</v>
      </c>
      <c r="AC130" s="55" t="s">
        <v>597</v>
      </c>
      <c r="AD130" s="62"/>
      <c r="AE130" s="62"/>
      <c r="AF130" s="61"/>
    </row>
    <row r="131" spans="1:105" s="59" customFormat="1" ht="65" x14ac:dyDescent="0.35">
      <c r="A131" s="55" t="s">
        <v>598</v>
      </c>
      <c r="B131" s="55" t="s">
        <v>112</v>
      </c>
      <c r="C131" s="56"/>
      <c r="D131" s="57" t="s">
        <v>178</v>
      </c>
      <c r="E131" s="58">
        <v>4</v>
      </c>
      <c r="F131" s="57" t="s">
        <v>35</v>
      </c>
      <c r="G131" s="57" t="s">
        <v>35</v>
      </c>
      <c r="H131" s="55" t="s">
        <v>599</v>
      </c>
      <c r="J131" s="60">
        <f>K131/0.783</f>
        <v>255427.84163473817</v>
      </c>
      <c r="K131" s="58">
        <v>200000</v>
      </c>
      <c r="L131" s="61" t="s">
        <v>37</v>
      </c>
      <c r="M131" s="50">
        <v>65066</v>
      </c>
      <c r="N131" s="58"/>
      <c r="O131" s="55" t="s">
        <v>40</v>
      </c>
      <c r="P131" s="55" t="s">
        <v>41</v>
      </c>
      <c r="Q131" s="55" t="s">
        <v>52</v>
      </c>
      <c r="R131" s="55" t="s">
        <v>38</v>
      </c>
      <c r="S131" s="55" t="s">
        <v>193</v>
      </c>
      <c r="U131" s="62" t="s">
        <v>90</v>
      </c>
      <c r="V131" s="70"/>
      <c r="W131" s="57" t="s">
        <v>44</v>
      </c>
      <c r="X131" s="55" t="s">
        <v>45</v>
      </c>
      <c r="Y131" s="57" t="s">
        <v>44</v>
      </c>
      <c r="Z131" s="56">
        <v>800</v>
      </c>
      <c r="AA131" s="61"/>
      <c r="AB131" s="61" t="s">
        <v>35</v>
      </c>
      <c r="AC131" s="55" t="s">
        <v>600</v>
      </c>
      <c r="AD131" s="56"/>
      <c r="AE131" s="56"/>
      <c r="AF131" s="6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c r="DA131" s="11"/>
    </row>
    <row r="132" spans="1:105" ht="52" x14ac:dyDescent="0.35">
      <c r="A132" s="55" t="s">
        <v>403</v>
      </c>
      <c r="B132" s="55" t="s">
        <v>268</v>
      </c>
      <c r="C132" s="56"/>
      <c r="D132" s="57" t="s">
        <v>367</v>
      </c>
      <c r="E132" s="58"/>
      <c r="F132" s="57" t="s">
        <v>35</v>
      </c>
      <c r="G132" s="57"/>
      <c r="H132" s="55" t="s">
        <v>601</v>
      </c>
      <c r="I132" s="59"/>
      <c r="J132" s="60">
        <f>K132/0.783</f>
        <v>383141.76245210727</v>
      </c>
      <c r="K132" s="58">
        <v>300000</v>
      </c>
      <c r="L132" s="61" t="s">
        <v>37</v>
      </c>
      <c r="M132" s="50">
        <v>24933</v>
      </c>
      <c r="N132" s="58"/>
      <c r="O132" s="55" t="s">
        <v>40</v>
      </c>
      <c r="P132" s="55"/>
      <c r="Q132" s="55"/>
      <c r="R132" s="55"/>
      <c r="S132" s="55"/>
      <c r="T132" s="59"/>
      <c r="U132" s="62"/>
      <c r="V132" s="70"/>
      <c r="W132" s="57" t="s">
        <v>44</v>
      </c>
      <c r="X132" s="55" t="s">
        <v>45</v>
      </c>
      <c r="Y132" s="57" t="s">
        <v>65</v>
      </c>
      <c r="Z132" s="56">
        <v>860</v>
      </c>
      <c r="AA132" s="61"/>
      <c r="AB132" s="61" t="s">
        <v>35</v>
      </c>
      <c r="AC132" s="55" t="s">
        <v>602</v>
      </c>
      <c r="AD132" s="56"/>
      <c r="AE132" s="56"/>
    </row>
    <row r="133" spans="1:105" s="55" customFormat="1" ht="104" x14ac:dyDescent="0.35">
      <c r="A133" s="26" t="s">
        <v>69</v>
      </c>
      <c r="B133" s="26" t="s">
        <v>142</v>
      </c>
      <c r="C133" s="62"/>
      <c r="D133" s="33" t="s">
        <v>400</v>
      </c>
      <c r="E133" s="58">
        <v>11</v>
      </c>
      <c r="F133" s="26" t="s">
        <v>603</v>
      </c>
      <c r="G133" s="26" t="s">
        <v>604</v>
      </c>
      <c r="H133" s="33" t="s">
        <v>466</v>
      </c>
      <c r="I133" s="26" t="s">
        <v>605</v>
      </c>
      <c r="J133" s="74">
        <f>K133/0.924</f>
        <v>216450.21645021645</v>
      </c>
      <c r="K133" s="63">
        <v>200000</v>
      </c>
      <c r="L133" s="62" t="s">
        <v>200</v>
      </c>
      <c r="M133" s="73">
        <v>776</v>
      </c>
      <c r="N133" s="63" t="s">
        <v>137</v>
      </c>
      <c r="O133" s="55" t="s">
        <v>39</v>
      </c>
      <c r="P133" s="55" t="s">
        <v>182</v>
      </c>
      <c r="Q133" s="55" t="s">
        <v>52</v>
      </c>
      <c r="R133" s="55" t="s">
        <v>237</v>
      </c>
      <c r="S133" s="55" t="s">
        <v>42</v>
      </c>
      <c r="T133" s="55" t="s">
        <v>436</v>
      </c>
      <c r="U133" s="62"/>
      <c r="V133" s="70" t="s">
        <v>606</v>
      </c>
      <c r="W133" s="33" t="s">
        <v>65</v>
      </c>
      <c r="X133" s="26" t="s">
        <v>45</v>
      </c>
      <c r="Y133" s="33" t="s">
        <v>44</v>
      </c>
      <c r="Z133" s="63" t="s">
        <v>137</v>
      </c>
      <c r="AA133" s="63" t="s">
        <v>137</v>
      </c>
      <c r="AB133" s="62" t="s">
        <v>78</v>
      </c>
      <c r="AC133" s="26" t="s">
        <v>607</v>
      </c>
      <c r="AD133" s="63"/>
      <c r="AE133" s="62"/>
      <c r="AF133" s="62"/>
    </row>
    <row r="134" spans="1:105" ht="30" customHeight="1" x14ac:dyDescent="0.35">
      <c r="A134" s="55" t="s">
        <v>608</v>
      </c>
      <c r="B134" s="55" t="s">
        <v>112</v>
      </c>
      <c r="C134" s="56"/>
      <c r="D134" s="57" t="s">
        <v>489</v>
      </c>
      <c r="E134" s="58"/>
      <c r="F134" s="57" t="s">
        <v>35</v>
      </c>
      <c r="G134" s="57"/>
      <c r="H134" s="55" t="s">
        <v>609</v>
      </c>
      <c r="I134" s="59"/>
      <c r="J134" s="60">
        <f>K134/0.783</f>
        <v>127713.92081736909</v>
      </c>
      <c r="K134" s="58">
        <v>100000</v>
      </c>
      <c r="L134" s="61" t="s">
        <v>37</v>
      </c>
      <c r="M134" s="50">
        <v>9611</v>
      </c>
      <c r="N134" s="58"/>
      <c r="O134" s="55" t="s">
        <v>39</v>
      </c>
      <c r="P134" s="55"/>
      <c r="Q134" s="55"/>
      <c r="R134" s="55"/>
      <c r="S134" s="55"/>
      <c r="T134" s="59"/>
      <c r="U134" s="62"/>
      <c r="V134" s="70"/>
      <c r="W134" s="57" t="s">
        <v>44</v>
      </c>
      <c r="X134" s="55" t="s">
        <v>45</v>
      </c>
      <c r="Y134" s="57" t="s">
        <v>44</v>
      </c>
      <c r="Z134" s="56">
        <v>880</v>
      </c>
      <c r="AA134" s="61"/>
      <c r="AB134" s="61" t="s">
        <v>35</v>
      </c>
      <c r="AC134" s="55" t="s">
        <v>610</v>
      </c>
      <c r="AD134" s="62"/>
      <c r="AE134" s="62"/>
      <c r="AF134" s="61"/>
      <c r="AG134" s="59"/>
      <c r="AH134" s="59"/>
      <c r="AI134" s="59"/>
      <c r="AJ134" s="59"/>
      <c r="AK134" s="59"/>
      <c r="AL134" s="59"/>
      <c r="AM134" s="59"/>
      <c r="AN134" s="59"/>
      <c r="AO134" s="59"/>
      <c r="AP134" s="59"/>
      <c r="AQ134" s="59"/>
      <c r="AR134" s="59"/>
      <c r="AS134" s="59"/>
      <c r="AT134" s="59"/>
      <c r="AU134" s="59"/>
      <c r="AV134" s="59"/>
      <c r="AW134" s="59"/>
      <c r="AX134" s="59"/>
      <c r="AY134" s="59"/>
      <c r="AZ134" s="59"/>
      <c r="BA134" s="59"/>
      <c r="BB134" s="59"/>
      <c r="BC134" s="59"/>
      <c r="BD134" s="59"/>
      <c r="BE134" s="59"/>
      <c r="BF134" s="59"/>
      <c r="BG134" s="59"/>
      <c r="BH134" s="59"/>
      <c r="BI134" s="59"/>
      <c r="BJ134" s="59"/>
      <c r="BK134" s="59"/>
      <c r="BL134" s="59"/>
      <c r="BM134" s="59"/>
      <c r="BN134" s="59"/>
      <c r="BO134" s="59"/>
      <c r="BP134" s="59"/>
      <c r="BQ134" s="59"/>
      <c r="BR134" s="59"/>
      <c r="BS134" s="59"/>
      <c r="BT134" s="59"/>
      <c r="BU134" s="59"/>
      <c r="BV134" s="59"/>
      <c r="BW134" s="59"/>
      <c r="BX134" s="59"/>
      <c r="BY134" s="59"/>
      <c r="BZ134" s="59"/>
      <c r="CA134" s="59"/>
      <c r="CB134" s="59"/>
      <c r="CC134" s="59"/>
      <c r="CD134" s="59"/>
      <c r="CE134" s="59"/>
      <c r="CF134" s="59"/>
      <c r="CG134" s="59"/>
      <c r="CH134" s="59"/>
      <c r="CI134" s="59"/>
      <c r="CJ134" s="59"/>
      <c r="CK134" s="59"/>
      <c r="CL134" s="59"/>
      <c r="CM134" s="59"/>
      <c r="CN134" s="59"/>
      <c r="CO134" s="59"/>
      <c r="CP134" s="59"/>
      <c r="CQ134" s="59"/>
      <c r="CR134" s="59"/>
      <c r="CS134" s="59"/>
      <c r="CT134" s="59"/>
      <c r="CU134" s="59"/>
      <c r="CV134" s="59"/>
      <c r="CW134" s="59"/>
      <c r="CX134" s="59"/>
      <c r="CY134" s="59"/>
      <c r="CZ134" s="59"/>
      <c r="DA134" s="59"/>
    </row>
    <row r="135" spans="1:105" x14ac:dyDescent="0.35">
      <c r="A135" s="55"/>
      <c r="B135" s="55"/>
      <c r="C135" s="56"/>
      <c r="D135" s="57"/>
      <c r="E135" s="58"/>
      <c r="F135" s="57"/>
      <c r="G135" s="57"/>
      <c r="H135" s="55"/>
      <c r="I135" s="59"/>
      <c r="J135" s="60"/>
      <c r="K135" s="58"/>
      <c r="L135" s="61"/>
      <c r="M135" s="50"/>
      <c r="N135" s="58"/>
      <c r="O135" s="55"/>
      <c r="P135" s="55"/>
      <c r="Q135" s="55"/>
      <c r="R135" s="55"/>
      <c r="S135" s="55"/>
      <c r="T135" s="59"/>
      <c r="U135" s="62"/>
      <c r="V135" s="70"/>
      <c r="W135" s="57"/>
      <c r="X135" s="55"/>
      <c r="Y135" s="57"/>
      <c r="Z135" s="56"/>
      <c r="AA135" s="61"/>
      <c r="AB135" s="61"/>
      <c r="AC135" s="57"/>
      <c r="AD135" s="56"/>
      <c r="AE135" s="56"/>
      <c r="AF135" s="61"/>
    </row>
    <row r="136" spans="1:105" x14ac:dyDescent="0.35">
      <c r="A136" s="2"/>
    </row>
    <row r="137" spans="1:105" s="81" customFormat="1" x14ac:dyDescent="0.35">
      <c r="A137" s="75"/>
      <c r="B137" s="75"/>
      <c r="C137" s="76"/>
      <c r="D137" s="77"/>
      <c r="E137" s="78"/>
      <c r="F137" s="77"/>
      <c r="G137" s="77"/>
      <c r="H137" s="77"/>
      <c r="I137" s="75"/>
      <c r="J137" s="79"/>
      <c r="K137" s="76"/>
      <c r="L137" s="76"/>
      <c r="M137" s="77"/>
      <c r="N137" s="77"/>
      <c r="O137" s="76"/>
      <c r="P137" s="76"/>
      <c r="Q137" s="76"/>
      <c r="R137" s="76"/>
      <c r="S137" s="76"/>
      <c r="T137" s="76"/>
      <c r="U137" s="76"/>
      <c r="V137" s="76"/>
      <c r="W137" s="77"/>
      <c r="X137" s="75"/>
      <c r="Y137" s="77"/>
      <c r="Z137" s="77"/>
      <c r="AA137" s="77"/>
      <c r="AB137" s="76"/>
      <c r="AC137" s="76"/>
      <c r="AD137" s="76"/>
      <c r="AE137" s="76"/>
      <c r="AF137" s="80"/>
    </row>
    <row r="138" spans="1:105" s="81" customFormat="1" x14ac:dyDescent="0.35">
      <c r="A138" s="75"/>
      <c r="B138" s="75"/>
      <c r="C138" s="82"/>
      <c r="D138" s="77"/>
      <c r="E138" s="83"/>
      <c r="F138" s="77"/>
      <c r="G138" s="75"/>
      <c r="H138" s="77"/>
      <c r="I138" s="77"/>
      <c r="J138" s="84"/>
      <c r="K138" s="82"/>
      <c r="L138" s="82"/>
      <c r="M138" s="77"/>
      <c r="N138" s="77"/>
      <c r="O138" s="75"/>
      <c r="P138" s="75"/>
      <c r="Q138" s="75"/>
      <c r="R138" s="76"/>
      <c r="S138" s="76"/>
      <c r="T138" s="76"/>
      <c r="U138" s="76"/>
      <c r="V138" s="76"/>
      <c r="W138" s="77"/>
      <c r="X138" s="75"/>
      <c r="Y138" s="77"/>
      <c r="Z138" s="77"/>
      <c r="AA138" s="77"/>
      <c r="AB138" s="82"/>
      <c r="AC138" s="76"/>
      <c r="AD138" s="82"/>
      <c r="AE138" s="82"/>
      <c r="AG138" s="82"/>
      <c r="AH138" s="82"/>
      <c r="AI138" s="82"/>
      <c r="AJ138" s="82"/>
      <c r="AK138" s="82"/>
      <c r="AL138" s="82"/>
      <c r="AM138" s="82"/>
      <c r="AN138" s="82"/>
      <c r="AO138" s="82"/>
      <c r="AP138" s="82"/>
      <c r="AQ138" s="82"/>
      <c r="AR138" s="82"/>
      <c r="AS138" s="82"/>
      <c r="AT138" s="82"/>
      <c r="AU138" s="82"/>
      <c r="AV138" s="82"/>
      <c r="AW138" s="82"/>
      <c r="AX138" s="82"/>
      <c r="AY138" s="82"/>
      <c r="AZ138" s="82"/>
      <c r="BA138" s="82"/>
      <c r="BB138" s="82"/>
      <c r="BC138" s="82"/>
      <c r="BD138" s="82"/>
      <c r="BE138" s="82"/>
      <c r="BF138" s="82"/>
      <c r="BG138" s="82"/>
    </row>
    <row r="139" spans="1:105" s="81" customFormat="1" x14ac:dyDescent="0.35">
      <c r="A139" s="75"/>
      <c r="B139" s="75"/>
      <c r="C139" s="82"/>
      <c r="D139" s="77"/>
      <c r="E139" s="83"/>
      <c r="F139" s="77"/>
      <c r="G139" s="75"/>
      <c r="H139" s="77"/>
      <c r="I139" s="77"/>
      <c r="J139" s="84"/>
      <c r="K139" s="82"/>
      <c r="L139" s="82"/>
      <c r="M139" s="77"/>
      <c r="N139" s="77"/>
      <c r="O139" s="75"/>
      <c r="P139" s="75"/>
      <c r="Q139" s="75"/>
      <c r="R139" s="76"/>
      <c r="S139" s="76"/>
      <c r="T139" s="76"/>
      <c r="U139" s="76"/>
      <c r="V139" s="76"/>
      <c r="W139" s="77"/>
      <c r="X139" s="75"/>
      <c r="Y139" s="77"/>
      <c r="Z139" s="77"/>
      <c r="AA139" s="77"/>
      <c r="AB139" s="82"/>
      <c r="AC139" s="76"/>
      <c r="AD139" s="82"/>
      <c r="AE139" s="82"/>
      <c r="AG139" s="85"/>
      <c r="AH139" s="85"/>
      <c r="AI139" s="85"/>
      <c r="AJ139" s="85"/>
      <c r="AK139" s="85"/>
      <c r="AL139" s="85"/>
      <c r="AM139" s="85"/>
      <c r="AN139" s="85"/>
      <c r="AO139" s="85"/>
      <c r="AP139" s="85"/>
      <c r="AQ139" s="85"/>
      <c r="AR139" s="85"/>
      <c r="AS139" s="85"/>
      <c r="AT139" s="85"/>
      <c r="AU139" s="85"/>
      <c r="AV139" s="85"/>
      <c r="AW139" s="85"/>
      <c r="AX139" s="85"/>
      <c r="AY139" s="85"/>
      <c r="AZ139" s="85"/>
      <c r="BA139" s="85"/>
      <c r="BB139" s="85"/>
      <c r="BC139" s="85"/>
      <c r="BD139" s="85"/>
      <c r="BE139" s="85"/>
      <c r="BF139" s="85"/>
      <c r="BG139" s="85"/>
    </row>
    <row r="140" spans="1:105" s="7" customFormat="1" ht="48.75" customHeight="1" x14ac:dyDescent="0.35"/>
    <row r="141" spans="1:105" ht="31.5" customHeight="1" x14ac:dyDescent="0.35">
      <c r="C141" s="11"/>
      <c r="E141" s="11"/>
      <c r="N141" s="11"/>
      <c r="U141" s="11"/>
      <c r="V141" s="11"/>
      <c r="Z141" s="11"/>
      <c r="AA141" s="11"/>
      <c r="AB141" s="11"/>
      <c r="AC141" s="11"/>
      <c r="AD141" s="11"/>
      <c r="AE141" s="11"/>
      <c r="AF141" s="11"/>
    </row>
    <row r="142" spans="1:105" s="7" customFormat="1" ht="47.25" customHeight="1" x14ac:dyDescent="0.35"/>
  </sheetData>
  <sortState xmlns:xlrd2="http://schemas.microsoft.com/office/spreadsheetml/2017/richdata2" ref="A2:AF125">
    <sortCondition ref="E2:E125"/>
    <sortCondition ref="A2:A125"/>
    <sortCondition ref="B2:B125"/>
    <sortCondition ref="F2:F125"/>
  </sortState>
  <hyperlinks>
    <hyperlink ref="AA56" r:id="rId1" xr:uid="{F3BF5901-46FC-4967-842D-5B70BDA9F47B}"/>
    <hyperlink ref="AA81" r:id="rId2" xr:uid="{2738920C-7D0F-49B3-A5E9-83A1D5172533}"/>
    <hyperlink ref="AA24" r:id="rId3" xr:uid="{FE03B9CF-DF7E-4AFB-8BFD-FCD6BB63D9C7}"/>
    <hyperlink ref="AA108" r:id="rId4" xr:uid="{6C923902-15B5-4575-8F2A-C576E5729FC2}"/>
    <hyperlink ref="AA50" r:id="rId5" xr:uid="{675646F8-A2AE-4A50-8A7B-512EC3115C6C}"/>
    <hyperlink ref="AA91" r:id="rId6" xr:uid="{8AB8C1BB-F539-4FC4-87F5-87197121F0CB}"/>
    <hyperlink ref="AA82" r:id="rId7" xr:uid="{ADD77435-EEF6-4F89-B391-055727F8809F}"/>
    <hyperlink ref="AA18" r:id="rId8" xr:uid="{E385E5B1-3060-4406-8F2B-94572240531C}"/>
    <hyperlink ref="AA100" r:id="rId9" xr:uid="{3E632D40-7B72-46AD-B106-FC49823867A0}"/>
    <hyperlink ref="AA71" r:id="rId10" xr:uid="{0EE26D09-61DF-429C-9A2B-063B26BAFBF3}"/>
    <hyperlink ref="AA116" r:id="rId11" xr:uid="{35C1663B-56F8-49CC-8103-D45F80FC2354}"/>
    <hyperlink ref="AA78" r:id="rId12" xr:uid="{BE6A9582-8C88-4984-A09C-558B73F7FE08}"/>
    <hyperlink ref="AA48" r:id="rId13" xr:uid="{C13DE206-0FC8-4D7E-BA1E-B3D0F3EF2418}"/>
    <hyperlink ref="AA125" r:id="rId14" xr:uid="{AF81CDD4-0891-4EF5-A79A-6D387C18011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0CB896AAE0A8F499E6DE71151AC5449" ma:contentTypeVersion="15" ma:contentTypeDescription="Create a new document." ma:contentTypeScope="" ma:versionID="a4e7ea45136d394c5caa6a0314eded26">
  <xsd:schema xmlns:xsd="http://www.w3.org/2001/XMLSchema" xmlns:xs="http://www.w3.org/2001/XMLSchema" xmlns:p="http://schemas.microsoft.com/office/2006/metadata/properties" xmlns:ns2="14d14714-35ba-4dcc-94b5-cc1890fb359f" xmlns:ns3="52348ca6-5961-4d22-8883-3707acc72a99" targetNamespace="http://schemas.microsoft.com/office/2006/metadata/properties" ma:root="true" ma:fieldsID="ff23f9c3e94234131f5949c5f60e842f" ns2:_="" ns3:_="">
    <xsd:import namespace="14d14714-35ba-4dcc-94b5-cc1890fb359f"/>
    <xsd:import namespace="52348ca6-5961-4d22-8883-3707acc72a9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element ref="ns2:MediaServiceLocatio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d14714-35ba-4dcc-94b5-cc1890fb35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073f826-0b3c-4f0d-82d4-a4f8ceff9de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2348ca6-5961-4d22-8883-3707acc72a9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dbf1bf86-ec8f-44d3-bf0f-d695e304b68d}" ma:internalName="TaxCatchAll" ma:showField="CatchAllData" ma:web="52348ca6-5961-4d22-8883-3707acc72a9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4d14714-35ba-4dcc-94b5-cc1890fb359f">
      <Terms xmlns="http://schemas.microsoft.com/office/infopath/2007/PartnerControls"/>
    </lcf76f155ced4ddcb4097134ff3c332f>
    <TaxCatchAll xmlns="52348ca6-5961-4d22-8883-3707acc72a9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4835AE-A3A3-404D-BAF4-76BDA183A446}"/>
</file>

<file path=customXml/itemProps2.xml><?xml version="1.0" encoding="utf-8"?>
<ds:datastoreItem xmlns:ds="http://schemas.openxmlformats.org/officeDocument/2006/customXml" ds:itemID="{2C926CA2-848F-452C-AAD0-A8C0BC372AFB}">
  <ds:schemaRefs>
    <ds:schemaRef ds:uri="http://schemas.microsoft.com/office/2006/metadata/properties"/>
    <ds:schemaRef ds:uri="http://schemas.microsoft.com/office/infopath/2007/PartnerControls"/>
    <ds:schemaRef ds:uri="407ee79b-0134-4c5c-ae38-23ae924262f9"/>
    <ds:schemaRef ds:uri="65d51b78-80f6-4392-a00d-cf4b99659191"/>
  </ds:schemaRefs>
</ds:datastoreItem>
</file>

<file path=customXml/itemProps3.xml><?xml version="1.0" encoding="utf-8"?>
<ds:datastoreItem xmlns:ds="http://schemas.openxmlformats.org/officeDocument/2006/customXml" ds:itemID="{ADEAA640-CAC8-41EF-89B7-522FFC4004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Tim Woods</cp:lastModifiedBy>
  <cp:revision/>
  <dcterms:created xsi:type="dcterms:W3CDTF">2025-03-04T14:36:47Z</dcterms:created>
  <dcterms:modified xsi:type="dcterms:W3CDTF">2025-04-23T08:22:50Z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0x01010080CB896AAE0A8F499E6DE71151AC5449</vt:lpwstr>
  </property>
  <property fmtid="{D5CDD505-2E9C-101B-9397-08002B2CF9AE}" pid="3" name="MediaServiceImageTags">
    <vt:lpwstr/>
  </property>
</Properties>
</file>